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nnections.xml" ContentType="application/vnd.openxmlformats-officedocument.spreadsheetml.connection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tables/table1.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updateLinks="never" defaultThemeVersion="166925"/>
  <mc:AlternateContent xmlns:mc="http://schemas.openxmlformats.org/markup-compatibility/2006">
    <mc:Choice Requires="x15">
      <x15ac:absPath xmlns:x15ac="http://schemas.microsoft.com/office/spreadsheetml/2010/11/ac" url="C:\Users\ZERBO\Documents\AUTRES MISSIONS\ITIE MALI 2019\RAPPORT PROVISOIRE\DEFINITIF\"/>
    </mc:Choice>
  </mc:AlternateContent>
  <xr:revisionPtr revIDLastSave="0" documentId="13_ncr:1_{BD846957-09E1-42E7-9B50-58C56FB67601}" xr6:coauthVersionLast="47" xr6:coauthVersionMax="47" xr10:uidLastSave="{00000000-0000-0000-0000-000000000000}"/>
  <bookViews>
    <workbookView xWindow="-120" yWindow="-120" windowWidth="20730" windowHeight="11160" tabRatio="847" firstSheet="1" activeTab="43" xr2:uid="{00000000-000D-0000-FFFF-FFFF00000000}"/>
  </bookViews>
  <sheets>
    <sheet name="MzOfficeConfig-UNDO-%ù-%ù-%ù" sheetId="3" state="veryHidden" r:id="rId1"/>
    <sheet name="Annexe 1" sheetId="46" r:id="rId2"/>
    <sheet name="Annexe 2" sheetId="47" r:id="rId3"/>
    <sheet name="Annexe 3" sheetId="48" r:id="rId4"/>
    <sheet name="Annexe 4" sheetId="49" r:id="rId5"/>
    <sheet name="Annexe 5" sheetId="50" r:id="rId6"/>
    <sheet name="Annexe 6" sheetId="52" r:id="rId7"/>
    <sheet name="Annexe 7" sheetId="51" r:id="rId8"/>
    <sheet name="Annexe 8" sheetId="53" r:id="rId9"/>
    <sheet name="Annexe 9" sheetId="54" r:id="rId10"/>
    <sheet name="Annexe 10" sheetId="45" r:id="rId11"/>
    <sheet name="Annexe 10 - (1)" sheetId="11" r:id="rId12"/>
    <sheet name="Annexe 10 - (2)" sheetId="12" r:id="rId13"/>
    <sheet name="Annexe 10 - (3)" sheetId="33" r:id="rId14"/>
    <sheet name="Annexe 10 - (4)" sheetId="26" r:id="rId15"/>
    <sheet name="Annexe 10 - (5)" sheetId="21" r:id="rId16"/>
    <sheet name="Annexe 10 - (6)" sheetId="15" r:id="rId17"/>
    <sheet name="Annexe 10 - (7)" sheetId="20" r:id="rId18"/>
    <sheet name="Annexe 10 - (8)" sheetId="23" r:id="rId19"/>
    <sheet name="Annexe 10 - (9)" sheetId="22" r:id="rId20"/>
    <sheet name="Annexe 10 - (10)" sheetId="16" r:id="rId21"/>
    <sheet name="Annexe 10 - (11)" sheetId="10" r:id="rId22"/>
    <sheet name="Annexe (10) - (12)" sheetId="36" r:id="rId23"/>
    <sheet name="Annexe (10) - (13)" sheetId="24" r:id="rId24"/>
    <sheet name="Annexe (10) - (14)" sheetId="9" r:id="rId25"/>
    <sheet name="Annexe (10) - (15)" sheetId="30" r:id="rId26"/>
    <sheet name="Annexe (10) - (16)" sheetId="38" r:id="rId27"/>
    <sheet name="Annexe (10) - (17)" sheetId="18" r:id="rId28"/>
    <sheet name="Annexe (10) - (18)" sheetId="28" r:id="rId29"/>
    <sheet name="Annexe (10) - (19)" sheetId="13" r:id="rId30"/>
    <sheet name="Annexe (10) - (20)" sheetId="19" r:id="rId31"/>
    <sheet name="Annexe (10) - (21)" sheetId="27" r:id="rId32"/>
    <sheet name="Annexe (10) - (22)" sheetId="17" r:id="rId33"/>
    <sheet name="Annexe (10) - (23)" sheetId="14" r:id="rId34"/>
    <sheet name="Annexe 11" sheetId="55" r:id="rId35"/>
    <sheet name="Annexe 12" sheetId="57" r:id="rId36"/>
    <sheet name="Annexe 13" sheetId="56" r:id="rId37"/>
    <sheet name="Annexe 14" sheetId="58" r:id="rId38"/>
    <sheet name="Annexe 15 " sheetId="59" r:id="rId39"/>
    <sheet name="Annexe 16" sheetId="60" r:id="rId40"/>
    <sheet name="Annexe 17" sheetId="61" r:id="rId41"/>
    <sheet name="Annexe 18" sheetId="62" r:id="rId42"/>
    <sheet name="Annexe 19" sheetId="63" r:id="rId43"/>
    <sheet name="Annexe 20" sheetId="64" r:id="rId44"/>
  </sheets>
  <externalReferences>
    <externalReference r:id="rId45"/>
    <externalReference r:id="rId46"/>
  </externalReferences>
  <definedNames>
    <definedName name="_xlnm._FilterDatabase" localSheetId="37" hidden="1">'Annexe 14'!$B$4:$D$226</definedName>
    <definedName name="_xlnm._FilterDatabase" localSheetId="38" hidden="1">'Annexe 15 '!$B$4:$D$16</definedName>
    <definedName name="_xlnm._FilterDatabase" localSheetId="3" hidden="1">'Annexe 3'!$B$2:$J$57</definedName>
    <definedName name="_xlnm._FilterDatabase" localSheetId="4" hidden="1">'Annexe 4'!$B$13:$J$36</definedName>
    <definedName name="_xlnm._FilterDatabase" localSheetId="8" hidden="1">'Annexe 8'!$B$3:$O$4178</definedName>
    <definedName name="Compadjust">[1]Lists!$A$71:$A$79</definedName>
    <definedName name="_xlnm.Print_Titles" localSheetId="1">'Annexe 1'!$2:$2</definedName>
    <definedName name="_xlnm.Print_Titles" localSheetId="34">'Annexe 11'!$3:$3</definedName>
    <definedName name="_xlnm.Print_Titles" localSheetId="5">'Annexe 5'!$3:$3</definedName>
    <definedName name="_xlnm.Print_Titles" localSheetId="7">'Annexe 7'!$3:$3</definedName>
    <definedName name="JR_PAGE_ANCHOR_0_1">'Annexe 8'!#REF!</definedName>
    <definedName name="Taxes">[1]Lists!$A$7:$A$49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7" i="59" l="1"/>
  <c r="E100" i="62" l="1"/>
  <c r="D6" i="61" l="1"/>
  <c r="E17" i="60" l="1"/>
  <c r="D227" i="58" l="1"/>
  <c r="D568" i="57" l="1"/>
  <c r="E60" i="56" l="1"/>
  <c r="E48" i="56"/>
  <c r="H1027" i="55" l="1"/>
  <c r="H1028" i="55" s="1"/>
  <c r="H336" i="55"/>
  <c r="I181" i="55"/>
  <c r="H181" i="55"/>
  <c r="H599" i="51" l="1"/>
  <c r="G599" i="51"/>
  <c r="G586" i="51"/>
  <c r="G580" i="51"/>
  <c r="G579" i="51"/>
  <c r="J177" i="50" l="1"/>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J139" i="50"/>
  <c r="J138" i="50"/>
  <c r="J137" i="50"/>
  <c r="J136" i="50"/>
  <c r="J135" i="50"/>
  <c r="J134" i="50"/>
  <c r="J133" i="50"/>
  <c r="J132" i="50"/>
  <c r="J111" i="50"/>
  <c r="J110" i="50"/>
  <c r="J109" i="50"/>
  <c r="J108" i="50"/>
  <c r="J107" i="50"/>
  <c r="J106" i="50"/>
  <c r="J105" i="50"/>
  <c r="J104" i="50"/>
  <c r="J103" i="50"/>
  <c r="J102" i="50"/>
  <c r="J101" i="50"/>
  <c r="J100" i="50"/>
  <c r="J99" i="50"/>
  <c r="J98" i="50"/>
  <c r="J97" i="50"/>
  <c r="J96" i="50"/>
  <c r="J95" i="50"/>
  <c r="J94" i="50"/>
  <c r="J93" i="50"/>
  <c r="J92" i="50"/>
  <c r="J91" i="50"/>
  <c r="J85" i="50"/>
  <c r="J84" i="50"/>
  <c r="J83" i="50"/>
  <c r="J82" i="50"/>
  <c r="J81" i="50"/>
  <c r="J80" i="50"/>
  <c r="J79" i="50"/>
  <c r="J78" i="50"/>
  <c r="J77" i="50"/>
  <c r="J76" i="50"/>
  <c r="I75" i="50"/>
  <c r="H75" i="50"/>
  <c r="G75" i="50"/>
  <c r="I74" i="50"/>
  <c r="H74" i="50"/>
  <c r="G74" i="50"/>
  <c r="F74" i="50"/>
  <c r="J73" i="50"/>
  <c r="J72" i="50"/>
  <c r="J71" i="50"/>
  <c r="J70" i="50"/>
  <c r="J69" i="50"/>
  <c r="J68" i="50"/>
  <c r="J67" i="50"/>
  <c r="J66" i="50"/>
  <c r="J64" i="50"/>
  <c r="I63" i="50"/>
  <c r="H63" i="50"/>
  <c r="J63" i="50" s="1"/>
  <c r="G63" i="50"/>
  <c r="F63" i="50"/>
  <c r="I62" i="50"/>
  <c r="H62" i="50"/>
  <c r="G62" i="50"/>
  <c r="F62" i="50"/>
  <c r="J61" i="50"/>
  <c r="J60" i="50"/>
  <c r="J59" i="50"/>
  <c r="J58" i="50"/>
  <c r="J57" i="50"/>
  <c r="J56" i="50"/>
  <c r="J55" i="50"/>
  <c r="J54" i="50"/>
  <c r="J53" i="50"/>
  <c r="J52" i="50"/>
  <c r="J51" i="50"/>
  <c r="J50"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J4" i="50"/>
  <c r="G179" i="50" l="1"/>
  <c r="J62" i="50"/>
  <c r="J75" i="50"/>
  <c r="H179" i="50"/>
  <c r="J74" i="50"/>
  <c r="F179" i="50"/>
  <c r="J179" i="50"/>
  <c r="I179" i="50"/>
  <c r="J48" i="24" l="1"/>
  <c r="J49" i="24"/>
  <c r="J47" i="24"/>
  <c r="J45" i="24"/>
  <c r="J44" i="24"/>
  <c r="J42" i="24"/>
  <c r="J41" i="24"/>
  <c r="J39" i="24"/>
  <c r="J38" i="24"/>
  <c r="J30" i="24"/>
  <c r="J31" i="24"/>
  <c r="J32" i="24"/>
  <c r="J33" i="24"/>
  <c r="J34" i="24"/>
  <c r="J35" i="24"/>
  <c r="J36" i="24"/>
  <c r="J29" i="24"/>
  <c r="J11" i="24"/>
  <c r="J12" i="24"/>
  <c r="J13" i="24"/>
  <c r="J14" i="24"/>
  <c r="J15" i="24"/>
  <c r="J16" i="24"/>
  <c r="J17" i="24"/>
  <c r="J18" i="24"/>
  <c r="J19" i="24"/>
  <c r="J20" i="24"/>
  <c r="J21" i="24"/>
  <c r="J22" i="24"/>
  <c r="J23" i="24"/>
  <c r="J24" i="24"/>
  <c r="J25" i="24"/>
  <c r="J26" i="24"/>
  <c r="J27" i="24"/>
  <c r="J10" i="24"/>
  <c r="J7" i="24"/>
  <c r="J8" i="24"/>
  <c r="J6" i="24"/>
  <c r="I48" i="24"/>
  <c r="I49" i="24"/>
  <c r="I47" i="24"/>
  <c r="I42" i="24"/>
  <c r="I41" i="24"/>
  <c r="I39" i="24"/>
  <c r="I38" i="24"/>
  <c r="I30" i="24"/>
  <c r="I31" i="24"/>
  <c r="I32" i="24"/>
  <c r="I33" i="24"/>
  <c r="K33" i="24" s="1"/>
  <c r="I34" i="24"/>
  <c r="I35" i="24"/>
  <c r="I36" i="24"/>
  <c r="I29" i="24"/>
  <c r="I11" i="24"/>
  <c r="I12" i="24"/>
  <c r="I13" i="24"/>
  <c r="K13" i="24" s="1"/>
  <c r="I14" i="24"/>
  <c r="K14" i="24" s="1"/>
  <c r="I15" i="24"/>
  <c r="I16" i="24"/>
  <c r="I17" i="24"/>
  <c r="I18" i="24"/>
  <c r="I19" i="24"/>
  <c r="I20" i="24"/>
  <c r="I21" i="24"/>
  <c r="K21" i="24" s="1"/>
  <c r="I22" i="24"/>
  <c r="K22" i="24" s="1"/>
  <c r="I23" i="24"/>
  <c r="I24" i="24"/>
  <c r="I25" i="24"/>
  <c r="I26" i="24"/>
  <c r="I27" i="24"/>
  <c r="I10" i="24"/>
  <c r="I7" i="24"/>
  <c r="I8" i="24"/>
  <c r="I6" i="24"/>
  <c r="H6" i="28"/>
  <c r="H24" i="27"/>
  <c r="H26" i="22"/>
  <c r="K20" i="24" l="1"/>
  <c r="K12" i="24"/>
  <c r="K47" i="24"/>
  <c r="K17" i="24"/>
  <c r="K19" i="24"/>
  <c r="K36" i="24"/>
  <c r="K6" i="24"/>
  <c r="K27" i="24"/>
  <c r="K11" i="24"/>
  <c r="K25" i="24"/>
  <c r="K24" i="24"/>
  <c r="K16" i="24"/>
  <c r="K35" i="24"/>
  <c r="K30" i="24"/>
  <c r="K29" i="24"/>
  <c r="K34" i="24"/>
  <c r="J5" i="24"/>
  <c r="K26" i="24"/>
  <c r="K23" i="24"/>
  <c r="K18" i="24"/>
  <c r="K15" i="24"/>
  <c r="K48" i="24"/>
  <c r="K32" i="24"/>
  <c r="K31" i="24"/>
  <c r="H48" i="16"/>
  <c r="H47" i="16"/>
  <c r="K28" i="24" l="1"/>
  <c r="D44" i="18"/>
  <c r="D40" i="9" l="1"/>
  <c r="D24" i="30" l="1"/>
  <c r="D14" i="26"/>
  <c r="D9" i="30" l="1"/>
  <c r="D14" i="15" l="1"/>
  <c r="D15" i="15"/>
  <c r="J18" i="15" l="1"/>
  <c r="I29" i="13"/>
  <c r="F9" i="24"/>
  <c r="F16" i="21"/>
  <c r="F13" i="28" l="1"/>
  <c r="F38" i="22"/>
  <c r="F25" i="22"/>
  <c r="I25" i="22" s="1"/>
  <c r="F38" i="16"/>
  <c r="J49" i="17" l="1"/>
  <c r="I49" i="17"/>
  <c r="H49" i="17"/>
  <c r="E49" i="17"/>
  <c r="J48" i="17"/>
  <c r="I48" i="17"/>
  <c r="H48" i="17"/>
  <c r="E48" i="17"/>
  <c r="J47" i="17"/>
  <c r="I47" i="17"/>
  <c r="H47" i="17"/>
  <c r="E47" i="17"/>
  <c r="G46" i="17"/>
  <c r="F46" i="17"/>
  <c r="D46" i="17"/>
  <c r="C46" i="17"/>
  <c r="J45" i="17"/>
  <c r="I45" i="17"/>
  <c r="H45" i="17"/>
  <c r="E45" i="17"/>
  <c r="J44" i="17"/>
  <c r="I44" i="17"/>
  <c r="H44" i="17"/>
  <c r="E44" i="17"/>
  <c r="E43" i="17" s="1"/>
  <c r="G43" i="17"/>
  <c r="F43" i="17"/>
  <c r="D43" i="17"/>
  <c r="C43" i="17"/>
  <c r="J42" i="17"/>
  <c r="I42" i="17"/>
  <c r="K42" i="17" s="1"/>
  <c r="H42" i="17"/>
  <c r="E42" i="17"/>
  <c r="J41" i="17"/>
  <c r="I41" i="17"/>
  <c r="H41" i="17"/>
  <c r="E41" i="17"/>
  <c r="G40" i="17"/>
  <c r="F40" i="17"/>
  <c r="D40" i="17"/>
  <c r="C40" i="17"/>
  <c r="J39" i="17"/>
  <c r="I39" i="17"/>
  <c r="H39" i="17"/>
  <c r="E39" i="17"/>
  <c r="J38" i="17"/>
  <c r="I38" i="17"/>
  <c r="K38" i="17" s="1"/>
  <c r="H38" i="17"/>
  <c r="E38" i="17"/>
  <c r="E37" i="17" s="1"/>
  <c r="G37" i="17"/>
  <c r="F37" i="17"/>
  <c r="D37" i="17"/>
  <c r="C37" i="17"/>
  <c r="J36" i="17"/>
  <c r="I36" i="17"/>
  <c r="K36" i="17" s="1"/>
  <c r="H36" i="17"/>
  <c r="E36" i="17"/>
  <c r="J35" i="17"/>
  <c r="I35" i="17"/>
  <c r="H35" i="17"/>
  <c r="E35" i="17"/>
  <c r="J34" i="17"/>
  <c r="I34" i="17"/>
  <c r="K34" i="17" s="1"/>
  <c r="H34" i="17"/>
  <c r="E34" i="17"/>
  <c r="J33" i="17"/>
  <c r="I33" i="17"/>
  <c r="H33" i="17"/>
  <c r="E33" i="17"/>
  <c r="J32" i="17"/>
  <c r="I32" i="17"/>
  <c r="H32" i="17"/>
  <c r="E32" i="17"/>
  <c r="J31" i="17"/>
  <c r="I31" i="17"/>
  <c r="H31" i="17"/>
  <c r="E31" i="17"/>
  <c r="J30" i="17"/>
  <c r="I30" i="17"/>
  <c r="H30" i="17"/>
  <c r="E30" i="17"/>
  <c r="J29" i="17"/>
  <c r="I29" i="17"/>
  <c r="H29" i="17"/>
  <c r="E29" i="17"/>
  <c r="G28" i="17"/>
  <c r="F28" i="17"/>
  <c r="D28" i="17"/>
  <c r="C28" i="17"/>
  <c r="J27" i="17"/>
  <c r="I27" i="17"/>
  <c r="H27" i="17"/>
  <c r="E27" i="17"/>
  <c r="J26" i="17"/>
  <c r="I26" i="17"/>
  <c r="H26" i="17"/>
  <c r="E26" i="17"/>
  <c r="J25" i="17"/>
  <c r="I25" i="17"/>
  <c r="H25" i="17"/>
  <c r="E25" i="17"/>
  <c r="J24" i="17"/>
  <c r="I24" i="17"/>
  <c r="H24" i="17"/>
  <c r="E24" i="17"/>
  <c r="J23" i="17"/>
  <c r="I23" i="17"/>
  <c r="H23" i="17"/>
  <c r="E23" i="17"/>
  <c r="J22" i="17"/>
  <c r="I22" i="17"/>
  <c r="H22" i="17"/>
  <c r="E22" i="17"/>
  <c r="J21" i="17"/>
  <c r="I21" i="17"/>
  <c r="H21" i="17"/>
  <c r="E21" i="17"/>
  <c r="J20" i="17"/>
  <c r="I20" i="17"/>
  <c r="H20" i="17"/>
  <c r="E20" i="17"/>
  <c r="J19" i="17"/>
  <c r="I19" i="17"/>
  <c r="H19" i="17"/>
  <c r="E19" i="17"/>
  <c r="J18" i="17"/>
  <c r="I18" i="17"/>
  <c r="H18" i="17"/>
  <c r="E18" i="17"/>
  <c r="J17" i="17"/>
  <c r="I17" i="17"/>
  <c r="H17" i="17"/>
  <c r="E17" i="17"/>
  <c r="J16" i="17"/>
  <c r="I16" i="17"/>
  <c r="H16" i="17"/>
  <c r="E16" i="17"/>
  <c r="J15" i="17"/>
  <c r="I15" i="17"/>
  <c r="H15" i="17"/>
  <c r="E15" i="17"/>
  <c r="J14" i="17"/>
  <c r="I14" i="17"/>
  <c r="H14" i="17"/>
  <c r="E14" i="17"/>
  <c r="J13" i="17"/>
  <c r="I13" i="17"/>
  <c r="H13" i="17"/>
  <c r="E13" i="17"/>
  <c r="J12" i="17"/>
  <c r="I12" i="17"/>
  <c r="H12" i="17"/>
  <c r="E12" i="17"/>
  <c r="J11" i="17"/>
  <c r="I11" i="17"/>
  <c r="H11" i="17"/>
  <c r="E11" i="17"/>
  <c r="J10" i="17"/>
  <c r="I10" i="17"/>
  <c r="H10" i="17"/>
  <c r="E10" i="17"/>
  <c r="G9" i="17"/>
  <c r="F9" i="17"/>
  <c r="D9" i="17"/>
  <c r="C9" i="17"/>
  <c r="J8" i="17"/>
  <c r="I8" i="17"/>
  <c r="H8" i="17"/>
  <c r="E8" i="17"/>
  <c r="J7" i="17"/>
  <c r="I7" i="17"/>
  <c r="H7" i="17"/>
  <c r="E7" i="17"/>
  <c r="J6" i="17"/>
  <c r="I6" i="17"/>
  <c r="I5" i="17" s="1"/>
  <c r="H6" i="17"/>
  <c r="E6" i="17"/>
  <c r="G5" i="17"/>
  <c r="F5" i="17"/>
  <c r="D5" i="17"/>
  <c r="C5" i="17"/>
  <c r="J49" i="23"/>
  <c r="I49" i="23"/>
  <c r="K49" i="23" s="1"/>
  <c r="H49" i="23"/>
  <c r="E49" i="23"/>
  <c r="J48" i="23"/>
  <c r="I48" i="23"/>
  <c r="H48" i="23"/>
  <c r="E48" i="23"/>
  <c r="J47" i="23"/>
  <c r="I47" i="23"/>
  <c r="K47" i="23" s="1"/>
  <c r="H47" i="23"/>
  <c r="E47" i="23"/>
  <c r="E46" i="23" s="1"/>
  <c r="G46" i="23"/>
  <c r="F46" i="23"/>
  <c r="D46" i="23"/>
  <c r="C46" i="23"/>
  <c r="J45" i="23"/>
  <c r="I45" i="23"/>
  <c r="K45" i="23" s="1"/>
  <c r="H45" i="23"/>
  <c r="E45" i="23"/>
  <c r="J44" i="23"/>
  <c r="I44" i="23"/>
  <c r="H44" i="23"/>
  <c r="E44" i="23"/>
  <c r="G43" i="23"/>
  <c r="F43" i="23"/>
  <c r="D43" i="23"/>
  <c r="C43" i="23"/>
  <c r="J42" i="23"/>
  <c r="I42" i="23"/>
  <c r="K42" i="23" s="1"/>
  <c r="H42" i="23"/>
  <c r="E42" i="23"/>
  <c r="I41" i="23"/>
  <c r="J41" i="23"/>
  <c r="K41" i="23" s="1"/>
  <c r="E41" i="23"/>
  <c r="F40" i="23"/>
  <c r="D40" i="23"/>
  <c r="C40" i="23"/>
  <c r="J39" i="23"/>
  <c r="I39" i="23"/>
  <c r="K39" i="23" s="1"/>
  <c r="H39" i="23"/>
  <c r="H37" i="23" s="1"/>
  <c r="E39" i="23"/>
  <c r="E37" i="23" s="1"/>
  <c r="J38" i="23"/>
  <c r="I38" i="23"/>
  <c r="K38" i="23" s="1"/>
  <c r="K37" i="23" s="1"/>
  <c r="H38" i="23"/>
  <c r="E38" i="23"/>
  <c r="G37" i="23"/>
  <c r="F37" i="23"/>
  <c r="D37" i="23"/>
  <c r="C37" i="23"/>
  <c r="J36" i="23"/>
  <c r="I36" i="23"/>
  <c r="H36" i="23"/>
  <c r="E36" i="23"/>
  <c r="J35" i="23"/>
  <c r="I35" i="23"/>
  <c r="K35" i="23" s="1"/>
  <c r="H35" i="23"/>
  <c r="E35" i="23"/>
  <c r="J34" i="23"/>
  <c r="I34" i="23"/>
  <c r="H34" i="23"/>
  <c r="E34" i="23"/>
  <c r="J33" i="23"/>
  <c r="I33" i="23"/>
  <c r="K33" i="23" s="1"/>
  <c r="H33" i="23"/>
  <c r="E33" i="23"/>
  <c r="J32" i="23"/>
  <c r="I32" i="23"/>
  <c r="H32" i="23"/>
  <c r="E32" i="23"/>
  <c r="J31" i="23"/>
  <c r="I31" i="23"/>
  <c r="H31" i="23"/>
  <c r="E31" i="23"/>
  <c r="J30" i="23"/>
  <c r="I30" i="23"/>
  <c r="H30" i="23"/>
  <c r="E30" i="23"/>
  <c r="J29" i="23"/>
  <c r="I29" i="23"/>
  <c r="H29" i="23"/>
  <c r="E29" i="23"/>
  <c r="G28" i="23"/>
  <c r="F28" i="23"/>
  <c r="D28" i="23"/>
  <c r="C28" i="23"/>
  <c r="J27" i="23"/>
  <c r="I27" i="23"/>
  <c r="K27" i="23" s="1"/>
  <c r="H27" i="23"/>
  <c r="E27" i="23"/>
  <c r="J26" i="23"/>
  <c r="I26" i="23"/>
  <c r="H26" i="23"/>
  <c r="E26" i="23"/>
  <c r="J25" i="23"/>
  <c r="I25" i="23"/>
  <c r="H25" i="23"/>
  <c r="E25" i="23"/>
  <c r="J24" i="23"/>
  <c r="I24" i="23"/>
  <c r="H24" i="23"/>
  <c r="E24" i="23"/>
  <c r="J23" i="23"/>
  <c r="I23" i="23"/>
  <c r="K23" i="23" s="1"/>
  <c r="H23" i="23"/>
  <c r="E23" i="23"/>
  <c r="J22" i="23"/>
  <c r="F22" i="23"/>
  <c r="F9" i="23" s="1"/>
  <c r="E22" i="23"/>
  <c r="J21" i="23"/>
  <c r="I21" i="23"/>
  <c r="H21" i="23"/>
  <c r="E21" i="23"/>
  <c r="J20" i="23"/>
  <c r="I20" i="23"/>
  <c r="H20" i="23"/>
  <c r="E20" i="23"/>
  <c r="J19" i="23"/>
  <c r="I19" i="23"/>
  <c r="K19" i="23" s="1"/>
  <c r="H19" i="23"/>
  <c r="E19" i="23"/>
  <c r="J18" i="23"/>
  <c r="I18" i="23"/>
  <c r="K18" i="23" s="1"/>
  <c r="H18" i="23"/>
  <c r="E18" i="23"/>
  <c r="J17" i="23"/>
  <c r="I17" i="23"/>
  <c r="K17" i="23" s="1"/>
  <c r="H17" i="23"/>
  <c r="E17" i="23"/>
  <c r="J16" i="23"/>
  <c r="I16" i="23"/>
  <c r="K16" i="23" s="1"/>
  <c r="H16" i="23"/>
  <c r="E16" i="23"/>
  <c r="J15" i="23"/>
  <c r="I15" i="23"/>
  <c r="K15" i="23" s="1"/>
  <c r="H15" i="23"/>
  <c r="E15" i="23"/>
  <c r="J14" i="23"/>
  <c r="I14" i="23"/>
  <c r="H14" i="23"/>
  <c r="E14" i="23"/>
  <c r="J13" i="23"/>
  <c r="I13" i="23"/>
  <c r="K13" i="23" s="1"/>
  <c r="H13" i="23"/>
  <c r="E13" i="23"/>
  <c r="J12" i="23"/>
  <c r="I12" i="23"/>
  <c r="H12" i="23"/>
  <c r="E12" i="23"/>
  <c r="J11" i="23"/>
  <c r="I11" i="23"/>
  <c r="K11" i="23" s="1"/>
  <c r="H11" i="23"/>
  <c r="E11" i="23"/>
  <c r="J10" i="23"/>
  <c r="I10" i="23"/>
  <c r="K10" i="23" s="1"/>
  <c r="H10" i="23"/>
  <c r="E10" i="23"/>
  <c r="G9" i="23"/>
  <c r="D9" i="23"/>
  <c r="C9" i="23"/>
  <c r="J8" i="23"/>
  <c r="I8" i="23"/>
  <c r="H8" i="23"/>
  <c r="E8" i="23"/>
  <c r="J7" i="23"/>
  <c r="I7" i="23"/>
  <c r="H7" i="23"/>
  <c r="E7" i="23"/>
  <c r="J6" i="23"/>
  <c r="I6" i="23"/>
  <c r="K6" i="23" s="1"/>
  <c r="H6" i="23"/>
  <c r="E6" i="23"/>
  <c r="G5" i="23"/>
  <c r="F5" i="23"/>
  <c r="D5" i="23"/>
  <c r="C5" i="23"/>
  <c r="H43" i="23" l="1"/>
  <c r="H37" i="17"/>
  <c r="H43" i="17"/>
  <c r="K21" i="23"/>
  <c r="E5" i="23"/>
  <c r="K24" i="23"/>
  <c r="K30" i="23"/>
  <c r="K32" i="23"/>
  <c r="K34" i="23"/>
  <c r="K36" i="23"/>
  <c r="K15" i="17"/>
  <c r="K17" i="17"/>
  <c r="K19" i="17"/>
  <c r="K21" i="17"/>
  <c r="K23" i="17"/>
  <c r="K25" i="17"/>
  <c r="K27" i="17"/>
  <c r="K31" i="17"/>
  <c r="K33" i="17"/>
  <c r="K35" i="17"/>
  <c r="K39" i="17"/>
  <c r="K37" i="17" s="1"/>
  <c r="K45" i="17"/>
  <c r="H5" i="23"/>
  <c r="K7" i="17"/>
  <c r="H46" i="23"/>
  <c r="K49" i="17"/>
  <c r="E46" i="17"/>
  <c r="K48" i="23"/>
  <c r="K46" i="23" s="1"/>
  <c r="K44" i="23"/>
  <c r="K43" i="23" s="1"/>
  <c r="K40" i="23"/>
  <c r="I40" i="17"/>
  <c r="E40" i="23"/>
  <c r="K41" i="17"/>
  <c r="E28" i="17"/>
  <c r="K31" i="23"/>
  <c r="K29" i="17"/>
  <c r="K29" i="23"/>
  <c r="K26" i="23"/>
  <c r="K24" i="17"/>
  <c r="K25" i="23"/>
  <c r="K22" i="17"/>
  <c r="K16" i="17"/>
  <c r="C50" i="17"/>
  <c r="K14" i="23"/>
  <c r="K14" i="17"/>
  <c r="I9" i="23"/>
  <c r="J9" i="23"/>
  <c r="D50" i="23"/>
  <c r="E9" i="23"/>
  <c r="C50" i="23"/>
  <c r="F50" i="23"/>
  <c r="K11" i="17"/>
  <c r="K13" i="17"/>
  <c r="G50" i="17"/>
  <c r="J46" i="17"/>
  <c r="H46" i="17"/>
  <c r="K47" i="17"/>
  <c r="I5" i="23"/>
  <c r="J5" i="23"/>
  <c r="K8" i="23"/>
  <c r="K12" i="23"/>
  <c r="K20" i="23"/>
  <c r="I22" i="23"/>
  <c r="K22" i="23" s="1"/>
  <c r="H22" i="23"/>
  <c r="H9" i="23" s="1"/>
  <c r="I28" i="23"/>
  <c r="J28" i="23"/>
  <c r="E28" i="23"/>
  <c r="H28" i="23"/>
  <c r="I37" i="23"/>
  <c r="J37" i="23"/>
  <c r="I40" i="23"/>
  <c r="I43" i="23"/>
  <c r="J43" i="23"/>
  <c r="E43" i="23"/>
  <c r="I46" i="23"/>
  <c r="J46" i="23"/>
  <c r="K6" i="17"/>
  <c r="E5" i="17"/>
  <c r="H5" i="17"/>
  <c r="K8" i="17"/>
  <c r="I9" i="17"/>
  <c r="J9" i="17"/>
  <c r="K10" i="17"/>
  <c r="E9" i="17"/>
  <c r="H9" i="17"/>
  <c r="K12" i="17"/>
  <c r="K18" i="17"/>
  <c r="K20" i="17"/>
  <c r="K26" i="17"/>
  <c r="D50" i="17"/>
  <c r="I28" i="17"/>
  <c r="J28" i="17"/>
  <c r="K30" i="17"/>
  <c r="H28" i="17"/>
  <c r="K32" i="17"/>
  <c r="I37" i="17"/>
  <c r="J37" i="17"/>
  <c r="J40" i="17"/>
  <c r="E40" i="17"/>
  <c r="H40" i="17"/>
  <c r="I43" i="17"/>
  <c r="J43" i="17"/>
  <c r="K44" i="17"/>
  <c r="K43" i="17" s="1"/>
  <c r="I46" i="17"/>
  <c r="K48" i="17"/>
  <c r="K40" i="17"/>
  <c r="F50" i="17"/>
  <c r="J5" i="17"/>
  <c r="K7" i="23"/>
  <c r="H41" i="23"/>
  <c r="H40" i="23" s="1"/>
  <c r="G40" i="23"/>
  <c r="J40" i="23" s="1"/>
  <c r="K46" i="17" l="1"/>
  <c r="K5" i="17"/>
  <c r="K5" i="23"/>
  <c r="E50" i="17"/>
  <c r="K28" i="23"/>
  <c r="K28" i="17"/>
  <c r="I50" i="23"/>
  <c r="K9" i="23"/>
  <c r="J50" i="23"/>
  <c r="H50" i="23"/>
  <c r="J50" i="17"/>
  <c r="K9" i="17"/>
  <c r="I50" i="17"/>
  <c r="H50" i="17"/>
  <c r="E50" i="23"/>
  <c r="G50" i="23"/>
  <c r="K50" i="17" l="1"/>
  <c r="K50" i="23"/>
  <c r="F23" i="15"/>
  <c r="F15" i="15"/>
  <c r="F23" i="33" l="1"/>
  <c r="F15" i="33"/>
  <c r="F21" i="12" l="1"/>
  <c r="F13" i="21" l="1"/>
  <c r="F13" i="12" l="1"/>
  <c r="F38" i="38" l="1"/>
  <c r="I38" i="38"/>
  <c r="I25" i="27" l="1"/>
  <c r="J25" i="27"/>
  <c r="I8" i="21" l="1"/>
  <c r="J49" i="22" l="1"/>
  <c r="I49" i="22"/>
  <c r="H49" i="22"/>
  <c r="E49" i="22"/>
  <c r="I48" i="22"/>
  <c r="E48" i="22"/>
  <c r="I47" i="22"/>
  <c r="E47" i="22"/>
  <c r="F46" i="22"/>
  <c r="D46" i="22"/>
  <c r="C46" i="22"/>
  <c r="J45" i="22"/>
  <c r="I45" i="22"/>
  <c r="H45" i="22"/>
  <c r="E45" i="22"/>
  <c r="J44" i="22"/>
  <c r="I44" i="22"/>
  <c r="H44" i="22"/>
  <c r="E44" i="22"/>
  <c r="G43" i="22"/>
  <c r="F43" i="22"/>
  <c r="D43" i="22"/>
  <c r="C43" i="22"/>
  <c r="J42" i="22"/>
  <c r="I42" i="22"/>
  <c r="H42" i="22"/>
  <c r="E42" i="22"/>
  <c r="I41" i="22"/>
  <c r="J41" i="22"/>
  <c r="E41" i="22"/>
  <c r="F40" i="22"/>
  <c r="D40" i="22"/>
  <c r="C40" i="22"/>
  <c r="J39" i="22"/>
  <c r="I39" i="22"/>
  <c r="H39" i="22"/>
  <c r="E39" i="22"/>
  <c r="J38" i="22"/>
  <c r="E38" i="22"/>
  <c r="E37" i="22" s="1"/>
  <c r="G37" i="22"/>
  <c r="F37" i="22"/>
  <c r="D37" i="22"/>
  <c r="C37" i="22"/>
  <c r="J36" i="22"/>
  <c r="I36" i="22"/>
  <c r="H36" i="22"/>
  <c r="E36" i="22"/>
  <c r="J35" i="22"/>
  <c r="I35" i="22"/>
  <c r="H35" i="22"/>
  <c r="E35" i="22"/>
  <c r="J34" i="22"/>
  <c r="I34" i="22"/>
  <c r="H34" i="22"/>
  <c r="E34" i="22"/>
  <c r="J33" i="22"/>
  <c r="I33" i="22"/>
  <c r="H33" i="22"/>
  <c r="E33" i="22"/>
  <c r="J32" i="22"/>
  <c r="I32" i="22"/>
  <c r="H32" i="22"/>
  <c r="E32" i="22"/>
  <c r="J31" i="22"/>
  <c r="I31" i="22"/>
  <c r="H31" i="22"/>
  <c r="E31" i="22"/>
  <c r="J30" i="22"/>
  <c r="I30" i="22"/>
  <c r="K30" i="22" s="1"/>
  <c r="H30" i="22"/>
  <c r="E30" i="22"/>
  <c r="J29" i="22"/>
  <c r="I29" i="22"/>
  <c r="H29" i="22"/>
  <c r="E29" i="22"/>
  <c r="G28" i="22"/>
  <c r="F28" i="22"/>
  <c r="D28" i="22"/>
  <c r="C28" i="22"/>
  <c r="J27" i="22"/>
  <c r="I27" i="22"/>
  <c r="H27" i="22"/>
  <c r="E27" i="22"/>
  <c r="J26" i="22"/>
  <c r="I26" i="22"/>
  <c r="K26" i="22" s="1"/>
  <c r="E26" i="22"/>
  <c r="J25" i="22"/>
  <c r="E25" i="22"/>
  <c r="J24" i="22"/>
  <c r="I24" i="22"/>
  <c r="K24" i="22" s="1"/>
  <c r="H24" i="22"/>
  <c r="E24" i="22"/>
  <c r="J23" i="22"/>
  <c r="I23" i="22"/>
  <c r="H23" i="22"/>
  <c r="E23" i="22"/>
  <c r="J22" i="22"/>
  <c r="I22" i="22"/>
  <c r="K22" i="22" s="1"/>
  <c r="H22" i="22"/>
  <c r="E22" i="22"/>
  <c r="J21" i="22"/>
  <c r="I21" i="22"/>
  <c r="H21" i="22"/>
  <c r="E21" i="22"/>
  <c r="J20" i="22"/>
  <c r="I20" i="22"/>
  <c r="H20" i="22"/>
  <c r="E20" i="22"/>
  <c r="J19" i="22"/>
  <c r="I19" i="22"/>
  <c r="H19" i="22"/>
  <c r="E19" i="22"/>
  <c r="I18" i="22"/>
  <c r="E18" i="22"/>
  <c r="J17" i="22"/>
  <c r="I17" i="22"/>
  <c r="H17" i="22"/>
  <c r="E17" i="22"/>
  <c r="J16" i="22"/>
  <c r="I16" i="22"/>
  <c r="K16" i="22" s="1"/>
  <c r="H16" i="22"/>
  <c r="E16" i="22"/>
  <c r="J15" i="22"/>
  <c r="I15" i="22"/>
  <c r="H15" i="22"/>
  <c r="E15" i="22"/>
  <c r="J14" i="22"/>
  <c r="I14" i="22"/>
  <c r="K14" i="22" s="1"/>
  <c r="H14" i="22"/>
  <c r="E14" i="22"/>
  <c r="J13" i="22"/>
  <c r="I13" i="22"/>
  <c r="H13" i="22"/>
  <c r="E13" i="22"/>
  <c r="J12" i="22"/>
  <c r="I12" i="22"/>
  <c r="K12" i="22" s="1"/>
  <c r="H12" i="22"/>
  <c r="E12" i="22"/>
  <c r="J11" i="22"/>
  <c r="I11" i="22"/>
  <c r="H11" i="22"/>
  <c r="E11" i="22"/>
  <c r="J10" i="22"/>
  <c r="I10" i="22"/>
  <c r="H10" i="22"/>
  <c r="E10" i="22"/>
  <c r="G9" i="22"/>
  <c r="F9" i="22"/>
  <c r="D9" i="22"/>
  <c r="C9" i="22"/>
  <c r="J8" i="22"/>
  <c r="I8" i="22"/>
  <c r="H8" i="22"/>
  <c r="E8" i="22"/>
  <c r="J7" i="22"/>
  <c r="I7" i="22"/>
  <c r="H7" i="22"/>
  <c r="E7" i="22"/>
  <c r="J6" i="22"/>
  <c r="I6" i="22"/>
  <c r="H6" i="22"/>
  <c r="E6" i="22"/>
  <c r="G5" i="22"/>
  <c r="F5" i="22"/>
  <c r="D5" i="22"/>
  <c r="C5" i="22"/>
  <c r="K19" i="22" l="1"/>
  <c r="K32" i="22"/>
  <c r="E40" i="22"/>
  <c r="K23" i="22"/>
  <c r="K34" i="22"/>
  <c r="I5" i="22"/>
  <c r="J5" i="22"/>
  <c r="K11" i="22"/>
  <c r="K13" i="22"/>
  <c r="K17" i="22"/>
  <c r="K39" i="22"/>
  <c r="E43" i="22"/>
  <c r="E5" i="22"/>
  <c r="K27" i="22"/>
  <c r="K31" i="22"/>
  <c r="K33" i="22"/>
  <c r="K8" i="22"/>
  <c r="K7" i="22"/>
  <c r="K49" i="22"/>
  <c r="K44" i="22"/>
  <c r="H28" i="22"/>
  <c r="K29" i="22"/>
  <c r="K20" i="22"/>
  <c r="K15" i="22"/>
  <c r="E9" i="22"/>
  <c r="D50" i="22"/>
  <c r="G46" i="22"/>
  <c r="J46" i="22" s="1"/>
  <c r="E46" i="22"/>
  <c r="K41" i="22"/>
  <c r="C50" i="22"/>
  <c r="F50" i="22"/>
  <c r="H5" i="22"/>
  <c r="I9" i="22"/>
  <c r="J9" i="22"/>
  <c r="K10" i="22"/>
  <c r="J18" i="22"/>
  <c r="K18" i="22" s="1"/>
  <c r="H18" i="22"/>
  <c r="K21" i="22"/>
  <c r="K25" i="22"/>
  <c r="H25" i="22"/>
  <c r="I28" i="22"/>
  <c r="J28" i="22"/>
  <c r="E28" i="22"/>
  <c r="K35" i="22"/>
  <c r="K36" i="22"/>
  <c r="I37" i="22"/>
  <c r="J37" i="22"/>
  <c r="I38" i="22"/>
  <c r="K38" i="22" s="1"/>
  <c r="H38" i="22"/>
  <c r="H37" i="22" s="1"/>
  <c r="I40" i="22"/>
  <c r="K42" i="22"/>
  <c r="I43" i="22"/>
  <c r="J43" i="22"/>
  <c r="H43" i="22"/>
  <c r="K45" i="22"/>
  <c r="I46" i="22"/>
  <c r="J47" i="22"/>
  <c r="K47" i="22" s="1"/>
  <c r="H47" i="22"/>
  <c r="H48" i="22"/>
  <c r="J48" i="22"/>
  <c r="K48" i="22" s="1"/>
  <c r="H41" i="22"/>
  <c r="H40" i="22" s="1"/>
  <c r="G40" i="22"/>
  <c r="K6" i="22"/>
  <c r="K37" i="22" l="1"/>
  <c r="K28" i="22"/>
  <c r="K5" i="22"/>
  <c r="K43" i="22"/>
  <c r="E50" i="22"/>
  <c r="I50" i="22"/>
  <c r="H9" i="22"/>
  <c r="K40" i="22"/>
  <c r="K46" i="22"/>
  <c r="H46" i="22"/>
  <c r="J40" i="22"/>
  <c r="J50" i="22" s="1"/>
  <c r="G50" i="22"/>
  <c r="K9" i="22"/>
  <c r="H50" i="22" l="1"/>
  <c r="K50" i="22"/>
  <c r="J48" i="19"/>
  <c r="J47" i="19"/>
  <c r="I48" i="19"/>
  <c r="I47" i="19"/>
  <c r="I7" i="21" l="1"/>
  <c r="J45" i="18" l="1"/>
  <c r="I45" i="18"/>
  <c r="K45" i="18" s="1"/>
  <c r="H45" i="18"/>
  <c r="E45" i="18"/>
  <c r="J44" i="18"/>
  <c r="I44" i="18"/>
  <c r="H44" i="18"/>
  <c r="E44" i="18"/>
  <c r="E43" i="18" s="1"/>
  <c r="G43" i="18"/>
  <c r="F43" i="18"/>
  <c r="D43" i="18"/>
  <c r="C43" i="18"/>
  <c r="J42" i="18"/>
  <c r="I42" i="18"/>
  <c r="K42" i="18" s="1"/>
  <c r="H42" i="18"/>
  <c r="E42" i="18"/>
  <c r="J41" i="18"/>
  <c r="I41" i="18"/>
  <c r="H41" i="18"/>
  <c r="E41" i="18"/>
  <c r="G40" i="18"/>
  <c r="F40" i="18"/>
  <c r="D40" i="18"/>
  <c r="C40" i="18"/>
  <c r="J39" i="18"/>
  <c r="I39" i="18"/>
  <c r="H39" i="18"/>
  <c r="E39" i="18"/>
  <c r="J38" i="18"/>
  <c r="I38" i="18"/>
  <c r="K38" i="18" s="1"/>
  <c r="H38" i="18"/>
  <c r="H37" i="18" s="1"/>
  <c r="E38" i="18"/>
  <c r="E37" i="18" s="1"/>
  <c r="G37" i="18"/>
  <c r="F37" i="18"/>
  <c r="D37" i="18"/>
  <c r="C37" i="18"/>
  <c r="J36" i="18"/>
  <c r="I36" i="18"/>
  <c r="K36" i="18" s="1"/>
  <c r="H36" i="18"/>
  <c r="E36" i="18"/>
  <c r="J35" i="18"/>
  <c r="I35" i="18"/>
  <c r="K35" i="18" s="1"/>
  <c r="H35" i="18"/>
  <c r="E35" i="18"/>
  <c r="J34" i="18"/>
  <c r="I34" i="18"/>
  <c r="K34" i="18" s="1"/>
  <c r="H34" i="18"/>
  <c r="E34" i="18"/>
  <c r="J33" i="18"/>
  <c r="I33" i="18"/>
  <c r="K33" i="18" s="1"/>
  <c r="H33" i="18"/>
  <c r="E33" i="18"/>
  <c r="J32" i="18"/>
  <c r="I32" i="18"/>
  <c r="K32" i="18" s="1"/>
  <c r="H32" i="18"/>
  <c r="E32" i="18"/>
  <c r="J31" i="18"/>
  <c r="I31" i="18"/>
  <c r="K31" i="18" s="1"/>
  <c r="H31" i="18"/>
  <c r="E31" i="18"/>
  <c r="J30" i="18"/>
  <c r="I30" i="18"/>
  <c r="H30" i="18"/>
  <c r="E30" i="18"/>
  <c r="J29" i="18"/>
  <c r="I29" i="18"/>
  <c r="H29" i="18"/>
  <c r="E29" i="18"/>
  <c r="G28" i="18"/>
  <c r="F28" i="18"/>
  <c r="D28" i="18"/>
  <c r="C28" i="18"/>
  <c r="J27" i="18"/>
  <c r="I27" i="18"/>
  <c r="K27" i="18" s="1"/>
  <c r="H27" i="18"/>
  <c r="E27" i="18"/>
  <c r="J26" i="18"/>
  <c r="I26" i="18"/>
  <c r="H26" i="18"/>
  <c r="E26" i="18"/>
  <c r="J25" i="18"/>
  <c r="I25" i="18"/>
  <c r="H25" i="18"/>
  <c r="E25" i="18"/>
  <c r="J24" i="18"/>
  <c r="I24" i="18"/>
  <c r="K24" i="18" s="1"/>
  <c r="H24" i="18"/>
  <c r="E24" i="18"/>
  <c r="J23" i="18"/>
  <c r="I23" i="18"/>
  <c r="K23" i="18" s="1"/>
  <c r="H23" i="18"/>
  <c r="E23" i="18"/>
  <c r="J22" i="18"/>
  <c r="I22" i="18"/>
  <c r="K22" i="18" s="1"/>
  <c r="H22" i="18"/>
  <c r="E22" i="18"/>
  <c r="J21" i="18"/>
  <c r="I21" i="18"/>
  <c r="K21" i="18" s="1"/>
  <c r="H21" i="18"/>
  <c r="E21" i="18"/>
  <c r="J20" i="18"/>
  <c r="I20" i="18"/>
  <c r="K20" i="18" s="1"/>
  <c r="H20" i="18"/>
  <c r="E20" i="18"/>
  <c r="J19" i="18"/>
  <c r="I19" i="18"/>
  <c r="K19" i="18" s="1"/>
  <c r="H19" i="18"/>
  <c r="E19" i="18"/>
  <c r="J18" i="18"/>
  <c r="I18" i="18"/>
  <c r="H18" i="18"/>
  <c r="E18" i="18"/>
  <c r="J17" i="18"/>
  <c r="I17" i="18"/>
  <c r="H17" i="18"/>
  <c r="E17" i="18"/>
  <c r="J16" i="18"/>
  <c r="I16" i="18"/>
  <c r="K16" i="18" s="1"/>
  <c r="H16" i="18"/>
  <c r="E16" i="18"/>
  <c r="J15" i="18"/>
  <c r="I15" i="18"/>
  <c r="H15" i="18"/>
  <c r="E15" i="18"/>
  <c r="J14" i="18"/>
  <c r="I14" i="18"/>
  <c r="H14" i="18"/>
  <c r="E14" i="18"/>
  <c r="J13" i="18"/>
  <c r="I13" i="18"/>
  <c r="K13" i="18" s="1"/>
  <c r="H13" i="18"/>
  <c r="E13" i="18"/>
  <c r="J12" i="18"/>
  <c r="I12" i="18"/>
  <c r="K12" i="18" s="1"/>
  <c r="H12" i="18"/>
  <c r="E12" i="18"/>
  <c r="J11" i="18"/>
  <c r="I11" i="18"/>
  <c r="K11" i="18" s="1"/>
  <c r="H11" i="18"/>
  <c r="E11" i="18"/>
  <c r="J10" i="18"/>
  <c r="I10" i="18"/>
  <c r="H10" i="18"/>
  <c r="E10" i="18"/>
  <c r="G9" i="18"/>
  <c r="F9" i="18"/>
  <c r="D9" i="18"/>
  <c r="C9" i="18"/>
  <c r="J8" i="18"/>
  <c r="I8" i="18"/>
  <c r="H8" i="18"/>
  <c r="E8" i="18"/>
  <c r="J7" i="18"/>
  <c r="I7" i="18"/>
  <c r="H7" i="18"/>
  <c r="E7" i="18"/>
  <c r="J6" i="18"/>
  <c r="J5" i="18" s="1"/>
  <c r="I6" i="18"/>
  <c r="I5" i="18" s="1"/>
  <c r="H6" i="18"/>
  <c r="E6" i="18"/>
  <c r="G5" i="18"/>
  <c r="F5" i="18"/>
  <c r="D5" i="18"/>
  <c r="C5" i="18"/>
  <c r="H40" i="18" l="1"/>
  <c r="E5" i="18"/>
  <c r="K8" i="18"/>
  <c r="K7" i="18"/>
  <c r="H43" i="18"/>
  <c r="K41" i="18"/>
  <c r="K40" i="18" s="1"/>
  <c r="K39" i="18"/>
  <c r="K37" i="18" s="1"/>
  <c r="E28" i="18"/>
  <c r="H28" i="18"/>
  <c r="I28" i="18"/>
  <c r="K15" i="18"/>
  <c r="K14" i="18"/>
  <c r="K44" i="18"/>
  <c r="K43" i="18" s="1"/>
  <c r="H5" i="18"/>
  <c r="I9" i="18"/>
  <c r="J9" i="18"/>
  <c r="K10" i="18"/>
  <c r="H9" i="18"/>
  <c r="E9" i="18"/>
  <c r="K17" i="18"/>
  <c r="K18" i="18"/>
  <c r="K25" i="18"/>
  <c r="K26" i="18"/>
  <c r="J28" i="18"/>
  <c r="K29" i="18"/>
  <c r="K30" i="18"/>
  <c r="K28" i="18" s="1"/>
  <c r="I37" i="18"/>
  <c r="J37" i="18"/>
  <c r="I40" i="18"/>
  <c r="J40" i="18"/>
  <c r="E40" i="18"/>
  <c r="I43" i="18"/>
  <c r="J43" i="18"/>
  <c r="K6" i="18"/>
  <c r="K5" i="18" l="1"/>
  <c r="K9" i="18"/>
  <c r="F46" i="10"/>
  <c r="G46" i="10"/>
  <c r="H6" i="24"/>
  <c r="K8" i="24"/>
  <c r="K7" i="24"/>
  <c r="H8" i="24"/>
  <c r="H7" i="24"/>
  <c r="E7" i="24"/>
  <c r="E8" i="24"/>
  <c r="E6" i="24"/>
  <c r="J36" i="19"/>
  <c r="I36" i="19"/>
  <c r="J35" i="19"/>
  <c r="I35" i="19"/>
  <c r="J34" i="19"/>
  <c r="I34" i="19"/>
  <c r="J33" i="19"/>
  <c r="I33" i="19"/>
  <c r="J32" i="19"/>
  <c r="J31" i="19"/>
  <c r="I31" i="19"/>
  <c r="J30" i="19"/>
  <c r="I30" i="19"/>
  <c r="J29" i="19"/>
  <c r="I29" i="19"/>
  <c r="F32" i="19"/>
  <c r="I32" i="19" s="1"/>
  <c r="J27" i="19"/>
  <c r="I27" i="19"/>
  <c r="J26" i="19"/>
  <c r="I26" i="19"/>
  <c r="J25" i="19"/>
  <c r="I25" i="19"/>
  <c r="J24" i="19"/>
  <c r="I24" i="19"/>
  <c r="J23" i="19"/>
  <c r="I23" i="19"/>
  <c r="J22" i="19"/>
  <c r="I22" i="19"/>
  <c r="J21" i="19"/>
  <c r="I21" i="19"/>
  <c r="J20" i="19"/>
  <c r="I20" i="19"/>
  <c r="J19" i="19"/>
  <c r="I19" i="19"/>
  <c r="J18" i="19"/>
  <c r="I18" i="19"/>
  <c r="J17" i="19"/>
  <c r="I17" i="19"/>
  <c r="J16" i="19"/>
  <c r="I16" i="19"/>
  <c r="J15" i="19"/>
  <c r="I15" i="19"/>
  <c r="J14" i="19"/>
  <c r="I14" i="19"/>
  <c r="J13" i="19"/>
  <c r="I13" i="19"/>
  <c r="J12" i="19"/>
  <c r="I12" i="19"/>
  <c r="J11" i="19"/>
  <c r="I11" i="19"/>
  <c r="J10" i="19"/>
  <c r="I10" i="19"/>
  <c r="E16" i="19"/>
  <c r="I10" i="16"/>
  <c r="J10" i="16"/>
  <c r="I11" i="16"/>
  <c r="J11" i="16"/>
  <c r="I12" i="16"/>
  <c r="J12" i="16"/>
  <c r="I13" i="16"/>
  <c r="J13" i="16"/>
  <c r="I14" i="16"/>
  <c r="J14" i="16"/>
  <c r="I15" i="16"/>
  <c r="J15" i="16"/>
  <c r="I16" i="16"/>
  <c r="J16" i="16"/>
  <c r="I17" i="16"/>
  <c r="J17" i="16"/>
  <c r="I18" i="16"/>
  <c r="J18" i="16"/>
  <c r="I19" i="16"/>
  <c r="J19" i="16"/>
  <c r="I20" i="16"/>
  <c r="J20" i="16"/>
  <c r="I21" i="16"/>
  <c r="J21" i="16"/>
  <c r="I22" i="16"/>
  <c r="J22" i="16"/>
  <c r="I23" i="16"/>
  <c r="J23" i="16"/>
  <c r="I24" i="16"/>
  <c r="J24" i="16"/>
  <c r="I25" i="16"/>
  <c r="J25" i="16"/>
  <c r="I26" i="16"/>
  <c r="J26" i="16"/>
  <c r="I27" i="16"/>
  <c r="J27" i="16"/>
  <c r="K10" i="24" l="1"/>
  <c r="K9" i="24" s="1"/>
  <c r="K5" i="24"/>
  <c r="D5" i="33"/>
  <c r="C5" i="33"/>
  <c r="C46" i="30"/>
  <c r="C43" i="30"/>
  <c r="C40" i="30"/>
  <c r="C37" i="30"/>
  <c r="C28" i="30"/>
  <c r="C9" i="30"/>
  <c r="C5" i="30"/>
  <c r="D46" i="14"/>
  <c r="F46" i="14"/>
  <c r="G46" i="14"/>
  <c r="C46" i="14"/>
  <c r="D43" i="14"/>
  <c r="F43" i="14"/>
  <c r="G43" i="14"/>
  <c r="C43" i="14"/>
  <c r="D40" i="14"/>
  <c r="F40" i="14"/>
  <c r="G40" i="14"/>
  <c r="C40" i="14"/>
  <c r="D37" i="14"/>
  <c r="F37" i="14"/>
  <c r="G37" i="14"/>
  <c r="C37" i="14"/>
  <c r="D28" i="14"/>
  <c r="F28" i="14"/>
  <c r="G28" i="14"/>
  <c r="C28" i="14"/>
  <c r="D9" i="14"/>
  <c r="F9" i="14"/>
  <c r="G9" i="14"/>
  <c r="C9" i="14"/>
  <c r="D5" i="14"/>
  <c r="F5" i="14"/>
  <c r="G5" i="14"/>
  <c r="C5" i="14"/>
  <c r="C50" i="14" l="1"/>
  <c r="C50" i="30"/>
  <c r="K49" i="14"/>
  <c r="H49" i="30"/>
  <c r="H48" i="30"/>
  <c r="H47" i="30"/>
  <c r="H49" i="16"/>
  <c r="H49" i="19"/>
  <c r="H48" i="19"/>
  <c r="H47" i="19"/>
  <c r="H49" i="26"/>
  <c r="H48" i="26"/>
  <c r="H47" i="26"/>
  <c r="H49" i="27"/>
  <c r="H48" i="27"/>
  <c r="H47" i="27"/>
  <c r="H49" i="24"/>
  <c r="H48" i="24"/>
  <c r="H47" i="24"/>
  <c r="H49" i="21"/>
  <c r="H48" i="21"/>
  <c r="H47" i="21"/>
  <c r="H49" i="28"/>
  <c r="H48" i="28"/>
  <c r="H47" i="28"/>
  <c r="H49" i="15"/>
  <c r="H48" i="15"/>
  <c r="H47" i="15"/>
  <c r="H49" i="9"/>
  <c r="H48" i="9"/>
  <c r="H47" i="9"/>
  <c r="H49" i="10"/>
  <c r="H48" i="10"/>
  <c r="H47" i="10"/>
  <c r="H49" i="11"/>
  <c r="H48" i="11"/>
  <c r="H47" i="11"/>
  <c r="H49" i="12"/>
  <c r="H48" i="12"/>
  <c r="H47" i="12"/>
  <c r="H49" i="13"/>
  <c r="H48" i="13"/>
  <c r="H47" i="13"/>
  <c r="H49" i="18"/>
  <c r="H48" i="18"/>
  <c r="H47" i="18"/>
  <c r="H49" i="20"/>
  <c r="H48" i="20"/>
  <c r="H47" i="20"/>
  <c r="H49" i="33"/>
  <c r="H48" i="33"/>
  <c r="H47" i="33"/>
  <c r="H49" i="38"/>
  <c r="H48" i="38"/>
  <c r="H47" i="38"/>
  <c r="H49" i="36"/>
  <c r="H48" i="36"/>
  <c r="H47" i="36"/>
  <c r="H49" i="14"/>
  <c r="H48" i="14"/>
  <c r="H47" i="14"/>
  <c r="H45" i="30"/>
  <c r="H44" i="30"/>
  <c r="H45" i="16"/>
  <c r="H44" i="16"/>
  <c r="H45" i="19"/>
  <c r="H44" i="19"/>
  <c r="H45" i="26"/>
  <c r="H44" i="26"/>
  <c r="H45" i="27"/>
  <c r="H44" i="27"/>
  <c r="H45" i="24"/>
  <c r="H44" i="24"/>
  <c r="H45" i="21"/>
  <c r="H44" i="21"/>
  <c r="H45" i="28"/>
  <c r="H44" i="28"/>
  <c r="H45" i="15"/>
  <c r="H44" i="15"/>
  <c r="H45" i="9"/>
  <c r="H44" i="9"/>
  <c r="H45" i="10"/>
  <c r="H44" i="10"/>
  <c r="H45" i="11"/>
  <c r="H44" i="11"/>
  <c r="H45" i="12"/>
  <c r="H44" i="12"/>
  <c r="H45" i="13"/>
  <c r="H44" i="13"/>
  <c r="H45" i="20"/>
  <c r="H44" i="20"/>
  <c r="H45" i="33"/>
  <c r="H44" i="33"/>
  <c r="H45" i="38"/>
  <c r="H44" i="38"/>
  <c r="H45" i="36"/>
  <c r="H44" i="36"/>
  <c r="H45" i="14"/>
  <c r="H44" i="14"/>
  <c r="H42" i="30"/>
  <c r="H41" i="30"/>
  <c r="H42" i="16"/>
  <c r="H42" i="19"/>
  <c r="H41" i="19"/>
  <c r="H42" i="26"/>
  <c r="H42" i="27"/>
  <c r="H41" i="27"/>
  <c r="H42" i="24"/>
  <c r="H42" i="21"/>
  <c r="H42" i="28"/>
  <c r="H42" i="15"/>
  <c r="H42" i="9"/>
  <c r="H41" i="9"/>
  <c r="H42" i="10"/>
  <c r="H41" i="10"/>
  <c r="H42" i="11"/>
  <c r="H42" i="12"/>
  <c r="H42" i="13"/>
  <c r="H41" i="13"/>
  <c r="H42" i="20"/>
  <c r="H42" i="33"/>
  <c r="H42" i="38"/>
  <c r="H41" i="38"/>
  <c r="H42" i="36"/>
  <c r="H41" i="36"/>
  <c r="H42" i="14"/>
  <c r="H41" i="14"/>
  <c r="H39" i="30"/>
  <c r="H38" i="30"/>
  <c r="H39" i="16"/>
  <c r="H38" i="16"/>
  <c r="H39" i="19"/>
  <c r="H38" i="19"/>
  <c r="H39" i="26"/>
  <c r="H38" i="26"/>
  <c r="H39" i="27"/>
  <c r="H38" i="27"/>
  <c r="H39" i="24"/>
  <c r="H38" i="24"/>
  <c r="H39" i="21"/>
  <c r="H38" i="21"/>
  <c r="H39" i="28"/>
  <c r="H38" i="28"/>
  <c r="H39" i="15"/>
  <c r="H38" i="15"/>
  <c r="H39" i="9"/>
  <c r="H38" i="9"/>
  <c r="H39" i="10"/>
  <c r="H38" i="10"/>
  <c r="H39" i="11"/>
  <c r="H38" i="11"/>
  <c r="H39" i="12"/>
  <c r="H38" i="12"/>
  <c r="H39" i="13"/>
  <c r="H38" i="13"/>
  <c r="H39" i="20"/>
  <c r="H38" i="20"/>
  <c r="H39" i="33"/>
  <c r="H38" i="33"/>
  <c r="H39" i="38"/>
  <c r="H38" i="38"/>
  <c r="H39" i="36"/>
  <c r="H38" i="36"/>
  <c r="H39" i="14"/>
  <c r="H38" i="14"/>
  <c r="H36" i="30"/>
  <c r="H35" i="30"/>
  <c r="H34" i="30"/>
  <c r="H33" i="30"/>
  <c r="H32" i="30"/>
  <c r="H31" i="30"/>
  <c r="H30" i="30"/>
  <c r="H29" i="30"/>
  <c r="H36" i="16"/>
  <c r="H35" i="16"/>
  <c r="H34" i="16"/>
  <c r="H33" i="16"/>
  <c r="H32" i="16"/>
  <c r="H31" i="16"/>
  <c r="H30" i="16"/>
  <c r="H29" i="16"/>
  <c r="H36" i="19"/>
  <c r="H35" i="19"/>
  <c r="H34" i="19"/>
  <c r="H33" i="19"/>
  <c r="H32" i="19"/>
  <c r="H31" i="19"/>
  <c r="H30" i="19"/>
  <c r="H29" i="19"/>
  <c r="H36" i="26"/>
  <c r="H35" i="26"/>
  <c r="H34" i="26"/>
  <c r="H33" i="26"/>
  <c r="H32" i="26"/>
  <c r="H31" i="26"/>
  <c r="H30" i="26"/>
  <c r="H29" i="26"/>
  <c r="H36" i="27"/>
  <c r="H35" i="27"/>
  <c r="H34" i="27"/>
  <c r="H33" i="27"/>
  <c r="H32" i="27"/>
  <c r="H31" i="27"/>
  <c r="H30" i="27"/>
  <c r="H29" i="27"/>
  <c r="H36" i="24"/>
  <c r="H35" i="24"/>
  <c r="H34" i="24"/>
  <c r="H33" i="24"/>
  <c r="H32" i="24"/>
  <c r="H31" i="24"/>
  <c r="H30" i="24"/>
  <c r="H29" i="24"/>
  <c r="H36" i="21"/>
  <c r="H35" i="21"/>
  <c r="H34" i="21"/>
  <c r="H33" i="21"/>
  <c r="H32" i="21"/>
  <c r="H31" i="21"/>
  <c r="H30" i="21"/>
  <c r="H29" i="21"/>
  <c r="H36" i="28"/>
  <c r="H35" i="28"/>
  <c r="H34" i="28"/>
  <c r="H33" i="28"/>
  <c r="H32" i="28"/>
  <c r="H31" i="28"/>
  <c r="H30" i="28"/>
  <c r="H29" i="28"/>
  <c r="H36" i="15"/>
  <c r="H35" i="15"/>
  <c r="H34" i="15"/>
  <c r="H33" i="15"/>
  <c r="H32" i="15"/>
  <c r="H31" i="15"/>
  <c r="H30" i="15"/>
  <c r="H29" i="15"/>
  <c r="H36" i="9"/>
  <c r="H35" i="9"/>
  <c r="H34" i="9"/>
  <c r="H33" i="9"/>
  <c r="H32" i="9"/>
  <c r="H31" i="9"/>
  <c r="H30" i="9"/>
  <c r="H29" i="9"/>
  <c r="H36" i="10"/>
  <c r="H35" i="10"/>
  <c r="H34" i="10"/>
  <c r="H33" i="10"/>
  <c r="H32" i="10"/>
  <c r="H31" i="10"/>
  <c r="H30" i="10"/>
  <c r="H29" i="10"/>
  <c r="H36" i="11"/>
  <c r="H35" i="11"/>
  <c r="H34" i="11"/>
  <c r="H33" i="11"/>
  <c r="H32" i="11"/>
  <c r="H31" i="11"/>
  <c r="H30" i="11"/>
  <c r="H29" i="11"/>
  <c r="H36" i="12"/>
  <c r="H35" i="12"/>
  <c r="H34" i="12"/>
  <c r="H33" i="12"/>
  <c r="H32" i="12"/>
  <c r="H31" i="12"/>
  <c r="H30" i="12"/>
  <c r="H29" i="12"/>
  <c r="H36" i="13"/>
  <c r="H35" i="13"/>
  <c r="H34" i="13"/>
  <c r="H33" i="13"/>
  <c r="H32" i="13"/>
  <c r="H31" i="13"/>
  <c r="H30" i="13"/>
  <c r="H29" i="13"/>
  <c r="H36" i="20"/>
  <c r="H35" i="20"/>
  <c r="H34" i="20"/>
  <c r="H33" i="20"/>
  <c r="H32" i="20"/>
  <c r="H31" i="20"/>
  <c r="H30" i="20"/>
  <c r="H29" i="20"/>
  <c r="H36" i="33"/>
  <c r="H35" i="33"/>
  <c r="H34" i="33"/>
  <c r="H33" i="33"/>
  <c r="H32" i="33"/>
  <c r="H31" i="33"/>
  <c r="H30" i="33"/>
  <c r="H29" i="33"/>
  <c r="H36" i="38"/>
  <c r="H35" i="38"/>
  <c r="H34" i="38"/>
  <c r="H33" i="38"/>
  <c r="H32" i="38"/>
  <c r="H31" i="38"/>
  <c r="H30" i="38"/>
  <c r="H29" i="38"/>
  <c r="H36" i="36"/>
  <c r="H35" i="36"/>
  <c r="H34" i="36"/>
  <c r="H33" i="36"/>
  <c r="H32" i="36"/>
  <c r="H31" i="36"/>
  <c r="H30" i="36"/>
  <c r="H29" i="36"/>
  <c r="H36" i="14"/>
  <c r="H35" i="14"/>
  <c r="H34" i="14"/>
  <c r="H33" i="14"/>
  <c r="H32" i="14"/>
  <c r="H31" i="14"/>
  <c r="H30" i="14"/>
  <c r="H29" i="14"/>
  <c r="H13" i="30"/>
  <c r="H13" i="16"/>
  <c r="H13" i="19"/>
  <c r="H13" i="26"/>
  <c r="H13" i="27"/>
  <c r="H13" i="24"/>
  <c r="H13" i="21"/>
  <c r="H13" i="28"/>
  <c r="H13" i="15"/>
  <c r="H13" i="9"/>
  <c r="H13" i="10"/>
  <c r="H13" i="11"/>
  <c r="H13" i="12"/>
  <c r="H13" i="13"/>
  <c r="H13" i="20"/>
  <c r="H13" i="33"/>
  <c r="H13" i="38"/>
  <c r="H13" i="36"/>
  <c r="H13" i="14"/>
  <c r="H27" i="30"/>
  <c r="H26" i="30"/>
  <c r="H25" i="30"/>
  <c r="H24" i="30"/>
  <c r="H23" i="30"/>
  <c r="H22" i="30"/>
  <c r="H21" i="30"/>
  <c r="H20" i="30"/>
  <c r="H19" i="30"/>
  <c r="H18" i="30"/>
  <c r="H17" i="30"/>
  <c r="H16" i="30"/>
  <c r="H15" i="30"/>
  <c r="H14" i="30"/>
  <c r="H12" i="30"/>
  <c r="H11" i="30"/>
  <c r="H10" i="30"/>
  <c r="H8" i="30"/>
  <c r="H7" i="30"/>
  <c r="H27" i="16"/>
  <c r="H26" i="16"/>
  <c r="H25" i="16"/>
  <c r="H24" i="16"/>
  <c r="H23" i="16"/>
  <c r="H22" i="16"/>
  <c r="H21" i="16"/>
  <c r="H20" i="16"/>
  <c r="H19" i="16"/>
  <c r="H18" i="16"/>
  <c r="H17" i="16"/>
  <c r="H16" i="16"/>
  <c r="H15" i="16"/>
  <c r="H14" i="16"/>
  <c r="H12" i="16"/>
  <c r="H11" i="16"/>
  <c r="H10" i="16"/>
  <c r="H8" i="16"/>
  <c r="H7" i="16"/>
  <c r="H27" i="19"/>
  <c r="H26" i="19"/>
  <c r="H25" i="19"/>
  <c r="H24" i="19"/>
  <c r="H23" i="19"/>
  <c r="H22" i="19"/>
  <c r="H21" i="19"/>
  <c r="H20" i="19"/>
  <c r="H19" i="19"/>
  <c r="H18" i="19"/>
  <c r="H17" i="19"/>
  <c r="H16" i="19"/>
  <c r="H15" i="19"/>
  <c r="H14" i="19"/>
  <c r="H12" i="19"/>
  <c r="H11" i="19"/>
  <c r="H10" i="19"/>
  <c r="H8" i="19"/>
  <c r="H7" i="19"/>
  <c r="H27" i="26"/>
  <c r="H26" i="26"/>
  <c r="H25" i="26"/>
  <c r="H24" i="26"/>
  <c r="H23" i="26"/>
  <c r="H22" i="26"/>
  <c r="H21" i="26"/>
  <c r="H20" i="26"/>
  <c r="H19" i="26"/>
  <c r="H18" i="26"/>
  <c r="H17" i="26"/>
  <c r="H16" i="26"/>
  <c r="H15" i="26"/>
  <c r="H14" i="26"/>
  <c r="H12" i="26"/>
  <c r="H11" i="26"/>
  <c r="H10" i="26"/>
  <c r="H8" i="26"/>
  <c r="H7" i="26"/>
  <c r="H27" i="27"/>
  <c r="H26" i="27"/>
  <c r="H23" i="27"/>
  <c r="H22" i="27"/>
  <c r="H21" i="27"/>
  <c r="H20" i="27"/>
  <c r="H19" i="27"/>
  <c r="H18" i="27"/>
  <c r="H17" i="27"/>
  <c r="H16" i="27"/>
  <c r="H15" i="27"/>
  <c r="H14" i="27"/>
  <c r="H12" i="27"/>
  <c r="H11" i="27"/>
  <c r="H10" i="27"/>
  <c r="H8" i="27"/>
  <c r="H7" i="27"/>
  <c r="H27" i="24"/>
  <c r="H26" i="24"/>
  <c r="H25" i="24"/>
  <c r="H24" i="24"/>
  <c r="H23" i="24"/>
  <c r="H22" i="24"/>
  <c r="H21" i="24"/>
  <c r="H20" i="24"/>
  <c r="H19" i="24"/>
  <c r="H18" i="24"/>
  <c r="H17" i="24"/>
  <c r="H16" i="24"/>
  <c r="H15" i="24"/>
  <c r="H14" i="24"/>
  <c r="H12" i="24"/>
  <c r="H11" i="24"/>
  <c r="H10" i="24"/>
  <c r="H27" i="21"/>
  <c r="H26" i="21"/>
  <c r="H25" i="21"/>
  <c r="H24" i="21"/>
  <c r="H23" i="21"/>
  <c r="H22" i="21"/>
  <c r="H21" i="21"/>
  <c r="H20" i="21"/>
  <c r="H19" i="21"/>
  <c r="H18" i="21"/>
  <c r="H17" i="21"/>
  <c r="H16" i="21"/>
  <c r="H15" i="21"/>
  <c r="H14" i="21"/>
  <c r="H12" i="21"/>
  <c r="H11" i="21"/>
  <c r="H10" i="21"/>
  <c r="H8" i="21"/>
  <c r="H7" i="21"/>
  <c r="H27" i="28"/>
  <c r="H26" i="28"/>
  <c r="H25" i="28"/>
  <c r="H24" i="28"/>
  <c r="H23" i="28"/>
  <c r="H22" i="28"/>
  <c r="H21" i="28"/>
  <c r="H20" i="28"/>
  <c r="H19" i="28"/>
  <c r="H18" i="28"/>
  <c r="H17" i="28"/>
  <c r="H16" i="28"/>
  <c r="H15" i="28"/>
  <c r="H14" i="28"/>
  <c r="H12" i="28"/>
  <c r="H11" i="28"/>
  <c r="H10" i="28"/>
  <c r="H8" i="28"/>
  <c r="H7" i="28"/>
  <c r="H27" i="15"/>
  <c r="H26" i="15"/>
  <c r="H25" i="15"/>
  <c r="H24" i="15"/>
  <c r="H23" i="15"/>
  <c r="H22" i="15"/>
  <c r="H21" i="15"/>
  <c r="H20" i="15"/>
  <c r="H19" i="15"/>
  <c r="H18" i="15"/>
  <c r="H17" i="15"/>
  <c r="H16" i="15"/>
  <c r="H15" i="15"/>
  <c r="H14" i="15"/>
  <c r="H12" i="15"/>
  <c r="H11" i="15"/>
  <c r="H10" i="15"/>
  <c r="H8" i="15"/>
  <c r="H7" i="15"/>
  <c r="H27" i="9"/>
  <c r="H26" i="9"/>
  <c r="H25" i="9"/>
  <c r="H24" i="9"/>
  <c r="H23" i="9"/>
  <c r="H22" i="9"/>
  <c r="H21" i="9"/>
  <c r="H20" i="9"/>
  <c r="H19" i="9"/>
  <c r="H18" i="9"/>
  <c r="H17" i="9"/>
  <c r="H16" i="9"/>
  <c r="H15" i="9"/>
  <c r="H14" i="9"/>
  <c r="H12" i="9"/>
  <c r="H11" i="9"/>
  <c r="H10" i="9"/>
  <c r="H8" i="9"/>
  <c r="H7" i="9"/>
  <c r="H27" i="10"/>
  <c r="H26" i="10"/>
  <c r="H25" i="10"/>
  <c r="H24" i="10"/>
  <c r="H23" i="10"/>
  <c r="H22" i="10"/>
  <c r="H21" i="10"/>
  <c r="H20" i="10"/>
  <c r="H19" i="10"/>
  <c r="H18" i="10"/>
  <c r="H17" i="10"/>
  <c r="H16" i="10"/>
  <c r="H15" i="10"/>
  <c r="H14" i="10"/>
  <c r="H12" i="10"/>
  <c r="H11" i="10"/>
  <c r="H10" i="10"/>
  <c r="H8" i="10"/>
  <c r="H7" i="10"/>
  <c r="H27" i="11"/>
  <c r="H26" i="11"/>
  <c r="H25" i="11"/>
  <c r="H24" i="11"/>
  <c r="H23" i="11"/>
  <c r="H22" i="11"/>
  <c r="H21" i="11"/>
  <c r="H20" i="11"/>
  <c r="H19" i="11"/>
  <c r="H18" i="11"/>
  <c r="H17" i="11"/>
  <c r="H16" i="11"/>
  <c r="H15" i="11"/>
  <c r="H14" i="11"/>
  <c r="H12" i="11"/>
  <c r="H11" i="11"/>
  <c r="H10" i="11"/>
  <c r="H8" i="11"/>
  <c r="H7" i="11"/>
  <c r="H27" i="12"/>
  <c r="H26" i="12"/>
  <c r="H25" i="12"/>
  <c r="H24" i="12"/>
  <c r="H23" i="12"/>
  <c r="H22" i="12"/>
  <c r="H21" i="12"/>
  <c r="H20" i="12"/>
  <c r="H19" i="12"/>
  <c r="H18" i="12"/>
  <c r="H17" i="12"/>
  <c r="H16" i="12"/>
  <c r="H15" i="12"/>
  <c r="H14" i="12"/>
  <c r="H12" i="12"/>
  <c r="H11" i="12"/>
  <c r="H10" i="12"/>
  <c r="H8" i="12"/>
  <c r="H7" i="12"/>
  <c r="H27" i="13"/>
  <c r="H26" i="13"/>
  <c r="H25" i="13"/>
  <c r="H24" i="13"/>
  <c r="H23" i="13"/>
  <c r="H22" i="13"/>
  <c r="H21" i="13"/>
  <c r="H20" i="13"/>
  <c r="H19" i="13"/>
  <c r="H18" i="13"/>
  <c r="H17" i="13"/>
  <c r="H16" i="13"/>
  <c r="H15" i="13"/>
  <c r="H14" i="13"/>
  <c r="H12" i="13"/>
  <c r="H11" i="13"/>
  <c r="H10" i="13"/>
  <c r="H8" i="13"/>
  <c r="H7" i="13"/>
  <c r="H27" i="20"/>
  <c r="H26" i="20"/>
  <c r="H25" i="20"/>
  <c r="H24" i="20"/>
  <c r="H23" i="20"/>
  <c r="H22" i="20"/>
  <c r="H21" i="20"/>
  <c r="H20" i="20"/>
  <c r="H19" i="20"/>
  <c r="H18" i="20"/>
  <c r="H17" i="20"/>
  <c r="H16" i="20"/>
  <c r="H15" i="20"/>
  <c r="H14" i="20"/>
  <c r="H12" i="20"/>
  <c r="H11" i="20"/>
  <c r="H10" i="20"/>
  <c r="H8" i="20"/>
  <c r="H7" i="20"/>
  <c r="H27" i="33"/>
  <c r="H26" i="33"/>
  <c r="H25" i="33"/>
  <c r="H24" i="33"/>
  <c r="H23" i="33"/>
  <c r="H22" i="33"/>
  <c r="H21" i="33"/>
  <c r="H20" i="33"/>
  <c r="H19" i="33"/>
  <c r="H18" i="33"/>
  <c r="H17" i="33"/>
  <c r="H16" i="33"/>
  <c r="H15" i="33"/>
  <c r="H14" i="33"/>
  <c r="H12" i="33"/>
  <c r="H11" i="33"/>
  <c r="H10" i="33"/>
  <c r="H8" i="33"/>
  <c r="H7" i="33"/>
  <c r="H27" i="38"/>
  <c r="H26" i="38"/>
  <c r="H25" i="38"/>
  <c r="H24" i="38"/>
  <c r="H23" i="38"/>
  <c r="H22" i="38"/>
  <c r="H21" i="38"/>
  <c r="H20" i="38"/>
  <c r="H19" i="38"/>
  <c r="H18" i="38"/>
  <c r="H17" i="38"/>
  <c r="H16" i="38"/>
  <c r="H15" i="38"/>
  <c r="H14" i="38"/>
  <c r="H12" i="38"/>
  <c r="H11" i="38"/>
  <c r="H10" i="38"/>
  <c r="H8" i="38"/>
  <c r="H7" i="38"/>
  <c r="H27" i="36"/>
  <c r="H26" i="36"/>
  <c r="H25" i="36"/>
  <c r="H24" i="36"/>
  <c r="H23" i="36"/>
  <c r="H22" i="36"/>
  <c r="H21" i="36"/>
  <c r="H20" i="36"/>
  <c r="H19" i="36"/>
  <c r="H18" i="36"/>
  <c r="H17" i="36"/>
  <c r="H16" i="36"/>
  <c r="H15" i="36"/>
  <c r="H14" i="36"/>
  <c r="H12" i="36"/>
  <c r="H11" i="36"/>
  <c r="H10" i="36"/>
  <c r="H8" i="36"/>
  <c r="H7" i="36"/>
  <c r="H27" i="14"/>
  <c r="H26" i="14"/>
  <c r="H25" i="14"/>
  <c r="H24" i="14"/>
  <c r="H23" i="14"/>
  <c r="H22" i="14"/>
  <c r="H21" i="14"/>
  <c r="H20" i="14"/>
  <c r="H19" i="14"/>
  <c r="H18" i="14"/>
  <c r="H17" i="14"/>
  <c r="H16" i="14"/>
  <c r="H15" i="14"/>
  <c r="H14" i="14"/>
  <c r="H12" i="14"/>
  <c r="H11" i="14"/>
  <c r="H10" i="14"/>
  <c r="H8" i="14"/>
  <c r="H7" i="14"/>
  <c r="H6" i="30"/>
  <c r="H6" i="16"/>
  <c r="H6" i="19"/>
  <c r="H6" i="26"/>
  <c r="H6" i="27"/>
  <c r="H6" i="21"/>
  <c r="H6" i="15"/>
  <c r="H6" i="9"/>
  <c r="H6" i="10"/>
  <c r="H6" i="11"/>
  <c r="H6" i="12"/>
  <c r="H6" i="13"/>
  <c r="H6" i="20"/>
  <c r="H6" i="33"/>
  <c r="H6" i="38"/>
  <c r="H6" i="36"/>
  <c r="H6" i="14"/>
  <c r="E49" i="30"/>
  <c r="E48" i="30"/>
  <c r="E47" i="30"/>
  <c r="E49" i="16"/>
  <c r="E48" i="16"/>
  <c r="E47" i="16"/>
  <c r="E49" i="19"/>
  <c r="E48" i="19"/>
  <c r="E47" i="19"/>
  <c r="E49" i="26"/>
  <c r="E48" i="26"/>
  <c r="E47" i="26"/>
  <c r="E49" i="27"/>
  <c r="E48" i="27"/>
  <c r="E47" i="27"/>
  <c r="E49" i="24"/>
  <c r="E48" i="24"/>
  <c r="E47" i="24"/>
  <c r="E49" i="21"/>
  <c r="E48" i="21"/>
  <c r="E47" i="21"/>
  <c r="E49" i="28"/>
  <c r="E48" i="28"/>
  <c r="E47" i="28"/>
  <c r="E49" i="15"/>
  <c r="E48" i="15"/>
  <c r="E47" i="15"/>
  <c r="E49" i="9"/>
  <c r="E48" i="9"/>
  <c r="E47" i="9"/>
  <c r="E49" i="10"/>
  <c r="E48" i="10"/>
  <c r="E47" i="10"/>
  <c r="E49" i="11"/>
  <c r="E48" i="11"/>
  <c r="E47" i="11"/>
  <c r="E49" i="12"/>
  <c r="E48" i="12"/>
  <c r="E47" i="12"/>
  <c r="E49" i="13"/>
  <c r="E48" i="13"/>
  <c r="E47" i="13"/>
  <c r="E49" i="18"/>
  <c r="E48" i="18"/>
  <c r="E47" i="18"/>
  <c r="E49" i="20"/>
  <c r="E48" i="20"/>
  <c r="E47" i="20"/>
  <c r="E49" i="33"/>
  <c r="E48" i="33"/>
  <c r="E47" i="33"/>
  <c r="E49" i="38"/>
  <c r="E48" i="38"/>
  <c r="E47" i="38"/>
  <c r="E49" i="36"/>
  <c r="E48" i="36"/>
  <c r="E47" i="36"/>
  <c r="E49" i="14"/>
  <c r="E48" i="14"/>
  <c r="E47" i="14"/>
  <c r="E45" i="30"/>
  <c r="E44" i="30"/>
  <c r="E45" i="16"/>
  <c r="E44" i="16"/>
  <c r="E45" i="19"/>
  <c r="E44" i="19"/>
  <c r="E45" i="26"/>
  <c r="E44" i="26"/>
  <c r="E45" i="27"/>
  <c r="E44" i="27"/>
  <c r="E45" i="24"/>
  <c r="I45" i="24" s="1"/>
  <c r="E44" i="24"/>
  <c r="I44" i="24" s="1"/>
  <c r="E45" i="21"/>
  <c r="E44" i="21"/>
  <c r="E45" i="28"/>
  <c r="E44" i="28"/>
  <c r="E45" i="15"/>
  <c r="E44" i="15"/>
  <c r="E45" i="9"/>
  <c r="E44" i="9"/>
  <c r="E45" i="10"/>
  <c r="E44" i="10"/>
  <c r="E45" i="11"/>
  <c r="E44" i="11"/>
  <c r="E45" i="12"/>
  <c r="E44" i="12"/>
  <c r="E45" i="13"/>
  <c r="E44" i="13"/>
  <c r="E45" i="20"/>
  <c r="E44" i="20"/>
  <c r="E45" i="33"/>
  <c r="E44" i="33"/>
  <c r="E45" i="38"/>
  <c r="E44" i="38"/>
  <c r="E45" i="36"/>
  <c r="E44" i="36"/>
  <c r="E45" i="14"/>
  <c r="E44" i="14"/>
  <c r="E42" i="30"/>
  <c r="E41" i="30"/>
  <c r="E42" i="16"/>
  <c r="E41" i="16"/>
  <c r="E42" i="19"/>
  <c r="E41" i="19"/>
  <c r="E42" i="26"/>
  <c r="E41" i="26"/>
  <c r="E42" i="27"/>
  <c r="E41" i="27"/>
  <c r="E42" i="24"/>
  <c r="E41" i="24"/>
  <c r="E42" i="21"/>
  <c r="E41" i="21"/>
  <c r="E42" i="28"/>
  <c r="E41" i="28"/>
  <c r="E42" i="15"/>
  <c r="E41" i="15"/>
  <c r="E42" i="9"/>
  <c r="E41" i="9"/>
  <c r="E42" i="10"/>
  <c r="E41" i="10"/>
  <c r="E42" i="11"/>
  <c r="E41" i="11"/>
  <c r="E42" i="12"/>
  <c r="E41" i="12"/>
  <c r="E42" i="13"/>
  <c r="E41" i="13"/>
  <c r="E42" i="20"/>
  <c r="E41" i="20"/>
  <c r="E42" i="33"/>
  <c r="E41" i="33"/>
  <c r="E42" i="38"/>
  <c r="E41" i="38"/>
  <c r="E42" i="36"/>
  <c r="E41" i="36"/>
  <c r="E42" i="14"/>
  <c r="E41" i="14"/>
  <c r="E39" i="30"/>
  <c r="E38" i="30"/>
  <c r="E39" i="16"/>
  <c r="E38" i="16"/>
  <c r="E39" i="19"/>
  <c r="E38" i="19"/>
  <c r="E39" i="26"/>
  <c r="E38" i="26"/>
  <c r="E39" i="27"/>
  <c r="E38" i="27"/>
  <c r="E39" i="24"/>
  <c r="E38" i="24"/>
  <c r="E39" i="21"/>
  <c r="E38" i="21"/>
  <c r="E39" i="28"/>
  <c r="E38" i="28"/>
  <c r="E39" i="15"/>
  <c r="E38" i="15"/>
  <c r="E39" i="9"/>
  <c r="E38" i="9"/>
  <c r="E39" i="10"/>
  <c r="E38" i="10"/>
  <c r="E39" i="11"/>
  <c r="E38" i="11"/>
  <c r="E39" i="12"/>
  <c r="E38" i="12"/>
  <c r="E39" i="13"/>
  <c r="E38" i="13"/>
  <c r="E39" i="20"/>
  <c r="E38" i="20"/>
  <c r="E39" i="33"/>
  <c r="E38" i="33"/>
  <c r="E39" i="38"/>
  <c r="E38" i="38"/>
  <c r="E39" i="36"/>
  <c r="E38" i="36"/>
  <c r="E39" i="14"/>
  <c r="E38" i="14"/>
  <c r="E36" i="30"/>
  <c r="E35" i="30"/>
  <c r="E34" i="30"/>
  <c r="E33" i="30"/>
  <c r="E32" i="30"/>
  <c r="E31" i="30"/>
  <c r="E30" i="30"/>
  <c r="E29" i="30"/>
  <c r="E36" i="16"/>
  <c r="E35" i="16"/>
  <c r="E34" i="16"/>
  <c r="E33" i="16"/>
  <c r="E32" i="16"/>
  <c r="E31" i="16"/>
  <c r="E30" i="16"/>
  <c r="E29" i="16"/>
  <c r="E36" i="19"/>
  <c r="E35" i="19"/>
  <c r="E34" i="19"/>
  <c r="E33" i="19"/>
  <c r="E32" i="19"/>
  <c r="E31" i="19"/>
  <c r="E30" i="19"/>
  <c r="E29" i="19"/>
  <c r="E36" i="26"/>
  <c r="E35" i="26"/>
  <c r="E34" i="26"/>
  <c r="E33" i="26"/>
  <c r="E32" i="26"/>
  <c r="E31" i="26"/>
  <c r="E30" i="26"/>
  <c r="E29" i="26"/>
  <c r="E36" i="27"/>
  <c r="E35" i="27"/>
  <c r="E34" i="27"/>
  <c r="E33" i="27"/>
  <c r="E32" i="27"/>
  <c r="E31" i="27"/>
  <c r="E30" i="27"/>
  <c r="E29" i="27"/>
  <c r="E36" i="24"/>
  <c r="E35" i="24"/>
  <c r="E34" i="24"/>
  <c r="E33" i="24"/>
  <c r="E32" i="24"/>
  <c r="E31" i="24"/>
  <c r="E30" i="24"/>
  <c r="E29" i="24"/>
  <c r="E36" i="21"/>
  <c r="E35" i="21"/>
  <c r="E34" i="21"/>
  <c r="E33" i="21"/>
  <c r="E32" i="21"/>
  <c r="E31" i="21"/>
  <c r="E30" i="21"/>
  <c r="E29" i="21"/>
  <c r="E36" i="28"/>
  <c r="E35" i="28"/>
  <c r="E34" i="28"/>
  <c r="E33" i="28"/>
  <c r="E32" i="28"/>
  <c r="E31" i="28"/>
  <c r="E30" i="28"/>
  <c r="E29" i="28"/>
  <c r="E36" i="15"/>
  <c r="E35" i="15"/>
  <c r="E34" i="15"/>
  <c r="E33" i="15"/>
  <c r="E32" i="15"/>
  <c r="E31" i="15"/>
  <c r="E30" i="15"/>
  <c r="E29" i="15"/>
  <c r="E36" i="9"/>
  <c r="E35" i="9"/>
  <c r="E34" i="9"/>
  <c r="E33" i="9"/>
  <c r="E32" i="9"/>
  <c r="E31" i="9"/>
  <c r="E30" i="9"/>
  <c r="E29" i="9"/>
  <c r="E36" i="10"/>
  <c r="E35" i="10"/>
  <c r="E34" i="10"/>
  <c r="E33" i="10"/>
  <c r="E32" i="10"/>
  <c r="E31" i="10"/>
  <c r="E30" i="10"/>
  <c r="E29" i="10"/>
  <c r="E36" i="11"/>
  <c r="E35" i="11"/>
  <c r="E34" i="11"/>
  <c r="E33" i="11"/>
  <c r="E32" i="11"/>
  <c r="E31" i="11"/>
  <c r="E30" i="11"/>
  <c r="E29" i="11"/>
  <c r="E36" i="12"/>
  <c r="E35" i="12"/>
  <c r="E34" i="12"/>
  <c r="E33" i="12"/>
  <c r="E32" i="12"/>
  <c r="E31" i="12"/>
  <c r="E30" i="12"/>
  <c r="E29" i="12"/>
  <c r="E36" i="13"/>
  <c r="E35" i="13"/>
  <c r="E34" i="13"/>
  <c r="E33" i="13"/>
  <c r="E32" i="13"/>
  <c r="E31" i="13"/>
  <c r="E30" i="13"/>
  <c r="E29" i="13"/>
  <c r="E36" i="20"/>
  <c r="E35" i="20"/>
  <c r="E34" i="20"/>
  <c r="E33" i="20"/>
  <c r="E32" i="20"/>
  <c r="E31" i="20"/>
  <c r="E30" i="20"/>
  <c r="E29" i="20"/>
  <c r="E36" i="33"/>
  <c r="E35" i="33"/>
  <c r="E34" i="33"/>
  <c r="E33" i="33"/>
  <c r="E32" i="33"/>
  <c r="E31" i="33"/>
  <c r="E30" i="33"/>
  <c r="E29" i="33"/>
  <c r="E36" i="38"/>
  <c r="E35" i="38"/>
  <c r="E34" i="38"/>
  <c r="E33" i="38"/>
  <c r="E32" i="38"/>
  <c r="E31" i="38"/>
  <c r="E30" i="38"/>
  <c r="E29" i="38"/>
  <c r="E36" i="36"/>
  <c r="E35" i="36"/>
  <c r="E34" i="36"/>
  <c r="E33" i="36"/>
  <c r="E32" i="36"/>
  <c r="E31" i="36"/>
  <c r="E30" i="36"/>
  <c r="E29" i="36"/>
  <c r="E36" i="14"/>
  <c r="E35" i="14"/>
  <c r="E34" i="14"/>
  <c r="E33" i="14"/>
  <c r="E32" i="14"/>
  <c r="E31" i="14"/>
  <c r="E30" i="14"/>
  <c r="E29" i="14"/>
  <c r="E27" i="30"/>
  <c r="E26" i="30"/>
  <c r="E25" i="30"/>
  <c r="E24" i="30"/>
  <c r="E23" i="30"/>
  <c r="E22" i="30"/>
  <c r="E21" i="30"/>
  <c r="E20" i="30"/>
  <c r="E19" i="30"/>
  <c r="E18" i="30"/>
  <c r="E17" i="30"/>
  <c r="E16" i="30"/>
  <c r="E15" i="30"/>
  <c r="E14" i="30"/>
  <c r="E13" i="30"/>
  <c r="E12" i="30"/>
  <c r="E11" i="30"/>
  <c r="E10" i="30"/>
  <c r="E27" i="16"/>
  <c r="E26" i="16"/>
  <c r="E25" i="16"/>
  <c r="E24" i="16"/>
  <c r="E23" i="16"/>
  <c r="E22" i="16"/>
  <c r="E21" i="16"/>
  <c r="E20" i="16"/>
  <c r="E19" i="16"/>
  <c r="E18" i="16"/>
  <c r="E17" i="16"/>
  <c r="E16" i="16"/>
  <c r="E15" i="16"/>
  <c r="E14" i="16"/>
  <c r="E13" i="16"/>
  <c r="E12" i="16"/>
  <c r="E11" i="16"/>
  <c r="E10" i="16"/>
  <c r="E27" i="19"/>
  <c r="E26" i="19"/>
  <c r="E25" i="19"/>
  <c r="E24" i="19"/>
  <c r="E23" i="19"/>
  <c r="E22" i="19"/>
  <c r="E21" i="19"/>
  <c r="E20" i="19"/>
  <c r="E19" i="19"/>
  <c r="E18" i="19"/>
  <c r="E17" i="19"/>
  <c r="E15" i="19"/>
  <c r="E14" i="19"/>
  <c r="E13" i="19"/>
  <c r="E12" i="19"/>
  <c r="E11" i="19"/>
  <c r="E10" i="19"/>
  <c r="E27" i="26"/>
  <c r="E26" i="26"/>
  <c r="E25" i="26"/>
  <c r="E24" i="26"/>
  <c r="E23" i="26"/>
  <c r="E22" i="26"/>
  <c r="E21" i="26"/>
  <c r="E20" i="26"/>
  <c r="E19" i="26"/>
  <c r="E18" i="26"/>
  <c r="E17" i="26"/>
  <c r="E16" i="26"/>
  <c r="E15" i="26"/>
  <c r="E14" i="26"/>
  <c r="E13" i="26"/>
  <c r="E12" i="26"/>
  <c r="E11" i="26"/>
  <c r="E10" i="26"/>
  <c r="E27" i="27"/>
  <c r="E26" i="27"/>
  <c r="E25" i="27"/>
  <c r="E24" i="27"/>
  <c r="E23" i="27"/>
  <c r="E22" i="27"/>
  <c r="E21" i="27"/>
  <c r="E20" i="27"/>
  <c r="E19" i="27"/>
  <c r="E18" i="27"/>
  <c r="E17" i="27"/>
  <c r="E16" i="27"/>
  <c r="E15" i="27"/>
  <c r="E14" i="27"/>
  <c r="E13" i="27"/>
  <c r="E12" i="27"/>
  <c r="E11" i="27"/>
  <c r="E10" i="27"/>
  <c r="E27" i="24"/>
  <c r="E26" i="24"/>
  <c r="E25" i="24"/>
  <c r="E24" i="24"/>
  <c r="E23" i="24"/>
  <c r="E22" i="24"/>
  <c r="E21" i="24"/>
  <c r="E20" i="24"/>
  <c r="E19" i="24"/>
  <c r="E18" i="24"/>
  <c r="E17" i="24"/>
  <c r="E16" i="24"/>
  <c r="E15" i="24"/>
  <c r="E14" i="24"/>
  <c r="E13" i="24"/>
  <c r="E12" i="24"/>
  <c r="E11" i="24"/>
  <c r="E10" i="24"/>
  <c r="E27" i="21"/>
  <c r="E26" i="21"/>
  <c r="E25" i="21"/>
  <c r="E24" i="21"/>
  <c r="E23" i="21"/>
  <c r="E22" i="21"/>
  <c r="E21" i="21"/>
  <c r="E20" i="21"/>
  <c r="E19" i="21"/>
  <c r="E18" i="21"/>
  <c r="E17" i="21"/>
  <c r="E16" i="21"/>
  <c r="E15" i="21"/>
  <c r="E14" i="21"/>
  <c r="E13" i="21"/>
  <c r="E12" i="21"/>
  <c r="E11" i="21"/>
  <c r="E10" i="21"/>
  <c r="E27" i="28"/>
  <c r="E26" i="28"/>
  <c r="E25" i="28"/>
  <c r="E24" i="28"/>
  <c r="E23" i="28"/>
  <c r="E22" i="28"/>
  <c r="E21" i="28"/>
  <c r="E20" i="28"/>
  <c r="E19" i="28"/>
  <c r="E18" i="28"/>
  <c r="E17" i="28"/>
  <c r="E16" i="28"/>
  <c r="E15" i="28"/>
  <c r="E14" i="28"/>
  <c r="E13" i="28"/>
  <c r="E12" i="28"/>
  <c r="E11" i="28"/>
  <c r="E10" i="28"/>
  <c r="E27" i="15"/>
  <c r="E26" i="15"/>
  <c r="E25" i="15"/>
  <c r="E24" i="15"/>
  <c r="E23" i="15"/>
  <c r="E22" i="15"/>
  <c r="E21" i="15"/>
  <c r="E20" i="15"/>
  <c r="E19" i="15"/>
  <c r="E18" i="15"/>
  <c r="E17" i="15"/>
  <c r="E16" i="15"/>
  <c r="E15" i="15"/>
  <c r="E14" i="15"/>
  <c r="E13" i="15"/>
  <c r="E12" i="15"/>
  <c r="E11" i="15"/>
  <c r="E10" i="15"/>
  <c r="E27" i="9"/>
  <c r="E26" i="9"/>
  <c r="E25" i="9"/>
  <c r="E24" i="9"/>
  <c r="E23" i="9"/>
  <c r="E22" i="9"/>
  <c r="E21" i="9"/>
  <c r="E20" i="9"/>
  <c r="E19" i="9"/>
  <c r="E18" i="9"/>
  <c r="E17" i="9"/>
  <c r="E16" i="9"/>
  <c r="E15" i="9"/>
  <c r="E14" i="9"/>
  <c r="E13" i="9"/>
  <c r="E12" i="9"/>
  <c r="E11" i="9"/>
  <c r="E10" i="9"/>
  <c r="E27" i="10"/>
  <c r="E26" i="10"/>
  <c r="E25" i="10"/>
  <c r="E24" i="10"/>
  <c r="E23" i="10"/>
  <c r="E22" i="10"/>
  <c r="E21" i="10"/>
  <c r="E20" i="10"/>
  <c r="E19" i="10"/>
  <c r="E18" i="10"/>
  <c r="E17" i="10"/>
  <c r="E16" i="10"/>
  <c r="E15" i="10"/>
  <c r="E14" i="10"/>
  <c r="E13" i="10"/>
  <c r="E12" i="10"/>
  <c r="E11" i="10"/>
  <c r="E10" i="10"/>
  <c r="E27" i="11"/>
  <c r="E26" i="11"/>
  <c r="E25" i="11"/>
  <c r="E24" i="11"/>
  <c r="E23" i="11"/>
  <c r="E22" i="11"/>
  <c r="E21" i="11"/>
  <c r="E20" i="11"/>
  <c r="E19" i="11"/>
  <c r="E18" i="11"/>
  <c r="E17" i="11"/>
  <c r="E16" i="11"/>
  <c r="E15" i="11"/>
  <c r="E14" i="11"/>
  <c r="E13" i="11"/>
  <c r="E12" i="11"/>
  <c r="E11" i="11"/>
  <c r="E10" i="11"/>
  <c r="E27" i="12"/>
  <c r="E26" i="12"/>
  <c r="E25" i="12"/>
  <c r="E24" i="12"/>
  <c r="E23" i="12"/>
  <c r="E22" i="12"/>
  <c r="E21" i="12"/>
  <c r="E20" i="12"/>
  <c r="E19" i="12"/>
  <c r="E18" i="12"/>
  <c r="E17" i="12"/>
  <c r="E16" i="12"/>
  <c r="E15" i="12"/>
  <c r="E14" i="12"/>
  <c r="E13" i="12"/>
  <c r="E12" i="12"/>
  <c r="E11" i="12"/>
  <c r="E10" i="12"/>
  <c r="E27" i="13"/>
  <c r="E26" i="13"/>
  <c r="E25" i="13"/>
  <c r="E24" i="13"/>
  <c r="E23" i="13"/>
  <c r="E22" i="13"/>
  <c r="E21" i="13"/>
  <c r="E20" i="13"/>
  <c r="E19" i="13"/>
  <c r="E18" i="13"/>
  <c r="E17" i="13"/>
  <c r="E16" i="13"/>
  <c r="E15" i="13"/>
  <c r="E14" i="13"/>
  <c r="E13" i="13"/>
  <c r="E12" i="13"/>
  <c r="E11" i="13"/>
  <c r="E10" i="13"/>
  <c r="E27" i="20"/>
  <c r="E26" i="20"/>
  <c r="E25" i="20"/>
  <c r="E24" i="20"/>
  <c r="E23" i="20"/>
  <c r="E22" i="20"/>
  <c r="E21" i="20"/>
  <c r="E20" i="20"/>
  <c r="E19" i="20"/>
  <c r="E18" i="20"/>
  <c r="E17" i="20"/>
  <c r="E16" i="20"/>
  <c r="E15" i="20"/>
  <c r="E14" i="20"/>
  <c r="E13" i="20"/>
  <c r="E12" i="20"/>
  <c r="E11" i="20"/>
  <c r="E10" i="20"/>
  <c r="E27" i="33"/>
  <c r="E26" i="33"/>
  <c r="E25" i="33"/>
  <c r="E24" i="33"/>
  <c r="E23" i="33"/>
  <c r="E22" i="33"/>
  <c r="E21" i="33"/>
  <c r="E20" i="33"/>
  <c r="E19" i="33"/>
  <c r="E18" i="33"/>
  <c r="E17" i="33"/>
  <c r="E16" i="33"/>
  <c r="E15" i="33"/>
  <c r="E14" i="33"/>
  <c r="E13" i="33"/>
  <c r="E12" i="33"/>
  <c r="E11" i="33"/>
  <c r="E10" i="33"/>
  <c r="E27" i="38"/>
  <c r="E26" i="38"/>
  <c r="E25" i="38"/>
  <c r="E24" i="38"/>
  <c r="E23" i="38"/>
  <c r="E22" i="38"/>
  <c r="E21" i="38"/>
  <c r="E20" i="38"/>
  <c r="E19" i="38"/>
  <c r="E18" i="38"/>
  <c r="E17" i="38"/>
  <c r="E16" i="38"/>
  <c r="E15" i="38"/>
  <c r="E14" i="38"/>
  <c r="E13" i="38"/>
  <c r="E12" i="38"/>
  <c r="E11" i="38"/>
  <c r="E10" i="38"/>
  <c r="E27" i="36"/>
  <c r="E26" i="36"/>
  <c r="E25" i="36"/>
  <c r="E24" i="36"/>
  <c r="E23" i="36"/>
  <c r="E22" i="36"/>
  <c r="E21" i="36"/>
  <c r="E20" i="36"/>
  <c r="E19" i="36"/>
  <c r="E18" i="36"/>
  <c r="E17" i="36"/>
  <c r="E16" i="36"/>
  <c r="E15" i="36"/>
  <c r="E14" i="36"/>
  <c r="E13" i="36"/>
  <c r="E12" i="36"/>
  <c r="E11" i="36"/>
  <c r="E10" i="36"/>
  <c r="E27" i="14"/>
  <c r="E26" i="14"/>
  <c r="E25" i="14"/>
  <c r="E24" i="14"/>
  <c r="E23" i="14"/>
  <c r="E22" i="14"/>
  <c r="E21" i="14"/>
  <c r="E20" i="14"/>
  <c r="E19" i="14"/>
  <c r="E18" i="14"/>
  <c r="E17" i="14"/>
  <c r="E16" i="14"/>
  <c r="E15" i="14"/>
  <c r="E14" i="14"/>
  <c r="E13" i="14"/>
  <c r="E12" i="14"/>
  <c r="E11" i="14"/>
  <c r="E10" i="14"/>
  <c r="E7" i="30"/>
  <c r="E8" i="30"/>
  <c r="E7" i="16"/>
  <c r="E8" i="16"/>
  <c r="E7" i="19"/>
  <c r="E8" i="19"/>
  <c r="E7" i="26"/>
  <c r="E8" i="26"/>
  <c r="E7" i="27"/>
  <c r="E8" i="27"/>
  <c r="E7" i="21"/>
  <c r="E8" i="21"/>
  <c r="E7" i="28"/>
  <c r="E8" i="28"/>
  <c r="E7" i="15"/>
  <c r="E8" i="15"/>
  <c r="E7" i="9"/>
  <c r="E8" i="9"/>
  <c r="E7" i="10"/>
  <c r="E8" i="10"/>
  <c r="E7" i="11"/>
  <c r="E8" i="11"/>
  <c r="E7" i="12"/>
  <c r="E8" i="12"/>
  <c r="E7" i="13"/>
  <c r="E8" i="13"/>
  <c r="E7" i="20"/>
  <c r="E8" i="20"/>
  <c r="E7" i="33"/>
  <c r="E8" i="33"/>
  <c r="E7" i="38"/>
  <c r="E8" i="38"/>
  <c r="E7" i="36"/>
  <c r="E8" i="36"/>
  <c r="E7" i="14"/>
  <c r="E8" i="14"/>
  <c r="E6" i="30"/>
  <c r="E6" i="16"/>
  <c r="E6" i="19"/>
  <c r="E6" i="26"/>
  <c r="E6" i="27"/>
  <c r="E6" i="21"/>
  <c r="E6" i="28"/>
  <c r="E6" i="15"/>
  <c r="E6" i="9"/>
  <c r="E6" i="10"/>
  <c r="E6" i="11"/>
  <c r="E6" i="12"/>
  <c r="E6" i="13"/>
  <c r="E6" i="20"/>
  <c r="E6" i="33"/>
  <c r="E6" i="38"/>
  <c r="E6" i="36"/>
  <c r="E6" i="14"/>
  <c r="E40" i="14" l="1"/>
  <c r="H37" i="14"/>
  <c r="H5" i="28"/>
  <c r="E43" i="14"/>
  <c r="E43" i="12"/>
  <c r="E40" i="33"/>
  <c r="E37" i="33"/>
  <c r="H28" i="14"/>
  <c r="E37" i="12"/>
  <c r="E43" i="33"/>
  <c r="E5" i="33"/>
  <c r="E5" i="14"/>
  <c r="H43" i="14"/>
  <c r="E9" i="12"/>
  <c r="H5" i="14"/>
  <c r="E46" i="33"/>
  <c r="E46" i="10"/>
  <c r="E5" i="12"/>
  <c r="E9" i="20"/>
  <c r="E46" i="14"/>
  <c r="E9" i="14"/>
  <c r="E46" i="12"/>
  <c r="H9" i="14"/>
  <c r="E9" i="13"/>
  <c r="E9" i="33"/>
  <c r="E28" i="14"/>
  <c r="E28" i="33"/>
  <c r="E28" i="12"/>
  <c r="E37" i="14"/>
  <c r="E40" i="12"/>
  <c r="H46" i="14"/>
  <c r="H40" i="14"/>
  <c r="H41" i="26"/>
  <c r="H41" i="24"/>
  <c r="H41" i="15"/>
  <c r="H41" i="28"/>
  <c r="H41" i="33"/>
  <c r="H41" i="21"/>
  <c r="H41" i="20"/>
  <c r="H41" i="11"/>
  <c r="H41" i="12"/>
  <c r="I47" i="30"/>
  <c r="E50" i="12" l="1"/>
  <c r="E50" i="33"/>
  <c r="H41" i="16"/>
  <c r="J49" i="38" l="1"/>
  <c r="I49" i="38"/>
  <c r="J48" i="38"/>
  <c r="I48" i="38"/>
  <c r="J47" i="38"/>
  <c r="I47" i="38"/>
  <c r="H46" i="38"/>
  <c r="G46" i="38"/>
  <c r="F46" i="38"/>
  <c r="D46" i="38"/>
  <c r="C46" i="38"/>
  <c r="J45" i="38"/>
  <c r="I45" i="38"/>
  <c r="J44" i="38"/>
  <c r="I44" i="38"/>
  <c r="G43" i="38"/>
  <c r="F43" i="38"/>
  <c r="D43" i="38"/>
  <c r="C43" i="38"/>
  <c r="J42" i="38"/>
  <c r="I42" i="38"/>
  <c r="J41" i="38"/>
  <c r="I41" i="38"/>
  <c r="H40" i="38"/>
  <c r="G40" i="38"/>
  <c r="F40" i="38"/>
  <c r="D40" i="38"/>
  <c r="C40" i="38"/>
  <c r="J39" i="38"/>
  <c r="I39" i="38"/>
  <c r="J38" i="38"/>
  <c r="K38" i="38" s="1"/>
  <c r="G37" i="38"/>
  <c r="F37" i="38"/>
  <c r="D37" i="38"/>
  <c r="C37" i="38"/>
  <c r="J36" i="38"/>
  <c r="I36" i="38"/>
  <c r="J35" i="38"/>
  <c r="I35" i="38"/>
  <c r="J34" i="38"/>
  <c r="I34" i="38"/>
  <c r="J33" i="38"/>
  <c r="I33" i="38"/>
  <c r="J32" i="38"/>
  <c r="I32" i="38"/>
  <c r="J31" i="38"/>
  <c r="I31" i="38"/>
  <c r="J30" i="38"/>
  <c r="I30" i="38"/>
  <c r="J29" i="38"/>
  <c r="I29" i="38"/>
  <c r="G28" i="38"/>
  <c r="F28" i="38"/>
  <c r="D28" i="38"/>
  <c r="C28" i="38"/>
  <c r="J27" i="38"/>
  <c r="I27" i="38"/>
  <c r="J26" i="38"/>
  <c r="I26" i="38"/>
  <c r="J25" i="38"/>
  <c r="I25" i="38"/>
  <c r="J24" i="38"/>
  <c r="I24" i="38"/>
  <c r="J23" i="38"/>
  <c r="I23" i="38"/>
  <c r="J22" i="38"/>
  <c r="I22" i="38"/>
  <c r="J21" i="38"/>
  <c r="I21" i="38"/>
  <c r="J20" i="38"/>
  <c r="I20" i="38"/>
  <c r="J19" i="38"/>
  <c r="I19" i="38"/>
  <c r="J18" i="38"/>
  <c r="I18" i="38"/>
  <c r="J17" i="38"/>
  <c r="I17" i="38"/>
  <c r="J16" i="38"/>
  <c r="I16" i="38"/>
  <c r="J15" i="38"/>
  <c r="I15" i="38"/>
  <c r="J14" i="38"/>
  <c r="I14" i="38"/>
  <c r="J13" i="38"/>
  <c r="I13" i="38"/>
  <c r="J12" i="38"/>
  <c r="I12" i="38"/>
  <c r="J11" i="38"/>
  <c r="I11" i="38"/>
  <c r="J10" i="38"/>
  <c r="I10" i="38"/>
  <c r="G9" i="38"/>
  <c r="F9" i="38"/>
  <c r="D9" i="38"/>
  <c r="C9" i="38"/>
  <c r="J8" i="38"/>
  <c r="I8" i="38"/>
  <c r="J7" i="38"/>
  <c r="I7" i="38"/>
  <c r="J6" i="38"/>
  <c r="I6" i="38"/>
  <c r="G5" i="38"/>
  <c r="F5" i="38"/>
  <c r="D5" i="38"/>
  <c r="C5" i="38"/>
  <c r="J49" i="36"/>
  <c r="I49" i="36"/>
  <c r="J48" i="36"/>
  <c r="I48" i="36"/>
  <c r="J47" i="36"/>
  <c r="I47" i="36"/>
  <c r="G46" i="36"/>
  <c r="F46" i="36"/>
  <c r="D46" i="36"/>
  <c r="C46" i="36"/>
  <c r="J45" i="36"/>
  <c r="I45" i="36"/>
  <c r="J44" i="36"/>
  <c r="I44" i="36"/>
  <c r="G43" i="36"/>
  <c r="F43" i="36"/>
  <c r="D43" i="36"/>
  <c r="C43" i="36"/>
  <c r="J42" i="36"/>
  <c r="I42" i="36"/>
  <c r="J41" i="36"/>
  <c r="I41" i="36"/>
  <c r="G40" i="36"/>
  <c r="F40" i="36"/>
  <c r="D40" i="36"/>
  <c r="C40" i="36"/>
  <c r="J39" i="36"/>
  <c r="I39" i="36"/>
  <c r="J38" i="36"/>
  <c r="I38" i="36"/>
  <c r="G37" i="36"/>
  <c r="F37" i="36"/>
  <c r="D37" i="36"/>
  <c r="C37" i="36"/>
  <c r="J36" i="36"/>
  <c r="I36" i="36"/>
  <c r="J35" i="36"/>
  <c r="I35" i="36"/>
  <c r="J34" i="36"/>
  <c r="I34" i="36"/>
  <c r="J33" i="36"/>
  <c r="I33" i="36"/>
  <c r="J32" i="36"/>
  <c r="I32" i="36"/>
  <c r="J31" i="36"/>
  <c r="I31" i="36"/>
  <c r="J30" i="36"/>
  <c r="I30" i="36"/>
  <c r="J29" i="36"/>
  <c r="I29" i="36"/>
  <c r="G28" i="36"/>
  <c r="F28" i="36"/>
  <c r="D28" i="36"/>
  <c r="C28" i="36"/>
  <c r="J27" i="36"/>
  <c r="I27" i="36"/>
  <c r="J26" i="36"/>
  <c r="I26" i="36"/>
  <c r="J25" i="36"/>
  <c r="I25" i="36"/>
  <c r="J24" i="36"/>
  <c r="I24" i="36"/>
  <c r="J23" i="36"/>
  <c r="I23" i="36"/>
  <c r="J22" i="36"/>
  <c r="I22" i="36"/>
  <c r="J21" i="36"/>
  <c r="I21" i="36"/>
  <c r="J20" i="36"/>
  <c r="I20" i="36"/>
  <c r="J19" i="36"/>
  <c r="I19" i="36"/>
  <c r="J18" i="36"/>
  <c r="I18" i="36"/>
  <c r="J17" i="36"/>
  <c r="I17" i="36"/>
  <c r="J16" i="36"/>
  <c r="I16" i="36"/>
  <c r="J15" i="36"/>
  <c r="I15" i="36"/>
  <c r="J14" i="36"/>
  <c r="I14" i="36"/>
  <c r="J13" i="36"/>
  <c r="I13" i="36"/>
  <c r="J12" i="36"/>
  <c r="I12" i="36"/>
  <c r="J11" i="36"/>
  <c r="I11" i="36"/>
  <c r="J10" i="36"/>
  <c r="I10" i="36"/>
  <c r="G9" i="36"/>
  <c r="F9" i="36"/>
  <c r="D9" i="36"/>
  <c r="C9" i="36"/>
  <c r="J8" i="36"/>
  <c r="I8" i="36"/>
  <c r="J7" i="36"/>
  <c r="I7" i="36"/>
  <c r="J6" i="36"/>
  <c r="I6" i="36"/>
  <c r="G5" i="36"/>
  <c r="F5" i="36"/>
  <c r="D5" i="36"/>
  <c r="C5" i="36"/>
  <c r="J49" i="33"/>
  <c r="I49" i="33"/>
  <c r="J48" i="33"/>
  <c r="I48" i="33"/>
  <c r="J47" i="33"/>
  <c r="I47" i="33"/>
  <c r="G46" i="33"/>
  <c r="F46" i="33"/>
  <c r="D46" i="33"/>
  <c r="C46" i="33"/>
  <c r="J45" i="33"/>
  <c r="I45" i="33"/>
  <c r="J44" i="33"/>
  <c r="I44" i="33"/>
  <c r="G43" i="33"/>
  <c r="F43" i="33"/>
  <c r="D43" i="33"/>
  <c r="C43" i="33"/>
  <c r="J42" i="33"/>
  <c r="I42" i="33"/>
  <c r="J41" i="33"/>
  <c r="I41" i="33"/>
  <c r="H40" i="33"/>
  <c r="G40" i="33"/>
  <c r="F40" i="33"/>
  <c r="D40" i="33"/>
  <c r="C40" i="33"/>
  <c r="J39" i="33"/>
  <c r="I39" i="33"/>
  <c r="H37" i="33"/>
  <c r="J38" i="33"/>
  <c r="I38" i="33"/>
  <c r="G37" i="33"/>
  <c r="F37" i="33"/>
  <c r="D37" i="33"/>
  <c r="C37" i="33"/>
  <c r="J36" i="33"/>
  <c r="I36" i="33"/>
  <c r="J35" i="33"/>
  <c r="I35" i="33"/>
  <c r="J34" i="33"/>
  <c r="I34" i="33"/>
  <c r="J33" i="33"/>
  <c r="I33" i="33"/>
  <c r="J32" i="33"/>
  <c r="I32" i="33"/>
  <c r="J31" i="33"/>
  <c r="I31" i="33"/>
  <c r="J30" i="33"/>
  <c r="I30" i="33"/>
  <c r="J29" i="33"/>
  <c r="I29" i="33"/>
  <c r="G28" i="33"/>
  <c r="F28" i="33"/>
  <c r="D28" i="33"/>
  <c r="C28" i="33"/>
  <c r="J27" i="33"/>
  <c r="I27" i="33"/>
  <c r="J26" i="33"/>
  <c r="I26" i="33"/>
  <c r="J25" i="33"/>
  <c r="I25" i="33"/>
  <c r="J24" i="33"/>
  <c r="I24" i="33"/>
  <c r="J23" i="33"/>
  <c r="I23" i="33"/>
  <c r="J22" i="33"/>
  <c r="I22" i="33"/>
  <c r="J21" i="33"/>
  <c r="I21" i="33"/>
  <c r="J20" i="33"/>
  <c r="I20" i="33"/>
  <c r="J19" i="33"/>
  <c r="I19" i="33"/>
  <c r="J18" i="33"/>
  <c r="I18" i="33"/>
  <c r="J17" i="33"/>
  <c r="I17" i="33"/>
  <c r="J16" i="33"/>
  <c r="I16" i="33"/>
  <c r="J15" i="33"/>
  <c r="I15" i="33"/>
  <c r="J14" i="33"/>
  <c r="I14" i="33"/>
  <c r="J13" i="33"/>
  <c r="I13" i="33"/>
  <c r="J12" i="33"/>
  <c r="I12" i="33"/>
  <c r="J11" i="33"/>
  <c r="I11" i="33"/>
  <c r="J10" i="33"/>
  <c r="I10" i="33"/>
  <c r="G9" i="33"/>
  <c r="F9" i="33"/>
  <c r="D9" i="33"/>
  <c r="C9" i="33"/>
  <c r="J8" i="33"/>
  <c r="I8" i="33"/>
  <c r="J7" i="33"/>
  <c r="I7" i="33"/>
  <c r="J6" i="33"/>
  <c r="I6" i="33"/>
  <c r="G5" i="33"/>
  <c r="F5" i="33"/>
  <c r="K8" i="36" l="1"/>
  <c r="K11" i="36"/>
  <c r="K15" i="36"/>
  <c r="K19" i="36"/>
  <c r="K23" i="36"/>
  <c r="K27" i="36"/>
  <c r="K30" i="36"/>
  <c r="K34" i="36"/>
  <c r="K42" i="38"/>
  <c r="K21" i="38"/>
  <c r="K32" i="38"/>
  <c r="K36" i="38"/>
  <c r="K8" i="38"/>
  <c r="K11" i="38"/>
  <c r="K15" i="38"/>
  <c r="K19" i="38"/>
  <c r="K23" i="38"/>
  <c r="K27" i="38"/>
  <c r="K49" i="38"/>
  <c r="K12" i="38"/>
  <c r="K6" i="38"/>
  <c r="K47" i="38"/>
  <c r="K45" i="38"/>
  <c r="K39" i="38"/>
  <c r="K35" i="38"/>
  <c r="K34" i="38"/>
  <c r="K31" i="38"/>
  <c r="K30" i="38"/>
  <c r="K25" i="38"/>
  <c r="K24" i="38"/>
  <c r="K17" i="38"/>
  <c r="K16" i="38"/>
  <c r="K13" i="38"/>
  <c r="K20" i="38"/>
  <c r="J5" i="36"/>
  <c r="F50" i="38"/>
  <c r="F50" i="36"/>
  <c r="K6" i="33"/>
  <c r="K13" i="33"/>
  <c r="K17" i="33"/>
  <c r="K21" i="33"/>
  <c r="K25" i="33"/>
  <c r="K32" i="33"/>
  <c r="K36" i="33"/>
  <c r="K41" i="33"/>
  <c r="K44" i="33"/>
  <c r="K47" i="33"/>
  <c r="K8" i="33"/>
  <c r="K11" i="33"/>
  <c r="K15" i="33"/>
  <c r="K19" i="33"/>
  <c r="K23" i="33"/>
  <c r="K27" i="33"/>
  <c r="K30" i="33"/>
  <c r="K34" i="33"/>
  <c r="K49" i="33"/>
  <c r="K6" i="36"/>
  <c r="K13" i="36"/>
  <c r="K17" i="36"/>
  <c r="K21" i="36"/>
  <c r="K25" i="36"/>
  <c r="K32" i="36"/>
  <c r="K36" i="36"/>
  <c r="K39" i="36"/>
  <c r="K42" i="36"/>
  <c r="K45" i="36"/>
  <c r="K48" i="36"/>
  <c r="F50" i="33"/>
  <c r="C50" i="33"/>
  <c r="K12" i="33"/>
  <c r="K16" i="33"/>
  <c r="K20" i="33"/>
  <c r="K24" i="33"/>
  <c r="K31" i="33"/>
  <c r="K35" i="33"/>
  <c r="K38" i="33"/>
  <c r="K7" i="36"/>
  <c r="K10" i="36"/>
  <c r="K14" i="36"/>
  <c r="K18" i="36"/>
  <c r="K22" i="36"/>
  <c r="K26" i="36"/>
  <c r="K29" i="36"/>
  <c r="K33" i="36"/>
  <c r="K49" i="36"/>
  <c r="K41" i="38"/>
  <c r="K40" i="38" s="1"/>
  <c r="K44" i="38"/>
  <c r="G50" i="33"/>
  <c r="C50" i="36"/>
  <c r="D50" i="33"/>
  <c r="K39" i="33"/>
  <c r="K7" i="38"/>
  <c r="K10" i="38"/>
  <c r="K14" i="38"/>
  <c r="K18" i="38"/>
  <c r="K22" i="38"/>
  <c r="K26" i="38"/>
  <c r="K29" i="38"/>
  <c r="K33" i="38"/>
  <c r="I40" i="38"/>
  <c r="K48" i="38"/>
  <c r="K7" i="33"/>
  <c r="K10" i="33"/>
  <c r="K14" i="33"/>
  <c r="K18" i="33"/>
  <c r="K22" i="33"/>
  <c r="K26" i="33"/>
  <c r="K29" i="33"/>
  <c r="K33" i="33"/>
  <c r="K42" i="33"/>
  <c r="K45" i="33"/>
  <c r="K48" i="33"/>
  <c r="K12" i="36"/>
  <c r="K16" i="36"/>
  <c r="K20" i="36"/>
  <c r="K24" i="36"/>
  <c r="K31" i="36"/>
  <c r="K35" i="36"/>
  <c r="K38" i="36"/>
  <c r="K41" i="36"/>
  <c r="K44" i="36"/>
  <c r="K47" i="36"/>
  <c r="C50" i="38"/>
  <c r="G50" i="36"/>
  <c r="I5" i="38"/>
  <c r="E37" i="36"/>
  <c r="E43" i="36"/>
  <c r="D50" i="38"/>
  <c r="G50" i="38"/>
  <c r="D50" i="36"/>
  <c r="J37" i="38"/>
  <c r="I43" i="33"/>
  <c r="J28" i="36"/>
  <c r="E28" i="36"/>
  <c r="I43" i="38"/>
  <c r="H46" i="36"/>
  <c r="E43" i="38"/>
  <c r="I28" i="33"/>
  <c r="E40" i="36"/>
  <c r="I46" i="36"/>
  <c r="J46" i="36"/>
  <c r="J46" i="33"/>
  <c r="H28" i="36"/>
  <c r="H43" i="38"/>
  <c r="J9" i="33"/>
  <c r="H43" i="33"/>
  <c r="H40" i="36"/>
  <c r="J43" i="33"/>
  <c r="J40" i="38"/>
  <c r="J28" i="33"/>
  <c r="J40" i="33"/>
  <c r="I43" i="36"/>
  <c r="H37" i="38"/>
  <c r="E40" i="38"/>
  <c r="J43" i="38"/>
  <c r="J37" i="36"/>
  <c r="E5" i="36"/>
  <c r="J9" i="38"/>
  <c r="J46" i="38"/>
  <c r="I46" i="38"/>
  <c r="I37" i="38"/>
  <c r="I9" i="38"/>
  <c r="E5" i="38"/>
  <c r="H5" i="33"/>
  <c r="E9" i="38"/>
  <c r="I9" i="33"/>
  <c r="I40" i="33"/>
  <c r="I9" i="36"/>
  <c r="I40" i="36"/>
  <c r="H43" i="36"/>
  <c r="J28" i="38"/>
  <c r="I37" i="33"/>
  <c r="H5" i="36"/>
  <c r="J9" i="36"/>
  <c r="I28" i="36"/>
  <c r="J40" i="36"/>
  <c r="J5" i="38"/>
  <c r="E28" i="38"/>
  <c r="E37" i="38"/>
  <c r="E46" i="38"/>
  <c r="I46" i="33"/>
  <c r="I5" i="36"/>
  <c r="I37" i="36"/>
  <c r="H37" i="36"/>
  <c r="H28" i="38"/>
  <c r="H9" i="36"/>
  <c r="E9" i="36"/>
  <c r="E46" i="36"/>
  <c r="H5" i="38"/>
  <c r="I5" i="33"/>
  <c r="J37" i="33"/>
  <c r="J43" i="36"/>
  <c r="H9" i="38"/>
  <c r="I28" i="38"/>
  <c r="H46" i="33"/>
  <c r="H28" i="33"/>
  <c r="H9" i="33"/>
  <c r="J5" i="33"/>
  <c r="J49" i="11"/>
  <c r="J48" i="11"/>
  <c r="J47" i="11"/>
  <c r="J45" i="11"/>
  <c r="J44" i="11"/>
  <c r="J42" i="11"/>
  <c r="J41" i="11"/>
  <c r="J39" i="11"/>
  <c r="J38" i="11"/>
  <c r="J36" i="11"/>
  <c r="J35" i="11"/>
  <c r="J34" i="11"/>
  <c r="J33" i="11"/>
  <c r="J32" i="11"/>
  <c r="J31" i="11"/>
  <c r="J30" i="11"/>
  <c r="J29" i="11"/>
  <c r="J27" i="11"/>
  <c r="J26" i="11"/>
  <c r="J25" i="11"/>
  <c r="J24" i="11"/>
  <c r="J23" i="11"/>
  <c r="J22" i="11"/>
  <c r="J21" i="11"/>
  <c r="J20" i="11"/>
  <c r="J19" i="11"/>
  <c r="J18" i="11"/>
  <c r="J17" i="11"/>
  <c r="J16" i="11"/>
  <c r="J15" i="11"/>
  <c r="J14" i="11"/>
  <c r="J13" i="11"/>
  <c r="J12" i="11"/>
  <c r="J11" i="11"/>
  <c r="J10" i="11"/>
  <c r="J8" i="11"/>
  <c r="J7" i="11"/>
  <c r="I7" i="11"/>
  <c r="I8" i="11"/>
  <c r="I10" i="11"/>
  <c r="I11" i="11"/>
  <c r="I12" i="11"/>
  <c r="I13" i="11"/>
  <c r="I14" i="11"/>
  <c r="I15" i="11"/>
  <c r="I16" i="11"/>
  <c r="I17" i="11"/>
  <c r="I18" i="11"/>
  <c r="I19" i="11"/>
  <c r="I20" i="11"/>
  <c r="I21" i="11"/>
  <c r="I22" i="11"/>
  <c r="I23" i="11"/>
  <c r="I24" i="11"/>
  <c r="I25" i="11"/>
  <c r="I26" i="11"/>
  <c r="I27" i="11"/>
  <c r="I29" i="11"/>
  <c r="I30" i="11"/>
  <c r="I31" i="11"/>
  <c r="I32" i="11"/>
  <c r="I33" i="11"/>
  <c r="I34" i="11"/>
  <c r="I35" i="11"/>
  <c r="I36" i="11"/>
  <c r="I38" i="11"/>
  <c r="I39" i="11"/>
  <c r="I41" i="11"/>
  <c r="I42" i="11"/>
  <c r="I44" i="11"/>
  <c r="I45" i="11"/>
  <c r="I47" i="11"/>
  <c r="I48" i="11"/>
  <c r="I49" i="11"/>
  <c r="J6" i="11"/>
  <c r="I6" i="11"/>
  <c r="J7" i="19"/>
  <c r="J8" i="19"/>
  <c r="J41" i="19"/>
  <c r="J42" i="19"/>
  <c r="J44" i="19"/>
  <c r="J45" i="19"/>
  <c r="K29" i="19"/>
  <c r="K38" i="19"/>
  <c r="I41" i="19"/>
  <c r="K41" i="19" s="1"/>
  <c r="I42" i="19"/>
  <c r="I44" i="19"/>
  <c r="I45" i="19"/>
  <c r="I7" i="19"/>
  <c r="I8" i="19"/>
  <c r="J6" i="19"/>
  <c r="I6" i="19"/>
  <c r="J7" i="20"/>
  <c r="J8" i="20"/>
  <c r="J10" i="20"/>
  <c r="J11" i="20"/>
  <c r="J12" i="20"/>
  <c r="J13" i="20"/>
  <c r="J14" i="20"/>
  <c r="J15" i="20"/>
  <c r="J16" i="20"/>
  <c r="J17" i="20"/>
  <c r="J18" i="20"/>
  <c r="J19" i="20"/>
  <c r="J20" i="20"/>
  <c r="J21" i="20"/>
  <c r="J22" i="20"/>
  <c r="J23" i="20"/>
  <c r="J24" i="20"/>
  <c r="J25" i="20"/>
  <c r="J26" i="20"/>
  <c r="J27" i="20"/>
  <c r="J29" i="20"/>
  <c r="J30" i="20"/>
  <c r="J31" i="20"/>
  <c r="J32" i="20"/>
  <c r="J33" i="20"/>
  <c r="J34" i="20"/>
  <c r="J35" i="20"/>
  <c r="J36" i="20"/>
  <c r="J38" i="20"/>
  <c r="J39" i="20"/>
  <c r="J41" i="20"/>
  <c r="J42" i="20"/>
  <c r="J44" i="20"/>
  <c r="J45" i="20"/>
  <c r="J47" i="20"/>
  <c r="J48" i="20"/>
  <c r="J49" i="20"/>
  <c r="J6" i="20"/>
  <c r="I7" i="20"/>
  <c r="I8" i="20"/>
  <c r="I10" i="20"/>
  <c r="I11" i="20"/>
  <c r="I12" i="20"/>
  <c r="I13" i="20"/>
  <c r="I14" i="20"/>
  <c r="I15" i="20"/>
  <c r="I16" i="20"/>
  <c r="I17" i="20"/>
  <c r="I18" i="20"/>
  <c r="I19" i="20"/>
  <c r="I20" i="20"/>
  <c r="I21" i="20"/>
  <c r="I22" i="20"/>
  <c r="I23" i="20"/>
  <c r="I24" i="20"/>
  <c r="I25" i="20"/>
  <c r="I26" i="20"/>
  <c r="I27" i="20"/>
  <c r="I29" i="20"/>
  <c r="I30" i="20"/>
  <c r="I31" i="20"/>
  <c r="I32" i="20"/>
  <c r="I33" i="20"/>
  <c r="I34" i="20"/>
  <c r="I35" i="20"/>
  <c r="I36" i="20"/>
  <c r="I38" i="20"/>
  <c r="I39" i="20"/>
  <c r="I41" i="20"/>
  <c r="I42" i="20"/>
  <c r="I44" i="20"/>
  <c r="I45" i="20"/>
  <c r="I47" i="20"/>
  <c r="I48" i="20"/>
  <c r="I49" i="20"/>
  <c r="I6" i="20"/>
  <c r="J47" i="18"/>
  <c r="J48" i="18"/>
  <c r="J49" i="18"/>
  <c r="I47" i="18"/>
  <c r="I48" i="18"/>
  <c r="I49" i="18"/>
  <c r="J7" i="15"/>
  <c r="J8" i="15"/>
  <c r="J10" i="15"/>
  <c r="J11" i="15"/>
  <c r="J12" i="15"/>
  <c r="J13" i="15"/>
  <c r="J14" i="15"/>
  <c r="J15" i="15"/>
  <c r="J16" i="15"/>
  <c r="J17" i="15"/>
  <c r="J19" i="15"/>
  <c r="J20" i="15"/>
  <c r="J21" i="15"/>
  <c r="J22" i="15"/>
  <c r="J23" i="15"/>
  <c r="J24" i="15"/>
  <c r="J25" i="15"/>
  <c r="J26" i="15"/>
  <c r="J27" i="15"/>
  <c r="J29" i="15"/>
  <c r="J30" i="15"/>
  <c r="J31" i="15"/>
  <c r="J32" i="15"/>
  <c r="J33" i="15"/>
  <c r="J34" i="15"/>
  <c r="J35" i="15"/>
  <c r="J36" i="15"/>
  <c r="J38" i="15"/>
  <c r="J39" i="15"/>
  <c r="J41" i="15"/>
  <c r="J42" i="15"/>
  <c r="J44" i="15"/>
  <c r="J45" i="15"/>
  <c r="J47" i="15"/>
  <c r="J48" i="15"/>
  <c r="J49" i="15"/>
  <c r="I7" i="15"/>
  <c r="I8" i="15"/>
  <c r="I10" i="15"/>
  <c r="I11" i="15"/>
  <c r="I12" i="15"/>
  <c r="I13" i="15"/>
  <c r="I14" i="15"/>
  <c r="I15" i="15"/>
  <c r="I16" i="15"/>
  <c r="I17" i="15"/>
  <c r="I18" i="15"/>
  <c r="I19" i="15"/>
  <c r="I20" i="15"/>
  <c r="I21" i="15"/>
  <c r="I22" i="15"/>
  <c r="I23" i="15"/>
  <c r="I24" i="15"/>
  <c r="I25" i="15"/>
  <c r="I26" i="15"/>
  <c r="I27" i="15"/>
  <c r="I29" i="15"/>
  <c r="I30" i="15"/>
  <c r="I31" i="15"/>
  <c r="K31" i="15" s="1"/>
  <c r="I32" i="15"/>
  <c r="I33" i="15"/>
  <c r="I34" i="15"/>
  <c r="I35" i="15"/>
  <c r="I36" i="15"/>
  <c r="I38" i="15"/>
  <c r="I39" i="15"/>
  <c r="I41" i="15"/>
  <c r="I42" i="15"/>
  <c r="I44" i="15"/>
  <c r="I45" i="15"/>
  <c r="I47" i="15"/>
  <c r="I48" i="15"/>
  <c r="I49" i="15"/>
  <c r="J6" i="15"/>
  <c r="I6" i="15"/>
  <c r="J7" i="28"/>
  <c r="J8" i="28"/>
  <c r="J10" i="28"/>
  <c r="J11" i="28"/>
  <c r="J12" i="28"/>
  <c r="J13" i="28"/>
  <c r="J14" i="28"/>
  <c r="J15" i="28"/>
  <c r="J16" i="28"/>
  <c r="J17" i="28"/>
  <c r="J18" i="28"/>
  <c r="J19" i="28"/>
  <c r="J20" i="28"/>
  <c r="J21" i="28"/>
  <c r="J22" i="28"/>
  <c r="J23" i="28"/>
  <c r="J24" i="28"/>
  <c r="J25" i="28"/>
  <c r="J26" i="28"/>
  <c r="J27" i="28"/>
  <c r="J29" i="28"/>
  <c r="J30" i="28"/>
  <c r="J31" i="28"/>
  <c r="J32" i="28"/>
  <c r="J33" i="28"/>
  <c r="J34" i="28"/>
  <c r="J35" i="28"/>
  <c r="J36" i="28"/>
  <c r="J38" i="28"/>
  <c r="J39" i="28"/>
  <c r="J41" i="28"/>
  <c r="J42" i="28"/>
  <c r="J44" i="28"/>
  <c r="J45" i="28"/>
  <c r="J47" i="28"/>
  <c r="J48" i="28"/>
  <c r="J49" i="28"/>
  <c r="J6" i="28"/>
  <c r="I7" i="28"/>
  <c r="I8" i="28"/>
  <c r="I10" i="28"/>
  <c r="I11" i="28"/>
  <c r="I12" i="28"/>
  <c r="I13" i="28"/>
  <c r="I14" i="28"/>
  <c r="I15" i="28"/>
  <c r="I16" i="28"/>
  <c r="I17" i="28"/>
  <c r="I18" i="28"/>
  <c r="I19" i="28"/>
  <c r="I20" i="28"/>
  <c r="I21" i="28"/>
  <c r="I22" i="28"/>
  <c r="I23" i="28"/>
  <c r="I24" i="28"/>
  <c r="I25" i="28"/>
  <c r="I26" i="28"/>
  <c r="I27" i="28"/>
  <c r="I29" i="28"/>
  <c r="I30" i="28"/>
  <c r="I31" i="28"/>
  <c r="I32" i="28"/>
  <c r="I33" i="28"/>
  <c r="I34" i="28"/>
  <c r="I35" i="28"/>
  <c r="I36" i="28"/>
  <c r="I38" i="28"/>
  <c r="I39" i="28"/>
  <c r="I41" i="28"/>
  <c r="I42" i="28"/>
  <c r="I44" i="28"/>
  <c r="I45" i="28"/>
  <c r="I47" i="28"/>
  <c r="I48" i="28"/>
  <c r="I49" i="28"/>
  <c r="I6" i="28"/>
  <c r="J29" i="21"/>
  <c r="J30" i="21"/>
  <c r="J31" i="21"/>
  <c r="J32" i="21"/>
  <c r="J33" i="21"/>
  <c r="J34" i="21"/>
  <c r="J35" i="21"/>
  <c r="J36" i="21"/>
  <c r="J38" i="21"/>
  <c r="J39" i="21"/>
  <c r="J41" i="21"/>
  <c r="J42" i="21"/>
  <c r="J44" i="21"/>
  <c r="J45" i="21"/>
  <c r="J47" i="21"/>
  <c r="J48" i="21"/>
  <c r="J49" i="21"/>
  <c r="I29" i="21"/>
  <c r="I30" i="21"/>
  <c r="I31" i="21"/>
  <c r="I32" i="21"/>
  <c r="I33" i="21"/>
  <c r="I34" i="21"/>
  <c r="I35" i="21"/>
  <c r="I36" i="21"/>
  <c r="I38" i="21"/>
  <c r="I39" i="21"/>
  <c r="I41" i="21"/>
  <c r="I42" i="21"/>
  <c r="I44" i="21"/>
  <c r="I45" i="21"/>
  <c r="I47" i="21"/>
  <c r="I48" i="21"/>
  <c r="I49" i="21"/>
  <c r="J7" i="21"/>
  <c r="K7" i="21" s="1"/>
  <c r="J8" i="21"/>
  <c r="K8" i="21" s="1"/>
  <c r="J10" i="21"/>
  <c r="J11" i="21"/>
  <c r="K11" i="21" s="1"/>
  <c r="J12" i="21"/>
  <c r="K12" i="21" s="1"/>
  <c r="J6" i="21"/>
  <c r="I6" i="21"/>
  <c r="J14" i="21"/>
  <c r="J15" i="21"/>
  <c r="J16" i="21"/>
  <c r="J17" i="21"/>
  <c r="J18" i="21"/>
  <c r="J19" i="21"/>
  <c r="J20" i="21"/>
  <c r="J21" i="21"/>
  <c r="J22" i="21"/>
  <c r="J23" i="21"/>
  <c r="J24" i="21"/>
  <c r="J25" i="21"/>
  <c r="J26" i="21"/>
  <c r="J27" i="21"/>
  <c r="I14" i="21"/>
  <c r="I15" i="21"/>
  <c r="I16" i="21"/>
  <c r="I17" i="21"/>
  <c r="I18" i="21"/>
  <c r="I19" i="21"/>
  <c r="I20" i="21"/>
  <c r="I21" i="21"/>
  <c r="I22" i="21"/>
  <c r="I23" i="21"/>
  <c r="I24" i="21"/>
  <c r="I25" i="21"/>
  <c r="I26" i="21"/>
  <c r="I27" i="21"/>
  <c r="K42" i="24"/>
  <c r="K44" i="24"/>
  <c r="K45" i="24"/>
  <c r="G37" i="24"/>
  <c r="J7" i="27"/>
  <c r="J8" i="27"/>
  <c r="J10" i="27"/>
  <c r="J11" i="27"/>
  <c r="J12" i="27"/>
  <c r="J13" i="27"/>
  <c r="J14" i="27"/>
  <c r="J15" i="27"/>
  <c r="J16" i="27"/>
  <c r="J17" i="27"/>
  <c r="J18" i="27"/>
  <c r="J19" i="27"/>
  <c r="J20" i="27"/>
  <c r="J21" i="27"/>
  <c r="J22" i="27"/>
  <c r="J23" i="27"/>
  <c r="J24" i="27"/>
  <c r="J26" i="27"/>
  <c r="J27" i="27"/>
  <c r="J29" i="27"/>
  <c r="J30" i="27"/>
  <c r="J31" i="27"/>
  <c r="J32" i="27"/>
  <c r="J33" i="27"/>
  <c r="J34" i="27"/>
  <c r="J35" i="27"/>
  <c r="J36" i="27"/>
  <c r="J38" i="27"/>
  <c r="J39" i="27"/>
  <c r="J41" i="27"/>
  <c r="J42" i="27"/>
  <c r="J44" i="27"/>
  <c r="J45" i="27"/>
  <c r="J47" i="27"/>
  <c r="J48" i="27"/>
  <c r="J49" i="27"/>
  <c r="J6" i="27"/>
  <c r="I7" i="27"/>
  <c r="I8" i="27"/>
  <c r="I10" i="27"/>
  <c r="I11" i="27"/>
  <c r="I12" i="27"/>
  <c r="I13" i="27"/>
  <c r="I14" i="27"/>
  <c r="I15" i="27"/>
  <c r="I16" i="27"/>
  <c r="I17" i="27"/>
  <c r="I18" i="27"/>
  <c r="I19" i="27"/>
  <c r="I20" i="27"/>
  <c r="I21" i="27"/>
  <c r="I22" i="27"/>
  <c r="I23" i="27"/>
  <c r="I24" i="27"/>
  <c r="I26" i="27"/>
  <c r="I27" i="27"/>
  <c r="I29" i="27"/>
  <c r="I30" i="27"/>
  <c r="I31" i="27"/>
  <c r="I32" i="27"/>
  <c r="K32" i="27" s="1"/>
  <c r="I33" i="27"/>
  <c r="I34" i="27"/>
  <c r="I35" i="27"/>
  <c r="I36" i="27"/>
  <c r="I38" i="27"/>
  <c r="I39" i="27"/>
  <c r="I41" i="27"/>
  <c r="I42" i="27"/>
  <c r="I44" i="27"/>
  <c r="I45" i="27"/>
  <c r="I47" i="27"/>
  <c r="I48" i="27"/>
  <c r="I49" i="27"/>
  <c r="I6" i="27"/>
  <c r="J42" i="26"/>
  <c r="J44" i="26"/>
  <c r="J45" i="26"/>
  <c r="J47" i="26"/>
  <c r="J48" i="26"/>
  <c r="J49" i="26"/>
  <c r="I42" i="26"/>
  <c r="I44" i="26"/>
  <c r="I45" i="26"/>
  <c r="I47" i="26"/>
  <c r="I48" i="26"/>
  <c r="I49" i="26"/>
  <c r="J39" i="26"/>
  <c r="I39" i="26"/>
  <c r="J29" i="26"/>
  <c r="J30" i="26"/>
  <c r="J31" i="26"/>
  <c r="J32" i="26"/>
  <c r="J33" i="26"/>
  <c r="J34" i="26"/>
  <c r="J35" i="26"/>
  <c r="J36" i="26"/>
  <c r="I29" i="26"/>
  <c r="I30" i="26"/>
  <c r="I31" i="26"/>
  <c r="K31" i="26" s="1"/>
  <c r="I32" i="26"/>
  <c r="K32" i="26" s="1"/>
  <c r="I33" i="26"/>
  <c r="K33" i="26" s="1"/>
  <c r="I34" i="26"/>
  <c r="I35" i="26"/>
  <c r="K35" i="26" s="1"/>
  <c r="I36" i="26"/>
  <c r="K36" i="26" s="1"/>
  <c r="J14" i="26"/>
  <c r="J15" i="26"/>
  <c r="J16" i="26"/>
  <c r="J17" i="26"/>
  <c r="J18" i="26"/>
  <c r="J19" i="26"/>
  <c r="J20" i="26"/>
  <c r="J21" i="26"/>
  <c r="J22" i="26"/>
  <c r="J23" i="26"/>
  <c r="J24" i="26"/>
  <c r="J25" i="26"/>
  <c r="J26" i="26"/>
  <c r="J27" i="26"/>
  <c r="I14" i="26"/>
  <c r="I15" i="26"/>
  <c r="I16" i="26"/>
  <c r="I17" i="26"/>
  <c r="I18" i="26"/>
  <c r="I19" i="26"/>
  <c r="I20" i="26"/>
  <c r="I21" i="26"/>
  <c r="I22" i="26"/>
  <c r="I23" i="26"/>
  <c r="I24" i="26"/>
  <c r="I25" i="26"/>
  <c r="I26" i="26"/>
  <c r="I27" i="26"/>
  <c r="J11" i="26"/>
  <c r="J12" i="26"/>
  <c r="I11" i="26"/>
  <c r="I12" i="26"/>
  <c r="J7" i="26"/>
  <c r="J8" i="26"/>
  <c r="I7" i="26"/>
  <c r="I8" i="26"/>
  <c r="J6" i="26"/>
  <c r="I6" i="26"/>
  <c r="J29" i="16"/>
  <c r="J30" i="16"/>
  <c r="J31" i="16"/>
  <c r="J32" i="16"/>
  <c r="J33" i="16"/>
  <c r="J34" i="16"/>
  <c r="J35" i="16"/>
  <c r="J36" i="16"/>
  <c r="J38" i="16"/>
  <c r="J39" i="16"/>
  <c r="J41" i="16"/>
  <c r="J42" i="16"/>
  <c r="J44" i="16"/>
  <c r="J45" i="16"/>
  <c r="J47" i="16"/>
  <c r="J48" i="16"/>
  <c r="J49" i="16"/>
  <c r="K13" i="16"/>
  <c r="K21" i="16"/>
  <c r="I29" i="16"/>
  <c r="I30" i="16"/>
  <c r="I31" i="16"/>
  <c r="I32" i="16"/>
  <c r="I33" i="16"/>
  <c r="I34" i="16"/>
  <c r="I35" i="16"/>
  <c r="I36" i="16"/>
  <c r="I38" i="16"/>
  <c r="I39" i="16"/>
  <c r="I41" i="16"/>
  <c r="I42" i="16"/>
  <c r="I44" i="16"/>
  <c r="I45" i="16"/>
  <c r="I47" i="16"/>
  <c r="I48" i="16"/>
  <c r="I49" i="16"/>
  <c r="J7" i="30"/>
  <c r="J8" i="30"/>
  <c r="J10" i="30"/>
  <c r="J11" i="30"/>
  <c r="J12" i="30"/>
  <c r="J13" i="30"/>
  <c r="J14" i="30"/>
  <c r="J15" i="30"/>
  <c r="J16" i="30"/>
  <c r="J17" i="30"/>
  <c r="J18" i="30"/>
  <c r="J19" i="30"/>
  <c r="J20" i="30"/>
  <c r="J21" i="30"/>
  <c r="J22" i="30"/>
  <c r="J23" i="30"/>
  <c r="J24" i="30"/>
  <c r="J25" i="30"/>
  <c r="J26" i="30"/>
  <c r="J27" i="30"/>
  <c r="J29" i="30"/>
  <c r="J30" i="30"/>
  <c r="J31" i="30"/>
  <c r="J32" i="30"/>
  <c r="J33" i="30"/>
  <c r="J34" i="30"/>
  <c r="J35" i="30"/>
  <c r="J36" i="30"/>
  <c r="J38" i="30"/>
  <c r="J39" i="30"/>
  <c r="J41" i="30"/>
  <c r="J42" i="30"/>
  <c r="J44" i="30"/>
  <c r="J45" i="30"/>
  <c r="J47" i="30"/>
  <c r="K47" i="30" s="1"/>
  <c r="J48" i="30"/>
  <c r="J49" i="30"/>
  <c r="J6" i="30"/>
  <c r="I7" i="30"/>
  <c r="I8" i="30"/>
  <c r="I10" i="30"/>
  <c r="I11" i="30"/>
  <c r="I12" i="30"/>
  <c r="I13" i="30"/>
  <c r="I14" i="30"/>
  <c r="I15" i="30"/>
  <c r="I16" i="30"/>
  <c r="I17" i="30"/>
  <c r="I18" i="30"/>
  <c r="I19" i="30"/>
  <c r="I20" i="30"/>
  <c r="I21" i="30"/>
  <c r="I22" i="30"/>
  <c r="I23" i="30"/>
  <c r="I24" i="30"/>
  <c r="I25" i="30"/>
  <c r="I26" i="30"/>
  <c r="I27" i="30"/>
  <c r="I29" i="30"/>
  <c r="I30" i="30"/>
  <c r="I31" i="30"/>
  <c r="I32" i="30"/>
  <c r="I33" i="30"/>
  <c r="I34" i="30"/>
  <c r="I35" i="30"/>
  <c r="I36" i="30"/>
  <c r="I38" i="30"/>
  <c r="I39" i="30"/>
  <c r="I41" i="30"/>
  <c r="I42" i="30"/>
  <c r="I44" i="30"/>
  <c r="I45" i="30"/>
  <c r="I48" i="30"/>
  <c r="I49" i="30"/>
  <c r="I6" i="30"/>
  <c r="J45" i="14"/>
  <c r="J44" i="14"/>
  <c r="I45" i="14"/>
  <c r="I44" i="14"/>
  <c r="J42" i="14"/>
  <c r="J41" i="14"/>
  <c r="I42" i="14"/>
  <c r="I41" i="14"/>
  <c r="J39" i="14"/>
  <c r="J38" i="14"/>
  <c r="I39" i="14"/>
  <c r="I38" i="14"/>
  <c r="J30" i="14"/>
  <c r="J31" i="14"/>
  <c r="J32" i="14"/>
  <c r="J33" i="14"/>
  <c r="J34" i="14"/>
  <c r="J35" i="14"/>
  <c r="J36" i="14"/>
  <c r="J29" i="14"/>
  <c r="I30" i="14"/>
  <c r="I31" i="14"/>
  <c r="I32" i="14"/>
  <c r="I33" i="14"/>
  <c r="I34" i="14"/>
  <c r="I35" i="14"/>
  <c r="I36" i="14"/>
  <c r="I29" i="14"/>
  <c r="J11" i="14"/>
  <c r="J12" i="14"/>
  <c r="J13" i="14"/>
  <c r="J14" i="14"/>
  <c r="J15" i="14"/>
  <c r="J16" i="14"/>
  <c r="J17" i="14"/>
  <c r="J18" i="14"/>
  <c r="J19" i="14"/>
  <c r="J20" i="14"/>
  <c r="J21" i="14"/>
  <c r="J22" i="14"/>
  <c r="J23" i="14"/>
  <c r="J24" i="14"/>
  <c r="J25" i="14"/>
  <c r="J26" i="14"/>
  <c r="J27" i="14"/>
  <c r="J10" i="14"/>
  <c r="I11" i="14"/>
  <c r="I12" i="14"/>
  <c r="I13" i="14"/>
  <c r="I14" i="14"/>
  <c r="I15" i="14"/>
  <c r="I16" i="14"/>
  <c r="I17" i="14"/>
  <c r="I18" i="14"/>
  <c r="I19" i="14"/>
  <c r="I20" i="14"/>
  <c r="I21" i="14"/>
  <c r="I22" i="14"/>
  <c r="I23" i="14"/>
  <c r="I24" i="14"/>
  <c r="I25" i="14"/>
  <c r="I26" i="14"/>
  <c r="I27" i="14"/>
  <c r="I10" i="14"/>
  <c r="J7" i="14"/>
  <c r="J8" i="14"/>
  <c r="J6" i="14"/>
  <c r="I7" i="14"/>
  <c r="I8" i="14"/>
  <c r="I6" i="14"/>
  <c r="J7" i="13"/>
  <c r="J8" i="13"/>
  <c r="J10" i="13"/>
  <c r="J11" i="13"/>
  <c r="J12" i="13"/>
  <c r="J13" i="13"/>
  <c r="J14" i="13"/>
  <c r="J15" i="13"/>
  <c r="J16" i="13"/>
  <c r="J17" i="13"/>
  <c r="J18" i="13"/>
  <c r="J19" i="13"/>
  <c r="J20" i="13"/>
  <c r="J21" i="13"/>
  <c r="J22" i="13"/>
  <c r="J23" i="13"/>
  <c r="J24" i="13"/>
  <c r="J25" i="13"/>
  <c r="J26" i="13"/>
  <c r="J27" i="13"/>
  <c r="J29" i="13"/>
  <c r="J30" i="13"/>
  <c r="J31" i="13"/>
  <c r="J32" i="13"/>
  <c r="J33" i="13"/>
  <c r="J34" i="13"/>
  <c r="J35" i="13"/>
  <c r="J36" i="13"/>
  <c r="J38" i="13"/>
  <c r="J39" i="13"/>
  <c r="J41" i="13"/>
  <c r="J42" i="13"/>
  <c r="J44" i="13"/>
  <c r="J45" i="13"/>
  <c r="J47" i="13"/>
  <c r="J48" i="13"/>
  <c r="J49" i="13"/>
  <c r="I7" i="13"/>
  <c r="I8" i="13"/>
  <c r="I10" i="13"/>
  <c r="I11" i="13"/>
  <c r="I12" i="13"/>
  <c r="I13" i="13"/>
  <c r="I14" i="13"/>
  <c r="I15" i="13"/>
  <c r="I16" i="13"/>
  <c r="I17" i="13"/>
  <c r="I18" i="13"/>
  <c r="I19" i="13"/>
  <c r="I20" i="13"/>
  <c r="I21" i="13"/>
  <c r="I22" i="13"/>
  <c r="I23" i="13"/>
  <c r="I24" i="13"/>
  <c r="I25" i="13"/>
  <c r="I26" i="13"/>
  <c r="I27" i="13"/>
  <c r="I30" i="13"/>
  <c r="I31" i="13"/>
  <c r="I32" i="13"/>
  <c r="I33" i="13"/>
  <c r="I34" i="13"/>
  <c r="I35" i="13"/>
  <c r="I36" i="13"/>
  <c r="I38" i="13"/>
  <c r="I39" i="13"/>
  <c r="I41" i="13"/>
  <c r="I42" i="13"/>
  <c r="I44" i="13"/>
  <c r="I45" i="13"/>
  <c r="I47" i="13"/>
  <c r="I48" i="13"/>
  <c r="I49" i="13"/>
  <c r="J6" i="13"/>
  <c r="I6" i="13"/>
  <c r="J48" i="12"/>
  <c r="J49" i="12"/>
  <c r="J47" i="12"/>
  <c r="I48" i="12"/>
  <c r="I49" i="12"/>
  <c r="K49" i="12" s="1"/>
  <c r="I47" i="12"/>
  <c r="J45" i="12"/>
  <c r="J44" i="12"/>
  <c r="I45" i="12"/>
  <c r="I44" i="12"/>
  <c r="J42" i="12"/>
  <c r="J41" i="12"/>
  <c r="I42" i="12"/>
  <c r="I41" i="12"/>
  <c r="K41" i="12" s="1"/>
  <c r="J39" i="12"/>
  <c r="J38" i="12"/>
  <c r="I39" i="12"/>
  <c r="I38" i="12"/>
  <c r="J30" i="12"/>
  <c r="J31" i="12"/>
  <c r="J32" i="12"/>
  <c r="J33" i="12"/>
  <c r="J34" i="12"/>
  <c r="J35" i="12"/>
  <c r="J36" i="12"/>
  <c r="J29" i="12"/>
  <c r="I30" i="12"/>
  <c r="K30" i="12" s="1"/>
  <c r="I31" i="12"/>
  <c r="I32" i="12"/>
  <c r="K32" i="12" s="1"/>
  <c r="I33" i="12"/>
  <c r="I34" i="12"/>
  <c r="I35" i="12"/>
  <c r="K35" i="12" s="1"/>
  <c r="I36" i="12"/>
  <c r="K36" i="12" s="1"/>
  <c r="I29" i="12"/>
  <c r="K29" i="12" s="1"/>
  <c r="J7" i="12"/>
  <c r="J8" i="12"/>
  <c r="J6" i="12"/>
  <c r="I7" i="12"/>
  <c r="I8" i="12"/>
  <c r="I6" i="12"/>
  <c r="J11" i="12"/>
  <c r="J12" i="12"/>
  <c r="J13" i="12"/>
  <c r="J14" i="12"/>
  <c r="J15" i="12"/>
  <c r="J16" i="12"/>
  <c r="J17" i="12"/>
  <c r="J18" i="12"/>
  <c r="J19" i="12"/>
  <c r="J20" i="12"/>
  <c r="J21" i="12"/>
  <c r="J22" i="12"/>
  <c r="J23" i="12"/>
  <c r="J24" i="12"/>
  <c r="J25" i="12"/>
  <c r="J26" i="12"/>
  <c r="J27" i="12"/>
  <c r="J10" i="12"/>
  <c r="I11" i="12"/>
  <c r="I12" i="12"/>
  <c r="I13" i="12"/>
  <c r="I14" i="12"/>
  <c r="I15" i="12"/>
  <c r="I16" i="12"/>
  <c r="I17" i="12"/>
  <c r="I18" i="12"/>
  <c r="I19" i="12"/>
  <c r="I20" i="12"/>
  <c r="I21" i="12"/>
  <c r="I22" i="12"/>
  <c r="I23" i="12"/>
  <c r="I24" i="12"/>
  <c r="I25" i="12"/>
  <c r="I26" i="12"/>
  <c r="I27" i="12"/>
  <c r="I10" i="12"/>
  <c r="J39" i="10"/>
  <c r="J41" i="10"/>
  <c r="J42" i="10"/>
  <c r="J44" i="10"/>
  <c r="J45" i="10"/>
  <c r="J47" i="10"/>
  <c r="J48" i="10"/>
  <c r="J49" i="10"/>
  <c r="I39" i="10"/>
  <c r="K39" i="10" s="1"/>
  <c r="I41" i="10"/>
  <c r="K41" i="10" s="1"/>
  <c r="I42" i="10"/>
  <c r="K42" i="10" s="1"/>
  <c r="I44" i="10"/>
  <c r="I45" i="10"/>
  <c r="K45" i="10" s="1"/>
  <c r="I47" i="10"/>
  <c r="I48" i="10"/>
  <c r="K48" i="10" s="1"/>
  <c r="I49" i="10"/>
  <c r="K49" i="10" s="1"/>
  <c r="J38" i="10"/>
  <c r="I38" i="10"/>
  <c r="J30" i="10"/>
  <c r="J31" i="10"/>
  <c r="J32" i="10"/>
  <c r="J33" i="10"/>
  <c r="J34" i="10"/>
  <c r="J35" i="10"/>
  <c r="J36" i="10"/>
  <c r="I30" i="10"/>
  <c r="I31" i="10"/>
  <c r="I32" i="10"/>
  <c r="I33" i="10"/>
  <c r="I34" i="10"/>
  <c r="I35" i="10"/>
  <c r="I36" i="10"/>
  <c r="J29" i="10"/>
  <c r="I29" i="10"/>
  <c r="J11" i="10"/>
  <c r="J12" i="10"/>
  <c r="J13" i="10"/>
  <c r="J14" i="10"/>
  <c r="J15" i="10"/>
  <c r="J16" i="10"/>
  <c r="J17" i="10"/>
  <c r="J18" i="10"/>
  <c r="J19" i="10"/>
  <c r="J20" i="10"/>
  <c r="J21" i="10"/>
  <c r="J22" i="10"/>
  <c r="J23" i="10"/>
  <c r="J24" i="10"/>
  <c r="J25" i="10"/>
  <c r="J26" i="10"/>
  <c r="J27" i="10"/>
  <c r="J10" i="10"/>
  <c r="I11" i="10"/>
  <c r="I12" i="10"/>
  <c r="I13" i="10"/>
  <c r="I14" i="10"/>
  <c r="I15" i="10"/>
  <c r="I16" i="10"/>
  <c r="I17" i="10"/>
  <c r="I18" i="10"/>
  <c r="I19" i="10"/>
  <c r="I20" i="10"/>
  <c r="I21" i="10"/>
  <c r="I22" i="10"/>
  <c r="I23" i="10"/>
  <c r="I24" i="10"/>
  <c r="I25" i="10"/>
  <c r="I26" i="10"/>
  <c r="I27" i="10"/>
  <c r="I10" i="10"/>
  <c r="J7" i="10"/>
  <c r="J8" i="10"/>
  <c r="I7" i="10"/>
  <c r="I8" i="10"/>
  <c r="J6" i="10"/>
  <c r="I6" i="10"/>
  <c r="C37" i="10"/>
  <c r="G9" i="9"/>
  <c r="J48" i="9"/>
  <c r="J49" i="9"/>
  <c r="J47" i="9"/>
  <c r="I48" i="9"/>
  <c r="I49" i="9"/>
  <c r="I47" i="9"/>
  <c r="J45" i="9"/>
  <c r="J44" i="9"/>
  <c r="I45" i="9"/>
  <c r="I44" i="9"/>
  <c r="J42" i="9"/>
  <c r="J41" i="9"/>
  <c r="I42" i="9"/>
  <c r="I41" i="9"/>
  <c r="J39" i="9"/>
  <c r="J38" i="9"/>
  <c r="I39" i="9"/>
  <c r="I38" i="9"/>
  <c r="J30" i="9"/>
  <c r="J31" i="9"/>
  <c r="J32" i="9"/>
  <c r="J33" i="9"/>
  <c r="J34" i="9"/>
  <c r="J35" i="9"/>
  <c r="J36" i="9"/>
  <c r="J29" i="9"/>
  <c r="I30" i="9"/>
  <c r="K30" i="9" s="1"/>
  <c r="I31" i="9"/>
  <c r="I32" i="9"/>
  <c r="I33" i="9"/>
  <c r="K33" i="9" s="1"/>
  <c r="I34" i="9"/>
  <c r="I35" i="9"/>
  <c r="K35" i="9" s="1"/>
  <c r="I36" i="9"/>
  <c r="I29" i="9"/>
  <c r="K29" i="9" s="1"/>
  <c r="J11" i="9"/>
  <c r="J12" i="9"/>
  <c r="J13" i="9"/>
  <c r="J14" i="9"/>
  <c r="J15" i="9"/>
  <c r="J16" i="9"/>
  <c r="J17" i="9"/>
  <c r="J18" i="9"/>
  <c r="J19" i="9"/>
  <c r="J20" i="9"/>
  <c r="J21" i="9"/>
  <c r="J22" i="9"/>
  <c r="J23" i="9"/>
  <c r="J24" i="9"/>
  <c r="J25" i="9"/>
  <c r="J26" i="9"/>
  <c r="J27" i="9"/>
  <c r="J10" i="9"/>
  <c r="I11" i="9"/>
  <c r="I12" i="9"/>
  <c r="I13" i="9"/>
  <c r="I14" i="9"/>
  <c r="I15" i="9"/>
  <c r="I16" i="9"/>
  <c r="I17" i="9"/>
  <c r="I18" i="9"/>
  <c r="I19" i="9"/>
  <c r="I20" i="9"/>
  <c r="I21" i="9"/>
  <c r="I22" i="9"/>
  <c r="I23" i="9"/>
  <c r="I24" i="9"/>
  <c r="I25" i="9"/>
  <c r="I26" i="9"/>
  <c r="I27" i="9"/>
  <c r="I10" i="9"/>
  <c r="J7" i="9"/>
  <c r="J8" i="9"/>
  <c r="J6" i="9"/>
  <c r="I7" i="9"/>
  <c r="I8" i="9"/>
  <c r="I6" i="9"/>
  <c r="K31" i="9" l="1"/>
  <c r="K35" i="10"/>
  <c r="K33" i="30"/>
  <c r="K5" i="38"/>
  <c r="K37" i="36"/>
  <c r="K33" i="10"/>
  <c r="K21" i="21"/>
  <c r="K6" i="27"/>
  <c r="K39" i="27"/>
  <c r="K30" i="27"/>
  <c r="K45" i="28"/>
  <c r="K25" i="28"/>
  <c r="K49" i="28"/>
  <c r="K29" i="28"/>
  <c r="K20" i="28"/>
  <c r="K12" i="28"/>
  <c r="K7" i="30"/>
  <c r="K39" i="20"/>
  <c r="K30" i="21"/>
  <c r="K46" i="38"/>
  <c r="K43" i="38"/>
  <c r="K8" i="19"/>
  <c r="K8" i="12"/>
  <c r="K15" i="13"/>
  <c r="K21" i="27"/>
  <c r="K41" i="21"/>
  <c r="K31" i="21"/>
  <c r="K25" i="21"/>
  <c r="K33" i="28"/>
  <c r="K24" i="28"/>
  <c r="K7" i="28"/>
  <c r="K43" i="36"/>
  <c r="K6" i="12"/>
  <c r="K38" i="21"/>
  <c r="K34" i="12"/>
  <c r="K42" i="16"/>
  <c r="K34" i="9"/>
  <c r="K36" i="30"/>
  <c r="K27" i="30"/>
  <c r="K19" i="30"/>
  <c r="K11" i="30"/>
  <c r="K49" i="26"/>
  <c r="K33" i="11"/>
  <c r="K7" i="11"/>
  <c r="K30" i="16"/>
  <c r="K23" i="27"/>
  <c r="K7" i="19"/>
  <c r="K6" i="13"/>
  <c r="K6" i="20"/>
  <c r="K8" i="9"/>
  <c r="K49" i="9"/>
  <c r="K47" i="18"/>
  <c r="K44" i="21"/>
  <c r="K44" i="30"/>
  <c r="K44" i="28"/>
  <c r="K43" i="28" s="1"/>
  <c r="K44" i="11"/>
  <c r="K42" i="27"/>
  <c r="K42" i="13"/>
  <c r="K38" i="28"/>
  <c r="J37" i="14"/>
  <c r="K39" i="26"/>
  <c r="K39" i="21"/>
  <c r="K37" i="21" s="1"/>
  <c r="K39" i="15"/>
  <c r="K36" i="9"/>
  <c r="K34" i="28"/>
  <c r="K32" i="16"/>
  <c r="K30" i="26"/>
  <c r="K30" i="15"/>
  <c r="K29" i="21"/>
  <c r="K30" i="20"/>
  <c r="K26" i="21"/>
  <c r="K25" i="26"/>
  <c r="K23" i="13"/>
  <c r="K22" i="30"/>
  <c r="K23" i="26"/>
  <c r="K21" i="20"/>
  <c r="K17" i="21"/>
  <c r="K16" i="28"/>
  <c r="K14" i="12"/>
  <c r="K15" i="27"/>
  <c r="K15" i="26"/>
  <c r="K14" i="30"/>
  <c r="K13" i="27"/>
  <c r="K13" i="20"/>
  <c r="K43" i="24"/>
  <c r="K41" i="9"/>
  <c r="K47" i="10"/>
  <c r="K46" i="10" s="1"/>
  <c r="K34" i="26"/>
  <c r="K5" i="33"/>
  <c r="K33" i="12"/>
  <c r="K40" i="36"/>
  <c r="K32" i="13"/>
  <c r="K24" i="11"/>
  <c r="K16" i="11"/>
  <c r="K49" i="19"/>
  <c r="K39" i="19"/>
  <c r="K37" i="19" s="1"/>
  <c r="K21" i="19"/>
  <c r="K13" i="19"/>
  <c r="K12" i="19"/>
  <c r="K39" i="16"/>
  <c r="K47" i="16"/>
  <c r="K26" i="16"/>
  <c r="K10" i="16"/>
  <c r="K39" i="30"/>
  <c r="K21" i="30"/>
  <c r="K13" i="30"/>
  <c r="K49" i="27"/>
  <c r="K20" i="27"/>
  <c r="K12" i="27"/>
  <c r="K6" i="11"/>
  <c r="K43" i="33"/>
  <c r="K46" i="36"/>
  <c r="K29" i="26"/>
  <c r="K35" i="16"/>
  <c r="K18" i="16"/>
  <c r="K42" i="26"/>
  <c r="K46" i="33"/>
  <c r="K38" i="13"/>
  <c r="K29" i="13"/>
  <c r="K20" i="13"/>
  <c r="K12" i="13"/>
  <c r="K6" i="30"/>
  <c r="K45" i="15"/>
  <c r="K34" i="15"/>
  <c r="K25" i="15"/>
  <c r="K17" i="15"/>
  <c r="K8" i="15"/>
  <c r="K25" i="20"/>
  <c r="K48" i="11"/>
  <c r="K36" i="11"/>
  <c r="K27" i="11"/>
  <c r="K19" i="11"/>
  <c r="K44" i="10"/>
  <c r="K43" i="10" s="1"/>
  <c r="K23" i="9"/>
  <c r="K15" i="9"/>
  <c r="K39" i="9"/>
  <c r="K45" i="9"/>
  <c r="K45" i="30"/>
  <c r="K34" i="30"/>
  <c r="K25" i="30"/>
  <c r="K17" i="30"/>
  <c r="K8" i="30"/>
  <c r="K6" i="16"/>
  <c r="K7" i="26"/>
  <c r="K26" i="26"/>
  <c r="K18" i="26"/>
  <c r="K44" i="27"/>
  <c r="K33" i="27"/>
  <c r="K24" i="27"/>
  <c r="K16" i="27"/>
  <c r="K7" i="27"/>
  <c r="K20" i="21"/>
  <c r="K33" i="21"/>
  <c r="K48" i="28"/>
  <c r="K36" i="28"/>
  <c r="K27" i="28"/>
  <c r="K19" i="28"/>
  <c r="K11" i="28"/>
  <c r="K44" i="15"/>
  <c r="K33" i="15"/>
  <c r="K24" i="15"/>
  <c r="K16" i="15"/>
  <c r="K7" i="15"/>
  <c r="K49" i="18"/>
  <c r="K47" i="11"/>
  <c r="K35" i="11"/>
  <c r="K26" i="11"/>
  <c r="K18" i="11"/>
  <c r="K10" i="11"/>
  <c r="K20" i="10"/>
  <c r="K22" i="12"/>
  <c r="K40" i="33"/>
  <c r="J50" i="33"/>
  <c r="K44" i="20"/>
  <c r="K33" i="20"/>
  <c r="K24" i="20"/>
  <c r="K16" i="20"/>
  <c r="K7" i="20"/>
  <c r="K17" i="20"/>
  <c r="K45" i="20"/>
  <c r="K8" i="20"/>
  <c r="K41" i="20"/>
  <c r="K31" i="20"/>
  <c r="K22" i="20"/>
  <c r="K14" i="20"/>
  <c r="K34" i="20"/>
  <c r="K45" i="13"/>
  <c r="K34" i="13"/>
  <c r="K25" i="13"/>
  <c r="K17" i="13"/>
  <c r="K8" i="13"/>
  <c r="K39" i="13"/>
  <c r="K30" i="13"/>
  <c r="K21" i="13"/>
  <c r="K13" i="13"/>
  <c r="K27" i="12"/>
  <c r="K11" i="12"/>
  <c r="K19" i="12"/>
  <c r="K31" i="12"/>
  <c r="K24" i="12"/>
  <c r="K16" i="12"/>
  <c r="K41" i="11"/>
  <c r="K11" i="11"/>
  <c r="K45" i="11"/>
  <c r="K34" i="11"/>
  <c r="K25" i="11"/>
  <c r="K17" i="11"/>
  <c r="K8" i="11"/>
  <c r="K6" i="10"/>
  <c r="K26" i="10"/>
  <c r="K18" i="10"/>
  <c r="K32" i="10"/>
  <c r="K40" i="10"/>
  <c r="K21" i="10"/>
  <c r="K13" i="10"/>
  <c r="K47" i="9"/>
  <c r="K32" i="9"/>
  <c r="K10" i="9"/>
  <c r="K20" i="9"/>
  <c r="K12" i="9"/>
  <c r="K41" i="15"/>
  <c r="K22" i="15"/>
  <c r="K14" i="15"/>
  <c r="K21" i="15"/>
  <c r="K13" i="15"/>
  <c r="K6" i="15"/>
  <c r="K17" i="28"/>
  <c r="K8" i="28"/>
  <c r="K49" i="21"/>
  <c r="K18" i="21"/>
  <c r="K38" i="27"/>
  <c r="K29" i="27"/>
  <c r="K47" i="26"/>
  <c r="K17" i="26"/>
  <c r="K12" i="26"/>
  <c r="K11" i="26"/>
  <c r="K22" i="26"/>
  <c r="K14" i="26"/>
  <c r="K31" i="19"/>
  <c r="K30" i="19"/>
  <c r="K22" i="19"/>
  <c r="K14" i="19"/>
  <c r="K20" i="19"/>
  <c r="K23" i="16"/>
  <c r="K15" i="16"/>
  <c r="K31" i="30"/>
  <c r="K30" i="30"/>
  <c r="K24" i="30"/>
  <c r="K16" i="30"/>
  <c r="K12" i="10"/>
  <c r="K34" i="10"/>
  <c r="K26" i="12"/>
  <c r="K18" i="12"/>
  <c r="K38" i="12"/>
  <c r="K44" i="12"/>
  <c r="K44" i="13"/>
  <c r="K33" i="13"/>
  <c r="K24" i="13"/>
  <c r="K16" i="13"/>
  <c r="K7" i="13"/>
  <c r="K7" i="14"/>
  <c r="K24" i="14"/>
  <c r="K16" i="14"/>
  <c r="I28" i="14"/>
  <c r="K29" i="14"/>
  <c r="J28" i="14"/>
  <c r="I37" i="14"/>
  <c r="K38" i="14"/>
  <c r="I43" i="14"/>
  <c r="K44" i="14"/>
  <c r="K49" i="16"/>
  <c r="K38" i="16"/>
  <c r="K37" i="16" s="1"/>
  <c r="K29" i="16"/>
  <c r="K20" i="16"/>
  <c r="K12" i="16"/>
  <c r="K45" i="26"/>
  <c r="K22" i="9"/>
  <c r="K14" i="9"/>
  <c r="K10" i="10"/>
  <c r="K21" i="9"/>
  <c r="K13" i="9"/>
  <c r="K27" i="10"/>
  <c r="K19" i="10"/>
  <c r="K11" i="10"/>
  <c r="K25" i="12"/>
  <c r="K17" i="12"/>
  <c r="K39" i="12"/>
  <c r="K45" i="12"/>
  <c r="K31" i="13"/>
  <c r="K14" i="13"/>
  <c r="K25" i="14"/>
  <c r="K41" i="13"/>
  <c r="K40" i="13" s="1"/>
  <c r="K22" i="13"/>
  <c r="K22" i="14"/>
  <c r="K14" i="14"/>
  <c r="J43" i="14"/>
  <c r="K27" i="9"/>
  <c r="K11" i="9"/>
  <c r="K42" i="9"/>
  <c r="K17" i="10"/>
  <c r="K31" i="10"/>
  <c r="K15" i="12"/>
  <c r="K13" i="14"/>
  <c r="K34" i="14"/>
  <c r="K45" i="16"/>
  <c r="K25" i="16"/>
  <c r="K8" i="16"/>
  <c r="K8" i="14"/>
  <c r="K17" i="14"/>
  <c r="K35" i="14"/>
  <c r="K19" i="9"/>
  <c r="K25" i="10"/>
  <c r="K23" i="12"/>
  <c r="K21" i="14"/>
  <c r="K34" i="16"/>
  <c r="K17" i="16"/>
  <c r="K6" i="9"/>
  <c r="K26" i="9"/>
  <c r="K18" i="9"/>
  <c r="K48" i="9"/>
  <c r="K8" i="10"/>
  <c r="K24" i="10"/>
  <c r="K16" i="10"/>
  <c r="K29" i="10"/>
  <c r="K30" i="10"/>
  <c r="K38" i="10"/>
  <c r="K37" i="10" s="1"/>
  <c r="K7" i="12"/>
  <c r="K5" i="12" s="1"/>
  <c r="K47" i="12"/>
  <c r="K49" i="13"/>
  <c r="K25" i="9"/>
  <c r="K7" i="10"/>
  <c r="K15" i="10"/>
  <c r="K21" i="12"/>
  <c r="K42" i="12"/>
  <c r="K40" i="12" s="1"/>
  <c r="K48" i="13"/>
  <c r="K27" i="13"/>
  <c r="K11" i="13"/>
  <c r="K19" i="14"/>
  <c r="K11" i="14"/>
  <c r="K32" i="14"/>
  <c r="K42" i="14"/>
  <c r="K30" i="14"/>
  <c r="K17" i="9"/>
  <c r="K23" i="10"/>
  <c r="K13" i="12"/>
  <c r="K36" i="13"/>
  <c r="K19" i="13"/>
  <c r="K27" i="14"/>
  <c r="K49" i="30"/>
  <c r="K7" i="9"/>
  <c r="K24" i="9"/>
  <c r="K16" i="9"/>
  <c r="K38" i="9"/>
  <c r="K44" i="9"/>
  <c r="K43" i="9" s="1"/>
  <c r="K22" i="10"/>
  <c r="K14" i="10"/>
  <c r="K36" i="10"/>
  <c r="K10" i="12"/>
  <c r="K42" i="11"/>
  <c r="K32" i="11"/>
  <c r="K23" i="11"/>
  <c r="K15" i="11"/>
  <c r="K28" i="33"/>
  <c r="I9" i="14"/>
  <c r="K10" i="14"/>
  <c r="K20" i="14"/>
  <c r="K12" i="14"/>
  <c r="K33" i="14"/>
  <c r="I40" i="14"/>
  <c r="K41" i="14"/>
  <c r="K29" i="30"/>
  <c r="K20" i="30"/>
  <c r="K12" i="30"/>
  <c r="K44" i="16"/>
  <c r="K43" i="16" s="1"/>
  <c r="K33" i="16"/>
  <c r="K24" i="16"/>
  <c r="K16" i="16"/>
  <c r="K7" i="16"/>
  <c r="K6" i="26"/>
  <c r="K21" i="26"/>
  <c r="K48" i="27"/>
  <c r="K36" i="27"/>
  <c r="K27" i="27"/>
  <c r="K19" i="27"/>
  <c r="K11" i="27"/>
  <c r="K24" i="21"/>
  <c r="K16" i="21"/>
  <c r="K42" i="28"/>
  <c r="K32" i="28"/>
  <c r="K23" i="28"/>
  <c r="K15" i="28"/>
  <c r="K49" i="15"/>
  <c r="K38" i="15"/>
  <c r="K29" i="15"/>
  <c r="K20" i="15"/>
  <c r="K12" i="15"/>
  <c r="K49" i="20"/>
  <c r="K38" i="20"/>
  <c r="K37" i="20" s="1"/>
  <c r="K29" i="20"/>
  <c r="K20" i="20"/>
  <c r="K12" i="20"/>
  <c r="K48" i="19"/>
  <c r="K36" i="19"/>
  <c r="K27" i="19"/>
  <c r="K19" i="19"/>
  <c r="K11" i="19"/>
  <c r="K31" i="11"/>
  <c r="K22" i="11"/>
  <c r="K14" i="11"/>
  <c r="K9" i="33"/>
  <c r="K20" i="26"/>
  <c r="K47" i="27"/>
  <c r="K35" i="27"/>
  <c r="K26" i="27"/>
  <c r="K18" i="27"/>
  <c r="K10" i="27"/>
  <c r="K41" i="24"/>
  <c r="K40" i="24" s="1"/>
  <c r="K23" i="21"/>
  <c r="K15" i="21"/>
  <c r="K6" i="21"/>
  <c r="K5" i="21" s="1"/>
  <c r="K48" i="21"/>
  <c r="K36" i="21"/>
  <c r="K41" i="28"/>
  <c r="K31" i="28"/>
  <c r="K22" i="28"/>
  <c r="K14" i="28"/>
  <c r="K48" i="15"/>
  <c r="K36" i="15"/>
  <c r="K27" i="15"/>
  <c r="K19" i="15"/>
  <c r="K11" i="15"/>
  <c r="K48" i="20"/>
  <c r="K36" i="20"/>
  <c r="K27" i="20"/>
  <c r="K19" i="20"/>
  <c r="K11" i="20"/>
  <c r="K47" i="19"/>
  <c r="K35" i="19"/>
  <c r="K26" i="19"/>
  <c r="K18" i="19"/>
  <c r="K10" i="19"/>
  <c r="K39" i="11"/>
  <c r="K30" i="11"/>
  <c r="K21" i="11"/>
  <c r="K13" i="11"/>
  <c r="K20" i="12"/>
  <c r="K12" i="12"/>
  <c r="K48" i="12"/>
  <c r="K47" i="13"/>
  <c r="K35" i="13"/>
  <c r="K26" i="13"/>
  <c r="K18" i="13"/>
  <c r="K10" i="13"/>
  <c r="I5" i="14"/>
  <c r="K6" i="14"/>
  <c r="K26" i="14"/>
  <c r="K18" i="14"/>
  <c r="J9" i="14"/>
  <c r="K31" i="14"/>
  <c r="J40" i="14"/>
  <c r="K48" i="30"/>
  <c r="K35" i="30"/>
  <c r="K26" i="30"/>
  <c r="K18" i="30"/>
  <c r="K10" i="30"/>
  <c r="K41" i="16"/>
  <c r="K31" i="16"/>
  <c r="K22" i="16"/>
  <c r="K14" i="16"/>
  <c r="K8" i="26"/>
  <c r="K27" i="26"/>
  <c r="K19" i="26"/>
  <c r="K48" i="26"/>
  <c r="K45" i="27"/>
  <c r="K43" i="27" s="1"/>
  <c r="K34" i="27"/>
  <c r="K25" i="27"/>
  <c r="K17" i="27"/>
  <c r="K8" i="27"/>
  <c r="K39" i="24"/>
  <c r="K22" i="21"/>
  <c r="K14" i="21"/>
  <c r="K47" i="21"/>
  <c r="K35" i="21"/>
  <c r="K6" i="28"/>
  <c r="K39" i="28"/>
  <c r="K37" i="28" s="1"/>
  <c r="K30" i="28"/>
  <c r="K21" i="28"/>
  <c r="K13" i="28"/>
  <c r="K47" i="15"/>
  <c r="K35" i="15"/>
  <c r="K26" i="15"/>
  <c r="K18" i="15"/>
  <c r="K10" i="15"/>
  <c r="K47" i="20"/>
  <c r="K35" i="20"/>
  <c r="K26" i="20"/>
  <c r="K18" i="20"/>
  <c r="K10" i="20"/>
  <c r="K45" i="19"/>
  <c r="K34" i="19"/>
  <c r="K25" i="19"/>
  <c r="K17" i="19"/>
  <c r="K49" i="11"/>
  <c r="K38" i="11"/>
  <c r="K29" i="11"/>
  <c r="K20" i="11"/>
  <c r="K12" i="11"/>
  <c r="J50" i="36"/>
  <c r="H50" i="33"/>
  <c r="K37" i="33"/>
  <c r="K49" i="24"/>
  <c r="K46" i="24" s="1"/>
  <c r="K38" i="24"/>
  <c r="K45" i="21"/>
  <c r="K43" i="21" s="1"/>
  <c r="K34" i="21"/>
  <c r="K6" i="19"/>
  <c r="K44" i="19"/>
  <c r="K33" i="19"/>
  <c r="K24" i="19"/>
  <c r="K16" i="19"/>
  <c r="I50" i="33"/>
  <c r="K42" i="19"/>
  <c r="K40" i="19" s="1"/>
  <c r="K32" i="19"/>
  <c r="K23" i="19"/>
  <c r="K15" i="19"/>
  <c r="J5" i="14"/>
  <c r="K23" i="14"/>
  <c r="K15" i="14"/>
  <c r="K36" i="14"/>
  <c r="K39" i="14"/>
  <c r="K45" i="14"/>
  <c r="K42" i="30"/>
  <c r="K32" i="30"/>
  <c r="K23" i="30"/>
  <c r="K15" i="30"/>
  <c r="K48" i="16"/>
  <c r="K46" i="16" s="1"/>
  <c r="K36" i="16"/>
  <c r="K27" i="16"/>
  <c r="K19" i="16"/>
  <c r="K11" i="16"/>
  <c r="K24" i="26"/>
  <c r="K16" i="26"/>
  <c r="K44" i="26"/>
  <c r="K41" i="27"/>
  <c r="K31" i="27"/>
  <c r="K22" i="27"/>
  <c r="K14" i="27"/>
  <c r="K27" i="21"/>
  <c r="K19" i="21"/>
  <c r="K42" i="21"/>
  <c r="K40" i="21" s="1"/>
  <c r="K32" i="21"/>
  <c r="K47" i="28"/>
  <c r="K35" i="28"/>
  <c r="K26" i="28"/>
  <c r="K18" i="28"/>
  <c r="K10" i="28"/>
  <c r="K42" i="15"/>
  <c r="K40" i="15" s="1"/>
  <c r="K32" i="15"/>
  <c r="K23" i="15"/>
  <c r="K15" i="15"/>
  <c r="K48" i="18"/>
  <c r="K42" i="20"/>
  <c r="K32" i="20"/>
  <c r="K23" i="20"/>
  <c r="K15" i="20"/>
  <c r="K41" i="30"/>
  <c r="K38" i="30"/>
  <c r="E50" i="38"/>
  <c r="I50" i="38"/>
  <c r="H50" i="38"/>
  <c r="J50" i="38"/>
  <c r="H50" i="36"/>
  <c r="I50" i="36"/>
  <c r="E50" i="36"/>
  <c r="K37" i="38"/>
  <c r="K28" i="36"/>
  <c r="K9" i="36"/>
  <c r="K5" i="36"/>
  <c r="K9" i="38"/>
  <c r="K28" i="38"/>
  <c r="K40" i="16" l="1"/>
  <c r="K37" i="9"/>
  <c r="K28" i="9"/>
  <c r="K37" i="27"/>
  <c r="K46" i="18"/>
  <c r="K37" i="15"/>
  <c r="K43" i="15"/>
  <c r="K43" i="11"/>
  <c r="K5" i="13"/>
  <c r="K5" i="11"/>
  <c r="K5" i="19"/>
  <c r="K46" i="27"/>
  <c r="K43" i="30"/>
  <c r="K40" i="27"/>
  <c r="K5" i="27"/>
  <c r="K5" i="20"/>
  <c r="K5" i="15"/>
  <c r="K5" i="30"/>
  <c r="K46" i="30"/>
  <c r="K46" i="19"/>
  <c r="K40" i="30"/>
  <c r="K40" i="28"/>
  <c r="K37" i="30"/>
  <c r="K28" i="21"/>
  <c r="K40" i="9"/>
  <c r="K37" i="13"/>
  <c r="K28" i="26"/>
  <c r="K28" i="12"/>
  <c r="K5" i="10"/>
  <c r="K28" i="11"/>
  <c r="K28" i="28"/>
  <c r="K9" i="13"/>
  <c r="K28" i="10"/>
  <c r="K5" i="16"/>
  <c r="K40" i="11"/>
  <c r="K46" i="11"/>
  <c r="K46" i="28"/>
  <c r="K37" i="24"/>
  <c r="K50" i="24" s="1"/>
  <c r="K28" i="13"/>
  <c r="K46" i="20"/>
  <c r="K46" i="13"/>
  <c r="K43" i="26"/>
  <c r="K43" i="19"/>
  <c r="K46" i="9"/>
  <c r="K28" i="27"/>
  <c r="K50" i="33"/>
  <c r="K40" i="20"/>
  <c r="K43" i="20"/>
  <c r="K43" i="13"/>
  <c r="K43" i="12"/>
  <c r="K9" i="11"/>
  <c r="K9" i="9"/>
  <c r="K46" i="15"/>
  <c r="K5" i="28"/>
  <c r="K46" i="21"/>
  <c r="K53" i="21" s="1"/>
  <c r="K46" i="26"/>
  <c r="K28" i="19"/>
  <c r="K9" i="19"/>
  <c r="K9" i="16"/>
  <c r="K9" i="30"/>
  <c r="K28" i="20"/>
  <c r="K43" i="14"/>
  <c r="K28" i="14"/>
  <c r="K37" i="12"/>
  <c r="K28" i="30"/>
  <c r="K5" i="14"/>
  <c r="K40" i="14"/>
  <c r="K9" i="12"/>
  <c r="K28" i="15"/>
  <c r="K46" i="12"/>
  <c r="K9" i="20"/>
  <c r="K37" i="11"/>
  <c r="K9" i="15"/>
  <c r="K28" i="16"/>
  <c r="K37" i="14"/>
  <c r="K9" i="14"/>
  <c r="K9" i="28"/>
  <c r="K9" i="27"/>
  <c r="K5" i="26"/>
  <c r="K5" i="9"/>
  <c r="K9" i="10"/>
  <c r="K50" i="38"/>
  <c r="K50" i="36"/>
  <c r="K50" i="15" l="1"/>
  <c r="K50" i="11"/>
  <c r="K50" i="13"/>
  <c r="K50" i="16"/>
  <c r="J41" i="26"/>
  <c r="I41" i="26"/>
  <c r="J38" i="26"/>
  <c r="I38" i="26"/>
  <c r="J13" i="26"/>
  <c r="I13" i="26"/>
  <c r="J10" i="26"/>
  <c r="I10" i="26"/>
  <c r="K41" i="26" l="1"/>
  <c r="K40" i="26" s="1"/>
  <c r="K10" i="26"/>
  <c r="K13" i="26"/>
  <c r="K38" i="26"/>
  <c r="K37" i="26" s="1"/>
  <c r="J13" i="21"/>
  <c r="I13" i="21"/>
  <c r="I10" i="21"/>
  <c r="K10" i="21" s="1"/>
  <c r="K9" i="26" l="1"/>
  <c r="K50" i="26" s="1"/>
  <c r="K13" i="21"/>
  <c r="K9" i="21" s="1"/>
  <c r="K50" i="21" s="1"/>
  <c r="H46" i="30"/>
  <c r="G46" i="30"/>
  <c r="F46" i="30"/>
  <c r="D46" i="30"/>
  <c r="H43" i="30"/>
  <c r="G43" i="30"/>
  <c r="F43" i="30"/>
  <c r="E43" i="30"/>
  <c r="D43" i="30"/>
  <c r="H40" i="30"/>
  <c r="G40" i="30"/>
  <c r="F40" i="30"/>
  <c r="D40" i="30"/>
  <c r="H37" i="30"/>
  <c r="G37" i="30"/>
  <c r="F37" i="30"/>
  <c r="D37" i="30"/>
  <c r="H28" i="30"/>
  <c r="G28" i="30"/>
  <c r="F28" i="30"/>
  <c r="D28" i="30"/>
  <c r="H9" i="30"/>
  <c r="G9" i="30"/>
  <c r="F9" i="30"/>
  <c r="J5" i="30"/>
  <c r="I5" i="30"/>
  <c r="H5" i="30"/>
  <c r="G5" i="30"/>
  <c r="F5" i="30"/>
  <c r="E5" i="30"/>
  <c r="D5" i="30"/>
  <c r="F50" i="30" l="1"/>
  <c r="D50" i="30"/>
  <c r="G50" i="30"/>
  <c r="H50" i="30"/>
  <c r="I40" i="30"/>
  <c r="I43" i="30"/>
  <c r="J46" i="30"/>
  <c r="J9" i="30"/>
  <c r="I37" i="30"/>
  <c r="J40" i="30"/>
  <c r="J43" i="30"/>
  <c r="I9" i="30"/>
  <c r="J28" i="30"/>
  <c r="I46" i="30"/>
  <c r="J37" i="30"/>
  <c r="I28" i="30"/>
  <c r="H37" i="28"/>
  <c r="E46" i="30"/>
  <c r="E40" i="30"/>
  <c r="E37" i="30"/>
  <c r="H43" i="28"/>
  <c r="H9" i="28"/>
  <c r="H40" i="28"/>
  <c r="E9" i="30"/>
  <c r="H28" i="28"/>
  <c r="E28" i="30"/>
  <c r="H46" i="28"/>
  <c r="J48" i="14"/>
  <c r="I48" i="14"/>
  <c r="J47" i="14"/>
  <c r="I47" i="14"/>
  <c r="I46" i="14" l="1"/>
  <c r="K47" i="14"/>
  <c r="J50" i="30"/>
  <c r="J46" i="14"/>
  <c r="K48" i="14"/>
  <c r="I50" i="30"/>
  <c r="E50" i="30"/>
  <c r="K46" i="14" l="1"/>
  <c r="K50" i="30"/>
  <c r="E40" i="10" l="1"/>
  <c r="E40" i="9" l="1"/>
  <c r="G46" i="28" l="1"/>
  <c r="F46" i="28"/>
  <c r="E46" i="28"/>
  <c r="D46" i="28"/>
  <c r="C46" i="28"/>
  <c r="G43" i="28"/>
  <c r="F43" i="28"/>
  <c r="E43" i="28"/>
  <c r="D43" i="28"/>
  <c r="C43" i="28"/>
  <c r="G40" i="28"/>
  <c r="F40" i="28"/>
  <c r="E40" i="28"/>
  <c r="D40" i="28"/>
  <c r="C40" i="28"/>
  <c r="G37" i="28"/>
  <c r="F37" i="28"/>
  <c r="E37" i="28"/>
  <c r="D37" i="28"/>
  <c r="C37" i="28"/>
  <c r="G28" i="28"/>
  <c r="F28" i="28"/>
  <c r="E28" i="28"/>
  <c r="D28" i="28"/>
  <c r="C28" i="28"/>
  <c r="G9" i="28"/>
  <c r="F9" i="28"/>
  <c r="E9" i="28"/>
  <c r="D9" i="28"/>
  <c r="C9" i="28"/>
  <c r="J5" i="28"/>
  <c r="I5" i="28"/>
  <c r="G5" i="28"/>
  <c r="F5" i="28"/>
  <c r="E5" i="28"/>
  <c r="D5" i="28"/>
  <c r="C5" i="28"/>
  <c r="H46" i="27"/>
  <c r="G46" i="27"/>
  <c r="F46" i="27"/>
  <c r="E46" i="27"/>
  <c r="D46" i="27"/>
  <c r="C46" i="27"/>
  <c r="H43" i="27"/>
  <c r="G43" i="27"/>
  <c r="F43" i="27"/>
  <c r="E43" i="27"/>
  <c r="D43" i="27"/>
  <c r="C43" i="27"/>
  <c r="H40" i="27"/>
  <c r="G40" i="27"/>
  <c r="F40" i="27"/>
  <c r="E40" i="27"/>
  <c r="D40" i="27"/>
  <c r="C40" i="27"/>
  <c r="H37" i="27"/>
  <c r="G37" i="27"/>
  <c r="F37" i="27"/>
  <c r="E37" i="27"/>
  <c r="D37" i="27"/>
  <c r="C37" i="27"/>
  <c r="H28" i="27"/>
  <c r="G28" i="27"/>
  <c r="F28" i="27"/>
  <c r="E28" i="27"/>
  <c r="D28" i="27"/>
  <c r="C28" i="27"/>
  <c r="H9" i="27"/>
  <c r="G9" i="27"/>
  <c r="F9" i="27"/>
  <c r="E9" i="27"/>
  <c r="D9" i="27"/>
  <c r="C9" i="27"/>
  <c r="J5" i="27"/>
  <c r="I5" i="27"/>
  <c r="H5" i="27"/>
  <c r="G5" i="27"/>
  <c r="F5" i="27"/>
  <c r="E5" i="27"/>
  <c r="D5" i="27"/>
  <c r="C5" i="27"/>
  <c r="H46" i="26"/>
  <c r="G46" i="26"/>
  <c r="F46" i="26"/>
  <c r="E46" i="26"/>
  <c r="D46" i="26"/>
  <c r="C46" i="26"/>
  <c r="H43" i="26"/>
  <c r="G43" i="26"/>
  <c r="F43" i="26"/>
  <c r="E43" i="26"/>
  <c r="D43" i="26"/>
  <c r="C43" i="26"/>
  <c r="J40" i="26"/>
  <c r="I40" i="26"/>
  <c r="H40" i="26"/>
  <c r="G40" i="26"/>
  <c r="F40" i="26"/>
  <c r="E40" i="26"/>
  <c r="D40" i="26"/>
  <c r="C40" i="26"/>
  <c r="J37" i="26"/>
  <c r="I37" i="26"/>
  <c r="H37" i="26"/>
  <c r="G37" i="26"/>
  <c r="F37" i="26"/>
  <c r="E37" i="26"/>
  <c r="D37" i="26"/>
  <c r="C37" i="26"/>
  <c r="H28" i="26"/>
  <c r="G28" i="26"/>
  <c r="F28" i="26"/>
  <c r="E28" i="26"/>
  <c r="D28" i="26"/>
  <c r="C28" i="26"/>
  <c r="J9" i="26"/>
  <c r="I9" i="26"/>
  <c r="H9" i="26"/>
  <c r="G9" i="26"/>
  <c r="F9" i="26"/>
  <c r="E9" i="26"/>
  <c r="D9" i="26"/>
  <c r="C9" i="26"/>
  <c r="J5" i="26"/>
  <c r="I5" i="26"/>
  <c r="H5" i="26"/>
  <c r="G5" i="26"/>
  <c r="F5" i="26"/>
  <c r="E5" i="26"/>
  <c r="D5" i="26"/>
  <c r="C5" i="26"/>
  <c r="H46" i="24"/>
  <c r="G46" i="24"/>
  <c r="F46" i="24"/>
  <c r="E46" i="24"/>
  <c r="D46" i="24"/>
  <c r="C46" i="24"/>
  <c r="H43" i="24"/>
  <c r="G43" i="24"/>
  <c r="F43" i="24"/>
  <c r="E43" i="24"/>
  <c r="D43" i="24"/>
  <c r="C43" i="24"/>
  <c r="H40" i="24"/>
  <c r="G40" i="24"/>
  <c r="F40" i="24"/>
  <c r="E40" i="24"/>
  <c r="D40" i="24"/>
  <c r="C40" i="24"/>
  <c r="H37" i="24"/>
  <c r="F37" i="24"/>
  <c r="E37" i="24"/>
  <c r="D37" i="24"/>
  <c r="C37" i="24"/>
  <c r="J28" i="24"/>
  <c r="I28" i="24"/>
  <c r="H28" i="24"/>
  <c r="G28" i="24"/>
  <c r="F28" i="24"/>
  <c r="E28" i="24"/>
  <c r="D28" i="24"/>
  <c r="C28" i="24"/>
  <c r="J9" i="24"/>
  <c r="I9" i="24"/>
  <c r="H9" i="24"/>
  <c r="G9" i="24"/>
  <c r="E9" i="24"/>
  <c r="D9" i="24"/>
  <c r="C9" i="24"/>
  <c r="I5" i="24"/>
  <c r="H5" i="24"/>
  <c r="G5" i="24"/>
  <c r="F5" i="24"/>
  <c r="E5" i="24"/>
  <c r="D5" i="24"/>
  <c r="C5" i="24"/>
  <c r="H46" i="21"/>
  <c r="G46" i="21"/>
  <c r="F46" i="21"/>
  <c r="E46" i="21"/>
  <c r="D46" i="21"/>
  <c r="C46" i="21"/>
  <c r="H43" i="21"/>
  <c r="G43" i="21"/>
  <c r="F43" i="21"/>
  <c r="E43" i="21"/>
  <c r="D43" i="21"/>
  <c r="C43" i="21"/>
  <c r="H40" i="21"/>
  <c r="G40" i="21"/>
  <c r="F40" i="21"/>
  <c r="E40" i="21"/>
  <c r="D40" i="21"/>
  <c r="C40" i="21"/>
  <c r="H37" i="21"/>
  <c r="G37" i="21"/>
  <c r="F37" i="21"/>
  <c r="E37" i="21"/>
  <c r="D37" i="21"/>
  <c r="C37" i="21"/>
  <c r="H28" i="21"/>
  <c r="G28" i="21"/>
  <c r="F28" i="21"/>
  <c r="E28" i="21"/>
  <c r="D28" i="21"/>
  <c r="C28" i="21"/>
  <c r="I9" i="21"/>
  <c r="H9" i="21"/>
  <c r="G9" i="21"/>
  <c r="F9" i="21"/>
  <c r="E9" i="21"/>
  <c r="D9" i="21"/>
  <c r="C9" i="21"/>
  <c r="J5" i="21"/>
  <c r="I5" i="21"/>
  <c r="H5" i="21"/>
  <c r="G5" i="21"/>
  <c r="F5" i="21"/>
  <c r="E5" i="21"/>
  <c r="D5" i="21"/>
  <c r="C5" i="21"/>
  <c r="H46" i="20"/>
  <c r="G46" i="20"/>
  <c r="F46" i="20"/>
  <c r="E46" i="20"/>
  <c r="D46" i="20"/>
  <c r="C46" i="20"/>
  <c r="H43" i="20"/>
  <c r="G43" i="20"/>
  <c r="F43" i="20"/>
  <c r="E43" i="20"/>
  <c r="D43" i="20"/>
  <c r="C43" i="20"/>
  <c r="H40" i="20"/>
  <c r="G40" i="20"/>
  <c r="F40" i="20"/>
  <c r="E40" i="20"/>
  <c r="D40" i="20"/>
  <c r="C40" i="20"/>
  <c r="H37" i="20"/>
  <c r="G37" i="20"/>
  <c r="F37" i="20"/>
  <c r="E37" i="20"/>
  <c r="D37" i="20"/>
  <c r="C37" i="20"/>
  <c r="H28" i="20"/>
  <c r="G28" i="20"/>
  <c r="F28" i="20"/>
  <c r="E28" i="20"/>
  <c r="D28" i="20"/>
  <c r="C28" i="20"/>
  <c r="H9" i="20"/>
  <c r="G9" i="20"/>
  <c r="F9" i="20"/>
  <c r="D9" i="20"/>
  <c r="C9" i="20"/>
  <c r="J5" i="20"/>
  <c r="I5" i="20"/>
  <c r="H5" i="20"/>
  <c r="G5" i="20"/>
  <c r="F5" i="20"/>
  <c r="E5" i="20"/>
  <c r="D5" i="20"/>
  <c r="C5" i="20"/>
  <c r="H46" i="19"/>
  <c r="G46" i="19"/>
  <c r="F46" i="19"/>
  <c r="E46" i="19"/>
  <c r="D46" i="19"/>
  <c r="C46" i="19"/>
  <c r="H43" i="19"/>
  <c r="G43" i="19"/>
  <c r="F43" i="19"/>
  <c r="E43" i="19"/>
  <c r="D43" i="19"/>
  <c r="C43" i="19"/>
  <c r="H40" i="19"/>
  <c r="G40" i="19"/>
  <c r="F40" i="19"/>
  <c r="E40" i="19"/>
  <c r="D40" i="19"/>
  <c r="C40" i="19"/>
  <c r="H37" i="19"/>
  <c r="G37" i="19"/>
  <c r="F37" i="19"/>
  <c r="E37" i="19"/>
  <c r="D37" i="19"/>
  <c r="C37" i="19"/>
  <c r="H28" i="19"/>
  <c r="G28" i="19"/>
  <c r="F28" i="19"/>
  <c r="E28" i="19"/>
  <c r="D28" i="19"/>
  <c r="C28" i="19"/>
  <c r="H9" i="19"/>
  <c r="G9" i="19"/>
  <c r="F9" i="19"/>
  <c r="E9" i="19"/>
  <c r="D9" i="19"/>
  <c r="C9" i="19"/>
  <c r="J5" i="19"/>
  <c r="I5" i="19"/>
  <c r="H5" i="19"/>
  <c r="G5" i="19"/>
  <c r="F5" i="19"/>
  <c r="E5" i="19"/>
  <c r="D5" i="19"/>
  <c r="C5" i="19"/>
  <c r="H46" i="18"/>
  <c r="G46" i="18"/>
  <c r="G50" i="18" s="1"/>
  <c r="F46" i="18"/>
  <c r="E46" i="18"/>
  <c r="D46" i="18"/>
  <c r="C46" i="18"/>
  <c r="H46" i="16"/>
  <c r="G46" i="16"/>
  <c r="F46" i="16"/>
  <c r="E46" i="16"/>
  <c r="D46" i="16"/>
  <c r="C46" i="16"/>
  <c r="H43" i="16"/>
  <c r="G43" i="16"/>
  <c r="F43" i="16"/>
  <c r="E43" i="16"/>
  <c r="D43" i="16"/>
  <c r="C43" i="16"/>
  <c r="H40" i="16"/>
  <c r="G40" i="16"/>
  <c r="F40" i="16"/>
  <c r="E40" i="16"/>
  <c r="D40" i="16"/>
  <c r="C40" i="16"/>
  <c r="H37" i="16"/>
  <c r="G37" i="16"/>
  <c r="F37" i="16"/>
  <c r="E37" i="16"/>
  <c r="D37" i="16"/>
  <c r="C37" i="16"/>
  <c r="H28" i="16"/>
  <c r="G28" i="16"/>
  <c r="F28" i="16"/>
  <c r="E28" i="16"/>
  <c r="D28" i="16"/>
  <c r="C28" i="16"/>
  <c r="H9" i="16"/>
  <c r="G9" i="16"/>
  <c r="F9" i="16"/>
  <c r="E9" i="16"/>
  <c r="D9" i="16"/>
  <c r="C9" i="16"/>
  <c r="J5" i="16"/>
  <c r="I5" i="16"/>
  <c r="H5" i="16"/>
  <c r="G5" i="16"/>
  <c r="F5" i="16"/>
  <c r="E5" i="16"/>
  <c r="D5" i="16"/>
  <c r="C5" i="16"/>
  <c r="H46" i="15"/>
  <c r="G46" i="15"/>
  <c r="F46" i="15"/>
  <c r="E46" i="15"/>
  <c r="D46" i="15"/>
  <c r="C46" i="15"/>
  <c r="H43" i="15"/>
  <c r="G43" i="15"/>
  <c r="F43" i="15"/>
  <c r="E43" i="15"/>
  <c r="D43" i="15"/>
  <c r="C43" i="15"/>
  <c r="H40" i="15"/>
  <c r="G40" i="15"/>
  <c r="F40" i="15"/>
  <c r="E40" i="15"/>
  <c r="D40" i="15"/>
  <c r="C40" i="15"/>
  <c r="H37" i="15"/>
  <c r="G37" i="15"/>
  <c r="F37" i="15"/>
  <c r="E37" i="15"/>
  <c r="D37" i="15"/>
  <c r="C37" i="15"/>
  <c r="H28" i="15"/>
  <c r="G28" i="15"/>
  <c r="F28" i="15"/>
  <c r="E28" i="15"/>
  <c r="D28" i="15"/>
  <c r="C28" i="15"/>
  <c r="H9" i="15"/>
  <c r="G9" i="15"/>
  <c r="F9" i="15"/>
  <c r="E9" i="15"/>
  <c r="D9" i="15"/>
  <c r="C9" i="15"/>
  <c r="J5" i="15"/>
  <c r="I5" i="15"/>
  <c r="H5" i="15"/>
  <c r="G5" i="15"/>
  <c r="F5" i="15"/>
  <c r="D5" i="15"/>
  <c r="C5" i="15"/>
  <c r="H46" i="13"/>
  <c r="G46" i="13"/>
  <c r="F46" i="13"/>
  <c r="E46" i="13"/>
  <c r="D46" i="13"/>
  <c r="C46" i="13"/>
  <c r="H43" i="13"/>
  <c r="G43" i="13"/>
  <c r="F43" i="13"/>
  <c r="E43" i="13"/>
  <c r="D43" i="13"/>
  <c r="C43" i="13"/>
  <c r="H40" i="13"/>
  <c r="G40" i="13"/>
  <c r="F40" i="13"/>
  <c r="E40" i="13"/>
  <c r="D40" i="13"/>
  <c r="C40" i="13"/>
  <c r="H37" i="13"/>
  <c r="G37" i="13"/>
  <c r="F37" i="13"/>
  <c r="E37" i="13"/>
  <c r="D37" i="13"/>
  <c r="C37" i="13"/>
  <c r="H28" i="13"/>
  <c r="G28" i="13"/>
  <c r="F28" i="13"/>
  <c r="E28" i="13"/>
  <c r="D28" i="13"/>
  <c r="C28" i="13"/>
  <c r="H9" i="13"/>
  <c r="G9" i="13"/>
  <c r="F9" i="13"/>
  <c r="D9" i="13"/>
  <c r="C9" i="13"/>
  <c r="J5" i="13"/>
  <c r="I5" i="13"/>
  <c r="H5" i="13"/>
  <c r="G5" i="13"/>
  <c r="F5" i="13"/>
  <c r="E5" i="13"/>
  <c r="D5" i="13"/>
  <c r="C5" i="13"/>
  <c r="J46" i="12"/>
  <c r="I46" i="12"/>
  <c r="H46" i="12"/>
  <c r="G46" i="12"/>
  <c r="F46" i="12"/>
  <c r="D46" i="12"/>
  <c r="C46" i="12"/>
  <c r="J43" i="12"/>
  <c r="I43" i="12"/>
  <c r="H43" i="12"/>
  <c r="G43" i="12"/>
  <c r="F43" i="12"/>
  <c r="D43" i="12"/>
  <c r="C43" i="12"/>
  <c r="J40" i="12"/>
  <c r="I40" i="12"/>
  <c r="H40" i="12"/>
  <c r="G40" i="12"/>
  <c r="F40" i="12"/>
  <c r="D40" i="12"/>
  <c r="C40" i="12"/>
  <c r="J37" i="12"/>
  <c r="I37" i="12"/>
  <c r="H37" i="12"/>
  <c r="G37" i="12"/>
  <c r="F37" i="12"/>
  <c r="D37" i="12"/>
  <c r="C37" i="12"/>
  <c r="J28" i="12"/>
  <c r="I28" i="12"/>
  <c r="H28" i="12"/>
  <c r="G28" i="12"/>
  <c r="F28" i="12"/>
  <c r="D28" i="12"/>
  <c r="C28" i="12"/>
  <c r="J9" i="12"/>
  <c r="I9" i="12"/>
  <c r="H9" i="12"/>
  <c r="G9" i="12"/>
  <c r="F9" i="12"/>
  <c r="D9" i="12"/>
  <c r="C9" i="12"/>
  <c r="J5" i="12"/>
  <c r="I5" i="12"/>
  <c r="H5" i="12"/>
  <c r="G5" i="12"/>
  <c r="F5" i="12"/>
  <c r="D5" i="12"/>
  <c r="C5" i="12"/>
  <c r="H46" i="11"/>
  <c r="G46" i="11"/>
  <c r="F46" i="11"/>
  <c r="E46" i="11"/>
  <c r="D46" i="11"/>
  <c r="C46" i="11"/>
  <c r="H43" i="11"/>
  <c r="G43" i="11"/>
  <c r="F43" i="11"/>
  <c r="E43" i="11"/>
  <c r="D43" i="11"/>
  <c r="C43" i="11"/>
  <c r="H40" i="11"/>
  <c r="G40" i="11"/>
  <c r="F40" i="11"/>
  <c r="E40" i="11"/>
  <c r="D40" i="11"/>
  <c r="C40" i="11"/>
  <c r="H37" i="11"/>
  <c r="G37" i="11"/>
  <c r="F37" i="11"/>
  <c r="E37" i="11"/>
  <c r="D37" i="11"/>
  <c r="C37" i="11"/>
  <c r="H28" i="11"/>
  <c r="G28" i="11"/>
  <c r="F28" i="11"/>
  <c r="E28" i="11"/>
  <c r="D28" i="11"/>
  <c r="C28" i="11"/>
  <c r="H9" i="11"/>
  <c r="G9" i="11"/>
  <c r="F9" i="11"/>
  <c r="E9" i="11"/>
  <c r="D9" i="11"/>
  <c r="C9" i="11"/>
  <c r="J5" i="11"/>
  <c r="I5" i="11"/>
  <c r="H5" i="11"/>
  <c r="G5" i="11"/>
  <c r="F5" i="11"/>
  <c r="E5" i="11"/>
  <c r="D5" i="11"/>
  <c r="C5" i="11"/>
  <c r="H46" i="10"/>
  <c r="D46" i="10"/>
  <c r="J46" i="10" s="1"/>
  <c r="C46" i="10"/>
  <c r="I46" i="10" s="1"/>
  <c r="H43" i="10"/>
  <c r="E43" i="10"/>
  <c r="D43" i="10"/>
  <c r="J43" i="10" s="1"/>
  <c r="C43" i="10"/>
  <c r="I43" i="10" s="1"/>
  <c r="H40" i="10"/>
  <c r="D40" i="10"/>
  <c r="J40" i="10" s="1"/>
  <c r="C40" i="10"/>
  <c r="I40" i="10" s="1"/>
  <c r="J37" i="10"/>
  <c r="I37" i="10"/>
  <c r="H37" i="10"/>
  <c r="G37" i="10"/>
  <c r="F37" i="10"/>
  <c r="E37" i="10"/>
  <c r="D37" i="10"/>
  <c r="J28" i="10"/>
  <c r="I28" i="10"/>
  <c r="H28" i="10"/>
  <c r="G28" i="10"/>
  <c r="F28" i="10"/>
  <c r="E28" i="10"/>
  <c r="D28" i="10"/>
  <c r="C28" i="10"/>
  <c r="J9" i="10"/>
  <c r="I9" i="10"/>
  <c r="H9" i="10"/>
  <c r="G9" i="10"/>
  <c r="F9" i="10"/>
  <c r="E9" i="10"/>
  <c r="D9" i="10"/>
  <c r="C9" i="10"/>
  <c r="J5" i="10"/>
  <c r="I5" i="10"/>
  <c r="H5" i="10"/>
  <c r="G5" i="10"/>
  <c r="F5" i="10"/>
  <c r="E5" i="10"/>
  <c r="D5" i="10"/>
  <c r="C5" i="10"/>
  <c r="E46" i="9"/>
  <c r="J46" i="9"/>
  <c r="I46" i="9"/>
  <c r="H46" i="9"/>
  <c r="G46" i="9"/>
  <c r="F46" i="9"/>
  <c r="D46" i="9"/>
  <c r="C46" i="9"/>
  <c r="J43" i="9"/>
  <c r="I43" i="9"/>
  <c r="H43" i="9"/>
  <c r="G43" i="9"/>
  <c r="F43" i="9"/>
  <c r="E43" i="9"/>
  <c r="D43" i="9"/>
  <c r="C43" i="9"/>
  <c r="J40" i="9"/>
  <c r="I40" i="9"/>
  <c r="H40" i="9"/>
  <c r="G40" i="9"/>
  <c r="F40" i="9"/>
  <c r="C40" i="9"/>
  <c r="J37" i="9"/>
  <c r="I37" i="9"/>
  <c r="H37" i="9"/>
  <c r="G37" i="9"/>
  <c r="F37" i="9"/>
  <c r="E37" i="9"/>
  <c r="D37" i="9"/>
  <c r="C37" i="9"/>
  <c r="E28" i="9"/>
  <c r="J28" i="9"/>
  <c r="I28" i="9"/>
  <c r="H28" i="9"/>
  <c r="G28" i="9"/>
  <c r="F28" i="9"/>
  <c r="D28" i="9"/>
  <c r="C28" i="9"/>
  <c r="J9" i="9"/>
  <c r="I9" i="9"/>
  <c r="H9" i="9"/>
  <c r="F9" i="9"/>
  <c r="E9" i="9"/>
  <c r="D9" i="9"/>
  <c r="C9" i="9"/>
  <c r="J5" i="9"/>
  <c r="I5" i="9"/>
  <c r="H5" i="9"/>
  <c r="G5" i="9"/>
  <c r="F5" i="9"/>
  <c r="E5" i="9"/>
  <c r="D5" i="9"/>
  <c r="C5" i="9"/>
  <c r="J43" i="21" l="1"/>
  <c r="I40" i="21"/>
  <c r="G50" i="26"/>
  <c r="D50" i="10"/>
  <c r="E50" i="21"/>
  <c r="F50" i="26"/>
  <c r="E50" i="24"/>
  <c r="H50" i="16"/>
  <c r="J43" i="24"/>
  <c r="F50" i="24"/>
  <c r="F50" i="19"/>
  <c r="I46" i="26"/>
  <c r="G50" i="24"/>
  <c r="J28" i="19"/>
  <c r="G50" i="13"/>
  <c r="F50" i="21"/>
  <c r="H50" i="26"/>
  <c r="H50" i="24"/>
  <c r="F50" i="13"/>
  <c r="J37" i="21"/>
  <c r="C50" i="13"/>
  <c r="I28" i="21"/>
  <c r="C50" i="24"/>
  <c r="F50" i="28"/>
  <c r="J9" i="28"/>
  <c r="C50" i="27"/>
  <c r="H50" i="15"/>
  <c r="E50" i="20"/>
  <c r="J43" i="20"/>
  <c r="E50" i="18"/>
  <c r="D50" i="15"/>
  <c r="C50" i="21"/>
  <c r="D50" i="24"/>
  <c r="C50" i="26"/>
  <c r="D50" i="26"/>
  <c r="E50" i="26"/>
  <c r="I9" i="19"/>
  <c r="E50" i="16"/>
  <c r="D50" i="16"/>
  <c r="G50" i="9"/>
  <c r="D50" i="13"/>
  <c r="F50" i="16"/>
  <c r="C50" i="10"/>
  <c r="E50" i="13"/>
  <c r="G50" i="16"/>
  <c r="C50" i="19"/>
  <c r="I40" i="20"/>
  <c r="E5" i="15"/>
  <c r="E50" i="15" s="1"/>
  <c r="C50" i="15"/>
  <c r="D50" i="19"/>
  <c r="F50" i="27"/>
  <c r="J43" i="28"/>
  <c r="F50" i="10"/>
  <c r="E50" i="11"/>
  <c r="C50" i="9"/>
  <c r="H50" i="13"/>
  <c r="F50" i="15"/>
  <c r="E50" i="9"/>
  <c r="G50" i="15"/>
  <c r="C50" i="16"/>
  <c r="G50" i="19"/>
  <c r="J37" i="13"/>
  <c r="I46" i="16"/>
  <c r="I46" i="18"/>
  <c r="D50" i="20"/>
  <c r="F50" i="9"/>
  <c r="I50" i="10"/>
  <c r="K50" i="14"/>
  <c r="K50" i="20"/>
  <c r="H50" i="11"/>
  <c r="J50" i="10"/>
  <c r="F50" i="12"/>
  <c r="D50" i="14"/>
  <c r="C50" i="18"/>
  <c r="K50" i="18"/>
  <c r="H50" i="19"/>
  <c r="G50" i="28"/>
  <c r="H50" i="9"/>
  <c r="G50" i="12"/>
  <c r="E50" i="14"/>
  <c r="D50" i="18"/>
  <c r="F50" i="20"/>
  <c r="I28" i="20"/>
  <c r="J37" i="20"/>
  <c r="I37" i="21"/>
  <c r="K50" i="27"/>
  <c r="I43" i="27"/>
  <c r="J46" i="27"/>
  <c r="J40" i="28"/>
  <c r="K50" i="10"/>
  <c r="I50" i="9"/>
  <c r="C50" i="11"/>
  <c r="H50" i="12"/>
  <c r="F50" i="14"/>
  <c r="G50" i="20"/>
  <c r="D50" i="21"/>
  <c r="D50" i="27"/>
  <c r="J50" i="9"/>
  <c r="E50" i="10"/>
  <c r="D50" i="11"/>
  <c r="I50" i="12"/>
  <c r="G50" i="14"/>
  <c r="F50" i="18"/>
  <c r="K50" i="19"/>
  <c r="H50" i="20"/>
  <c r="E50" i="27"/>
  <c r="K50" i="9"/>
  <c r="J50" i="12"/>
  <c r="H50" i="14"/>
  <c r="C50" i="28"/>
  <c r="D50" i="9"/>
  <c r="G50" i="10"/>
  <c r="F50" i="11"/>
  <c r="C50" i="12"/>
  <c r="K50" i="12"/>
  <c r="I50" i="14"/>
  <c r="H50" i="18"/>
  <c r="E50" i="19"/>
  <c r="G50" i="21"/>
  <c r="G50" i="27"/>
  <c r="D50" i="28"/>
  <c r="H50" i="10"/>
  <c r="G50" i="11"/>
  <c r="D50" i="12"/>
  <c r="J50" i="14"/>
  <c r="C50" i="20"/>
  <c r="H50" i="21"/>
  <c r="H50" i="27"/>
  <c r="E50" i="28"/>
  <c r="I9" i="11"/>
  <c r="J28" i="11"/>
  <c r="I37" i="13"/>
  <c r="J40" i="13"/>
  <c r="I40" i="15"/>
  <c r="J43" i="15"/>
  <c r="J40" i="21"/>
  <c r="I46" i="11"/>
  <c r="J28" i="15"/>
  <c r="J43" i="16"/>
  <c r="I43" i="11"/>
  <c r="J46" i="11"/>
  <c r="J9" i="15"/>
  <c r="I37" i="16"/>
  <c r="I46" i="19"/>
  <c r="I9" i="20"/>
  <c r="J28" i="20"/>
  <c r="I40" i="27"/>
  <c r="J43" i="27"/>
  <c r="I37" i="28"/>
  <c r="I9" i="15"/>
  <c r="I40" i="16"/>
  <c r="I28" i="19"/>
  <c r="J37" i="19"/>
  <c r="I43" i="20"/>
  <c r="J9" i="21"/>
  <c r="I28" i="11"/>
  <c r="I40" i="13"/>
  <c r="J9" i="11"/>
  <c r="I37" i="15"/>
  <c r="J40" i="15"/>
  <c r="I43" i="21"/>
  <c r="J46" i="21"/>
  <c r="J37" i="11"/>
  <c r="I28" i="15"/>
  <c r="J37" i="15"/>
  <c r="I43" i="16"/>
  <c r="J46" i="16"/>
  <c r="J46" i="18"/>
  <c r="J9" i="19"/>
  <c r="I37" i="20"/>
  <c r="J40" i="20"/>
  <c r="J37" i="24"/>
  <c r="I37" i="24"/>
  <c r="I46" i="27"/>
  <c r="I40" i="28"/>
  <c r="I40" i="11"/>
  <c r="J43" i="11"/>
  <c r="I43" i="19"/>
  <c r="J46" i="19"/>
  <c r="J9" i="20"/>
  <c r="J28" i="21"/>
  <c r="I37" i="27"/>
  <c r="J40" i="27"/>
  <c r="J37" i="28"/>
  <c r="I37" i="11"/>
  <c r="J40" i="11"/>
  <c r="I43" i="13"/>
  <c r="I46" i="15"/>
  <c r="I9" i="16"/>
  <c r="J28" i="16"/>
  <c r="I40" i="19"/>
  <c r="J43" i="19"/>
  <c r="J46" i="24"/>
  <c r="I46" i="24"/>
  <c r="I28" i="27"/>
  <c r="J37" i="27"/>
  <c r="I28" i="28"/>
  <c r="I46" i="28"/>
  <c r="I43" i="15"/>
  <c r="I37" i="19"/>
  <c r="J40" i="19"/>
  <c r="I46" i="20"/>
  <c r="I43" i="24"/>
  <c r="I9" i="27"/>
  <c r="J28" i="27"/>
  <c r="J28" i="28"/>
  <c r="J46" i="28"/>
  <c r="J43" i="13"/>
  <c r="J46" i="15"/>
  <c r="J46" i="20"/>
  <c r="I46" i="21"/>
  <c r="I40" i="24"/>
  <c r="J40" i="24"/>
  <c r="J9" i="27"/>
  <c r="I9" i="28"/>
  <c r="I43" i="28"/>
  <c r="J46" i="13"/>
  <c r="I46" i="13"/>
  <c r="I9" i="13"/>
  <c r="J9" i="13"/>
  <c r="J28" i="13"/>
  <c r="I28" i="13"/>
  <c r="I43" i="26"/>
  <c r="J46" i="26"/>
  <c r="J40" i="16"/>
  <c r="I28" i="16"/>
  <c r="J37" i="16"/>
  <c r="J9" i="16"/>
  <c r="J43" i="26"/>
  <c r="J28" i="26"/>
  <c r="I28" i="26"/>
  <c r="I50" i="26" s="1"/>
  <c r="K50" i="28"/>
  <c r="H50" i="28"/>
  <c r="I12" i="3"/>
  <c r="H12" i="3"/>
  <c r="I11" i="3"/>
  <c r="H11" i="3"/>
  <c r="I10" i="3"/>
  <c r="H10" i="3"/>
  <c r="I9" i="3"/>
  <c r="H9" i="3"/>
  <c r="I8" i="3"/>
  <c r="H8" i="3"/>
  <c r="I7" i="3"/>
  <c r="H7" i="3"/>
  <c r="I6" i="3"/>
  <c r="H6" i="3"/>
  <c r="I5" i="3"/>
  <c r="H5" i="3"/>
  <c r="I4" i="3"/>
  <c r="H4" i="3"/>
  <c r="J50" i="26" l="1"/>
  <c r="I50" i="24"/>
  <c r="J50" i="24"/>
  <c r="I50" i="16"/>
  <c r="J50" i="16"/>
  <c r="J50" i="18"/>
  <c r="I50" i="13"/>
  <c r="J50" i="13"/>
  <c r="J50" i="15"/>
  <c r="I50" i="15"/>
  <c r="J50" i="27"/>
  <c r="I50" i="27"/>
  <c r="I50" i="11"/>
  <c r="I50" i="21"/>
  <c r="J50" i="20"/>
  <c r="I50" i="28"/>
  <c r="J50" i="11"/>
  <c r="I50" i="20"/>
  <c r="I50" i="19"/>
  <c r="I50" i="18"/>
  <c r="J50" i="28"/>
  <c r="J50" i="19"/>
  <c r="J50"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Requête - Table001 (Page 1)" description="Connexion à la requête « Table001 (Page 1) » dans le classeur." type="5" refreshedVersion="0" background="1">
    <dbPr connection="Provider=Microsoft.Mashup.OleDb.1;Data Source=$Workbook$;Location=&quot;Table001 (Page 1)&quot;;Extended Properties=&quot;&quot;" command="SELECT * FROM [Table001 (Page 1)]"/>
  </connection>
  <connection id="2" xr16:uid="{00000000-0015-0000-FFFF-FFFF01000000}" keepAlive="1" name="Requête - Table003 (Page 1)" description="Connexion à la requête « Table003 (Page 1) » dans le classeur." type="5" refreshedVersion="0" background="1">
    <dbPr connection="Provider=Microsoft.Mashup.OleDb.1;Data Source=$Workbook$;Location=&quot;Table003 (Page 1)&quot;;Extended Properties=&quot;&quot;" command="SELECT * FROM [Table003 (Page 1)]"/>
  </connection>
  <connection id="3" xr16:uid="{00000000-0015-0000-FFFF-FFFF02000000}" keepAlive="1" name="Requête - Table005 (Page 1)" description="Connexion à la requête « Table005 (Page 1) » dans le classeur." type="5" refreshedVersion="0" background="1">
    <dbPr connection="Provider=Microsoft.Mashup.OleDb.1;Data Source=$Workbook$;Location=&quot;Table005 (Page 1)&quot;;Extended Properties=&quot;&quot;" command="SELECT * FROM [Table005 (Page 1)]"/>
  </connection>
</connections>
</file>

<file path=xl/sharedStrings.xml><?xml version="1.0" encoding="utf-8"?>
<sst xmlns="http://schemas.openxmlformats.org/spreadsheetml/2006/main" count="54256" uniqueCount="17552">
  <si>
    <t>Taxes</t>
  </si>
  <si>
    <t>Déclarations initialement reçues</t>
  </si>
  <si>
    <t>Ajustements</t>
  </si>
  <si>
    <t>Montants après ajustements</t>
  </si>
  <si>
    <t>Sociétés</t>
  </si>
  <si>
    <t>Gouvernement</t>
  </si>
  <si>
    <t>Différence</t>
  </si>
  <si>
    <t>DND</t>
  </si>
  <si>
    <t>Taxe ad valorem</t>
  </si>
  <si>
    <t>Dividendes</t>
  </si>
  <si>
    <t>Redevance superficiaire</t>
  </si>
  <si>
    <t>DGE</t>
  </si>
  <si>
    <t>Contribution pour prestation de service rendu</t>
  </si>
  <si>
    <t>Droit de Timbre</t>
  </si>
  <si>
    <t>Droit d'enregistrement</t>
  </si>
  <si>
    <t>Impôt spécial sur certains produits (ISCP)</t>
  </si>
  <si>
    <t>IRVM</t>
  </si>
  <si>
    <t>Impôt sur les sociétés (Acomptes Provisionnels)</t>
  </si>
  <si>
    <t>Taxe de logement</t>
  </si>
  <si>
    <t>Taxe de formation professionnelle</t>
  </si>
  <si>
    <t>Contribution forfaitaire à la charge de l’employeur</t>
  </si>
  <si>
    <t>Taxe emploi jeune</t>
  </si>
  <si>
    <t>TVA</t>
  </si>
  <si>
    <t>Impôt sur le traitement des salaires</t>
  </si>
  <si>
    <t>Retenues BIC</t>
  </si>
  <si>
    <t>Retenues TVA</t>
  </si>
  <si>
    <t>Retenues IRF</t>
  </si>
  <si>
    <t>Autres retenues à la source</t>
  </si>
  <si>
    <t>Contribution Générale de solidarité</t>
  </si>
  <si>
    <t>Pénalités</t>
  </si>
  <si>
    <t>DNGM</t>
  </si>
  <si>
    <t>Redevances superficiaires</t>
  </si>
  <si>
    <t>Taxe de délivrance</t>
  </si>
  <si>
    <t>Taxe de renouvellement</t>
  </si>
  <si>
    <t>Taxe d’extraction (ramassage)</t>
  </si>
  <si>
    <t>Taxe sur plus value sur transfert de titre</t>
  </si>
  <si>
    <t>Taxe de convention</t>
  </si>
  <si>
    <t>Taxe de transfert</t>
  </si>
  <si>
    <t>DGD</t>
  </si>
  <si>
    <t xml:space="preserve">Droit de douane </t>
  </si>
  <si>
    <t>Pénalités et contentieux</t>
  </si>
  <si>
    <t>DRI</t>
  </si>
  <si>
    <t>Patentes</t>
  </si>
  <si>
    <t>Office National de la Recherche Pétrolière</t>
  </si>
  <si>
    <t>Taxe superficiaire</t>
  </si>
  <si>
    <t>Fonds de promotion et de formation</t>
  </si>
  <si>
    <t>INPS</t>
  </si>
  <si>
    <t xml:space="preserve">Cotisations sociales </t>
  </si>
  <si>
    <t>Assurances Maladie Obligatoires (AMO)</t>
  </si>
  <si>
    <t>Total</t>
  </si>
  <si>
    <t>BARRICK</t>
  </si>
  <si>
    <t>CMM</t>
  </si>
  <si>
    <t>FABOULA</t>
  </si>
  <si>
    <t>FEKOLA</t>
  </si>
  <si>
    <t>GOUNKOTO</t>
  </si>
  <si>
    <t>IAMGOLD</t>
  </si>
  <si>
    <t>MMR</t>
  </si>
  <si>
    <t>MORILA</t>
  </si>
  <si>
    <t>NAMPALA</t>
  </si>
  <si>
    <t>NEVSUN</t>
  </si>
  <si>
    <t>HYDROMA</t>
  </si>
  <si>
    <t>RAZEL</t>
  </si>
  <si>
    <t>SEMICO</t>
  </si>
  <si>
    <t>SEMOS</t>
  </si>
  <si>
    <t>SMK</t>
  </si>
  <si>
    <t>SOMIFI</t>
  </si>
  <si>
    <t>SOMIKA</t>
  </si>
  <si>
    <t>SOMILO</t>
  </si>
  <si>
    <t>SOMISY</t>
  </si>
  <si>
    <t>TIMBUKTU</t>
  </si>
  <si>
    <t>SEMM</t>
  </si>
  <si>
    <t>SOCARCO</t>
  </si>
  <si>
    <t>YATELA</t>
  </si>
  <si>
    <t>Paiements sociaux volontaires</t>
  </si>
  <si>
    <t xml:space="preserve">IAMGOLD </t>
  </si>
  <si>
    <t>Nom de la societé:</t>
  </si>
  <si>
    <t>Année:</t>
  </si>
  <si>
    <t>Annexe 10 – Fiche de conciliation par société</t>
  </si>
  <si>
    <t>Annexe 1 : Tableau de suivi des scores du plan de travail</t>
  </si>
  <si>
    <t>Activités Prévues</t>
  </si>
  <si>
    <t xml:space="preserve">SCORE </t>
  </si>
  <si>
    <t xml:space="preserve">Observations </t>
  </si>
  <si>
    <t>Suivre la prise en compte de l'ITIE dans le code minier en cours de relecture</t>
  </si>
  <si>
    <t>A</t>
  </si>
  <si>
    <t xml:space="preserve">Prise en compte de l’ITIE dans l’ordonnance …… 2019 portant code minier et dans son Décret ….. d’application  </t>
  </si>
  <si>
    <t>Adopter des   lettres circulaires, arretés…..) rendant obligatoire le respect des exigences d'exhaustivité et de fiabilité des déclarations</t>
  </si>
  <si>
    <t>Des lettres de rappel ont été envoyé aux structures concernées</t>
  </si>
  <si>
    <t>Mettre en œuvre le décret n°2019-0006/PM-RM du 10 Janvier 2019 de l'ITIE et du règlement intérieur du Comité de pilotage</t>
  </si>
  <si>
    <t>B</t>
  </si>
  <si>
    <t xml:space="preserve">Validation et signature en cours de l’arrêté interministériel fixant la rémunération des membres du CP et des commissions de travail  </t>
  </si>
  <si>
    <t>Opérationnaliser les arrétés qui fixent l'organisation du secrétariat permanent et le niveau de rémuneration des séssions du Comité de Pilotage et des commissions de travail</t>
  </si>
  <si>
    <t xml:space="preserve">Validation et signature en cours de l’arrêté interministériel fixant la rémunération des membres du CP et des commissions de travail et l’arrêté ministériel fixant l’organisation du SP  </t>
  </si>
  <si>
    <t>Tenir régulièrement les sessions du Comité de pilotage</t>
  </si>
  <si>
    <t>Toutes les sessions ont été tenues</t>
  </si>
  <si>
    <t>Tenir régulièrement les réunions des commissions de travail  et inter commissions tous les 2 mois au besoin</t>
  </si>
  <si>
    <t xml:space="preserve">La commission Collette et Audit n’a pas tenu de réunion </t>
  </si>
  <si>
    <t>Organiser des séances de travail d’amélioration sur le MCAS et l'OGAS pour répondre aux exigences de la Norme ITIE</t>
  </si>
  <si>
    <t>C</t>
  </si>
  <si>
    <t xml:space="preserve">Séances de travail non organisées </t>
  </si>
  <si>
    <t>Publier de façon exhaustive les conventions minières et pétrolières sur les sites  de l'ITIE-Mali et du ministère des mines et du pétrole</t>
  </si>
  <si>
    <t xml:space="preserve">Aucune publication en 2019 </t>
  </si>
  <si>
    <t>Valider le rapport produit par le consultant sur la propriété réelle</t>
  </si>
  <si>
    <t>Rapport validé le 29 Mars 2019.</t>
  </si>
  <si>
    <t>Elaborer et mettre en œuvre les recommandations du rapport du consultant sur les obstacles juridiques à la divulgation de la propriété réelle</t>
  </si>
  <si>
    <t xml:space="preserve">La mise en œuvre des recommandations est en cours </t>
  </si>
  <si>
    <t>Elaborer le plan de travail 2019 et son PTO</t>
  </si>
  <si>
    <t xml:space="preserve">Le plan de travail 2019 et son PTO ont été élaborés </t>
  </si>
  <si>
    <t>Elaborer et valider le plan de travail triennal 2020-2022, le plan annuel 2020 et le PTO 2020</t>
  </si>
  <si>
    <t xml:space="preserve">Le plan de travail Triennal n’a pas été élaboré </t>
  </si>
  <si>
    <t>Faire l'inventaire des données du secteur extractif en vue de l'intégration de l'ITIE dans les systèmes gouvernementaux</t>
  </si>
  <si>
    <t xml:space="preserve">Non réalisé </t>
  </si>
  <si>
    <t>Organiser des cadres d'échange entre le Ministère de l'Economie et des Finances et le Comité de pilotage pour examiner les systèmes de tenue des dossiers des agences gouvernementales participantes aux déclarations ITIE</t>
  </si>
  <si>
    <t>Prendre en compte les données sur les petites mines et les sous-traitants dans le rapport ITIE</t>
  </si>
  <si>
    <t xml:space="preserve">Rapport ITIE non produit </t>
  </si>
  <si>
    <t>Mener une étude de cadrage pour déterminer quelles sont les questions, acteurs, institutions, sources d’information pertinentes, processus d’assurance qualité les plus importants pour permettre de décider de l’option à retenir pour la déclaration des données pour le secteur artisanal dans les prochains rapports ITIE</t>
  </si>
  <si>
    <t xml:space="preserve">Etude non réalisée </t>
  </si>
  <si>
    <t>Etendre le périmètre du rapport ITIE à d'autres substances  que l'or</t>
  </si>
  <si>
    <t>Le rapport ITIE non produit</t>
  </si>
  <si>
    <t>Divulguer l'information sur l'approvisionnement local dans le rapport ITIE</t>
  </si>
  <si>
    <t>Tenir un atelier pour élaborer  un tableau de bord de mise en œuvre des recommandations des rapports ITIE et l'auto évaluation des mesures correctives (Atelier retraite)</t>
  </si>
  <si>
    <t>Atelier réalisé en Février à Sélingué</t>
  </si>
  <si>
    <t>Finaliser l'élaboration et la publication du rapport ITIE 2017</t>
  </si>
  <si>
    <t>Le rapport non finalisé</t>
  </si>
  <si>
    <t>Publier le rapport ITIE 2018 dans le délai prescrit,</t>
  </si>
  <si>
    <t>Le rapport non produit, le délai prescrit par CP en Décembre 2019</t>
  </si>
  <si>
    <t>Produire des notes complémentaires par rapport aux insuffisances éventuellement constatées par la mission de validation</t>
  </si>
  <si>
    <t>Des notes complémentaires ont été produites</t>
  </si>
  <si>
    <t>Mener une étude pour évaluer l'impact de la mise en œuvre de l'ITIE au Mali</t>
  </si>
  <si>
    <t>Etude en cours de réalisation</t>
  </si>
  <si>
    <t>Publier le rapport annuel d'avancement 2018 dans le délai prescrit</t>
  </si>
  <si>
    <t xml:space="preserve">Le rapport a été publié en Avril </t>
  </si>
  <si>
    <t>Retracer l'affectation et l'utilisation de la patente au niveau de chaque bénéficiaire dans le rapport ITIE</t>
  </si>
  <si>
    <t>Le rapport non produit</t>
  </si>
  <si>
    <t>Mener plus de réflexions sur le format à adopter  pour la  déconcentration de l'ITIE</t>
  </si>
  <si>
    <t xml:space="preserve">La réflexion en cours </t>
  </si>
  <si>
    <t>Recruter un Expert en communication</t>
  </si>
  <si>
    <t xml:space="preserve">Le processus de recrutement de l’expert est en cours </t>
  </si>
  <si>
    <t>Animation médias (conférence presse, interviews)</t>
  </si>
  <si>
    <t>En cours</t>
  </si>
  <si>
    <t>Visite de présentation de l'ITIE à  3  institutions  de la République  aux PTF et aux autres structures de transparence</t>
  </si>
  <si>
    <t>Deux institutions sur trois ont reçu la visite de présentation de l’ITIE.</t>
  </si>
  <si>
    <t>Production et diffusion des stckech audios et vidéos</t>
  </si>
  <si>
    <t>Production des outils de communication (affiches, dépliants; t-shirt et autres…..)</t>
  </si>
  <si>
    <t xml:space="preserve">A </t>
  </si>
  <si>
    <t xml:space="preserve">Les outils de communication ont été produits. </t>
  </si>
  <si>
    <t>Production et publication d'un bulletin trimestriel sur les activités de l'ITIE-Mali</t>
  </si>
  <si>
    <t>Un seul numéro a été publié</t>
  </si>
  <si>
    <t>Remise officielle des rapports ITIE aux autorités</t>
  </si>
  <si>
    <t>Le rapport ITIE 2016 a été remis à certaines autorités</t>
  </si>
  <si>
    <t>Conférence universitaire/ activités d'animations</t>
  </si>
  <si>
    <t>Conférence animée à l’UPAB et FDPRI</t>
  </si>
  <si>
    <t>Création d'un Club de débat Universitaire sur l'ITIE</t>
  </si>
  <si>
    <t>Création du Club FDPRI en 2019</t>
  </si>
  <si>
    <t>Dissémination des rapports ITIE 2016</t>
  </si>
  <si>
    <t>Rapport disséminé en Aout 2019</t>
  </si>
  <si>
    <t>Dissémination du rapport ITIE 2017</t>
  </si>
  <si>
    <t>Rapport ITIE non produit 2019</t>
  </si>
  <si>
    <t>Animation médias (débats télévisés, radios, presses écrites)</t>
  </si>
  <si>
    <t>Interview accordé à l’ORTM sur le processus ITIE</t>
  </si>
  <si>
    <t>Traduire la synthèse des rapports 2016, 2017 dans les langues locales (audios et vidéo) URTL/Clé USB</t>
  </si>
  <si>
    <t>Non réalisé</t>
  </si>
  <si>
    <t>Restitution des missions de dissémination/ session extraordinaire</t>
  </si>
  <si>
    <t>Restitution de la mission de dissémination du rapport ITIE 2016</t>
  </si>
  <si>
    <t>Animation du site web</t>
  </si>
  <si>
    <t xml:space="preserve">Site web animé </t>
  </si>
  <si>
    <t>Intégration des activités de l'ITIE-Mali dans les réseaux sociaux</t>
  </si>
  <si>
    <t xml:space="preserve">Activités ITIE intégrées dans les réseaux sociaux </t>
  </si>
  <si>
    <t>Publier les données dans des formats ouverts (Excel)</t>
  </si>
  <si>
    <t>Données publiées sur les sites web ITIE</t>
  </si>
  <si>
    <t>Traduire les données du rapport ITIE en format visuel (infographie)</t>
  </si>
  <si>
    <t>Organiser des ateliers de formation sur la Norme ITIE au niveau des zones minières : Kayes</t>
  </si>
  <si>
    <t>Organiser des ateliers de formation sur la Norme ITIE au niveau des zones minières : Sikasso</t>
  </si>
  <si>
    <t>Organiser des ateliers de formation sur la Norme ITIE au niveau de trois (03) institutions de la république : Assemblée Nationale, Haut Conseil, Cour Suprême</t>
  </si>
  <si>
    <t>Organiser une formation sur le code minier, les directives et les règlements de l’UEMOA et de la CEDEAO.</t>
  </si>
  <si>
    <t>Organiser une formation sur le code minier et les conventions types, la politique minière nationale</t>
  </si>
  <si>
    <t>Organiser des voyages d’études et d’échanges d’expériences</t>
  </si>
  <si>
    <t xml:space="preserve">Missions non réalisées </t>
  </si>
  <si>
    <t>Formation en Infographie pour la gestion du site web ;</t>
  </si>
  <si>
    <t>Non réalisée</t>
  </si>
  <si>
    <t>Formation en communication évènementiel ;</t>
  </si>
  <si>
    <t>Formation en logiciel de gestion de courrier (Arriver, départ et archivage).</t>
  </si>
  <si>
    <t>Participer à la conférence mondiale de l’ITIE à Paris</t>
  </si>
  <si>
    <t>Le CP et le SP ont pris part à la conférence de Paris en juin 2019</t>
  </si>
  <si>
    <t>Organiser une formation sur   le contenu local</t>
  </si>
  <si>
    <t>Organiser un atelier d’échange élargi aux entités déclarantes sur la divulgation de la propriété réelle des industries extractives au Mali.</t>
  </si>
  <si>
    <t xml:space="preserve">Non réalisée </t>
  </si>
  <si>
    <t>Rémunérer  le personnel du Secrétariat Permanent</t>
  </si>
  <si>
    <t xml:space="preserve">Le personnel du Secrétariat Permanent est rémunéré </t>
  </si>
  <si>
    <t>Equiper le Secrétariat Permanent en outil de travail (matériel informatique, matériel bureautique, roulant…)</t>
  </si>
  <si>
    <t>Le Secrétariat permanent a été équipé</t>
  </si>
  <si>
    <t>Doter le Secrétariat Permanent en carburant</t>
  </si>
  <si>
    <t xml:space="preserve">Le Secrétariat Permanent a été doté en carburant </t>
  </si>
  <si>
    <t>Evaluation de performance du travail du Secrétariat Permanent</t>
  </si>
  <si>
    <t xml:space="preserve">Total des réalisations </t>
  </si>
  <si>
    <r>
      <t>Score : </t>
    </r>
    <r>
      <rPr>
        <b/>
        <i/>
        <sz val="14"/>
        <color rgb="FF000000"/>
        <rFont val="Tw Cen MT"/>
        <family val="2"/>
      </rPr>
      <t>20A ; 13B ; 25C</t>
    </r>
  </si>
  <si>
    <t>LISTE DES SOCIÉTÉS EXTRACTIVES RETENUES POUR LA DÉCLARATION UNILATÉRALE</t>
  </si>
  <si>
    <t>N° Ordre</t>
  </si>
  <si>
    <t>NIF</t>
  </si>
  <si>
    <t>DÉSIGNATIONS</t>
  </si>
  <si>
    <t>024000216N</t>
  </si>
  <si>
    <t>RAFFINERIE D'OR MARENA GOLD MALI SARL</t>
  </si>
  <si>
    <t>025017795N</t>
  </si>
  <si>
    <t>TOGUNA MINING CORPORATION</t>
  </si>
  <si>
    <t>082215038B</t>
  </si>
  <si>
    <t>CARACAL GOLD MALI</t>
  </si>
  <si>
    <t>082235217A</t>
  </si>
  <si>
    <t>IAMGOLD MALI CORPORATION</t>
  </si>
  <si>
    <t>086121154W</t>
  </si>
  <si>
    <t>AFRICA MINING SARL</t>
  </si>
  <si>
    <t>086138466M</t>
  </si>
  <si>
    <t>DIAMANT D'AFRIQUE - SARL</t>
  </si>
  <si>
    <t>087800350L</t>
  </si>
  <si>
    <t>NEW GOLD MALI SA</t>
  </si>
  <si>
    <t>087800749M</t>
  </si>
  <si>
    <t>RESSOURCES ROBEX MALI - SARL</t>
  </si>
  <si>
    <t>087800846M</t>
  </si>
  <si>
    <t>SOCIETE SAHELIENNE DES MINES</t>
  </si>
  <si>
    <t>087800893E</t>
  </si>
  <si>
    <t xml:space="preserve">BAGAMA MINING </t>
  </si>
  <si>
    <t>082227243T</t>
  </si>
  <si>
    <t>METEDIA MINING SARL</t>
  </si>
  <si>
    <t>082230097A</t>
  </si>
  <si>
    <t>ORGANISATION TOUNKARA COMMERCE INTERNATIONAL MINING INVESTISSEMENT (O.T.C.I MINING INVESTISSEMENT) SARL</t>
  </si>
  <si>
    <t>087800564J</t>
  </si>
  <si>
    <t>SOCIÉTÉ MALI GOLDFIELDS SARL</t>
  </si>
  <si>
    <t>084121163L</t>
  </si>
  <si>
    <t>CIMENT DE L'AFRIQUE MALI</t>
  </si>
  <si>
    <t>086123179L</t>
  </si>
  <si>
    <t xml:space="preserve">STÉ DE CARRIÈRE CHAUX DU MALI </t>
  </si>
  <si>
    <t>085138250N</t>
  </si>
  <si>
    <t>STÉ MINEKO SARL</t>
  </si>
  <si>
    <t>087800955C</t>
  </si>
  <si>
    <t>SAHASRA GOLD MINING</t>
  </si>
  <si>
    <t>084119105D</t>
  </si>
  <si>
    <t>STÉ JYA YOU SARL</t>
  </si>
  <si>
    <t>087800578N</t>
  </si>
  <si>
    <t>GLENCAR MALI SARL</t>
  </si>
  <si>
    <t>082221826N</t>
  </si>
  <si>
    <t>STÉ CADEM SARL</t>
  </si>
  <si>
    <t>Non fournie</t>
  </si>
  <si>
    <t>SOCIÉTÉ MINIÈRE OZOGOLD SA</t>
  </si>
  <si>
    <t>GROUPE SOCIÉTÉ AHMED BARRY ET FRÈRES SARL "GROUPE SOABF SARL"</t>
  </si>
  <si>
    <t>084119442K</t>
  </si>
  <si>
    <t>MAIFA MINING CORPORATION SARL</t>
  </si>
  <si>
    <t>083331048C</t>
  </si>
  <si>
    <t>STÉ ETABLISSEMENT YARA &amp; FRÈRE SARL</t>
  </si>
  <si>
    <t>086134060F</t>
  </si>
  <si>
    <t>STAR MINING SARL</t>
  </si>
  <si>
    <t>084121142F</t>
  </si>
  <si>
    <t>CENTURY MINERALS CORPORATION CMC SARL</t>
  </si>
  <si>
    <t>087800885R</t>
  </si>
  <si>
    <t>STÉ CAMARA GOLD</t>
  </si>
  <si>
    <t>086106689B</t>
  </si>
  <si>
    <t>AMBOCO GUINDO MINERAL EXPLORATION</t>
  </si>
  <si>
    <t>087800537M</t>
  </si>
  <si>
    <t>ETRUSCAN RESSOURCES MALI</t>
  </si>
  <si>
    <t>085132582Y</t>
  </si>
  <si>
    <t>KOMET  MALI SARL</t>
  </si>
  <si>
    <t>086127565X</t>
  </si>
  <si>
    <t>EAUX SOUTERRAINES DU MALI SARL</t>
  </si>
  <si>
    <t>084123503C</t>
  </si>
  <si>
    <t>DRAGOLD SA</t>
  </si>
  <si>
    <t>087800877E</t>
  </si>
  <si>
    <t xml:space="preserve"> STÉ SAB INTERNATIONAL SARL</t>
  </si>
  <si>
    <t>081121299G</t>
  </si>
  <si>
    <t>ABAS GOLD SARL</t>
  </si>
  <si>
    <t>087800965D</t>
  </si>
  <si>
    <t>AKASHA SARL</t>
  </si>
  <si>
    <t>084116322J</t>
  </si>
  <si>
    <t>BIRIMIAN GOLD MALI SARL</t>
  </si>
  <si>
    <t>041005122C</t>
  </si>
  <si>
    <t>CHAKA MINING SARL</t>
  </si>
  <si>
    <t>084113960G</t>
  </si>
  <si>
    <t>DS CONSULTING SARL</t>
  </si>
  <si>
    <t>082241276A</t>
  </si>
  <si>
    <t>FOND DINVESTISSEMENT MAHAMADOU OUSMANE COULIBALY</t>
  </si>
  <si>
    <t>082214455N</t>
  </si>
  <si>
    <t>GECOM SARL</t>
  </si>
  <si>
    <t>087800574V</t>
  </si>
  <si>
    <t>GOLDEN SPEAR MALI SARL</t>
  </si>
  <si>
    <t>084123504M</t>
  </si>
  <si>
    <t>GOLDROXS MALI SA</t>
  </si>
  <si>
    <t>087800783K</t>
  </si>
  <si>
    <t>GREAT QUEST MALI SA</t>
  </si>
  <si>
    <t>082234708L</t>
  </si>
  <si>
    <t>JINLONG SARL</t>
  </si>
  <si>
    <t>083331966D</t>
  </si>
  <si>
    <t>KPB NET SARL</t>
  </si>
  <si>
    <t>082223002V</t>
  </si>
  <si>
    <t>L'HORIZON SARL</t>
  </si>
  <si>
    <t>025027089P</t>
  </si>
  <si>
    <t>MANDE OR KABA SARL</t>
  </si>
  <si>
    <t>084132138L</t>
  </si>
  <si>
    <t>MATRIX MINING</t>
  </si>
  <si>
    <t>086144099B</t>
  </si>
  <si>
    <t xml:space="preserve">MINERAL MANAGEMENT CONSULTING SARL </t>
  </si>
  <si>
    <t>086134064B</t>
  </si>
  <si>
    <t>NEW HOP GOLD MALI</t>
  </si>
  <si>
    <t>083331494R</t>
  </si>
  <si>
    <t xml:space="preserve">SAMCAM SARL </t>
  </si>
  <si>
    <t>087800767K</t>
  </si>
  <si>
    <t>SIRIBAYA D'EXPLORATION</t>
  </si>
  <si>
    <t>087800577D</t>
  </si>
  <si>
    <t>SOCIÉTÉ SANKARANI RESSOURCES SARL</t>
  </si>
  <si>
    <t>STÉ AFRCA MINING SARL</t>
  </si>
  <si>
    <t>084133304G</t>
  </si>
  <si>
    <t>STÉ ASHANTI GOLD MALI SARL</t>
  </si>
  <si>
    <t>086129214A</t>
  </si>
  <si>
    <t>BOFONDE MINING SARL</t>
  </si>
  <si>
    <t>086137457G</t>
  </si>
  <si>
    <t>CAMARA BROTHERS CORPORATION "CAMAB " SARL</t>
  </si>
  <si>
    <t>082242472E</t>
  </si>
  <si>
    <t>CATALYST RESSOURCES SARL</t>
  </si>
  <si>
    <t>084130070D</t>
  </si>
  <si>
    <t>CONTINENTAL STEEL SA</t>
  </si>
  <si>
    <t>010004545L</t>
  </si>
  <si>
    <t>SOCIÉTÉ DES MINES DE DARSALAM SARL</t>
  </si>
  <si>
    <t>084130185L</t>
  </si>
  <si>
    <t>DESERT GOLD MALI SARL</t>
  </si>
  <si>
    <t>SOCIÉTÉ D'EXPLORATION DE SIRIBAYA SARL</t>
  </si>
  <si>
    <t>082243122E</t>
  </si>
  <si>
    <t>DIAFOUNOU MINING SARL</t>
  </si>
  <si>
    <t>085129461E</t>
  </si>
  <si>
    <t>FALCON GOLD RESSOURCES SARL</t>
  </si>
  <si>
    <t>083203048T</t>
  </si>
  <si>
    <t>SOCIÉTÉ FOKOLORE MINING (S.F.M-SARL)</t>
  </si>
  <si>
    <t>083333252C</t>
  </si>
  <si>
    <t>FUTURE MINERALS SARL</t>
  </si>
  <si>
    <t>GREAT QUEST MALI S.A</t>
  </si>
  <si>
    <t>084122512T</t>
  </si>
  <si>
    <t>GREEN GOLD SYSTEM EUROPE (G.G.S)</t>
  </si>
  <si>
    <t>085121842M</t>
  </si>
  <si>
    <t>INTERNATIONNAL GOLDFIELDS (MALI) SARL</t>
  </si>
  <si>
    <t>083337449B</t>
  </si>
  <si>
    <t>KAN MINING SARL</t>
  </si>
  <si>
    <t>086139839J</t>
  </si>
  <si>
    <t>MALI GOLD SARL</t>
  </si>
  <si>
    <t>081129965D</t>
  </si>
  <si>
    <t>MINES-CARRIES SA</t>
  </si>
  <si>
    <t>086139384J</t>
  </si>
  <si>
    <t>SOCIÉTÉ MINIÈRE TRAORE ET FILS SARL</t>
  </si>
  <si>
    <t>082221307L</t>
  </si>
  <si>
    <t>MULTINATIONALE POUR LE COMMERCE,L'INDUSTRIE ET LES MINES AU MALI (MUNCIM-HASBOUNA)SARL</t>
  </si>
  <si>
    <t>086139476F</t>
  </si>
  <si>
    <t>OKLO RESOURCES MALI SARL</t>
  </si>
  <si>
    <t>086143266V</t>
  </si>
  <si>
    <t>POINT COMMERCIAL "SARLU"</t>
  </si>
  <si>
    <t>087800180A</t>
  </si>
  <si>
    <t>RANDGOLD RESOURCES MALI SARL</t>
  </si>
  <si>
    <t>087800875G</t>
  </si>
  <si>
    <t>SACKO HOLDING S.A.</t>
  </si>
  <si>
    <t>082242335N</t>
  </si>
  <si>
    <t>SANOU STAR RESOURCES "2SR-SARL"</t>
  </si>
  <si>
    <t>084120040R</t>
  </si>
  <si>
    <t>SIDIBE MINING SA "SI-MINING" SA</t>
  </si>
  <si>
    <t>082200518F</t>
  </si>
  <si>
    <t>TICHITT SA</t>
  </si>
  <si>
    <t>085128866M</t>
  </si>
  <si>
    <t>UNIVERSAL MINES ET ENERGIES SARLU</t>
  </si>
  <si>
    <t>084129849F</t>
  </si>
  <si>
    <t>WAFI -MINING SARL</t>
  </si>
  <si>
    <t>082235986V</t>
  </si>
  <si>
    <t>ZHENG DA YI YUAN MINES MALI SARL</t>
  </si>
  <si>
    <t>084118976X</t>
  </si>
  <si>
    <t>Z. GOLD MINING SA</t>
  </si>
  <si>
    <t>087000171K</t>
  </si>
  <si>
    <t>SUD MINING SARL</t>
  </si>
  <si>
    <t>082237880H</t>
  </si>
  <si>
    <t>TEYSSIR MINING -SARL</t>
  </si>
  <si>
    <t>084123652A</t>
  </si>
  <si>
    <t>TOP MINING &amp; CONSULTING LTD</t>
  </si>
  <si>
    <t>083327405C</t>
  </si>
  <si>
    <t>SAN OR SARL</t>
  </si>
  <si>
    <t>081134070E</t>
  </si>
  <si>
    <t>CHEMAZEN MINES MALI SARL</t>
  </si>
  <si>
    <t>086144804T</t>
  </si>
  <si>
    <t>FATIMATA &amp; NAFISSATOU MINING "FANAM MINING SARL</t>
  </si>
  <si>
    <t>025019453P</t>
  </si>
  <si>
    <t>SYMPA MINING SARL</t>
  </si>
  <si>
    <t>086128841P</t>
  </si>
  <si>
    <t>STÉ ETUDE GÉOLOGIQUE ENVIRONNEMENTALE</t>
  </si>
  <si>
    <t>Pas de NIF</t>
  </si>
  <si>
    <t>SOCIÉTÉ ANSONGO MINERALS SARL</t>
  </si>
  <si>
    <t>084121704P</t>
  </si>
  <si>
    <t>METALLI EXPLORATION AND MINING SARL</t>
  </si>
  <si>
    <t>085128682W</t>
  </si>
  <si>
    <t>GUÉPARD'OR 2 SARL</t>
  </si>
  <si>
    <t>084127162W</t>
  </si>
  <si>
    <t>XANTUS MALI SARL</t>
  </si>
  <si>
    <t>085122382A</t>
  </si>
  <si>
    <t>ALLIANCE POUR UNE SOCIÉTÉ MINIÈRE AU MALI "ASMA" SARL</t>
  </si>
  <si>
    <t>086113760X</t>
  </si>
  <si>
    <t>KOREGA SARL</t>
  </si>
  <si>
    <t>084127654C</t>
  </si>
  <si>
    <t>AFRIMINE SOLUTIONS SARL</t>
  </si>
  <si>
    <t>082222068N</t>
  </si>
  <si>
    <t>HANNE GENERAL TRADING SARL UNIPERSONNELLE</t>
  </si>
  <si>
    <t>082237082K</t>
  </si>
  <si>
    <t>SOCIÉTÉ RAHIMMING SARL</t>
  </si>
  <si>
    <t>MEDOU MINING CORPORATION SARL</t>
  </si>
  <si>
    <t>AMBOGO GUINDO MINERALS EXPLORATION (AGMEX SARL)</t>
  </si>
  <si>
    <t>083322816W</t>
  </si>
  <si>
    <t>MANDINGOLD MINING SARL</t>
  </si>
  <si>
    <t>IAMGOLD MALI CORPORATION SARL</t>
  </si>
  <si>
    <t>082242975Y</t>
  </si>
  <si>
    <t>INTERMIN LITHIUM SARL</t>
  </si>
  <si>
    <t>084128815Y</t>
  </si>
  <si>
    <t>NASHWAN LITHIUM SARL</t>
  </si>
  <si>
    <t>SANKARANI RESSOURCES SARL</t>
  </si>
  <si>
    <t>087800862M</t>
  </si>
  <si>
    <t>ENRROXS ENERGY &amp; MINING MALI SA "EEMM SA"</t>
  </si>
  <si>
    <t>084123512B</t>
  </si>
  <si>
    <t>MALI GOLD RESOURCES (MGR) SA</t>
  </si>
  <si>
    <t>087800549W</t>
  </si>
  <si>
    <t>AFRICAN GOLD GROUP MALI SARL</t>
  </si>
  <si>
    <t>087800926A</t>
  </si>
  <si>
    <t>FANTA MINING SARL</t>
  </si>
  <si>
    <t>087800792J</t>
  </si>
  <si>
    <t>AVION MALI EXPLORATION SA</t>
  </si>
  <si>
    <t>084123506k</t>
  </si>
  <si>
    <t>GREENECO MINING MALI (GMM) SA</t>
  </si>
  <si>
    <t>JINLONG-S.A.R.L</t>
  </si>
  <si>
    <t>087800799M</t>
  </si>
  <si>
    <t>LEGEND GOLD MALI SARL</t>
  </si>
  <si>
    <t>082216837R</t>
  </si>
  <si>
    <t>DELTA EXPLORATION MALI SARL</t>
  </si>
  <si>
    <t>084123516W</t>
  </si>
  <si>
    <t>SUN &amp; SEA GOLDINVEST SUARL</t>
  </si>
  <si>
    <t>086119803A</t>
  </si>
  <si>
    <t>TROPICAL GOLD DU MALI "T.G.M" SARL</t>
  </si>
  <si>
    <t>081120075R</t>
  </si>
  <si>
    <t>MERREX GOLD MALI SARL</t>
  </si>
  <si>
    <t>082230521F</t>
  </si>
  <si>
    <t>CORA GOLD MALI SARL</t>
  </si>
  <si>
    <t>084123508H</t>
  </si>
  <si>
    <t>KOH-I-NOOR MALI (KINM) SA</t>
  </si>
  <si>
    <t>AVION MALI WEST EXPLORATION</t>
  </si>
  <si>
    <t>083325535B</t>
  </si>
  <si>
    <t>INTERNATIONAL DRILLING COMPANY MALI "I.D.C. MALI" SARL</t>
  </si>
  <si>
    <t>082237151D</t>
  </si>
  <si>
    <t>MENANKOTO SARL</t>
  </si>
  <si>
    <t>083312666X</t>
  </si>
  <si>
    <t>GÉNÉRALE D'EQUIPEMENTS DE PRESTATIONS ET DE MANAGEMENT "G.E.P.M" SARL</t>
  </si>
  <si>
    <t>031003870Y</t>
  </si>
  <si>
    <t>TOURE KOUNDA</t>
  </si>
  <si>
    <t>084127988D</t>
  </si>
  <si>
    <t>BLUEBIRD MALI SARL</t>
  </si>
  <si>
    <t>011007813X</t>
  </si>
  <si>
    <t>MINE KALÉ FORAGES-SARL</t>
  </si>
  <si>
    <t>087800896M</t>
  </si>
  <si>
    <t>EUREKAGOLD SARL</t>
  </si>
  <si>
    <t>SOCIÉTÉ SAHELIENNE DES MINES SARL UNIPERSONNELLE</t>
  </si>
  <si>
    <t>087800856Y</t>
  </si>
  <si>
    <t>SOCIÉTÉ MALIENNE D'OR ET DE DIAMANT SARL</t>
  </si>
  <si>
    <t>011013558T</t>
  </si>
  <si>
    <t>STÉ SANOUCO SARL</t>
  </si>
  <si>
    <t>087800948E</t>
  </si>
  <si>
    <t>KENIEBA EXPLORATION SARL</t>
  </si>
  <si>
    <t>085133408J</t>
  </si>
  <si>
    <t>BASHKAD GOLD SARL</t>
  </si>
  <si>
    <t>SAHASRA GOLD MINING SARL</t>
  </si>
  <si>
    <t>083318969C</t>
  </si>
  <si>
    <t>TENEMAKAN GOLD SARL</t>
  </si>
  <si>
    <t>SIPEX</t>
  </si>
  <si>
    <t>087800586C</t>
  </si>
  <si>
    <t>"SONGHOI RESSOURCE" SARL</t>
  </si>
  <si>
    <t>LISTE DES SOUS TRAITANTS</t>
  </si>
  <si>
    <t>N°</t>
  </si>
  <si>
    <t>CONTRIBUABLES</t>
  </si>
  <si>
    <t>033000193B</t>
  </si>
  <si>
    <t>(E.BA.MOF) ENTREPRISE BATIMENT MENUISERIE OUATTARA FRERE KAD</t>
  </si>
  <si>
    <t>032000690G</t>
  </si>
  <si>
    <t>Abdoulaye Samake</t>
  </si>
  <si>
    <t>083205217J</t>
  </si>
  <si>
    <t>ADAMA KONE</t>
  </si>
  <si>
    <t>082203924M</t>
  </si>
  <si>
    <t>AECI MALI SARL</t>
  </si>
  <si>
    <t>086116841V</t>
  </si>
  <si>
    <t>AEROSEC</t>
  </si>
  <si>
    <t>AFRICAN MINING SARL</t>
  </si>
  <si>
    <t>087800645J</t>
  </si>
  <si>
    <t>AFRICAN MINING SCES</t>
  </si>
  <si>
    <t>087800260M</t>
  </si>
  <si>
    <t>AFRICAN MINING SUPLY</t>
  </si>
  <si>
    <t>087800698T</t>
  </si>
  <si>
    <t>AFRICAN UNDERGROUND MINING</t>
  </si>
  <si>
    <t>085102342X</t>
  </si>
  <si>
    <t>AFRILOG - MALI</t>
  </si>
  <si>
    <t>087800652K</t>
  </si>
  <si>
    <t>AFRIMETAL SARL</t>
  </si>
  <si>
    <t>087800173Y</t>
  </si>
  <si>
    <t>AGENCE MALI MANAGEMENT</t>
  </si>
  <si>
    <t>084126514W</t>
  </si>
  <si>
    <t>AGGREKO MALI</t>
  </si>
  <si>
    <t>087800215V</t>
  </si>
  <si>
    <t>AIR LIQUIDE</t>
  </si>
  <si>
    <t>087800524V</t>
  </si>
  <si>
    <t>ALLTERAIN SERVICES MALI</t>
  </si>
  <si>
    <t>087800593D</t>
  </si>
  <si>
    <t>ALS LABORATORY GROUP</t>
  </si>
  <si>
    <t>083317915A</t>
  </si>
  <si>
    <t>AMCO DRILLING MALI</t>
  </si>
  <si>
    <t>083201532V</t>
  </si>
  <si>
    <t>AMM</t>
  </si>
  <si>
    <t>087800280H</t>
  </si>
  <si>
    <t>ANGLO GOLD</t>
  </si>
  <si>
    <t>086102291F</t>
  </si>
  <si>
    <t>ATELIER DE CHAUDRONERIE</t>
  </si>
  <si>
    <t>081119975G</t>
  </si>
  <si>
    <t xml:space="preserve">AXESM </t>
  </si>
  <si>
    <t>082238470W</t>
  </si>
  <si>
    <t>B2GOLD MALI SARL</t>
  </si>
  <si>
    <t>BAGAMA MINING</t>
  </si>
  <si>
    <t>085123172E</t>
  </si>
  <si>
    <t>BAGUINI-TRANS-SERVICES</t>
  </si>
  <si>
    <t>08229843Y</t>
  </si>
  <si>
    <t>BLY MALI</t>
  </si>
  <si>
    <t>087800523T</t>
  </si>
  <si>
    <t>BULK MINING</t>
  </si>
  <si>
    <t>087800715M</t>
  </si>
  <si>
    <t>BYRNECUT</t>
  </si>
  <si>
    <t>084112775Y</t>
  </si>
  <si>
    <t>C A C</t>
  </si>
  <si>
    <t>084126000X</t>
  </si>
  <si>
    <t xml:space="preserve">CAPITAL DRILLING MALI </t>
  </si>
  <si>
    <t>083328847G</t>
  </si>
  <si>
    <t>CECODIM SA</t>
  </si>
  <si>
    <t>081103553D</t>
  </si>
  <si>
    <t>CONSORTIUM D'ENTREPRISE</t>
  </si>
  <si>
    <t>086133472P</t>
  </si>
  <si>
    <t>CV CIVIL STRUCTURAL SARL</t>
  </si>
  <si>
    <t>084114737W</t>
  </si>
  <si>
    <t>DABO COMPAGNIE</t>
  </si>
  <si>
    <t>085100584L</t>
  </si>
  <si>
    <t>DCS</t>
  </si>
  <si>
    <t>DIAMANT D'AFRIQUE</t>
  </si>
  <si>
    <t>DILLING COMPANY</t>
  </si>
  <si>
    <t>084109806V</t>
  </si>
  <si>
    <t>DRILL CORP SAHARA MALI</t>
  </si>
  <si>
    <t>033000123F</t>
  </si>
  <si>
    <t>E.G.T.F</t>
  </si>
  <si>
    <t>087000223C</t>
  </si>
  <si>
    <t>ECOLOG GENERAL TRADING</t>
  </si>
  <si>
    <t>033000267A</t>
  </si>
  <si>
    <t>EGTF</t>
  </si>
  <si>
    <t>085104280W</t>
  </si>
  <si>
    <t>EMDTF</t>
  </si>
  <si>
    <t>084102393 E</t>
  </si>
  <si>
    <t>Entreprise Bakary SOGORE</t>
  </si>
  <si>
    <t>011010380T</t>
  </si>
  <si>
    <t>ENTREPRISE HAMZA NOUROU CISSE</t>
  </si>
  <si>
    <t>033000521T</t>
  </si>
  <si>
    <t>ENTREPRISE KARIM COULIBALY BTP</t>
  </si>
  <si>
    <t>031003779P</t>
  </si>
  <si>
    <t>ENTREPRISE LOTIO CONSTRUCTION</t>
  </si>
  <si>
    <t>086113217G</t>
  </si>
  <si>
    <t>ENTREPRISE MAMADOU DEMBELE</t>
  </si>
  <si>
    <t>085102374A</t>
  </si>
  <si>
    <t>ENTREPRISE OUATTARA CONSTRUCTION</t>
  </si>
  <si>
    <t>011003277V</t>
  </si>
  <si>
    <t>ENTREPRISE SACKO CONSTRUCTION</t>
  </si>
  <si>
    <t>073301682L</t>
  </si>
  <si>
    <t>EOS</t>
  </si>
  <si>
    <t>087800717K</t>
  </si>
  <si>
    <t xml:space="preserve"> EPIROC MALI SARL </t>
  </si>
  <si>
    <t>084102014J</t>
  </si>
  <si>
    <t>ETS ADAMA SIDIBE</t>
  </si>
  <si>
    <t>082228753E</t>
  </si>
  <si>
    <t>ETS YAYA KEITA</t>
  </si>
  <si>
    <t>087800710G</t>
  </si>
  <si>
    <t>FEA</t>
  </si>
  <si>
    <t>082103226J</t>
  </si>
  <si>
    <t>FLUICONNECTO MALI</t>
  </si>
  <si>
    <t>FORACO SAHEL</t>
  </si>
  <si>
    <t>087800796E</t>
  </si>
  <si>
    <t>FRASER ALEXANDER MALI</t>
  </si>
  <si>
    <t>086147342T</t>
  </si>
  <si>
    <t>G FORCE ENGINEERING SERVICES SARL</t>
  </si>
  <si>
    <t>085102857G</t>
  </si>
  <si>
    <t>G4S MALI SARL</t>
  </si>
  <si>
    <t>011018887R</t>
  </si>
  <si>
    <t>GIE ATYM</t>
  </si>
  <si>
    <t>011002026H</t>
  </si>
  <si>
    <t>GIE Balimaya</t>
  </si>
  <si>
    <t>014000835 Y</t>
  </si>
  <si>
    <t>GIE DJEBE</t>
  </si>
  <si>
    <t>011019492H</t>
  </si>
  <si>
    <t>GIE DJIGUIYA-SO</t>
  </si>
  <si>
    <t>011019808J</t>
  </si>
  <si>
    <t>GIE HAKILIMAYA</t>
  </si>
  <si>
    <t>011018889V</t>
  </si>
  <si>
    <t>GIE HERON</t>
  </si>
  <si>
    <t>011014542Y</t>
  </si>
  <si>
    <t>GIE NIOGO DEME</t>
  </si>
  <si>
    <t>011001600P</t>
  </si>
  <si>
    <t>GIE Sadiola Vert</t>
  </si>
  <si>
    <t>011019040V</t>
  </si>
  <si>
    <t>GIE-DOGONOKELE</t>
  </si>
  <si>
    <t>087800730C</t>
  </si>
  <si>
    <t>GOUNGOTO MINING</t>
  </si>
  <si>
    <t>IAMGOLD MALI COOP</t>
  </si>
  <si>
    <t>086142875H</t>
  </si>
  <si>
    <t>IMAKO</t>
  </si>
  <si>
    <t>087800375M</t>
  </si>
  <si>
    <t>INDUSTRIE MAL.L'AGRICUL</t>
  </si>
  <si>
    <t>087800754R</t>
  </si>
  <si>
    <t>INTER MINING SERVICES</t>
  </si>
  <si>
    <t>081123388J</t>
  </si>
  <si>
    <t>MALI ASSISTANCE SERVICES</t>
  </si>
  <si>
    <t>087800831X</t>
  </si>
  <si>
    <t>MANDE MINING SARL</t>
  </si>
  <si>
    <t>087800064P</t>
  </si>
  <si>
    <t>MANUTENTION AFRICAINE</t>
  </si>
  <si>
    <t>082211539B</t>
  </si>
  <si>
    <t>MAXAM MALI</t>
  </si>
  <si>
    <t>086118429V</t>
  </si>
  <si>
    <t>METALICA</t>
  </si>
  <si>
    <t>MINe Kale FORAGE SARL</t>
  </si>
  <si>
    <t>084113279G</t>
  </si>
  <si>
    <t>MINING AND REHANDLING</t>
  </si>
  <si>
    <t>087800928C</t>
  </si>
  <si>
    <t>MMH MINING SARL</t>
  </si>
  <si>
    <t>NEW GOLD</t>
  </si>
  <si>
    <t>084132380K</t>
  </si>
  <si>
    <t>OREZONE DRILLING</t>
  </si>
  <si>
    <t>087800917D</t>
  </si>
  <si>
    <t>Paragon Tailings Mali SARL</t>
  </si>
  <si>
    <t>083319002R</t>
  </si>
  <si>
    <t>PIECES D'OR MANSA MOUSSA</t>
  </si>
  <si>
    <t>08512194OG</t>
  </si>
  <si>
    <t>POINT FORAGE</t>
  </si>
  <si>
    <t>085117982H</t>
  </si>
  <si>
    <t>POINT MACHINE</t>
  </si>
  <si>
    <t>RAFFINERIE D'or MARENA G.</t>
  </si>
  <si>
    <t>RESSOURCES ROBEX MALI</t>
  </si>
  <si>
    <t>084125386M</t>
  </si>
  <si>
    <t>ROCK UNDERGROUND</t>
  </si>
  <si>
    <t>011001599Y</t>
  </si>
  <si>
    <t>Sadiola Saniya</t>
  </si>
  <si>
    <t>011001598L</t>
  </si>
  <si>
    <t>Sadiola Vigillance</t>
  </si>
  <si>
    <t>011000451C</t>
  </si>
  <si>
    <t>SADOIL</t>
  </si>
  <si>
    <t>00002398P</t>
  </si>
  <si>
    <t>SAGAX AFRIQUE</t>
  </si>
  <si>
    <t>087800626B</t>
  </si>
  <si>
    <t>SANDVIK MINING</t>
  </si>
  <si>
    <t>087800246K</t>
  </si>
  <si>
    <t>SGEEM BTP MALI SA</t>
  </si>
  <si>
    <t>011000449G</t>
  </si>
  <si>
    <t>SGS MALI</t>
  </si>
  <si>
    <t>011001444R</t>
  </si>
  <si>
    <t>SICIETE AFRICAINE DE RAVI</t>
  </si>
  <si>
    <t>SIPEX MALI BRANC SARL</t>
  </si>
  <si>
    <t>083334278X</t>
  </si>
  <si>
    <t>SKY GOLD MALI</t>
  </si>
  <si>
    <t>011003851J</t>
  </si>
  <si>
    <t>SNIAF</t>
  </si>
  <si>
    <t>083221330X</t>
  </si>
  <si>
    <t>SOCIETE SUDPROGRES MINING</t>
  </si>
  <si>
    <t>081108382R</t>
  </si>
  <si>
    <t>SPORT AGREMENT</t>
  </si>
  <si>
    <t>011001501T</t>
  </si>
  <si>
    <t>STE DE FORAGE ET DE TRAV.P</t>
  </si>
  <si>
    <t>085123345B</t>
  </si>
  <si>
    <t>STE DES TRAVAUX INDUSTRIELLE</t>
  </si>
  <si>
    <t>082201166F</t>
  </si>
  <si>
    <t>STE GENERALE DE TRANSIT (SOGETRA)</t>
  </si>
  <si>
    <t>084113278W</t>
  </si>
  <si>
    <t>TALENTS CONSEILS PLUS SERVICES</t>
  </si>
  <si>
    <t>087800742J</t>
  </si>
  <si>
    <t>TAURUS GOLD MINING</t>
  </si>
  <si>
    <t>083301926V</t>
  </si>
  <si>
    <t>UPS</t>
  </si>
  <si>
    <t>087800879C</t>
  </si>
  <si>
    <t>WASSA MINING</t>
  </si>
  <si>
    <t>085115827 F</t>
  </si>
  <si>
    <t>WATS</t>
  </si>
  <si>
    <t>082240611K</t>
  </si>
  <si>
    <t>Z FOR MINING</t>
  </si>
  <si>
    <t>083 329 250 T</t>
  </si>
  <si>
    <t>Transports LFD</t>
  </si>
  <si>
    <t>Annexe 2 - Sociétés retenues pour une déclaration unilatérale</t>
  </si>
  <si>
    <t>Societé</t>
  </si>
  <si>
    <t>Actionnaire</t>
  </si>
  <si>
    <t>% Participation</t>
  </si>
  <si>
    <t xml:space="preserve">Nationalité de l'Entité/Personne </t>
  </si>
  <si>
    <t>Coté en bourse (oui/non)</t>
  </si>
  <si>
    <t>Place boursière</t>
  </si>
  <si>
    <t>Numéro ISIN ou stock ISIN (International Securities Identifying Number)</t>
  </si>
  <si>
    <t>lien vers formulaire de déclaration des bénéficiaires effectifs à la place boursière</t>
  </si>
  <si>
    <t>Information sur la proprieté réelle</t>
  </si>
  <si>
    <t>Etat Malien</t>
  </si>
  <si>
    <t>Malienne</t>
  </si>
  <si>
    <t>Non</t>
  </si>
  <si>
    <t>N/A</t>
  </si>
  <si>
    <t>Barrick Gold Mali</t>
  </si>
  <si>
    <t>Oui</t>
  </si>
  <si>
    <t>NYSE &amp; TSX</t>
  </si>
  <si>
    <t>CA0679011084</t>
  </si>
  <si>
    <t>NC</t>
  </si>
  <si>
    <t>Anglogold Ashanti</t>
  </si>
  <si>
    <t>BARRICK GOLD</t>
  </si>
  <si>
    <t>Canadienne</t>
  </si>
  <si>
    <t>Toronto et New-York</t>
  </si>
  <si>
    <t xml:space="preserve">CA0679011084 </t>
  </si>
  <si>
    <t>SOCOCIM INDUSTRIES</t>
  </si>
  <si>
    <t>Sénégalaise</t>
  </si>
  <si>
    <t>Moussa B. COULIBALY</t>
  </si>
  <si>
    <t>MALI NATIONAL GOLD</t>
  </si>
  <si>
    <t>PEARL GOLD AG</t>
  </si>
  <si>
    <t>Allemande</t>
  </si>
  <si>
    <t>Francfort</t>
  </si>
  <si>
    <t>DE000A0AFGF3</t>
  </si>
  <si>
    <t>https://www.pearlgoldag.com/stammdaten/</t>
  </si>
  <si>
    <t>MMI</t>
  </si>
  <si>
    <t>Iles vierges Britaniques</t>
  </si>
  <si>
    <t>OUI</t>
  </si>
  <si>
    <t>Bourse de Toronto - "Toronto Stock Exchange"</t>
  </si>
  <si>
    <t>BTO</t>
  </si>
  <si>
    <t xml:space="preserve">Bourse de New York - "New York Stock Exchange" </t>
  </si>
  <si>
    <t>BTG</t>
  </si>
  <si>
    <t>Somilo limited</t>
  </si>
  <si>
    <t>Sud Africaine</t>
  </si>
  <si>
    <t>AGEM Ltd</t>
  </si>
  <si>
    <t>Barbadienne</t>
  </si>
  <si>
    <t>TORONTO</t>
  </si>
  <si>
    <t>IMG</t>
  </si>
  <si>
    <t>ERG Africa Hoding</t>
  </si>
  <si>
    <t>MMH SA</t>
  </si>
  <si>
    <t>Abdoulaye PONA</t>
  </si>
  <si>
    <t>RESSOURCES ROBEX INC</t>
  </si>
  <si>
    <t>FRANKFORD</t>
  </si>
  <si>
    <t>Croissance TSX symbole est RBX</t>
  </si>
  <si>
    <t>https://www.sedar.com/</t>
  </si>
  <si>
    <t>Gerges Cohen</t>
  </si>
  <si>
    <t>ENDEAVOURMINING</t>
  </si>
  <si>
    <t>PETROMA INC</t>
  </si>
  <si>
    <t>ALIOU B DIALLO</t>
  </si>
  <si>
    <t>NON</t>
  </si>
  <si>
    <t xml:space="preserve">ALIOU BOUBACAR DIALLO, Président d'Honneur d'un parti Politique.
</t>
  </si>
  <si>
    <t xml:space="preserve">Razel-BEC </t>
  </si>
  <si>
    <t>Française</t>
  </si>
  <si>
    <t>NEANT</t>
  </si>
  <si>
    <t>BCM GROUP GHANA</t>
  </si>
  <si>
    <t>Ghana</t>
  </si>
  <si>
    <t>AngloGoldAshanti</t>
  </si>
  <si>
    <t>Afrique du Sud</t>
  </si>
  <si>
    <t>Johannesburg</t>
  </si>
  <si>
    <t>Toronto</t>
  </si>
  <si>
    <t>SMK S.A</t>
  </si>
  <si>
    <t>Britanique</t>
  </si>
  <si>
    <t>Resolute (Finkolo) Limited</t>
  </si>
  <si>
    <t>Australienne</t>
  </si>
  <si>
    <t>ASX &amp; LSE</t>
  </si>
  <si>
    <t>ACN-097088689/AU000000RSG6</t>
  </si>
  <si>
    <t>ENDEAVOUR MINING</t>
  </si>
  <si>
    <t>TORONTO STOCK EXCHANGE</t>
  </si>
  <si>
    <t>Somilo Limited</t>
  </si>
  <si>
    <t>Resolute Mining Limited (RML)</t>
  </si>
  <si>
    <t>MALI LITHIUM LIMITED</t>
  </si>
  <si>
    <t>ASX</t>
  </si>
  <si>
    <t>SISAG</t>
  </si>
  <si>
    <t>Ivoirienne</t>
  </si>
  <si>
    <t>WACEM</t>
  </si>
  <si>
    <t>OPI</t>
  </si>
  <si>
    <t>ACHCAR</t>
  </si>
  <si>
    <t>Annexe 3 - Structure de capital et propriété réelle des sociétés retenues dans le périmètre de conciliation</t>
  </si>
  <si>
    <t>Mali</t>
  </si>
  <si>
    <t>Déclaration des sociétés extractives</t>
  </si>
  <si>
    <t>Secteur des hydrocarbures :</t>
  </si>
  <si>
    <t>Formulaires de Déclaration</t>
  </si>
  <si>
    <t>Etats Financiers</t>
  </si>
  <si>
    <t>Fiabilité globale</t>
  </si>
  <si>
    <t>Société</t>
  </si>
  <si>
    <t>Signé par le Management</t>
  </si>
  <si>
    <t>Certifié par un auditeur</t>
  </si>
  <si>
    <t>Electronique</t>
  </si>
  <si>
    <t>EF 2019 certifiés par un CAC</t>
  </si>
  <si>
    <t>Rapport d'audit ou Lettre d'affirmation du CAC envoyé</t>
  </si>
  <si>
    <t>V</t>
  </si>
  <si>
    <t>Elevé</t>
  </si>
  <si>
    <t>Secteur minier :</t>
  </si>
  <si>
    <t>Electronique ou Physique</t>
  </si>
  <si>
    <t>X</t>
  </si>
  <si>
    <t>Faible</t>
  </si>
  <si>
    <t xml:space="preserve">NAMPALA </t>
  </si>
  <si>
    <t xml:space="preserve">YATELA </t>
  </si>
  <si>
    <t>Déclaration des régies financières</t>
  </si>
  <si>
    <t>Régies Financières</t>
  </si>
  <si>
    <t>Signé par le Directeur Général</t>
  </si>
  <si>
    <t>Certifié la section des comptes</t>
  </si>
  <si>
    <t>Physique</t>
  </si>
  <si>
    <t>ONRP</t>
  </si>
  <si>
    <t>Direction des impôts de Kayes</t>
  </si>
  <si>
    <t>Direction des impôts de Sikasso</t>
  </si>
  <si>
    <t>DNTCP</t>
  </si>
  <si>
    <t>Moyen</t>
  </si>
  <si>
    <t>Annexe 4 – Fiabilisation des déclarations</t>
  </si>
  <si>
    <t xml:space="preserve">SOCIETES </t>
  </si>
  <si>
    <t>Catégorie</t>
  </si>
  <si>
    <t>Qualifications</t>
  </si>
  <si>
    <t>Nationalité</t>
  </si>
  <si>
    <t>Effectif - Hommes</t>
  </si>
  <si>
    <t>Effectif - Femmes</t>
  </si>
  <si>
    <t>Masse salariale - Hommes</t>
  </si>
  <si>
    <t>Masse salariale - Femmes</t>
  </si>
  <si>
    <t>Masse salariale - Total</t>
  </si>
  <si>
    <t>FABOULA GOLD</t>
  </si>
  <si>
    <t>Personnel interne</t>
  </si>
  <si>
    <t>Cadres supérieurs</t>
  </si>
  <si>
    <t>Nationaux</t>
  </si>
  <si>
    <t>Etrangers</t>
  </si>
  <si>
    <t>Techniciens supérieurs et cadres moyens</t>
  </si>
  <si>
    <t>Techniciens, agents de maîtrise et ouvriers qualifiés</t>
  </si>
  <si>
    <t>Employés, manœuvres, ouvriers, et apprentis</t>
  </si>
  <si>
    <t>Permanents</t>
  </si>
  <si>
    <t>Saisonniers</t>
  </si>
  <si>
    <t>Personnel extérieur</t>
  </si>
  <si>
    <t>Gounkoto</t>
  </si>
  <si>
    <t xml:space="preserve"> Cadres supérieurs</t>
  </si>
  <si>
    <t>PETROMA</t>
  </si>
  <si>
    <t> </t>
  </si>
  <si>
    <t>Techniciens agents de maîtrise et ouvriers qualifiés</t>
  </si>
  <si>
    <t>Employés manœuvres ouvriers et apprentis</t>
  </si>
  <si>
    <t>SYAMA</t>
  </si>
  <si>
    <t>Annexe 5 – Effectif des employés</t>
  </si>
  <si>
    <t>Catégorie de paiements</t>
  </si>
  <si>
    <t>Identité du Bénéficiaire (Nom, fonction)</t>
  </si>
  <si>
    <t>Région du bénéficiaire</t>
  </si>
  <si>
    <t>Date</t>
  </si>
  <si>
    <t>Description</t>
  </si>
  <si>
    <t>Paiements en numéraires (Montant)</t>
  </si>
  <si>
    <t>Contributions en nature 
(Montant)</t>
  </si>
  <si>
    <t>Devise (USD ou FCFA)</t>
  </si>
  <si>
    <t>SOCIETE</t>
  </si>
  <si>
    <t>Mairie de Kalana</t>
  </si>
  <si>
    <t>Sikasso</t>
  </si>
  <si>
    <t>Salaires enseignants</t>
  </si>
  <si>
    <t>FCFA</t>
  </si>
  <si>
    <t>Aide à la communauté</t>
  </si>
  <si>
    <t>Chef du village</t>
  </si>
  <si>
    <t>Kéniéba - Kayes</t>
  </si>
  <si>
    <t>Latrine excavations for New Fadougou-(1)</t>
  </si>
  <si>
    <t>Earthwork as land preparation for 1 ha-(1)</t>
  </si>
  <si>
    <t>Water Fountain plus glass bottle-(1)</t>
  </si>
  <si>
    <t>Building four water basins (height: 2 m, side: 2.5 m each)-(2)</t>
  </si>
  <si>
    <t>White Ikarafix Masonry paint 21.18L/can-(1)</t>
  </si>
  <si>
    <t>Salimata Traore Enterprise - V-Trenches Excavations-(1)</t>
  </si>
  <si>
    <t>Submersible pump Grun Forte 10m3 / h-(1)</t>
  </si>
  <si>
    <t>Solar panels (250W)-(2)</t>
  </si>
  <si>
    <t>Installation with river floating system + connection to existing water tower+ Tr</t>
  </si>
  <si>
    <t>Geogphysical study + Drilling equipped with manual pump + Superstructures-(1)</t>
  </si>
  <si>
    <t>Crew of an existing Drilling in manual pump + Superstructure-(2)</t>
  </si>
  <si>
    <t>R5500 generator, 50hz, mali plugs-(1)</t>
  </si>
  <si>
    <t>School benches-(1)</t>
  </si>
  <si>
    <t>Desks-(2)</t>
  </si>
  <si>
    <t>Chairs-(3)</t>
  </si>
  <si>
    <t>Two wings cabinets-(4)</t>
  </si>
  <si>
    <t>Shool Benches-(1)</t>
  </si>
  <si>
    <t>Desk-(2)</t>
  </si>
  <si>
    <t>Construction of Medical Facilities-(1)</t>
  </si>
  <si>
    <t>Contract Brick Fabrication - Demba Keita - B2FE000213-(1)</t>
  </si>
  <si>
    <t>Solar power for Madrassa, cheif hangar, and schoo guard house-(2)</t>
  </si>
  <si>
    <t>School yard flood lights supply and install-(1)</t>
  </si>
  <si>
    <t>Solar Contractor Labour for Installation-(1)</t>
  </si>
  <si>
    <t>Electech solar light supply and installation for round point flag-(1)</t>
  </si>
  <si>
    <t>Solar light and fan install at womens structure-(1)</t>
  </si>
  <si>
    <t>Center Construction + Fence + Latrine + Solar Electricity+ Equipment-(1)</t>
  </si>
  <si>
    <t>Manual Borehole Drilling and Pump Installation-(1)</t>
  </si>
  <si>
    <t>constant rate pump test on a different well at 90 meters in depth that can produ</t>
  </si>
  <si>
    <t>Solar Powered street lights on Pole-(1)</t>
  </si>
  <si>
    <t>Two wings Cabinet-(35)</t>
  </si>
  <si>
    <t>New fadougou Cash compensation Payment Nº19Brehima OuattaraNº66</t>
  </si>
  <si>
    <t>New fadougou Cash compensation Payment Nº1/ Outstanding9Brehima OuattaraNº93</t>
  </si>
  <si>
    <t>New fadougou Cash compensation Payment Nº1/ Outstanding9Brehima OuattaraNº94</t>
  </si>
  <si>
    <t>New fadougou Cash compensation Payment Nº3/ Outstanding9Gaoussou Baba TraoréNº11</t>
  </si>
  <si>
    <t>New fadougou Cash compensation Payment Nº4/ Outstanding9Gaoussou Baba TraoréNº36</t>
  </si>
  <si>
    <t>New fadougou Cash compensation Payment Nº5/ Outstanding9Gaoussou Baba TraoréNº59</t>
  </si>
  <si>
    <t>New fadougou Cash compensation Payment Nº7/ Outstanding9Brehima OuattaraNº78</t>
  </si>
  <si>
    <t>New fadougou Cash compensation Payment Nº6/ Outstanding9Brehima OuattaraNº83</t>
  </si>
  <si>
    <t>New fadougou Cash compensation Payment Nº89Brehima OuattaraNº39</t>
  </si>
  <si>
    <t>New fadougou Cash compensation Payment Nº99Brehima OuattaraNº62</t>
  </si>
  <si>
    <t>New fadougou Cash compensation Payment Nº11/part 19Beatrice KeitaNº1</t>
  </si>
  <si>
    <t>New fadougou Cash compensation Payment Nº129Beatrice KeitaNº2</t>
  </si>
  <si>
    <t>New fadougou Cash compensation Payment Nº11/part 29Moctar NassokoNº32</t>
  </si>
  <si>
    <t>Return payment 948 Boubacary Dembele (payment n11) New Fadougou compensation9Modibo Kane DiarraNº1</t>
  </si>
  <si>
    <t>New Fadougou Cash compensation Second Payment9Moctar NassokoNº40</t>
  </si>
  <si>
    <t>New Fadougou Cash compension second Payment (May 20th)9Moctar NassokoNº75</t>
  </si>
  <si>
    <t>New Fadougou Cash compensation Second Payment Monday,May 27th9Beatrice KeitaNº110</t>
  </si>
  <si>
    <t>New Fadougou Cash compensation Second Payment Thursday,May 30th9Beatrice KeitaNº122</t>
  </si>
  <si>
    <t>New Fadougou Cash compensation Second Payment,May 30th 2019 Part 29Abdramane DiarraNº132</t>
  </si>
  <si>
    <t>New fadougou Cash Compensation not yet withdrawn by the beneficiaries</t>
  </si>
  <si>
    <t>New Fadougou - 1th request of payment compensation</t>
  </si>
  <si>
    <t>New Fadougou - 2nd request of payment compensation</t>
  </si>
  <si>
    <t>KAFO Restitution of compensation Adama COULIBALY</t>
  </si>
  <si>
    <t>New Fadougou - 3nd request of payment compensation</t>
  </si>
  <si>
    <t>New Fadougou - 4nd request of payment compensation</t>
  </si>
  <si>
    <t>RESSETLEMENT PROJECT OF FADOUGOU : CASH COMPENSATION PAYMENT</t>
  </si>
  <si>
    <t>Ressetlement Projet de Fadougou Compensation payment</t>
  </si>
  <si>
    <t>Ressetlement Projet of Fadougou Cash compensation payment</t>
  </si>
  <si>
    <t>RESSETLEMENT PROJECT OF FADOUGOU :  COMPENSATION PAYMENT KALILOU YATTASSAYE</t>
  </si>
  <si>
    <t>RESSETLEMENT PROJECT OF FADOUGOU  COMPENSATION PAYMENT</t>
  </si>
  <si>
    <t>RESSETLEMENT PROJECT OF FADOUGOU : COMPENSATION PAYMENT</t>
  </si>
  <si>
    <t>RESSETLEMENT PROJECT OF FADOUGOU : COMPENSATION PAYMENT 14th</t>
  </si>
  <si>
    <t>RESSETLEMENT PROJECT OF FADOUGOU : COMPENSATION PAYMENT  N14</t>
  </si>
  <si>
    <t>RESSETLEMENT PROJECT OF FADOUGOU : COMPENSATION PAYMENT 19th</t>
  </si>
  <si>
    <t>RESSETLEMENT PROJECT OF FADOUGOU : COMPENSATION PAYMENT  20th</t>
  </si>
  <si>
    <t>RESSETLEMENT PROJECT OF FADOUGOU : COMPENSATION PAYMENT 22nd</t>
  </si>
  <si>
    <t>RESSETLEMENT PROJECT OF FADOUGOU : COMPENSATION PAYMENT 21st</t>
  </si>
  <si>
    <t>RESSETLEMENT PROJECT OF FADOUGOU : COMPENSATION PAYMENT 23rd</t>
  </si>
  <si>
    <t>RESSETLEMENT PROJECT OF FADOUGOU : COMPENSATION PAYMENT 24th</t>
  </si>
  <si>
    <t>RESSETLEMENT PROJECT OF FADOUGOU : COMPENSATION PAYMENT  27th</t>
  </si>
  <si>
    <t>RESSETLEMENT PROJECT OF FADOUGOU : COMPENSATION PAYMENT 28th</t>
  </si>
  <si>
    <t>RESSETLEMENT PROJECT OF FADOUGOU : COMPENSATION PAYMENT  29th</t>
  </si>
  <si>
    <t>RESSETLEMENT PROJECT OF FADOUGOU : COMPENSATION PAYMENT  30th</t>
  </si>
  <si>
    <t>RESSETLEMENT PROJECT OF FADOUGOU : COMPENSATION PAYMENT 31st</t>
  </si>
  <si>
    <t>RESSETLEMENT PROJECT OF FADOUGOU : COMPENSATION PAYMENT  32nd</t>
  </si>
  <si>
    <t>RESSETLEMENT PROJECT OF FADOUGOU  COMPENSATION PAYMENT CASH</t>
  </si>
  <si>
    <t>RESSETLEMENT PROJECT OF FADOUGOU  COMPENSATION PAYMENT CASH 25TH</t>
  </si>
  <si>
    <t>RESSETLEMENT PROJECT OF FADOUGOU  COMPENSATION PAYMENT CASH 26TH</t>
  </si>
  <si>
    <t>RESSETLEMENT PROJECT OF FADOUGOU  COMPENSATION PAYMENT CASH 35th</t>
  </si>
  <si>
    <t>RESSETLEMENT PROJECT OF FADOUGOU  COMPENSATION PAYMENT CASH 37th</t>
  </si>
  <si>
    <t>RESSETLEMENT PROJECT OF FADOUGOU  COMPENSATION PAYMENT CASH 36th</t>
  </si>
  <si>
    <t>RESSETLEMENT PROJECT OF FADOUGOU  COMPENSATION PAYMENT CASH 34th</t>
  </si>
  <si>
    <t>RESSETLEMENT PROJECT OF FADOUGOU  COMPENSATION PAYMENT CASH 33rd</t>
  </si>
  <si>
    <t>RESETTLEMENT PROJECT OF FABEDOUGOU COMPENSATION PAYMENT</t>
  </si>
  <si>
    <t>RESSETLEMENT PROJECT OF FADOUGOU COMPENSATION PAYMENT</t>
  </si>
  <si>
    <t>Paiement compensation Fadougou</t>
  </si>
  <si>
    <t>Return fund RESSETLEMENT PROJECT OF FADOUGOU COMPENSATION PAYMENT</t>
  </si>
  <si>
    <t>RETURN FUND RESSETLEMENT PROJECT OF FADOUGOU COMPENSATION PAYMENT AISSATA DIALLO</t>
  </si>
  <si>
    <t>RETURN FUND RESSETLEMENT PROJECT OF FADOUGOU COMPENSATION PAYMENT Tchoury Diallo 1er Tranche</t>
  </si>
  <si>
    <t>RETURN FUND RESSETLEMENT PROJECT OF FADOUGOU COMPENSATION PAYMENT Oumar BAGAYOKO</t>
  </si>
  <si>
    <t>RETURN FUND RESSETLEMENT PROJECT OF FADOUGOU COMPENSATION PAYMENT</t>
  </si>
  <si>
    <t>RESSETLEMENT PROJECT OF FADOUGOU : COMPENSATION PAYMENT TCHOURY DIALLO</t>
  </si>
  <si>
    <t>RESSETLEMENT PROJECT OF FADOUGOU : COMPENSATION PAYMENT MAHAMADOU WODRAOGO</t>
  </si>
  <si>
    <t>RESSETLEMENT PROJECT OF FADOUGOU COMPENSATION PAYMENT Goulou Fofana</t>
  </si>
  <si>
    <t>RESSETLEMENT PROJECT OF FADOUGOU  CASH COMPENSATION PAYMENT</t>
  </si>
  <si>
    <t>RESSETLEMENT PROJECT OF FADOUGOU COMPENSATION PAYMENT CASH</t>
  </si>
  <si>
    <t>Creation of bank accounts for 360M&amp;40 W _ Payment of compensation in the relocat</t>
  </si>
  <si>
    <t>solar pumps repair at New Fadougou-(1)</t>
  </si>
  <si>
    <t>SANITATION AND WASTE MANAGEMENT PLAN FOR NEW FADOUGOU-(1)</t>
  </si>
  <si>
    <t>execution of excavations for planting trees-(1)</t>
  </si>
  <si>
    <t>MANUFACTURE OF TABLES AND BENCHES FOR MALEA SCHOOL-(2)</t>
  </si>
  <si>
    <t>Transport of fertilizers-(1)</t>
  </si>
  <si>
    <t>Approval of compensation agreements in the context of resettlement-(1)</t>
  </si>
  <si>
    <t>Mill room construction-(1)</t>
  </si>
  <si>
    <t>Uninstallation and installation of the old mill (accessories-(2)</t>
  </si>
  <si>
    <t>Fence and equipment for the new mosque of Fadougou( carpet and Minbar cost inclu</t>
  </si>
  <si>
    <t>construction of a market in the village of Medinandi-(1)</t>
  </si>
  <si>
    <t>Capacity building on the impacts of deforestation and soil regeneration-(1)</t>
  </si>
  <si>
    <t>New fadougou Police Station_Fence &amp; Water point-(1)</t>
  </si>
  <si>
    <t>Construction of one block of three classrooms(see plan attached)-(1)</t>
  </si>
  <si>
    <t>Toilet block with three compartments(see plan attached)-(2)</t>
  </si>
  <si>
    <t>One room for Manager Office-(3)</t>
  </si>
  <si>
    <t>School principal House-(2)</t>
  </si>
  <si>
    <t>2 blocks of 3 latrines-(3)</t>
  </si>
  <si>
    <t>YAMAHA MOTO DT125 + Tool kit, helmet, lock, 2 cans of Yamalube oil-(1)</t>
  </si>
  <si>
    <t>Village de Timéta</t>
  </si>
  <si>
    <t>Kayes</t>
  </si>
  <si>
    <t>Réparation de la pompe d'addition d'eau d'Afia</t>
  </si>
  <si>
    <t>Faléa</t>
  </si>
  <si>
    <t>Montage de 3 nouveaux pneus à l'Ambulance de Faléa</t>
  </si>
  <si>
    <t>Réparation des pompes d'addition d'eau de Kambaya</t>
  </si>
  <si>
    <t>Siribaya</t>
  </si>
  <si>
    <t>Battérie pour l'éclaircissement du CSCOM de Siribaya</t>
  </si>
  <si>
    <t>Bérékégny</t>
  </si>
  <si>
    <t>Evacuation d'une femme en travail de Bérékégny - Siribaya - Kéniéba</t>
  </si>
  <si>
    <t>Taya Maléa</t>
  </si>
  <si>
    <t>Niafou</t>
  </si>
  <si>
    <t>Mali-Guinée</t>
  </si>
  <si>
    <t>Evacuation d'une femme en travail de Niafou(Guinée) à Guémédji(Sénégal)</t>
  </si>
  <si>
    <t>BUDGET DE FONCTIONNEMENT DE L'AMBULANCE DE 2019-20</t>
  </si>
  <si>
    <t>ACHAT DE MEDICAMENT</t>
  </si>
  <si>
    <t>ACHAT DE MEDICAMENT POUR CSCOM DE DOMBA</t>
  </si>
  <si>
    <t>ASSISTANCE SOCIALE POUR MR MAMOUTOU BAMBA</t>
  </si>
  <si>
    <t>PAIEMENT PRISE EN CHARGE MEDICALE D'UNE NOTABILITE</t>
  </si>
  <si>
    <t>JANV-2019 PROJET COMMUNAUTAIRE</t>
  </si>
  <si>
    <t>BOOK COPY 200 PAGES</t>
  </si>
  <si>
    <t>BOOK COPY 100 PAGES</t>
  </si>
  <si>
    <t>BOOK COPY 50 PAGES</t>
  </si>
  <si>
    <t>CHALK WHITE ROBERT</t>
  </si>
  <si>
    <t>CHALK COLOR ROBERT</t>
  </si>
  <si>
    <t>PEN BLUE</t>
  </si>
  <si>
    <t>PEN RED</t>
  </si>
  <si>
    <t>ENVELOPE LARGE FORMAT</t>
  </si>
  <si>
    <t>ENVELOPE SMALL FORMAT</t>
  </si>
  <si>
    <t>GLUE STICK TECHNO</t>
  </si>
  <si>
    <t>TABLE WITH REST</t>
  </si>
  <si>
    <t>CORRECTOR WHITE</t>
  </si>
  <si>
    <t>BOOK  NOTE LARGE FORMAT</t>
  </si>
  <si>
    <t>FOLDER 5TAB SCORE BLUE COLOR</t>
  </si>
  <si>
    <t>BOOK COPY DOUBLE LINE</t>
  </si>
  <si>
    <t>REGULATE FOR TABLE</t>
  </si>
  <si>
    <t>COMPASS FOR TABLE</t>
  </si>
  <si>
    <t>SQUARE FOR BOARD</t>
  </si>
  <si>
    <t>CIRCULAR PROTECTOR FOR BOARD</t>
  </si>
  <si>
    <t>TVA/ACHAT DES FOURNITURES SCOLAIRE</t>
  </si>
  <si>
    <t>ACHAT DES FOURNITURES SCOLAIRE</t>
  </si>
  <si>
    <t>ACHAT DE FOURNITURE SCOLAIRE</t>
  </si>
  <si>
    <t>AIDE FINANCIERE POUR LYCEE MONSEIGNEUR MONT CLOS</t>
  </si>
  <si>
    <t>FEV-2019 PROJET COMMUNAUTAIRE</t>
  </si>
  <si>
    <t>FRAIS ACHAT DE CLAVIER D'ORDINATEUR</t>
  </si>
  <si>
    <t>TVA/TRAVAUX DE LA CLOTURE D'UN HECTAR DE</t>
  </si>
  <si>
    <t>MARS-2019 PROJET COMMUNAUTAIRE</t>
  </si>
  <si>
    <t>AVRIL-2019 PROJET COMMUNAUTAIRE</t>
  </si>
  <si>
    <t>LAMPES SOLAIRES POUR MORILA (M24GXX7200)</t>
  </si>
  <si>
    <t>MAI-2019 PROJET COMMUNAUTAIRE</t>
  </si>
  <si>
    <t>JUIN-2019 PROJET COMMUNAUTAIRE</t>
  </si>
  <si>
    <t>DON POUR L'ORGANISATION DES EXAMENS DE FIN D'ANNEE</t>
  </si>
  <si>
    <t>PAIEMENT CONTRIBUTION FINANCIERE( ORGANISATION D.E</t>
  </si>
  <si>
    <t>JUILLET-2019 PROJET COMMUNAUTAIRE</t>
  </si>
  <si>
    <t>AOUT-2019 PROJET COMMUNAUTAIRE</t>
  </si>
  <si>
    <t>REMB FRAIS D'ANIMATION SORTIE PROMOTION 2019 IFM B</t>
  </si>
  <si>
    <t>SEPTEMBRE-2019 PROJET COMMUNAUTAIRE</t>
  </si>
  <si>
    <t>OCT  - 2019 PROJET COMMUNAUTAIRE</t>
  </si>
  <si>
    <t>ACHATS DES FOURNITURES POUR LES ECOLES</t>
  </si>
  <si>
    <t>NOV  - 2019 PROJET COMMUNAUTAIRE</t>
  </si>
  <si>
    <t>REMB.FRAIS CEREMONIE DE REMISE DES LAMPES SOLAIRE</t>
  </si>
  <si>
    <t>DEC  - 2019 PROJET COMMUNAUTAIRE</t>
  </si>
  <si>
    <t>ACHAT DES MATERIELS AGRICOLES</t>
  </si>
  <si>
    <t>PAIEMENT FRAIS D'ACHAT POUR DENREES ALIMENTAIRES R</t>
  </si>
  <si>
    <t>PAIEMENT DERNIERE TRANCHE COMPENSATION DU PUIT FER</t>
  </si>
  <si>
    <t>APPUI FINANCIER A LA VULGARISATION DE LA CULTURE F</t>
  </si>
  <si>
    <t>PAIEMENT FRAIS MISSION POUR CONSTAT DES CHAMPS DE</t>
  </si>
  <si>
    <t>TVA/CONFECTION DES POUBELLES POUR ASSOCI</t>
  </si>
  <si>
    <t>TVA/ACHAT DE HUIT FORAGE EQUIPE DE POMPE</t>
  </si>
  <si>
    <t>CIVIL WORK  &amp; BOREHOLE EQUIPEMNT SOLAR P</t>
  </si>
  <si>
    <t>FRAIS ACHAT D'UNE BATTERIE DE 100 AMPERE</t>
  </si>
  <si>
    <t>REALISATION OF BOREHOLE</t>
  </si>
  <si>
    <t>TVA/EXECUTION ET INSTALLATION D'UN FORAG</t>
  </si>
  <si>
    <t>TVA/EXECUTION ET INSTALLATION DE 2 FORAG</t>
  </si>
  <si>
    <t>CIVIL WORK</t>
  </si>
  <si>
    <t>REMISE DE CHEQUE ASSISTENCE</t>
  </si>
  <si>
    <t>DOTATION DE LA SOU-PREFECTURE</t>
  </si>
  <si>
    <t>DOTATION DE LA MAIRIE</t>
  </si>
  <si>
    <t>FOURNITURES ET MOBILIERS DE BUREAU</t>
  </si>
  <si>
    <t>TVA/TRANSFERT CHATEAU D'EAU DOMBA</t>
  </si>
  <si>
    <t>BOREHOLE EQUIPEMNT SOLAR PUMP AND WATER</t>
  </si>
  <si>
    <t>CONSTRUCTION D'UN BATIMENT DEUX PIEC</t>
  </si>
  <si>
    <t>BUILDING MAINTENANCE</t>
  </si>
  <si>
    <t>TRAVAUX D'ELARGISSEMENT ET EQUIPEMENT</t>
  </si>
  <si>
    <t>TRAVAUX DE CONSTRUCTION MATERNITE CO</t>
  </si>
  <si>
    <t>NOTE D'HOORAIRES 04/2019</t>
  </si>
  <si>
    <t>TVA/TRAVAUX D'ELARGISSEMENT ET EQUIPEMENT</t>
  </si>
  <si>
    <t>TVA/CONSTRUCTION D'UN BATIMENT DEUX PIEC</t>
  </si>
  <si>
    <t>TVA/TRAVAUX D'INSTALATION DU SYSTEME SOL</t>
  </si>
  <si>
    <t>TVA/TRAVAUX DE FORMATION DANS LE PARC DO</t>
  </si>
  <si>
    <t>TVA/TRAVAUX DE CONSTRUCTION MATERNITE CO</t>
  </si>
  <si>
    <t>AUTORISATION DE CONSTRUCTION DU CENTRE MULTIFONCTI</t>
  </si>
  <si>
    <t>CONSTRUCTION DE DEUX SLLES ET LEUR ELECTRIFICATION</t>
  </si>
  <si>
    <t>CONSTRUCTION D'APPAREILLAGE ECHOGRAPHIQUE, SALE DE</t>
  </si>
  <si>
    <t>PAIEMENT COMPENSATION VACHE RESSORTISSANT</t>
  </si>
  <si>
    <t>SERVICE FEE MONTHLY</t>
  </si>
  <si>
    <t>MEDIA COVERT OF MORILA EVENT</t>
  </si>
  <si>
    <t>AUTORISATION DE CONSTRUCTION ELECTRIFICATION DU LA</t>
  </si>
  <si>
    <t>FRAIS MISSION REUNION GLOB MERCUR BAMAKO</t>
  </si>
  <si>
    <t>ACHAT DES PIECES DE RECHANCES</t>
  </si>
  <si>
    <t>MAIN D'ŒUVRE DE REP DES 5 TRACTEURS SANSO MORILA D</t>
  </si>
  <si>
    <t>PAIEMENT FRAIS DE CARBURANT DES AGENTS DE L HYDROI</t>
  </si>
  <si>
    <t>PAPIEMENT FRAIS DE MISSION DES AGENTS DE L'HYDRAUL</t>
  </si>
  <si>
    <t>CONTRIBUTION POUR LA RENOVATION DES MOBILERS DE BUREAU</t>
  </si>
  <si>
    <t>TVA/REPORTAGE DE LA VISIT</t>
  </si>
  <si>
    <t>TVA/INTERVIEW DU DIRECEUR</t>
  </si>
  <si>
    <t>DEMANDE DE FONDS DE SOLIDARITE A LA MAIRIE COMMUNE DE DOMBA</t>
  </si>
  <si>
    <t>PAIEMENT AISSADEM -COM</t>
  </si>
  <si>
    <t>CONTRIBUTION A L'EDITION INTER-DEPARTEMENT 2018</t>
  </si>
  <si>
    <t>PAIEMENT FRAIS DE COLA VISITE DE COURTOISIE DES MI</t>
  </si>
  <si>
    <t>ACHAT ET D'ABATTAGE DE HUIT (08) BOEUFS POUR LES C</t>
  </si>
  <si>
    <t>APPUI FINANCIER POUR L'ORGANISATION DE LA REVUE</t>
  </si>
  <si>
    <t>PAIEMENT PRIX EMPLOYE DU TRIMESTRE</t>
  </si>
  <si>
    <t>PAIEMENT PRIX EMPLOYE DE L'ANNEE</t>
  </si>
  <si>
    <t>PAIEMENT FRAIS DE MISSION RESPONSABLE SERVICE LOCA</t>
  </si>
  <si>
    <t>PAIEMENT FRAIS DE MISSION</t>
  </si>
  <si>
    <t>CONTRIBUTION A LA 13EME CONFERENCE DE LA SECNAMI</t>
  </si>
  <si>
    <t>CONTRIBUTION A LA 3EME  CONFERENCE DU CSTM</t>
  </si>
  <si>
    <t>PAIEMENT PRISE EN CHARGE DE L'EQUIPE THEATRALE DE</t>
  </si>
  <si>
    <t>PAIEMENT FRAIS DE COLAS</t>
  </si>
  <si>
    <t>ACHAT DE MATERIELS DE SONORISATION JEUNES DE DOMBA</t>
  </si>
  <si>
    <t>SOUTIEN FINANCIER DE MORILA SA POUR L'ORGANISATION</t>
  </si>
  <si>
    <t>PAIEMENT APPUI FINANCIER POUR L'ORGANISATION DES</t>
  </si>
  <si>
    <t>PAIEMENT APPUI FINANCIER COMME SOUTIENT A L'ASSOCI</t>
  </si>
  <si>
    <t>PAIEMENT CONTRIBUTION AUX FUNERAILLES PERE ABOUDRAMANE</t>
  </si>
  <si>
    <t>PAIEMENT PRIX DE RECOMPENSE POUR LA PERFORMANCE EN</t>
  </si>
  <si>
    <t>DEMANDE D'APPUI POUR L'ORGANISATION DES FESTIVITES</t>
  </si>
  <si>
    <t>DEVIS D'ORGANISATION DES SOIRES DE FOLKLORE DANS L</t>
  </si>
  <si>
    <t>BUDGET ESTMATIF DE LA CEREMONIE DE REMISE DU TROPH</t>
  </si>
  <si>
    <t>FRAIS ACHAT DES PRODUITS AGB POUR L'EQUIPE DE MISS</t>
  </si>
  <si>
    <t>PAIEMENT CONTRIBUTION AUX FUNERAILLES EPOUSE ABDOU</t>
  </si>
  <si>
    <t>PAIEMENT CONTRIBUTION FUNERAILLE PERE ALY BERTHE</t>
  </si>
  <si>
    <t>COMITE SYNDICAL UNTM</t>
  </si>
  <si>
    <t>COMITE SYNDICAL CSTM</t>
  </si>
  <si>
    <t>PAIEMENT CONTRIBUTION AUX FUNERAILLES MERE-AMARA T</t>
  </si>
  <si>
    <t>PAIEMENT APPUI FINANCIER A L'ASSOCIATION</t>
  </si>
  <si>
    <t>PAIEMENT PRIX DE L'EMPLOYE DU TRIMESTRE</t>
  </si>
  <si>
    <t>PLATE MAKING</t>
  </si>
  <si>
    <t>PAIEMENT ASSISTANCE FINANCIERE A UNE NOTABILITE DE</t>
  </si>
  <si>
    <t>PAIEMENT ASSISTANCE FUNERAILLE DE M DIOLOFO</t>
  </si>
  <si>
    <t>PAIEMENT AVANCE SUR LA COMPENSATION DU PUIT DU FER</t>
  </si>
  <si>
    <t>PAIEMENT APPUI FINANCIER DE MORILA SA A SON EQUIPE</t>
  </si>
  <si>
    <t>ACHAT DE VERRES GRADURES ELECTROGENE CORPS HUMAINE</t>
  </si>
  <si>
    <t>TVA/REPORTAGE AVEC REDIFFUSION DE LA REU</t>
  </si>
  <si>
    <t>TVA/REPORTAGE DE LA REMISE DE MATERIEL R</t>
  </si>
  <si>
    <t>ACHAT DES MOUTONS , ABATTAGE ET ROTISSERIE</t>
  </si>
  <si>
    <t>ACHAT SUCRERIES , EAUX , DATTES ET DIVERS</t>
  </si>
  <si>
    <t>ACHAT DE BAZIN POUR LES 4 CHEFS DE VILLAGE  SANSO</t>
  </si>
  <si>
    <t>REGULARISATION REMB FRAIS D'ORGANISATION DE RUPTUR</t>
  </si>
  <si>
    <t>TVA/INTERVIEW DU DIRECTEUR GENERAL MORIL</t>
  </si>
  <si>
    <t>REMB FRAIS D'ORGANISATION DE RUPTURE COLLECTIVE DE</t>
  </si>
  <si>
    <t>PAIEMENT DON POUR LES FINALISTES DE LA COUPE DU MA</t>
  </si>
  <si>
    <t>APPUI DANS LE CADRE DE LA VISITE DU PRESIDENT DE L</t>
  </si>
  <si>
    <t>FRAIS MONTAGES VIDEO DES CEREMONIES FOLKLORIQUE A</t>
  </si>
  <si>
    <t>PAIEMENT PRIME DE L'EMPLOYE DE 2EME TRIMESTRE 2019</t>
  </si>
  <si>
    <t>M-Alliance media/3 x flex banners</t>
  </si>
  <si>
    <t>L'ORGANISATION DE CEREMONIE SORTIE DES ELEVES IFM</t>
  </si>
  <si>
    <t>APPUI A LA COMMUNE RURALE DE KEMEKAFO (DIOILA)</t>
  </si>
  <si>
    <t>ACHAT 4 BELIERS ,LES CHEFS SANSO,DOMBA FINGOLA,MOR</t>
  </si>
  <si>
    <t>REMB.FRAIS ACHAT DE BATTERIE SOUS PREFET DE SANSO</t>
  </si>
  <si>
    <t>TVA NON RECUP SUR REPORTAGE DE LA REUNION DU CLD</t>
  </si>
  <si>
    <t>APPUI FINANCIER A MME LE SOUS PREFET DE SANSO</t>
  </si>
  <si>
    <t>VISITE DE COUTOISIE DU MANAGEMENT DE MORILA SA</t>
  </si>
  <si>
    <t>PAIEMENT D'APPUI FINANCIER DU 22 SEPT A MASSSIGUI</t>
  </si>
  <si>
    <t>PAIEMENT D'APPUI FINANCIER DU 22 SEPT A SANSO</t>
  </si>
  <si>
    <t>PAIEMENT D'APPUI FINANCIER DU 22 SEPT A DOMBA</t>
  </si>
  <si>
    <t>PAIEMENT VISITE DE COURTOISIE DU DG AUX CHEFS DE V</t>
  </si>
  <si>
    <t>PAIEMENT BONUS A L'EMPLOYE DU 3EME TRIMESTRIE 2019</t>
  </si>
  <si>
    <t>REMB.FRAIS DE TRANSPORT DES JOURNALISTES</t>
  </si>
  <si>
    <t>PAIEMENT PERDIEM JOURNALISTE</t>
  </si>
  <si>
    <t>PAIEMENT COPIE CD EVENEMENT</t>
  </si>
  <si>
    <t>PAIEMENT CONTRIBUTION AU MOIS DE LA SOLIDARITE SOU</t>
  </si>
  <si>
    <t>CONTRIBUTION AU MOIS DE LA SOLIDARITE ET DE LA LUT</t>
  </si>
  <si>
    <t>CONTRIBUTION POUR L ORGANISATION DE L EDITION 2019</t>
  </si>
  <si>
    <t>CONTRIBUTION  FETES DE FIN D'ANNEE 2019 COMMUNAUTE</t>
  </si>
  <si>
    <t>CONTRIBUTION DE MORILA SA AUX FETES DE FIN D'ANNE</t>
  </si>
  <si>
    <t>CONTRIBUTION 12EME EDITION DU TOURNOI INTER-CAP LO</t>
  </si>
  <si>
    <t>N'DJIKOUNA</t>
  </si>
  <si>
    <t>SIKASSO</t>
  </si>
  <si>
    <t>FORAGE D'EAU</t>
  </si>
  <si>
    <t xml:space="preserve">VILLAGE NAMPALA </t>
  </si>
  <si>
    <t>DONS DE TABLES-BANCS, POUR L'ECOLE DE NAMPALA</t>
  </si>
  <si>
    <t>VILLAGE NAMPALA FINKOLO</t>
  </si>
  <si>
    <t>MATERIELS DESTINER AUX POMPES</t>
  </si>
  <si>
    <t>MOTO POUR LE TRANSPORT DES ENFANTS A L'ECOLE</t>
  </si>
  <si>
    <t>JEUNESSE NIENA</t>
  </si>
  <si>
    <t>DONS A LA JEUNESSE</t>
  </si>
  <si>
    <t>NIENA</t>
  </si>
  <si>
    <t>SPONSORING COURSE DE CYCLISME NIENA</t>
  </si>
  <si>
    <t>FEMMES DE FINKOLO</t>
  </si>
  <si>
    <t>DONS AUX X FEMMES DE FINKOLO 8 MARS</t>
  </si>
  <si>
    <t>DONS DE SUCRES A SIKASSO POUR LE RAMADAN</t>
  </si>
  <si>
    <t>SPONSORING ORGANISATION CONCERT NIENA</t>
  </si>
  <si>
    <t>JEUNESSE FINKOLO</t>
  </si>
  <si>
    <t>DONS JEUNESSE FINKOLO</t>
  </si>
  <si>
    <t>DONS LICENCES JEUNESSE FINKOLO</t>
  </si>
  <si>
    <t>DONS NIENA</t>
  </si>
  <si>
    <t>CONSTRUCTION D’UNE LATRINES POUR L’ECOLE MADERSA DU VILLAGE DE NAMPALA.</t>
  </si>
  <si>
    <t>VILLAGE FINKOLO</t>
  </si>
  <si>
    <t>ETUDE D'UN PONT A FINKOLO</t>
  </si>
  <si>
    <t>MAINTENANCES DES POMPES AUX VILLAGES</t>
  </si>
  <si>
    <t>Centre de Santé de la Commune de Sadiola</t>
  </si>
  <si>
    <t>Achats de materiels Medicaux et de medicaments pour les Centres de Santé de la Mairie Commune de Sadiola</t>
  </si>
  <si>
    <t>Commune de DIAMOU</t>
  </si>
  <si>
    <t xml:space="preserve">Travaux de protection en béton d’une portion de la conduite de refoulement d’eau et pose de câble de fil électrique à Diamou </t>
  </si>
  <si>
    <t>Commune de Diamou</t>
  </si>
  <si>
    <t>Travaux de réhabilitation du système d’adduction d’eau potable de Diamou</t>
  </si>
  <si>
    <t>Commune de Sadiola</t>
  </si>
  <si>
    <t>Réalisation des projets d’adduction d’eau potable des villages de Sekokoto et Sirimana dans la commune de Sadiola</t>
  </si>
  <si>
    <t>Travaux de construction d’un abattoir à Sadiola</t>
  </si>
  <si>
    <t>Mention SEMOS SA sur les poteaux des Lampadaires Solaires dans le cadre du projet d'eclairage publique de la commune de Sadiola et celle de Diamou</t>
  </si>
  <si>
    <t>Community Students</t>
  </si>
  <si>
    <t>Fourniture et Installation de Kits Informatiques pour 02 Salles Informatiques à Sadiola village et à Sadiola mine.</t>
  </si>
  <si>
    <t>CSCOM de Kayes Khasso</t>
  </si>
  <si>
    <t>Don de petits materiels (Gants, chaussures both, des gillets)</t>
  </si>
  <si>
    <t>CSCOM de Sadiola</t>
  </si>
  <si>
    <t>Fourniture et Installation de deux panneaux solaires volés du systems d'adduction d'eau du CSCOM avant remise officielle</t>
  </si>
  <si>
    <t>Appui financier pour une riposte de vaccination dans les ecoles de la commune contre la rougeole.</t>
  </si>
  <si>
    <t>Gendarmerie de Sadiola</t>
  </si>
  <si>
    <t>Travaux de réparation et fournitures à la nouvelle Gendarmerie.</t>
  </si>
  <si>
    <t>Logement de service du Maire de Sadiola</t>
  </si>
  <si>
    <t>Fourniture et installation d’équipements solaires photovoltaïques au logement du maire de Sadiola</t>
  </si>
  <si>
    <t>PADI (Mairie Commune de Sadiola)</t>
  </si>
  <si>
    <t xml:space="preserve"> Fourniture de trois tracteurs Mahindra et accessoires a la commune de Sadiola.</t>
  </si>
  <si>
    <t>Achat de materiels divers dans le cadre l'assainissement de la ville de Sadiola</t>
  </si>
  <si>
    <t>Region de Kayes Total</t>
  </si>
  <si>
    <t>Fourniture rendus à l’hôpital régional de Kayes d’un scanner médical Hitachi Supria Tru64 et d’un dialyseur Fresenius 4008S.</t>
  </si>
  <si>
    <t>Region de Kayes &amp; Commune de Sadiola</t>
  </si>
  <si>
    <t>Prise en charge financiere de la campagne de lutte contre le Paludisme dans la commune de Sadiola</t>
  </si>
  <si>
    <t>Sadiola &amp; Diamou Villages</t>
  </si>
  <si>
    <t>Fourniture et installation de 75 lampadaires solaires dont 60 a sadiola et environs et 15 a diamou</t>
  </si>
  <si>
    <t>Sous Prefecture de Diamou</t>
  </si>
  <si>
    <t>Travaux de construction d’un bâtiment administratif devant servir de bureau pour la sous-préfecture de Diamou</t>
  </si>
  <si>
    <t>Sous-Prefecture de Sadiola</t>
  </si>
  <si>
    <t xml:space="preserve">Exécution de divers travaux sur le bâtiment abritant le bureau de la Sous-préfecture de Sadiola et construction d’un hangar métallique à la devanture  </t>
  </si>
  <si>
    <t xml:space="preserve"> Chef du Hameau de Tabakoroni</t>
  </si>
  <si>
    <t>Cercle Kadiolo region Sikasso</t>
  </si>
  <si>
    <t xml:space="preserve">Frais de sacrifices payés mensuellement </t>
  </si>
  <si>
    <t>Mairie de Tabakoroni</t>
  </si>
  <si>
    <t>Cercle Kadiolo Commune de Fourou</t>
  </si>
  <si>
    <t xml:space="preserve">Travaux de Réalisations de 2 Bornes Fontaines </t>
  </si>
  <si>
    <t>Garde-fou pour la sécurisation des Salles de Classes de Tabakoroni</t>
  </si>
  <si>
    <t xml:space="preserve">Fournitures d'Equipements Scolaires </t>
  </si>
  <si>
    <t>Salaires 10 Enseignants</t>
  </si>
  <si>
    <t>Chef de village+Mosquée+Eglise</t>
  </si>
  <si>
    <t>Appui aux autorités locales pour frais d'électricité</t>
  </si>
  <si>
    <t>Salaires des Matrones et Medecin</t>
  </si>
  <si>
    <t>BT Gendarmerie Kalana</t>
  </si>
  <si>
    <t>Prime mensuelle &amp; Surveillance</t>
  </si>
  <si>
    <t xml:space="preserve">Prime de mensuelle &amp; Surveillance </t>
  </si>
  <si>
    <t>Village de Kalako</t>
  </si>
  <si>
    <t>Contribution funerailles du patriache de Kalako</t>
  </si>
  <si>
    <t>Association des femmes</t>
  </si>
  <si>
    <t>Appui aux femmes pour le 8 mars 19</t>
  </si>
  <si>
    <t>Collectif des femmes SOMIKA</t>
  </si>
  <si>
    <t xml:space="preserve">Appui aux femmes de la SOMIKA </t>
  </si>
  <si>
    <t>Sous-Prefet de Kalana</t>
  </si>
  <si>
    <t>Appui à la Prefecture de Kalana</t>
  </si>
  <si>
    <t>Contribution pour l'anniversaire de l'école de Kalana</t>
  </si>
  <si>
    <t>Jeunesse de Kalana</t>
  </si>
  <si>
    <t xml:space="preserve">Frais d'org coupe Exploration </t>
  </si>
  <si>
    <t>Village de Solomanina</t>
  </si>
  <si>
    <t>Contribution aux funerailles du chef de village de Solomanina</t>
  </si>
  <si>
    <t>Autorités locales</t>
  </si>
  <si>
    <t>Don de sucre pour le ramadan 2019</t>
  </si>
  <si>
    <t xml:space="preserve">Prime mensuelle &amp; Surveillance </t>
  </si>
  <si>
    <t>Gendarmerie</t>
  </si>
  <si>
    <t>Contribution pour renfort securité</t>
  </si>
  <si>
    <t>Contribution pour l'organisation du D.E.F</t>
  </si>
  <si>
    <t xml:space="preserve">Donation sanitaires aux CSCOM </t>
  </si>
  <si>
    <t>PDRM</t>
  </si>
  <si>
    <t>Bamako</t>
  </si>
  <si>
    <t>Contribution à suspension du dragage</t>
  </si>
  <si>
    <t>Frais de confection Panneaux terrain de foot</t>
  </si>
  <si>
    <t>Prime mensuelle et Surveillance</t>
  </si>
  <si>
    <t>4 Forages equipés pour Solomanina+Daoïla+Koumbala+Dalada</t>
  </si>
  <si>
    <t>Toles bac-Cornieres hangar maison des jeunes</t>
  </si>
  <si>
    <t>Groupement des femmes</t>
  </si>
  <si>
    <t>Don kits jardin Goup Femmes</t>
  </si>
  <si>
    <t>Communauté environnante</t>
  </si>
  <si>
    <t>Appui pour le mois de la solidarité</t>
  </si>
  <si>
    <t>Prime mensuelle et surveillance</t>
  </si>
  <si>
    <t>Prefet Yanfolila</t>
  </si>
  <si>
    <t>Don d'ordinateurs bureau HP Prodesk Core I5</t>
  </si>
  <si>
    <t>Achat Onduleur APC 650V</t>
  </si>
  <si>
    <t>Peintures anti-rouilles entretien maison des jeunes</t>
  </si>
  <si>
    <t>Tables-Bancs en bois</t>
  </si>
  <si>
    <t>COMMUNAUTE LOCAL</t>
  </si>
  <si>
    <t>KENIEBA</t>
  </si>
  <si>
    <t>REUNION MEMBRE COMITE DE LIAISON FEV-2019</t>
  </si>
  <si>
    <t>RESTITUTION REUNION DU COMITE</t>
  </si>
  <si>
    <t>FRAIS REUNION COMITE DE LIAISON GOUNKOTO</t>
  </si>
  <si>
    <t>FRAIS DE DIFFUSION RESTITUTION REUNION FEV 2019</t>
  </si>
  <si>
    <t>REUNION COMITE DE LIAISON SOMILO MARS 2019</t>
  </si>
  <si>
    <t>FRAIS D'ORGANISATION DE SACRIFICE A SAKO</t>
  </si>
  <si>
    <t>COMMUNICATION SUR L'ORPAILLAGE ILLEGAL</t>
  </si>
  <si>
    <t>APPUI FRAIS DE PARTICIPATION COMITE</t>
  </si>
  <si>
    <t>FRAIS DE CARBURANT REUNION MEMBRE COMITE LIAISON</t>
  </si>
  <si>
    <t>FRAIS DE RESTITUTION REUNION COMITE</t>
  </si>
  <si>
    <t>FRAIS DE PARTICIPATION REUNION COMITE</t>
  </si>
  <si>
    <t>RESTITUTION REUNION DU COMITE MAI-2019</t>
  </si>
  <si>
    <t>RESTITUTION REUNION DU COMITE AVRIL-19</t>
  </si>
  <si>
    <t>FRAIS DE CARBURANT REUNION DE COMITE</t>
  </si>
  <si>
    <t>APPUI ORGANISATION CLOXAD RESTITUTION BI</t>
  </si>
  <si>
    <t>FRAIS DE PARTICIPATION DES MEMBRES DU COMITE GKOTO</t>
  </si>
  <si>
    <t>RESTITUTION DE LA REUNION DU COMITE</t>
  </si>
  <si>
    <t>FRAIS DE RESTITUTION DU RAPPORT ANNUEL 2</t>
  </si>
  <si>
    <t>FRAIS DE CARBURANT DES MEMBRES DU COMITE LOULO</t>
  </si>
  <si>
    <t>FRAIS DE DEPLACEMENT A BKO DES CHEFS DE VILLAGE</t>
  </si>
  <si>
    <t>FRAIS DE CARBURANT DES MEMBRES DU COMITE GKOTO 19</t>
  </si>
  <si>
    <t>FRAIS DE CARBURANT DES MEMBRES DU COMITE DE LOULO</t>
  </si>
  <si>
    <t>FRAIS DE CARBURANT MEMBRES COMITE DE LIAISON SEPT</t>
  </si>
  <si>
    <t>FRAIS DE CARBURANT DES MEMBRES DE LA COMMUNAUTE</t>
  </si>
  <si>
    <t>FRAIS DE CARBURANT DES MEMBRES DU COMITE GOUNKOTO</t>
  </si>
  <si>
    <t>FRAIS CARBURANT DES MEMBRES DU COMITE LOULO</t>
  </si>
  <si>
    <t>FRAIS DECORATION DES MAILLOTS DES VILLAG</t>
  </si>
  <si>
    <t>ACHAT MAILLOT POUR LES VILLAGES DE GKOTO</t>
  </si>
  <si>
    <t>FRAIS CARBURANT MEMBRES DU COMITE GKOTO NOV-2019</t>
  </si>
  <si>
    <t>FRAIS DE RESTITUTION DE LA REUNION DU COMITE</t>
  </si>
  <si>
    <t>FRAIS PARTICIPATION MEMBRES COMITE GKTO FEV-2019</t>
  </si>
  <si>
    <t>FRAIS FUNERAILLES DU 3 eme ADJOINT AU MAIRE</t>
  </si>
  <si>
    <t>PAIEMENT FRAIS DE COMPENSATION DES CHAMPS</t>
  </si>
  <si>
    <t>REUNION COMITE DE LIAISON LOULO FEV 2019</t>
  </si>
  <si>
    <t>APPUI POUR AMENAGEMENT TERRAIN DE FOOT</t>
  </si>
  <si>
    <t>RESTRUCTURATION DU VILLAGE DEDK</t>
  </si>
  <si>
    <t>FRAIS DE CARBURANT DES MEMBRES DU COMITE</t>
  </si>
  <si>
    <t>APPUI FUNERAILLES FAMILLE CHEF VILLAGE LOULO</t>
  </si>
  <si>
    <t>FEA REQUISITION BUREAUX-2019-02-P2</t>
  </si>
  <si>
    <t>REGLEMENT ENTREP SABASILA (ACQUISITION P</t>
  </si>
  <si>
    <t>FRAIS PARTICIPATION MEMBRE COMITE LIAISON GKTO</t>
  </si>
  <si>
    <t>APPUI AUX MEMBRES COMITE / RAMADAN</t>
  </si>
  <si>
    <t>RESTITUTION DE LA REUNION DU COMITE DE LIAISON</t>
  </si>
  <si>
    <t>FRAIS DE CARBURANT MEMBRE COMITE DE LIAISON</t>
  </si>
  <si>
    <t>PERDIEM PARTICIPATION PROCESSUS COMPENSATION</t>
  </si>
  <si>
    <t>FRAIS DE CARBURANT DES MEMBRES DU COMITE GKOTO DEC</t>
  </si>
  <si>
    <t>FRAIS DE CARBURANT DES MEMBRES DU COMITE LOULO NOV</t>
  </si>
  <si>
    <t>FRAIS RESTITUTION REUNION DU COMITE DE LOULO</t>
  </si>
  <si>
    <t>FRAIS DE RESTITUTION DE LA RADIO DJEBE</t>
  </si>
  <si>
    <t>MAGAZINE SUR LA CIRCULATION ROUTIERE</t>
  </si>
  <si>
    <t>MAGAZINE SUR LA PALUDISME SENSIBILISE LA COMMUNAUT</t>
  </si>
  <si>
    <t>APPUI ORGANISATION TOURNOI FOOT BALL ENFANTS</t>
  </si>
  <si>
    <t xml:space="preserve"> Chef de Village de Syama</t>
  </si>
  <si>
    <t>Frais de sacrifices payés mensuellement au Chef de Village de Syama</t>
  </si>
  <si>
    <t>Maire de Fourou</t>
  </si>
  <si>
    <t xml:space="preserve">Perdiems payés à l’agent de liaison de la Mairie </t>
  </si>
  <si>
    <t>Manin SANGARE</t>
  </si>
  <si>
    <t>Frais d'Etude de Faisabilité Projet Cattle Spray a Baloulou</t>
  </si>
  <si>
    <t>Réalisations de Forages de Panneaux Solaires avec Reseau de distribution d'eau a Fourou Bananso et Syama</t>
  </si>
  <si>
    <t>Renouvellement du toit de 1ere a 3e classe de Syama Village</t>
  </si>
  <si>
    <t>Rehabilitation Ecole de Syama Bloc2</t>
  </si>
  <si>
    <t>Transport des Eleves de Syama pour Fourou</t>
  </si>
  <si>
    <t>GIE-FOLONA</t>
  </si>
  <si>
    <t>Formation et Accompagnement membres GIE_FOLONA et ElaborationReglement Interieur</t>
  </si>
  <si>
    <t>Reparation et Electrification Siège</t>
  </si>
  <si>
    <t>Fourou</t>
  </si>
  <si>
    <t>Entretien et Maintenance Route</t>
  </si>
  <si>
    <t>Bananso</t>
  </si>
  <si>
    <t>Kadiolo</t>
  </si>
  <si>
    <t>Cercle Kadiolo Commune de Kadiolo</t>
  </si>
  <si>
    <t>Villages environnants de la Mine</t>
  </si>
  <si>
    <t>Adduction d'eau des jardins maraichers des villages environnant</t>
  </si>
  <si>
    <t>Enseignants de Krouketo</t>
  </si>
  <si>
    <t>Adduction d'eau et electrification des logements des enseignants</t>
  </si>
  <si>
    <t>Finition logement des enseignats de du village de Krouketo</t>
  </si>
  <si>
    <t>Village de Krouketo</t>
  </si>
  <si>
    <t>Construction cloture CSCOM du village de Krouketo</t>
  </si>
  <si>
    <t>Village de Babala</t>
  </si>
  <si>
    <t>Construction cloture CSCOM du village de Babala</t>
  </si>
  <si>
    <t>Mamadou Traore ancien travailleur de Yatela</t>
  </si>
  <si>
    <t>Construction de la maison de Mamadou Traore</t>
  </si>
  <si>
    <t>Contruction de Dalots a Krouketo</t>
  </si>
  <si>
    <t>Travaux de finition de la maison de Mamadou Traore</t>
  </si>
  <si>
    <t>TOTAL</t>
  </si>
  <si>
    <t>Annexe 7 – Paiements sociaux volontaires</t>
  </si>
  <si>
    <t>Base juridique du paiement (Réf de la  convention/contrat, Arrêté, décret, etc..)</t>
  </si>
  <si>
    <t>Observations</t>
  </si>
  <si>
    <t>Paiements sociaux obligatoires</t>
  </si>
  <si>
    <t>MPIE DIARRA
 (REPRESENTANT CHEF DU VILLAGE)</t>
  </si>
  <si>
    <t>SONITIEGNY/CERCLE DE KATI
REGION DE KOULIKORO</t>
  </si>
  <si>
    <t>Assistance Riverains</t>
  </si>
  <si>
    <t xml:space="preserve">PROTOCOLE D'ACCORD N° 15-06 </t>
  </si>
  <si>
    <t>Annexe 6 – Paiements sociaux obligatoires</t>
  </si>
  <si>
    <t>Type</t>
  </si>
  <si>
    <r>
      <rPr>
        <sz val="9"/>
        <rFont val="Tw Cen MT"/>
        <family val="2"/>
      </rPr>
      <t>APL-A-1</t>
    </r>
  </si>
  <si>
    <t/>
  </si>
  <si>
    <r>
      <rPr>
        <sz val="9"/>
        <rFont val="Tw Cen MT"/>
        <family val="2"/>
      </rPr>
      <t>Mine Kalé Forages-SARL</t>
    </r>
  </si>
  <si>
    <r>
      <rPr>
        <sz val="9"/>
        <rFont val="Tw Cen MT"/>
        <family val="2"/>
      </rPr>
      <t>011007813X</t>
    </r>
  </si>
  <si>
    <r>
      <rPr>
        <sz val="9"/>
        <rFont val="Tw Cen MT"/>
        <family val="2"/>
      </rPr>
      <t>Autorisation d'exploration des carrieres</t>
    </r>
  </si>
  <si>
    <r>
      <rPr>
        <sz val="10"/>
        <rFont val="Tw Cen MT"/>
        <family val="2"/>
      </rPr>
      <t>Archived</t>
    </r>
  </si>
  <si>
    <r>
      <rPr>
        <sz val="9"/>
        <rFont val="Tw Cen MT"/>
        <family val="2"/>
      </rPr>
      <t>Calcaire</t>
    </r>
  </si>
  <si>
    <r>
      <rPr>
        <sz val="10"/>
        <rFont val="Tw Cen MT"/>
        <family val="2"/>
      </rPr>
      <t>km²</t>
    </r>
  </si>
  <si>
    <r>
      <rPr>
        <sz val="10"/>
        <rFont val="Tw Cen MT"/>
        <family val="2"/>
      </rPr>
      <t>Mantia</t>
    </r>
  </si>
  <si>
    <r>
      <rPr>
        <sz val="9"/>
        <rFont val="Tw Cen MT"/>
        <family val="2"/>
      </rPr>
      <t>APL-A-10</t>
    </r>
  </si>
  <si>
    <r>
      <rPr>
        <sz val="9"/>
        <rFont val="Tw Cen MT"/>
        <family val="2"/>
      </rPr>
      <t>AEXC 2498/21</t>
    </r>
  </si>
  <si>
    <r>
      <rPr>
        <sz val="9"/>
        <rFont val="Tw Cen MT"/>
        <family val="2"/>
      </rPr>
      <t>Ciments et Matériaux du Mali SA</t>
    </r>
  </si>
  <si>
    <r>
      <rPr>
        <sz val="9"/>
        <rFont val="Tw Cen MT"/>
        <family val="2"/>
      </rPr>
      <t>081102335F</t>
    </r>
  </si>
  <si>
    <r>
      <rPr>
        <sz val="10"/>
        <rFont val="Tw Cen MT"/>
        <family val="2"/>
      </rPr>
      <t>Expired</t>
    </r>
  </si>
  <si>
    <r>
      <rPr>
        <sz val="9"/>
        <rFont val="Tw Cen MT"/>
        <family val="2"/>
      </rPr>
      <t>Argiles</t>
    </r>
  </si>
  <si>
    <r>
      <rPr>
        <sz val="10"/>
        <rFont val="Tw Cen MT"/>
        <family val="2"/>
      </rPr>
      <t>Kobada</t>
    </r>
  </si>
  <si>
    <r>
      <rPr>
        <sz val="9"/>
        <rFont val="Tw Cen MT"/>
        <family val="2"/>
      </rPr>
      <t>APL-A-11</t>
    </r>
  </si>
  <si>
    <r>
      <rPr>
        <sz val="9"/>
        <rFont val="Tw Cen MT"/>
        <family val="2"/>
      </rPr>
      <t>AEXC 2502/21</t>
    </r>
  </si>
  <si>
    <r>
      <rPr>
        <sz val="9"/>
        <rFont val="Tw Cen MT"/>
        <family val="2"/>
      </rPr>
      <t>«A.D.S MALI » S.A.R.L.</t>
    </r>
  </si>
  <si>
    <r>
      <rPr>
        <sz val="9"/>
        <rFont val="Tw Cen MT"/>
        <family val="2"/>
      </rPr>
      <t>085131508D</t>
    </r>
  </si>
  <si>
    <r>
      <rPr>
        <sz val="9"/>
        <rFont val="Tw Cen MT"/>
        <family val="2"/>
      </rPr>
      <t>Sable à verrerie</t>
    </r>
  </si>
  <si>
    <r>
      <rPr>
        <sz val="10"/>
        <rFont val="Tw Cen MT"/>
        <family val="2"/>
      </rPr>
      <t>Kirina</t>
    </r>
  </si>
  <si>
    <r>
      <rPr>
        <sz val="9"/>
        <rFont val="Tw Cen MT"/>
        <family val="2"/>
      </rPr>
      <t>APL-A-12</t>
    </r>
  </si>
  <si>
    <r>
      <rPr>
        <sz val="9"/>
        <rFont val="Tw Cen MT"/>
        <family val="2"/>
      </rPr>
      <t>AEXC 2499/21</t>
    </r>
  </si>
  <si>
    <r>
      <rPr>
        <sz val="10"/>
        <rFont val="Tw Cen MT"/>
        <family val="2"/>
      </rPr>
      <t>Bankoumana-Sud</t>
    </r>
  </si>
  <si>
    <r>
      <rPr>
        <sz val="9"/>
        <rFont val="Tw Cen MT"/>
        <family val="2"/>
      </rPr>
      <t>APL-A-13</t>
    </r>
  </si>
  <si>
    <r>
      <rPr>
        <sz val="9"/>
        <rFont val="Tw Cen MT"/>
        <family val="2"/>
      </rPr>
      <t>AEXC 2496/21</t>
    </r>
  </si>
  <si>
    <r>
      <rPr>
        <sz val="10"/>
        <rFont val="Tw Cen MT"/>
        <family val="2"/>
      </rPr>
      <t>Bala</t>
    </r>
  </si>
  <si>
    <r>
      <rPr>
        <sz val="9"/>
        <rFont val="Tw Cen MT"/>
        <family val="2"/>
      </rPr>
      <t>APL-A-14</t>
    </r>
  </si>
  <si>
    <r>
      <rPr>
        <sz val="9"/>
        <rFont val="Tw Cen MT"/>
        <family val="2"/>
      </rPr>
      <t>AEXC 2488/21</t>
    </r>
  </si>
  <si>
    <r>
      <rPr>
        <sz val="9"/>
        <rFont val="Tw Cen MT"/>
        <family val="2"/>
      </rPr>
      <t>"TIELO CISSE BARRY"</t>
    </r>
  </si>
  <si>
    <r>
      <rPr>
        <sz val="9"/>
        <rFont val="Tw Cen MT"/>
        <family val="2"/>
      </rPr>
      <t>025023073L</t>
    </r>
  </si>
  <si>
    <r>
      <rPr>
        <sz val="9"/>
        <rFont val="Tw Cen MT"/>
        <family val="2"/>
      </rPr>
      <t>Dolérite</t>
    </r>
  </si>
  <si>
    <r>
      <rPr>
        <sz val="10"/>
        <rFont val="Tw Cen MT"/>
        <family val="2"/>
      </rPr>
      <t>Ouassorola-Ouest</t>
    </r>
  </si>
  <si>
    <r>
      <rPr>
        <sz val="9"/>
        <rFont val="Tw Cen MT"/>
        <family val="2"/>
      </rPr>
      <t>APL-A-15</t>
    </r>
  </si>
  <si>
    <r>
      <rPr>
        <sz val="9"/>
        <rFont val="Tw Cen MT"/>
        <family val="2"/>
      </rPr>
      <t>Stones SA</t>
    </r>
  </si>
  <si>
    <r>
      <rPr>
        <sz val="9"/>
        <rFont val="Tw Cen MT"/>
        <family val="2"/>
      </rPr>
      <t>025001397B</t>
    </r>
  </si>
  <si>
    <r>
      <rPr>
        <sz val="9"/>
        <rFont val="Tw Cen MT"/>
        <family val="2"/>
      </rPr>
      <t>PERMIS D'EXPLOITATION SEMI-MECANISEE</t>
    </r>
  </si>
  <si>
    <r>
      <rPr>
        <sz val="10"/>
        <rFont val="Tw Cen MT"/>
        <family val="2"/>
      </rPr>
      <t>Validation</t>
    </r>
  </si>
  <si>
    <r>
      <rPr>
        <sz val="9"/>
        <rFont val="Tw Cen MT"/>
        <family val="2"/>
      </rPr>
      <t>Or</t>
    </r>
  </si>
  <si>
    <r>
      <rPr>
        <sz val="10"/>
        <rFont val="Tw Cen MT"/>
        <family val="2"/>
      </rPr>
      <t>Dialakoroba</t>
    </r>
  </si>
  <si>
    <r>
      <rPr>
        <sz val="9"/>
        <rFont val="Tw Cen MT"/>
        <family val="2"/>
      </rPr>
      <t>APL-A-2</t>
    </r>
  </si>
  <si>
    <r>
      <rPr>
        <sz val="9"/>
        <rFont val="Tw Cen MT"/>
        <family val="2"/>
      </rPr>
      <t>APL-A-3</t>
    </r>
  </si>
  <si>
    <r>
      <rPr>
        <sz val="9"/>
        <rFont val="Tw Cen MT"/>
        <family val="2"/>
      </rPr>
      <t>AEXC 2497/21</t>
    </r>
  </si>
  <si>
    <r>
      <rPr>
        <sz val="9"/>
        <rFont val="Tw Cen MT"/>
        <family val="2"/>
      </rPr>
      <t>Carrières et Chaux du Mali (CCM-S.A)</t>
    </r>
  </si>
  <si>
    <r>
      <rPr>
        <sz val="9"/>
        <rFont val="Tw Cen MT"/>
        <family val="2"/>
      </rPr>
      <t>086123179L</t>
    </r>
  </si>
  <si>
    <r>
      <rPr>
        <sz val="10"/>
        <rFont val="Tw Cen MT"/>
        <family val="2"/>
      </rPr>
      <t>FIYA</t>
    </r>
  </si>
  <si>
    <r>
      <rPr>
        <sz val="9"/>
        <rFont val="Tw Cen MT"/>
        <family val="2"/>
      </rPr>
      <t>APL-A-4</t>
    </r>
  </si>
  <si>
    <r>
      <rPr>
        <sz val="10"/>
        <rFont val="Tw Cen MT"/>
        <family val="2"/>
      </rPr>
      <t>Dioba</t>
    </r>
  </si>
  <si>
    <r>
      <rPr>
        <sz val="9"/>
        <rFont val="Tw Cen MT"/>
        <family val="2"/>
      </rPr>
      <t>APL-A-5</t>
    </r>
  </si>
  <si>
    <r>
      <rPr>
        <sz val="9"/>
        <rFont val="Tw Cen MT"/>
        <family val="2"/>
      </rPr>
      <t>AEXC 2501/21</t>
    </r>
  </si>
  <si>
    <r>
      <rPr>
        <sz val="10"/>
        <rFont val="Tw Cen MT"/>
        <family val="2"/>
      </rPr>
      <t>Koursale-Sud</t>
    </r>
  </si>
  <si>
    <r>
      <rPr>
        <sz val="9"/>
        <rFont val="Tw Cen MT"/>
        <family val="2"/>
      </rPr>
      <t>APL-A-6</t>
    </r>
  </si>
  <si>
    <r>
      <rPr>
        <sz val="10"/>
        <rFont val="Tw Cen MT"/>
        <family val="2"/>
      </rPr>
      <t>Diago</t>
    </r>
  </si>
  <si>
    <r>
      <rPr>
        <sz val="9"/>
        <rFont val="Tw Cen MT"/>
        <family val="2"/>
      </rPr>
      <t>APL-A-7</t>
    </r>
  </si>
  <si>
    <r>
      <rPr>
        <sz val="9"/>
        <rFont val="Tw Cen MT"/>
        <family val="2"/>
      </rPr>
      <t>APL-A-8</t>
    </r>
  </si>
  <si>
    <r>
      <rPr>
        <sz val="9"/>
        <rFont val="Tw Cen MT"/>
        <family val="2"/>
      </rPr>
      <t>AEXC 2495/21</t>
    </r>
  </si>
  <si>
    <r>
      <rPr>
        <sz val="10"/>
        <rFont val="Tw Cen MT"/>
        <family val="2"/>
      </rPr>
      <t>Daral</t>
    </r>
  </si>
  <si>
    <r>
      <rPr>
        <sz val="9"/>
        <rFont val="Tw Cen MT"/>
        <family val="2"/>
      </rPr>
      <t>APL-A-9</t>
    </r>
  </si>
  <si>
    <r>
      <rPr>
        <sz val="9"/>
        <rFont val="Tw Cen MT"/>
        <family val="2"/>
      </rPr>
      <t>APL-D-0</t>
    </r>
  </si>
  <si>
    <r>
      <rPr>
        <sz val="9"/>
        <rFont val="Tw Cen MT"/>
        <family val="2"/>
      </rPr>
      <t>MAXAM Mali Sarl</t>
    </r>
  </si>
  <si>
    <r>
      <rPr>
        <sz val="9"/>
        <rFont val="Tw Cen MT"/>
        <family val="2"/>
      </rPr>
      <t>082211539B</t>
    </r>
  </si>
  <si>
    <r>
      <rPr>
        <sz val="9"/>
        <rFont val="Tw Cen MT"/>
        <family val="2"/>
      </rPr>
      <t>Autorisation d'Importation des Produits Dangereux</t>
    </r>
  </si>
  <si>
    <r>
      <rPr>
        <sz val="10"/>
        <rFont val="Tw Cen MT"/>
        <family val="2"/>
      </rPr>
      <t>Not Applicable</t>
    </r>
  </si>
  <si>
    <r>
      <rPr>
        <sz val="9"/>
        <rFont val="Tw Cen MT"/>
        <family val="2"/>
      </rPr>
      <t>APL-D-1</t>
    </r>
  </si>
  <si>
    <r>
      <rPr>
        <sz val="9"/>
        <rFont val="Tw Cen MT"/>
        <family val="2"/>
      </rPr>
      <t>AI 1516/18</t>
    </r>
  </si>
  <si>
    <r>
      <rPr>
        <sz val="9"/>
        <rFont val="Tw Cen MT"/>
        <family val="2"/>
      </rPr>
      <t>BME Mali Sarl</t>
    </r>
  </si>
  <si>
    <r>
      <rPr>
        <sz val="9"/>
        <rFont val="Tw Cen MT"/>
        <family val="2"/>
      </rPr>
      <t>087800583T</t>
    </r>
  </si>
  <si>
    <r>
      <rPr>
        <sz val="9"/>
        <rFont val="Tw Cen MT"/>
        <family val="2"/>
      </rPr>
      <t>APL-D-10</t>
    </r>
  </si>
  <si>
    <r>
      <rPr>
        <sz val="9"/>
        <rFont val="Tw Cen MT"/>
        <family val="2"/>
      </rPr>
      <t>AI 1524/18</t>
    </r>
  </si>
  <si>
    <r>
      <rPr>
        <sz val="9"/>
        <rFont val="Tw Cen MT"/>
        <family val="2"/>
      </rPr>
      <t>Société des Mines d'or de Syama (Somisy SA)</t>
    </r>
  </si>
  <si>
    <r>
      <rPr>
        <sz val="9"/>
        <rFont val="Tw Cen MT"/>
        <family val="2"/>
      </rPr>
      <t>APL-D-100</t>
    </r>
  </si>
  <si>
    <r>
      <rPr>
        <sz val="9"/>
        <rFont val="Tw Cen MT"/>
        <family val="2"/>
      </rPr>
      <t>AI 2057/19</t>
    </r>
  </si>
  <si>
    <r>
      <rPr>
        <sz val="9"/>
        <rFont val="Tw Cen MT"/>
        <family val="2"/>
      </rPr>
      <t>Sodium Acetate,
Sodium Nitrite</t>
    </r>
  </si>
  <si>
    <r>
      <rPr>
        <sz val="9"/>
        <rFont val="Tw Cen MT"/>
        <family val="2"/>
      </rPr>
      <t>APL-D-101</t>
    </r>
  </si>
  <si>
    <r>
      <rPr>
        <sz val="9"/>
        <rFont val="Tw Cen MT"/>
        <family val="2"/>
      </rPr>
      <t>AI 2058/19</t>
    </r>
  </si>
  <si>
    <r>
      <rPr>
        <sz val="9"/>
        <rFont val="Tw Cen MT"/>
        <family val="2"/>
      </rPr>
      <t>FEKOLA SA</t>
    </r>
  </si>
  <si>
    <r>
      <rPr>
        <sz val="9"/>
        <rFont val="Tw Cen MT"/>
        <family val="2"/>
      </rPr>
      <t>Néant</t>
    </r>
  </si>
  <si>
    <r>
      <rPr>
        <sz val="9"/>
        <rFont val="Tw Cen MT"/>
        <family val="2"/>
      </rPr>
      <t>Cyanure</t>
    </r>
  </si>
  <si>
    <r>
      <rPr>
        <sz val="9"/>
        <rFont val="Tw Cen MT"/>
        <family val="2"/>
      </rPr>
      <t>APL-D-102</t>
    </r>
  </si>
  <si>
    <r>
      <rPr>
        <sz val="9"/>
        <rFont val="Tw Cen MT"/>
        <family val="2"/>
      </rPr>
      <t>AI 2059/19</t>
    </r>
  </si>
  <si>
    <r>
      <rPr>
        <sz val="9"/>
        <rFont val="Tw Cen MT"/>
        <family val="2"/>
      </rPr>
      <t>Société des Mines de Morila "Morila SA"</t>
    </r>
  </si>
  <si>
    <r>
      <rPr>
        <sz val="9"/>
        <rFont val="Tw Cen MT"/>
        <family val="2"/>
      </rPr>
      <t>087800368L</t>
    </r>
  </si>
  <si>
    <r>
      <rPr>
        <sz val="9"/>
        <rFont val="Tw Cen MT"/>
        <family val="2"/>
      </rPr>
      <t>APL-D-103</t>
    </r>
  </si>
  <si>
    <r>
      <rPr>
        <sz val="9"/>
        <rFont val="Tw Cen MT"/>
        <family val="2"/>
      </rPr>
      <t>AI 2060/19</t>
    </r>
  </si>
  <si>
    <r>
      <rPr>
        <sz val="9"/>
        <rFont val="Tw Cen MT"/>
        <family val="2"/>
      </rPr>
      <t>APL-D-104</t>
    </r>
  </si>
  <si>
    <r>
      <rPr>
        <sz val="9"/>
        <rFont val="Tw Cen MT"/>
        <family val="2"/>
      </rPr>
      <t>AI 2061/19</t>
    </r>
  </si>
  <si>
    <r>
      <rPr>
        <sz val="9"/>
        <rFont val="Tw Cen MT"/>
        <family val="2"/>
      </rPr>
      <t>Société d'Exploitation des Mines d'Or de Sadiola (SEMOS S.A)</t>
    </r>
  </si>
  <si>
    <r>
      <rPr>
        <sz val="9"/>
        <rFont val="Tw Cen MT"/>
        <family val="2"/>
      </rPr>
      <t>087800209E</t>
    </r>
  </si>
  <si>
    <r>
      <rPr>
        <sz val="9"/>
        <rFont val="Tw Cen MT"/>
        <family val="2"/>
      </rPr>
      <t>APL-D-105</t>
    </r>
  </si>
  <si>
    <r>
      <rPr>
        <sz val="9"/>
        <rFont val="Tw Cen MT"/>
        <family val="2"/>
      </rPr>
      <t>DE 2062/19</t>
    </r>
  </si>
  <si>
    <r>
      <rPr>
        <sz val="9"/>
        <rFont val="Tw Cen MT"/>
        <family val="2"/>
      </rPr>
      <t>SOPAM</t>
    </r>
  </si>
  <si>
    <r>
      <rPr>
        <sz val="9"/>
        <rFont val="Tw Cen MT"/>
        <family val="2"/>
      </rPr>
      <t>0000000000</t>
    </r>
  </si>
  <si>
    <r>
      <rPr>
        <sz val="9"/>
        <rFont val="Tw Cen MT"/>
        <family val="2"/>
      </rPr>
      <t>Autorisation d'ouverture de dépôt de produits explosifs et accessoires</t>
    </r>
  </si>
  <si>
    <r>
      <rPr>
        <sz val="9"/>
        <rFont val="Tw Cen MT"/>
        <family val="2"/>
      </rPr>
      <t>Produits explosifs</t>
    </r>
  </si>
  <si>
    <r>
      <rPr>
        <sz val="10"/>
        <rFont val="Tw Cen MT"/>
        <family val="2"/>
      </rPr>
      <t>MANAKORONI-EST</t>
    </r>
  </si>
  <si>
    <r>
      <rPr>
        <sz val="9"/>
        <rFont val="Tw Cen MT"/>
        <family val="2"/>
      </rPr>
      <t>APL-D-106</t>
    </r>
  </si>
  <si>
    <r>
      <rPr>
        <sz val="9"/>
        <rFont val="Tw Cen MT"/>
        <family val="2"/>
      </rPr>
      <t>AI 2063/19</t>
    </r>
  </si>
  <si>
    <r>
      <rPr>
        <sz val="9"/>
        <rFont val="Tw Cen MT"/>
        <family val="2"/>
      </rPr>
      <t>NAPALA</t>
    </r>
  </si>
  <si>
    <r>
      <rPr>
        <sz val="9"/>
        <rFont val="Tw Cen MT"/>
        <family val="2"/>
      </rPr>
      <t>APL-D-107</t>
    </r>
  </si>
  <si>
    <r>
      <rPr>
        <sz val="9"/>
        <rFont val="Tw Cen MT"/>
        <family val="2"/>
      </rPr>
      <t>DE 2064/19</t>
    </r>
  </si>
  <si>
    <r>
      <rPr>
        <sz val="10"/>
        <rFont val="Tw Cen MT"/>
        <family val="2"/>
      </rPr>
      <t xml:space="preserve">MORILA </t>
    </r>
  </si>
  <si>
    <r>
      <rPr>
        <sz val="9"/>
        <rFont val="Tw Cen MT"/>
        <family val="2"/>
      </rPr>
      <t>APL-D-108</t>
    </r>
  </si>
  <si>
    <r>
      <rPr>
        <sz val="9"/>
        <rFont val="Tw Cen MT"/>
        <family val="2"/>
      </rPr>
      <t>AI 2065/19</t>
    </r>
  </si>
  <si>
    <r>
      <rPr>
        <sz val="9"/>
        <rFont val="Tw Cen MT"/>
        <family val="2"/>
      </rPr>
      <t>APL-D-109</t>
    </r>
  </si>
  <si>
    <r>
      <rPr>
        <sz val="9"/>
        <rFont val="Tw Cen MT"/>
        <family val="2"/>
      </rPr>
      <t>DE 2066/19</t>
    </r>
  </si>
  <si>
    <r>
      <rPr>
        <sz val="9"/>
        <rFont val="Tw Cen MT"/>
        <family val="2"/>
      </rPr>
      <t>TC Mining Consulting et Services (TCMCS ) SARL</t>
    </r>
  </si>
  <si>
    <r>
      <rPr>
        <sz val="9"/>
        <rFont val="Tw Cen MT"/>
        <family val="2"/>
      </rPr>
      <t>025021754A</t>
    </r>
  </si>
  <si>
    <r>
      <rPr>
        <sz val="10"/>
        <rFont val="Tw Cen MT"/>
        <family val="2"/>
      </rPr>
      <t>Banankoto-Nord</t>
    </r>
  </si>
  <si>
    <r>
      <rPr>
        <sz val="9"/>
        <rFont val="Tw Cen MT"/>
        <family val="2"/>
      </rPr>
      <t>APL-D-11</t>
    </r>
  </si>
  <si>
    <r>
      <rPr>
        <sz val="9"/>
        <rFont val="Tw Cen MT"/>
        <family val="2"/>
      </rPr>
      <t>AI 1525/18</t>
    </r>
  </si>
  <si>
    <r>
      <rPr>
        <sz val="9"/>
        <rFont val="Tw Cen MT"/>
        <family val="2"/>
      </rPr>
      <t>Wassoulou Or</t>
    </r>
  </si>
  <si>
    <r>
      <rPr>
        <sz val="9"/>
        <rFont val="Tw Cen MT"/>
        <family val="2"/>
      </rPr>
      <t>087800262K</t>
    </r>
  </si>
  <si>
    <r>
      <rPr>
        <sz val="9"/>
        <rFont val="Tw Cen MT"/>
        <family val="2"/>
      </rPr>
      <t>APL-D-110</t>
    </r>
  </si>
  <si>
    <r>
      <rPr>
        <sz val="9"/>
        <rFont val="Tw Cen MT"/>
        <family val="2"/>
      </rPr>
      <t>DE 2067/19</t>
    </r>
  </si>
  <si>
    <r>
      <rPr>
        <sz val="9"/>
        <rFont val="Tw Cen MT"/>
        <family val="2"/>
      </rPr>
      <t>APL-D-111</t>
    </r>
  </si>
  <si>
    <r>
      <rPr>
        <sz val="9"/>
        <rFont val="Tw Cen MT"/>
        <family val="2"/>
      </rPr>
      <t>AI 2143/19</t>
    </r>
  </si>
  <si>
    <r>
      <rPr>
        <sz val="9"/>
        <rFont val="Tw Cen MT"/>
        <family val="2"/>
      </rPr>
      <t>COGEB Mali S.A.U</t>
    </r>
  </si>
  <si>
    <r>
      <rPr>
        <sz val="9"/>
        <rFont val="Tw Cen MT"/>
        <family val="2"/>
      </rPr>
      <t>NIF 087800618</t>
    </r>
  </si>
  <si>
    <r>
      <rPr>
        <sz val="9"/>
        <rFont val="Tw Cen MT"/>
        <family val="2"/>
      </rPr>
      <t>APL-D-112</t>
    </r>
  </si>
  <si>
    <r>
      <rPr>
        <sz val="9"/>
        <rFont val="Tw Cen MT"/>
        <family val="2"/>
      </rPr>
      <t>AI 2068/19</t>
    </r>
  </si>
  <si>
    <r>
      <rPr>
        <sz val="9"/>
        <rFont val="Tw Cen MT"/>
        <family val="2"/>
      </rPr>
      <t>APL-D-113</t>
    </r>
  </si>
  <si>
    <r>
      <rPr>
        <sz val="9"/>
        <rFont val="Tw Cen MT"/>
        <family val="2"/>
      </rPr>
      <t>AI 2069/19</t>
    </r>
  </si>
  <si>
    <r>
      <rPr>
        <sz val="9"/>
        <rFont val="Tw Cen MT"/>
        <family val="2"/>
      </rPr>
      <t>APL-D-114</t>
    </r>
  </si>
  <si>
    <r>
      <rPr>
        <sz val="9"/>
        <rFont val="Tw Cen MT"/>
        <family val="2"/>
      </rPr>
      <t>AI 2096/19</t>
    </r>
  </si>
  <si>
    <r>
      <rPr>
        <sz val="9"/>
        <rFont val="Tw Cen MT"/>
        <family val="2"/>
      </rPr>
      <t>APL-D-115</t>
    </r>
  </si>
  <si>
    <r>
      <rPr>
        <sz val="9"/>
        <rFont val="Tw Cen MT"/>
        <family val="2"/>
      </rPr>
      <t>AI 2097/19</t>
    </r>
  </si>
  <si>
    <r>
      <rPr>
        <sz val="9"/>
        <rFont val="Tw Cen MT"/>
        <family val="2"/>
      </rPr>
      <t>APL-D-116</t>
    </r>
  </si>
  <si>
    <r>
      <rPr>
        <sz val="9"/>
        <rFont val="Tw Cen MT"/>
        <family val="2"/>
      </rPr>
      <t>AI 2098/19</t>
    </r>
  </si>
  <si>
    <r>
      <rPr>
        <sz val="9"/>
        <rFont val="Tw Cen MT"/>
        <family val="2"/>
      </rPr>
      <t>APL-D-117</t>
    </r>
  </si>
  <si>
    <r>
      <rPr>
        <sz val="9"/>
        <rFont val="Tw Cen MT"/>
        <family val="2"/>
      </rPr>
      <t>AI 2099/19</t>
    </r>
  </si>
  <si>
    <r>
      <rPr>
        <sz val="9"/>
        <rFont val="Tw Cen MT"/>
        <family val="2"/>
      </rPr>
      <t>APL-D-118</t>
    </r>
  </si>
  <si>
    <r>
      <rPr>
        <sz val="9"/>
        <rFont val="Tw Cen MT"/>
        <family val="2"/>
      </rPr>
      <t>AI 2100/19</t>
    </r>
  </si>
  <si>
    <r>
      <rPr>
        <sz val="9"/>
        <rFont val="Tw Cen MT"/>
        <family val="2"/>
      </rPr>
      <t>APL-D-119</t>
    </r>
  </si>
  <si>
    <r>
      <rPr>
        <sz val="9"/>
        <rFont val="Tw Cen MT"/>
        <family val="2"/>
      </rPr>
      <t>AI 2101/19</t>
    </r>
  </si>
  <si>
    <r>
      <rPr>
        <sz val="9"/>
        <rFont val="Tw Cen MT"/>
        <family val="2"/>
      </rPr>
      <t>APL-D-12</t>
    </r>
  </si>
  <si>
    <r>
      <rPr>
        <sz val="9"/>
        <rFont val="Tw Cen MT"/>
        <family val="2"/>
      </rPr>
      <t>AI 1526/18</t>
    </r>
  </si>
  <si>
    <r>
      <rPr>
        <sz val="9"/>
        <rFont val="Tw Cen MT"/>
        <family val="2"/>
      </rPr>
      <t>APL-D-120</t>
    </r>
  </si>
  <si>
    <r>
      <rPr>
        <sz val="9"/>
        <rFont val="Tw Cen MT"/>
        <family val="2"/>
      </rPr>
      <t>AI 2102/19</t>
    </r>
  </si>
  <si>
    <r>
      <rPr>
        <sz val="9"/>
        <rFont val="Tw Cen MT"/>
        <family val="2"/>
      </rPr>
      <t>APL-D-121</t>
    </r>
  </si>
  <si>
    <r>
      <rPr>
        <sz val="9"/>
        <rFont val="Tw Cen MT"/>
        <family val="2"/>
      </rPr>
      <t>AI 2103/19</t>
    </r>
  </si>
  <si>
    <r>
      <rPr>
        <sz val="9"/>
        <rFont val="Tw Cen MT"/>
        <family val="2"/>
      </rPr>
      <t>APL-D-122</t>
    </r>
  </si>
  <si>
    <r>
      <rPr>
        <sz val="9"/>
        <rFont val="Tw Cen MT"/>
        <family val="2"/>
      </rPr>
      <t>AI 2104/19</t>
    </r>
  </si>
  <si>
    <r>
      <rPr>
        <sz val="9"/>
        <rFont val="Tw Cen MT"/>
        <family val="2"/>
      </rPr>
      <t>APL-D-123</t>
    </r>
  </si>
  <si>
    <r>
      <rPr>
        <sz val="9"/>
        <rFont val="Tw Cen MT"/>
        <family val="2"/>
      </rPr>
      <t>AI 2105/19</t>
    </r>
  </si>
  <si>
    <r>
      <rPr>
        <sz val="9"/>
        <rFont val="Tw Cen MT"/>
        <family val="2"/>
      </rPr>
      <t>APL-D-124</t>
    </r>
  </si>
  <si>
    <r>
      <rPr>
        <sz val="9"/>
        <rFont val="Tw Cen MT"/>
        <family val="2"/>
      </rPr>
      <t>AI 2106/19</t>
    </r>
  </si>
  <si>
    <r>
      <rPr>
        <sz val="9"/>
        <rFont val="Tw Cen MT"/>
        <family val="2"/>
      </rPr>
      <t>APL-D-125</t>
    </r>
  </si>
  <si>
    <r>
      <rPr>
        <sz val="9"/>
        <rFont val="Tw Cen MT"/>
        <family val="2"/>
      </rPr>
      <t>AI 2107/19</t>
    </r>
  </si>
  <si>
    <r>
      <rPr>
        <sz val="9"/>
        <rFont val="Tw Cen MT"/>
        <family val="2"/>
      </rPr>
      <t>APL-D-126</t>
    </r>
  </si>
  <si>
    <r>
      <rPr>
        <sz val="9"/>
        <rFont val="Tw Cen MT"/>
        <family val="2"/>
      </rPr>
      <t>AI 2108/19</t>
    </r>
  </si>
  <si>
    <r>
      <rPr>
        <sz val="9"/>
        <rFont val="Tw Cen MT"/>
        <family val="2"/>
      </rPr>
      <t>APL-D-127</t>
    </r>
  </si>
  <si>
    <r>
      <rPr>
        <sz val="9"/>
        <rFont val="Tw Cen MT"/>
        <family val="2"/>
      </rPr>
      <t>AI 2109/19</t>
    </r>
  </si>
  <si>
    <r>
      <rPr>
        <sz val="9"/>
        <rFont val="Tw Cen MT"/>
        <family val="2"/>
      </rPr>
      <t>APL-D-128</t>
    </r>
  </si>
  <si>
    <r>
      <rPr>
        <sz val="9"/>
        <rFont val="Tw Cen MT"/>
        <family val="2"/>
      </rPr>
      <t>AI 2110/19</t>
    </r>
  </si>
  <si>
    <r>
      <rPr>
        <sz val="9"/>
        <rFont val="Tw Cen MT"/>
        <family val="2"/>
      </rPr>
      <t>AECI-ML</t>
    </r>
  </si>
  <si>
    <r>
      <rPr>
        <sz val="9"/>
        <rFont val="Tw Cen MT"/>
        <family val="2"/>
      </rPr>
      <t>xxxxxxxxxxx</t>
    </r>
  </si>
  <si>
    <r>
      <rPr>
        <sz val="9"/>
        <rFont val="Tw Cen MT"/>
        <family val="2"/>
      </rPr>
      <t>APL-D-129</t>
    </r>
  </si>
  <si>
    <r>
      <rPr>
        <sz val="9"/>
        <rFont val="Tw Cen MT"/>
        <family val="2"/>
      </rPr>
      <t>AI 2114/19</t>
    </r>
  </si>
  <si>
    <r>
      <rPr>
        <sz val="9"/>
        <rFont val="Tw Cen MT"/>
        <family val="2"/>
      </rPr>
      <t>APL-D-13</t>
    </r>
  </si>
  <si>
    <r>
      <rPr>
        <sz val="9"/>
        <rFont val="Tw Cen MT"/>
        <family val="2"/>
      </rPr>
      <t>AI 1527/18</t>
    </r>
  </si>
  <si>
    <r>
      <rPr>
        <sz val="9"/>
        <rFont val="Tw Cen MT"/>
        <family val="2"/>
      </rPr>
      <t>APL-D-130</t>
    </r>
  </si>
  <si>
    <r>
      <rPr>
        <sz val="9"/>
        <rFont val="Tw Cen MT"/>
        <family val="2"/>
      </rPr>
      <t>AI 2116/19</t>
    </r>
  </si>
  <si>
    <r>
      <rPr>
        <sz val="9"/>
        <rFont val="Tw Cen MT"/>
        <family val="2"/>
      </rPr>
      <t>Société des Mines de Komana "SMK" SA</t>
    </r>
  </si>
  <si>
    <r>
      <rPr>
        <sz val="9"/>
        <rFont val="Tw Cen MT"/>
        <family val="2"/>
      </rPr>
      <t>083300712N</t>
    </r>
  </si>
  <si>
    <r>
      <rPr>
        <sz val="9"/>
        <rFont val="Tw Cen MT"/>
        <family val="2"/>
      </rPr>
      <t>APL-D-131</t>
    </r>
  </si>
  <si>
    <r>
      <rPr>
        <sz val="9"/>
        <rFont val="Tw Cen MT"/>
        <family val="2"/>
      </rPr>
      <t>AI 2119/19</t>
    </r>
  </si>
  <si>
    <r>
      <rPr>
        <sz val="9"/>
        <rFont val="Tw Cen MT"/>
        <family val="2"/>
      </rPr>
      <t>APL-D-132</t>
    </r>
  </si>
  <si>
    <r>
      <rPr>
        <sz val="9"/>
        <rFont val="Tw Cen MT"/>
        <family val="2"/>
      </rPr>
      <t>AI 2120/19</t>
    </r>
  </si>
  <si>
    <r>
      <rPr>
        <sz val="9"/>
        <rFont val="Tw Cen MT"/>
        <family val="2"/>
      </rPr>
      <t>APL-D-133</t>
    </r>
  </si>
  <si>
    <r>
      <rPr>
        <sz val="9"/>
        <rFont val="Tw Cen MT"/>
        <family val="2"/>
      </rPr>
      <t>AI 2122/19</t>
    </r>
  </si>
  <si>
    <r>
      <rPr>
        <sz val="9"/>
        <rFont val="Tw Cen MT"/>
        <family val="2"/>
      </rPr>
      <t>Acide sulfurique</t>
    </r>
  </si>
  <si>
    <r>
      <rPr>
        <sz val="9"/>
        <rFont val="Tw Cen MT"/>
        <family val="2"/>
      </rPr>
      <t>APL-D-134</t>
    </r>
  </si>
  <si>
    <r>
      <rPr>
        <sz val="9"/>
        <rFont val="Tw Cen MT"/>
        <family val="2"/>
      </rPr>
      <t>AI 2129/19</t>
    </r>
  </si>
  <si>
    <r>
      <rPr>
        <sz val="9"/>
        <rFont val="Tw Cen MT"/>
        <family val="2"/>
      </rPr>
      <t>APL-D-135</t>
    </r>
  </si>
  <si>
    <r>
      <rPr>
        <sz val="9"/>
        <rFont val="Tw Cen MT"/>
        <family val="2"/>
      </rPr>
      <t>AI 2130/19</t>
    </r>
  </si>
  <si>
    <r>
      <rPr>
        <sz val="9"/>
        <rFont val="Tw Cen MT"/>
        <family val="2"/>
      </rPr>
      <t>APL-D-136</t>
    </r>
  </si>
  <si>
    <r>
      <rPr>
        <sz val="9"/>
        <rFont val="Tw Cen MT"/>
        <family val="2"/>
      </rPr>
      <t>AI 2131/19</t>
    </r>
  </si>
  <si>
    <r>
      <rPr>
        <sz val="9"/>
        <rFont val="Tw Cen MT"/>
        <family val="2"/>
      </rPr>
      <t>APL-D-137</t>
    </r>
  </si>
  <si>
    <r>
      <rPr>
        <sz val="9"/>
        <rFont val="Tw Cen MT"/>
        <family val="2"/>
      </rPr>
      <t>AI 2132/19</t>
    </r>
  </si>
  <si>
    <r>
      <rPr>
        <sz val="9"/>
        <rFont val="Tw Cen MT"/>
        <family val="2"/>
      </rPr>
      <t>APL-D-138</t>
    </r>
  </si>
  <si>
    <r>
      <rPr>
        <sz val="9"/>
        <rFont val="Tw Cen MT"/>
        <family val="2"/>
      </rPr>
      <t>AI 2133/19</t>
    </r>
  </si>
  <si>
    <r>
      <rPr>
        <sz val="9"/>
        <rFont val="Tw Cen MT"/>
        <family val="2"/>
      </rPr>
      <t>APL-D-139</t>
    </r>
  </si>
  <si>
    <r>
      <rPr>
        <sz val="9"/>
        <rFont val="Tw Cen MT"/>
        <family val="2"/>
      </rPr>
      <t>AI 2134/19</t>
    </r>
  </si>
  <si>
    <r>
      <rPr>
        <sz val="9"/>
        <rFont val="Tw Cen MT"/>
        <family val="2"/>
      </rPr>
      <t>APL-D-14</t>
    </r>
  </si>
  <si>
    <r>
      <rPr>
        <sz val="9"/>
        <rFont val="Tw Cen MT"/>
        <family val="2"/>
      </rPr>
      <t>AI 1528/18</t>
    </r>
  </si>
  <si>
    <r>
      <rPr>
        <sz val="9"/>
        <rFont val="Tw Cen MT"/>
        <family val="2"/>
      </rPr>
      <t>APL-D-140</t>
    </r>
  </si>
  <si>
    <r>
      <rPr>
        <sz val="9"/>
        <rFont val="Tw Cen MT"/>
        <family val="2"/>
      </rPr>
      <t>AI 2135/19</t>
    </r>
  </si>
  <si>
    <r>
      <rPr>
        <sz val="9"/>
        <rFont val="Tw Cen MT"/>
        <family val="2"/>
      </rPr>
      <t>APL-D-141</t>
    </r>
  </si>
  <si>
    <r>
      <rPr>
        <sz val="9"/>
        <rFont val="Tw Cen MT"/>
        <family val="2"/>
      </rPr>
      <t>AI 2136/19</t>
    </r>
  </si>
  <si>
    <r>
      <rPr>
        <sz val="9"/>
        <rFont val="Tw Cen MT"/>
        <family val="2"/>
      </rPr>
      <t>APL-D-142</t>
    </r>
  </si>
  <si>
    <r>
      <rPr>
        <sz val="9"/>
        <rFont val="Tw Cen MT"/>
        <family val="2"/>
      </rPr>
      <t>AI 2137/19</t>
    </r>
  </si>
  <si>
    <r>
      <rPr>
        <sz val="9"/>
        <rFont val="Tw Cen MT"/>
        <family val="2"/>
      </rPr>
      <t>APL-D-143</t>
    </r>
  </si>
  <si>
    <r>
      <rPr>
        <sz val="9"/>
        <rFont val="Tw Cen MT"/>
        <family val="2"/>
      </rPr>
      <t>AI 2138/19</t>
    </r>
  </si>
  <si>
    <r>
      <rPr>
        <sz val="9"/>
        <rFont val="Tw Cen MT"/>
        <family val="2"/>
      </rPr>
      <t>APL-D-144</t>
    </r>
  </si>
  <si>
    <r>
      <rPr>
        <sz val="9"/>
        <rFont val="Tw Cen MT"/>
        <family val="2"/>
      </rPr>
      <t>AI 2139/19</t>
    </r>
  </si>
  <si>
    <r>
      <rPr>
        <sz val="9"/>
        <rFont val="Tw Cen MT"/>
        <family val="2"/>
      </rPr>
      <t>APL-D-145</t>
    </r>
  </si>
  <si>
    <r>
      <rPr>
        <sz val="9"/>
        <rFont val="Tw Cen MT"/>
        <family val="2"/>
      </rPr>
      <t>AI 2140/19</t>
    </r>
  </si>
  <si>
    <r>
      <rPr>
        <sz val="9"/>
        <rFont val="Tw Cen MT"/>
        <family val="2"/>
      </rPr>
      <t>APL-D-146</t>
    </r>
  </si>
  <si>
    <r>
      <rPr>
        <sz val="9"/>
        <rFont val="Tw Cen MT"/>
        <family val="2"/>
      </rPr>
      <t>AI 2141/19</t>
    </r>
  </si>
  <si>
    <r>
      <rPr>
        <sz val="9"/>
        <rFont val="Tw Cen MT"/>
        <family val="2"/>
      </rPr>
      <t>Razel Mali S.A</t>
    </r>
  </si>
  <si>
    <r>
      <rPr>
        <sz val="9"/>
        <rFont val="Tw Cen MT"/>
        <family val="2"/>
      </rPr>
      <t>087800709Y</t>
    </r>
  </si>
  <si>
    <r>
      <rPr>
        <sz val="9"/>
        <rFont val="Tw Cen MT"/>
        <family val="2"/>
      </rPr>
      <t>APL-D-147</t>
    </r>
  </si>
  <si>
    <r>
      <rPr>
        <sz val="9"/>
        <rFont val="Tw Cen MT"/>
        <family val="2"/>
      </rPr>
      <t>AI 2142/19</t>
    </r>
  </si>
  <si>
    <r>
      <rPr>
        <sz val="9"/>
        <rFont val="Tw Cen MT"/>
        <family val="2"/>
      </rPr>
      <t>APL-D-148</t>
    </r>
  </si>
  <si>
    <r>
      <rPr>
        <sz val="9"/>
        <rFont val="Tw Cen MT"/>
        <family val="2"/>
      </rPr>
      <t>AI 2144/19</t>
    </r>
  </si>
  <si>
    <r>
      <rPr>
        <sz val="9"/>
        <rFont val="Tw Cen MT"/>
        <family val="2"/>
      </rPr>
      <t>APL-D-149</t>
    </r>
  </si>
  <si>
    <r>
      <rPr>
        <sz val="9"/>
        <rFont val="Tw Cen MT"/>
        <family val="2"/>
      </rPr>
      <t>AI 2157/19</t>
    </r>
  </si>
  <si>
    <r>
      <rPr>
        <sz val="9"/>
        <rFont val="Tw Cen MT"/>
        <family val="2"/>
      </rPr>
      <t>APL-D-15</t>
    </r>
  </si>
  <si>
    <r>
      <rPr>
        <sz val="9"/>
        <rFont val="Tw Cen MT"/>
        <family val="2"/>
      </rPr>
      <t>AI 1529/18</t>
    </r>
  </si>
  <si>
    <r>
      <rPr>
        <sz val="9"/>
        <rFont val="Tw Cen MT"/>
        <family val="2"/>
      </rPr>
      <t>Société d'Exploitation Minière de Loulo ( SOMILO)</t>
    </r>
  </si>
  <si>
    <r>
      <rPr>
        <sz val="9"/>
        <rFont val="Tw Cen MT"/>
        <family val="2"/>
      </rPr>
      <t>APL-D-150</t>
    </r>
  </si>
  <si>
    <r>
      <rPr>
        <sz val="9"/>
        <rFont val="Tw Cen MT"/>
        <family val="2"/>
      </rPr>
      <t>AI 2158/19</t>
    </r>
  </si>
  <si>
    <r>
      <rPr>
        <sz val="9"/>
        <rFont val="Tw Cen MT"/>
        <family val="2"/>
      </rPr>
      <t>APL-D-151</t>
    </r>
  </si>
  <si>
    <r>
      <rPr>
        <sz val="9"/>
        <rFont val="Tw Cen MT"/>
        <family val="2"/>
      </rPr>
      <t>AI 2159/19</t>
    </r>
  </si>
  <si>
    <r>
      <rPr>
        <sz val="9"/>
        <rFont val="Tw Cen MT"/>
        <family val="2"/>
      </rPr>
      <t>APL-D-152</t>
    </r>
  </si>
  <si>
    <r>
      <rPr>
        <sz val="9"/>
        <rFont val="Tw Cen MT"/>
        <family val="2"/>
      </rPr>
      <t>AI 2160/19</t>
    </r>
  </si>
  <si>
    <r>
      <rPr>
        <sz val="9"/>
        <rFont val="Tw Cen MT"/>
        <family val="2"/>
      </rPr>
      <t>APL-D-153</t>
    </r>
  </si>
  <si>
    <r>
      <rPr>
        <sz val="9"/>
        <rFont val="Tw Cen MT"/>
        <family val="2"/>
      </rPr>
      <t>AI 2161/19</t>
    </r>
  </si>
  <si>
    <r>
      <rPr>
        <sz val="9"/>
        <rFont val="Tw Cen MT"/>
        <family val="2"/>
      </rPr>
      <t>APL-D-154</t>
    </r>
  </si>
  <si>
    <r>
      <rPr>
        <sz val="9"/>
        <rFont val="Tw Cen MT"/>
        <family val="2"/>
      </rPr>
      <t>AI 2162/19</t>
    </r>
  </si>
  <si>
    <r>
      <rPr>
        <sz val="9"/>
        <rFont val="Tw Cen MT"/>
        <family val="2"/>
      </rPr>
      <t>APL-D-155</t>
    </r>
  </si>
  <si>
    <r>
      <rPr>
        <sz val="9"/>
        <rFont val="Tw Cen MT"/>
        <family val="2"/>
      </rPr>
      <t>AI 2163/19</t>
    </r>
  </si>
  <si>
    <r>
      <rPr>
        <sz val="9"/>
        <rFont val="Tw Cen MT"/>
        <family val="2"/>
      </rPr>
      <t>APL-D-156</t>
    </r>
  </si>
  <si>
    <r>
      <rPr>
        <sz val="9"/>
        <rFont val="Tw Cen MT"/>
        <family val="2"/>
      </rPr>
      <t>AI 2164/19</t>
    </r>
  </si>
  <si>
    <r>
      <rPr>
        <sz val="9"/>
        <rFont val="Tw Cen MT"/>
        <family val="2"/>
      </rPr>
      <t>APL-D-157</t>
    </r>
  </si>
  <si>
    <r>
      <rPr>
        <sz val="9"/>
        <rFont val="Tw Cen MT"/>
        <family val="2"/>
      </rPr>
      <t>AI 2209/19</t>
    </r>
  </si>
  <si>
    <r>
      <rPr>
        <sz val="9"/>
        <rFont val="Tw Cen MT"/>
        <family val="2"/>
      </rPr>
      <t>APL-D-158</t>
    </r>
  </si>
  <si>
    <r>
      <rPr>
        <sz val="9"/>
        <rFont val="Tw Cen MT"/>
        <family val="2"/>
      </rPr>
      <t>AI 2210/19</t>
    </r>
  </si>
  <si>
    <r>
      <rPr>
        <sz val="9"/>
        <rFont val="Tw Cen MT"/>
        <family val="2"/>
      </rPr>
      <t>APL-D-159</t>
    </r>
  </si>
  <si>
    <r>
      <rPr>
        <sz val="9"/>
        <rFont val="Tw Cen MT"/>
        <family val="2"/>
      </rPr>
      <t>APL-D-16</t>
    </r>
  </si>
  <si>
    <r>
      <rPr>
        <sz val="9"/>
        <rFont val="Tw Cen MT"/>
        <family val="2"/>
      </rPr>
      <t>AI 1530/18</t>
    </r>
  </si>
  <si>
    <r>
      <rPr>
        <sz val="9"/>
        <rFont val="Tw Cen MT"/>
        <family val="2"/>
      </rPr>
      <t>APL-D-160</t>
    </r>
  </si>
  <si>
    <r>
      <rPr>
        <sz val="9"/>
        <rFont val="Tw Cen MT"/>
        <family val="2"/>
      </rPr>
      <t>AI 2211/19</t>
    </r>
  </si>
  <si>
    <r>
      <rPr>
        <sz val="9"/>
        <rFont val="Tw Cen MT"/>
        <family val="2"/>
      </rPr>
      <t>APL-D-161</t>
    </r>
  </si>
  <si>
    <r>
      <rPr>
        <sz val="9"/>
        <rFont val="Tw Cen MT"/>
        <family val="2"/>
      </rPr>
      <t>AI 2212/19</t>
    </r>
  </si>
  <si>
    <r>
      <rPr>
        <sz val="9"/>
        <rFont val="Tw Cen MT"/>
        <family val="2"/>
      </rPr>
      <t>APL-D-162</t>
    </r>
  </si>
  <si>
    <r>
      <rPr>
        <sz val="9"/>
        <rFont val="Tw Cen MT"/>
        <family val="2"/>
      </rPr>
      <t>AI 2213/19</t>
    </r>
  </si>
  <si>
    <r>
      <rPr>
        <sz val="9"/>
        <rFont val="Tw Cen MT"/>
        <family val="2"/>
      </rPr>
      <t>APL-D-163</t>
    </r>
  </si>
  <si>
    <r>
      <rPr>
        <sz val="9"/>
        <rFont val="Tw Cen MT"/>
        <family val="2"/>
      </rPr>
      <t>APL-D-164</t>
    </r>
  </si>
  <si>
    <r>
      <rPr>
        <sz val="9"/>
        <rFont val="Tw Cen MT"/>
        <family val="2"/>
      </rPr>
      <t>AI 2214/19</t>
    </r>
  </si>
  <si>
    <r>
      <rPr>
        <sz val="9"/>
        <rFont val="Tw Cen MT"/>
        <family val="2"/>
      </rPr>
      <t>APL-D-165</t>
    </r>
  </si>
  <si>
    <r>
      <rPr>
        <sz val="9"/>
        <rFont val="Tw Cen MT"/>
        <family val="2"/>
      </rPr>
      <t>AI 2215/19</t>
    </r>
  </si>
  <si>
    <r>
      <rPr>
        <sz val="9"/>
        <rFont val="Tw Cen MT"/>
        <family val="2"/>
      </rPr>
      <t>APL-D-166</t>
    </r>
  </si>
  <si>
    <r>
      <rPr>
        <sz val="9"/>
        <rFont val="Tw Cen MT"/>
        <family val="2"/>
      </rPr>
      <t>AI 2216/19</t>
    </r>
  </si>
  <si>
    <r>
      <rPr>
        <sz val="9"/>
        <rFont val="Tw Cen MT"/>
        <family val="2"/>
      </rPr>
      <t>APL-D-167</t>
    </r>
  </si>
  <si>
    <r>
      <rPr>
        <sz val="9"/>
        <rFont val="Tw Cen MT"/>
        <family val="2"/>
      </rPr>
      <t>AI 2217/19</t>
    </r>
  </si>
  <si>
    <r>
      <rPr>
        <sz val="9"/>
        <rFont val="Tw Cen MT"/>
        <family val="2"/>
      </rPr>
      <t>APL-D-168</t>
    </r>
  </si>
  <si>
    <r>
      <rPr>
        <sz val="9"/>
        <rFont val="Tw Cen MT"/>
        <family val="2"/>
      </rPr>
      <t>AI 2220/19</t>
    </r>
  </si>
  <si>
    <r>
      <rPr>
        <sz val="9"/>
        <rFont val="Tw Cen MT"/>
        <family val="2"/>
      </rPr>
      <t>APL-D-169</t>
    </r>
  </si>
  <si>
    <r>
      <rPr>
        <sz val="9"/>
        <rFont val="Tw Cen MT"/>
        <family val="2"/>
      </rPr>
      <t>APL-D-17</t>
    </r>
  </si>
  <si>
    <r>
      <rPr>
        <sz val="9"/>
        <rFont val="Tw Cen MT"/>
        <family val="2"/>
      </rPr>
      <t>AI 1531/18</t>
    </r>
  </si>
  <si>
    <r>
      <rPr>
        <sz val="9"/>
        <rFont val="Tw Cen MT"/>
        <family val="2"/>
      </rPr>
      <t>APL-D-170</t>
    </r>
  </si>
  <si>
    <r>
      <rPr>
        <sz val="9"/>
        <rFont val="Tw Cen MT"/>
        <family val="2"/>
      </rPr>
      <t>AI 2229/19</t>
    </r>
  </si>
  <si>
    <r>
      <rPr>
        <sz val="9"/>
        <rFont val="Tw Cen MT"/>
        <family val="2"/>
      </rPr>
      <t>APL-D-171</t>
    </r>
  </si>
  <si>
    <r>
      <rPr>
        <sz val="9"/>
        <rFont val="Tw Cen MT"/>
        <family val="2"/>
      </rPr>
      <t>AI 2230/19</t>
    </r>
  </si>
  <si>
    <r>
      <rPr>
        <sz val="9"/>
        <rFont val="Tw Cen MT"/>
        <family val="2"/>
      </rPr>
      <t>APL-D-172</t>
    </r>
  </si>
  <si>
    <r>
      <rPr>
        <sz val="9"/>
        <rFont val="Tw Cen MT"/>
        <family val="2"/>
      </rPr>
      <t>AI 2231/19</t>
    </r>
  </si>
  <si>
    <r>
      <rPr>
        <sz val="9"/>
        <rFont val="Tw Cen MT"/>
        <family val="2"/>
      </rPr>
      <t>APL-D-173</t>
    </r>
  </si>
  <si>
    <r>
      <rPr>
        <sz val="9"/>
        <rFont val="Tw Cen MT"/>
        <family val="2"/>
      </rPr>
      <t>DE 2232/19</t>
    </r>
  </si>
  <si>
    <r>
      <rPr>
        <sz val="9"/>
        <rFont val="Tw Cen MT"/>
        <family val="2"/>
      </rPr>
      <t>Toguna Mining Corporation (TMC) SARL</t>
    </r>
  </si>
  <si>
    <r>
      <rPr>
        <sz val="9"/>
        <rFont val="Tw Cen MT"/>
        <family val="2"/>
      </rPr>
      <t>025017795N</t>
    </r>
  </si>
  <si>
    <r>
      <rPr>
        <sz val="10"/>
        <rFont val="Tw Cen MT"/>
        <family val="2"/>
      </rPr>
      <t>Kabaro</t>
    </r>
  </si>
  <si>
    <r>
      <rPr>
        <sz val="9"/>
        <rFont val="Tw Cen MT"/>
        <family val="2"/>
      </rPr>
      <t>APL-D-174</t>
    </r>
  </si>
  <si>
    <r>
      <rPr>
        <sz val="9"/>
        <rFont val="Tw Cen MT"/>
        <family val="2"/>
      </rPr>
      <t>AI 2233/19</t>
    </r>
  </si>
  <si>
    <r>
      <rPr>
        <sz val="9"/>
        <rFont val="Tw Cen MT"/>
        <family val="2"/>
      </rPr>
      <t>APL-D-175</t>
    </r>
  </si>
  <si>
    <r>
      <rPr>
        <sz val="9"/>
        <rFont val="Tw Cen MT"/>
        <family val="2"/>
      </rPr>
      <t>AI 2234/19</t>
    </r>
  </si>
  <si>
    <r>
      <rPr>
        <sz val="9"/>
        <rFont val="Tw Cen MT"/>
        <family val="2"/>
      </rPr>
      <t>APL-D-176</t>
    </r>
  </si>
  <si>
    <r>
      <rPr>
        <sz val="9"/>
        <rFont val="Tw Cen MT"/>
        <family val="2"/>
      </rPr>
      <t>AI 2235/19</t>
    </r>
  </si>
  <si>
    <r>
      <rPr>
        <sz val="9"/>
        <rFont val="Tw Cen MT"/>
        <family val="2"/>
      </rPr>
      <t>APL-D-177</t>
    </r>
  </si>
  <si>
    <r>
      <rPr>
        <sz val="9"/>
        <rFont val="Tw Cen MT"/>
        <family val="2"/>
      </rPr>
      <t>AI 2236/19</t>
    </r>
  </si>
  <si>
    <r>
      <rPr>
        <sz val="9"/>
        <rFont val="Tw Cen MT"/>
        <family val="2"/>
      </rPr>
      <t>APL-D-178</t>
    </r>
  </si>
  <si>
    <r>
      <rPr>
        <sz val="9"/>
        <rFont val="Tw Cen MT"/>
        <family val="2"/>
      </rPr>
      <t>AI 2237/19</t>
    </r>
  </si>
  <si>
    <r>
      <rPr>
        <sz val="9"/>
        <rFont val="Tw Cen MT"/>
        <family val="2"/>
      </rPr>
      <t>APL-D-179</t>
    </r>
  </si>
  <si>
    <r>
      <rPr>
        <sz val="9"/>
        <rFont val="Tw Cen MT"/>
        <family val="2"/>
      </rPr>
      <t>AI 2238/19</t>
    </r>
  </si>
  <si>
    <r>
      <rPr>
        <sz val="9"/>
        <rFont val="Tw Cen MT"/>
        <family val="2"/>
      </rPr>
      <t>APL-D-18</t>
    </r>
  </si>
  <si>
    <r>
      <rPr>
        <sz val="9"/>
        <rFont val="Tw Cen MT"/>
        <family val="2"/>
      </rPr>
      <t>AI 1532/18</t>
    </r>
  </si>
  <si>
    <r>
      <rPr>
        <sz val="9"/>
        <rFont val="Tw Cen MT"/>
        <family val="2"/>
      </rPr>
      <t>APL-D-180</t>
    </r>
  </si>
  <si>
    <r>
      <rPr>
        <sz val="9"/>
        <rFont val="Tw Cen MT"/>
        <family val="2"/>
      </rPr>
      <t>AI 2240/19</t>
    </r>
  </si>
  <si>
    <r>
      <rPr>
        <sz val="9"/>
        <rFont val="Tw Cen MT"/>
        <family val="2"/>
      </rPr>
      <t>APL-D-181</t>
    </r>
  </si>
  <si>
    <r>
      <rPr>
        <sz val="9"/>
        <rFont val="Tw Cen MT"/>
        <family val="2"/>
      </rPr>
      <t>AI 2241/19</t>
    </r>
  </si>
  <si>
    <r>
      <rPr>
        <sz val="9"/>
        <rFont val="Tw Cen MT"/>
        <family val="2"/>
      </rPr>
      <t>APL-D-182</t>
    </r>
  </si>
  <si>
    <r>
      <rPr>
        <sz val="9"/>
        <rFont val="Tw Cen MT"/>
        <family val="2"/>
      </rPr>
      <t>APL-D-183</t>
    </r>
  </si>
  <si>
    <r>
      <rPr>
        <sz val="9"/>
        <rFont val="Tw Cen MT"/>
        <family val="2"/>
      </rPr>
      <t>APL-D-184</t>
    </r>
  </si>
  <si>
    <r>
      <rPr>
        <sz val="9"/>
        <rFont val="Tw Cen MT"/>
        <family val="2"/>
      </rPr>
      <t>AI 2242/19</t>
    </r>
  </si>
  <si>
    <r>
      <rPr>
        <sz val="9"/>
        <rFont val="Tw Cen MT"/>
        <family val="2"/>
      </rPr>
      <t>APL-D-185</t>
    </r>
  </si>
  <si>
    <r>
      <rPr>
        <sz val="9"/>
        <rFont val="Tw Cen MT"/>
        <family val="2"/>
      </rPr>
      <t>AI 2243/19</t>
    </r>
  </si>
  <si>
    <r>
      <rPr>
        <sz val="9"/>
        <rFont val="Tw Cen MT"/>
        <family val="2"/>
      </rPr>
      <t>APL-D-186</t>
    </r>
  </si>
  <si>
    <r>
      <rPr>
        <sz val="9"/>
        <rFont val="Tw Cen MT"/>
        <family val="2"/>
      </rPr>
      <t>AI 2244/19</t>
    </r>
  </si>
  <si>
    <r>
      <rPr>
        <sz val="9"/>
        <rFont val="Tw Cen MT"/>
        <family val="2"/>
      </rPr>
      <t>APL-D-187</t>
    </r>
  </si>
  <si>
    <r>
      <rPr>
        <sz val="9"/>
        <rFont val="Tw Cen MT"/>
        <family val="2"/>
      </rPr>
      <t>AI 2245/19</t>
    </r>
  </si>
  <si>
    <r>
      <rPr>
        <sz val="9"/>
        <rFont val="Tw Cen MT"/>
        <family val="2"/>
      </rPr>
      <t>APL-D-188</t>
    </r>
  </si>
  <si>
    <r>
      <rPr>
        <sz val="9"/>
        <rFont val="Tw Cen MT"/>
        <family val="2"/>
      </rPr>
      <t>AI 2246/19</t>
    </r>
  </si>
  <si>
    <r>
      <rPr>
        <sz val="9"/>
        <rFont val="Tw Cen MT"/>
        <family val="2"/>
      </rPr>
      <t>APL-D-189</t>
    </r>
  </si>
  <si>
    <r>
      <rPr>
        <sz val="9"/>
        <rFont val="Tw Cen MT"/>
        <family val="2"/>
      </rPr>
      <t>AI 2247/19</t>
    </r>
  </si>
  <si>
    <r>
      <rPr>
        <sz val="9"/>
        <rFont val="Tw Cen MT"/>
        <family val="2"/>
      </rPr>
      <t>APL-D-19</t>
    </r>
  </si>
  <si>
    <r>
      <rPr>
        <sz val="9"/>
        <rFont val="Tw Cen MT"/>
        <family val="2"/>
      </rPr>
      <t>AI 1533/18</t>
    </r>
  </si>
  <si>
    <r>
      <rPr>
        <sz val="9"/>
        <rFont val="Tw Cen MT"/>
        <family val="2"/>
      </rPr>
      <t>APL-D-190</t>
    </r>
  </si>
  <si>
    <r>
      <rPr>
        <sz val="9"/>
        <rFont val="Tw Cen MT"/>
        <family val="2"/>
      </rPr>
      <t>AI 2248/19</t>
    </r>
  </si>
  <si>
    <r>
      <rPr>
        <sz val="9"/>
        <rFont val="Tw Cen MT"/>
        <family val="2"/>
      </rPr>
      <t>Nampala S.A</t>
    </r>
  </si>
  <si>
    <r>
      <rPr>
        <sz val="9"/>
        <rFont val="Tw Cen MT"/>
        <family val="2"/>
      </rPr>
      <t>087800776J</t>
    </r>
  </si>
  <si>
    <r>
      <rPr>
        <sz val="9"/>
        <rFont val="Tw Cen MT"/>
        <family val="2"/>
      </rPr>
      <t>APL-D-191</t>
    </r>
  </si>
  <si>
    <r>
      <rPr>
        <sz val="9"/>
        <rFont val="Tw Cen MT"/>
        <family val="2"/>
      </rPr>
      <t>AI 2273/20</t>
    </r>
  </si>
  <si>
    <r>
      <rPr>
        <sz val="9"/>
        <rFont val="Tw Cen MT"/>
        <family val="2"/>
      </rPr>
      <t>APL-D-192</t>
    </r>
  </si>
  <si>
    <r>
      <rPr>
        <sz val="9"/>
        <rFont val="Tw Cen MT"/>
        <family val="2"/>
      </rPr>
      <t>AI 2274/20</t>
    </r>
  </si>
  <si>
    <r>
      <rPr>
        <sz val="9"/>
        <rFont val="Tw Cen MT"/>
        <family val="2"/>
      </rPr>
      <t>APL-D-193</t>
    </r>
  </si>
  <si>
    <r>
      <rPr>
        <sz val="9"/>
        <rFont val="Tw Cen MT"/>
        <family val="2"/>
      </rPr>
      <t>AI 2275/20</t>
    </r>
  </si>
  <si>
    <r>
      <rPr>
        <sz val="9"/>
        <rFont val="Tw Cen MT"/>
        <family val="2"/>
      </rPr>
      <t>APL-D-194</t>
    </r>
  </si>
  <si>
    <r>
      <rPr>
        <sz val="9"/>
        <rFont val="Tw Cen MT"/>
        <family val="2"/>
      </rPr>
      <t>APL-D-195</t>
    </r>
  </si>
  <si>
    <r>
      <rPr>
        <sz val="9"/>
        <rFont val="Tw Cen MT"/>
        <family val="2"/>
      </rPr>
      <t>AI 2276/20</t>
    </r>
  </si>
  <si>
    <r>
      <rPr>
        <sz val="9"/>
        <rFont val="Tw Cen MT"/>
        <family val="2"/>
      </rPr>
      <t>APL-D-196</t>
    </r>
  </si>
  <si>
    <r>
      <rPr>
        <sz val="9"/>
        <rFont val="Tw Cen MT"/>
        <family val="2"/>
      </rPr>
      <t>AI 2277/20</t>
    </r>
  </si>
  <si>
    <r>
      <rPr>
        <sz val="9"/>
        <rFont val="Tw Cen MT"/>
        <family val="2"/>
      </rPr>
      <t>APL-D-197</t>
    </r>
  </si>
  <si>
    <r>
      <rPr>
        <sz val="9"/>
        <rFont val="Tw Cen MT"/>
        <family val="2"/>
      </rPr>
      <t>AI 2282/20</t>
    </r>
  </si>
  <si>
    <r>
      <rPr>
        <sz val="9"/>
        <rFont val="Tw Cen MT"/>
        <family val="2"/>
      </rPr>
      <t>APL-D-198</t>
    </r>
  </si>
  <si>
    <r>
      <rPr>
        <sz val="9"/>
        <rFont val="Tw Cen MT"/>
        <family val="2"/>
      </rPr>
      <t>APL-D-199</t>
    </r>
  </si>
  <si>
    <r>
      <rPr>
        <sz val="9"/>
        <rFont val="Tw Cen MT"/>
        <family val="2"/>
      </rPr>
      <t>AI 2283/20</t>
    </r>
  </si>
  <si>
    <r>
      <rPr>
        <sz val="9"/>
        <rFont val="Tw Cen MT"/>
        <family val="2"/>
      </rPr>
      <t>APL-D-2</t>
    </r>
  </si>
  <si>
    <r>
      <rPr>
        <sz val="9"/>
        <rFont val="Tw Cen MT"/>
        <family val="2"/>
      </rPr>
      <t>AI 1517/18</t>
    </r>
  </si>
  <si>
    <r>
      <rPr>
        <sz val="9"/>
        <rFont val="Tw Cen MT"/>
        <family val="2"/>
      </rPr>
      <t>APL-D-20</t>
    </r>
  </si>
  <si>
    <r>
      <rPr>
        <sz val="9"/>
        <rFont val="Tw Cen MT"/>
        <family val="2"/>
      </rPr>
      <t>AI 1534/18</t>
    </r>
  </si>
  <si>
    <r>
      <rPr>
        <sz val="9"/>
        <rFont val="Tw Cen MT"/>
        <family val="2"/>
      </rPr>
      <t>APL-D-200</t>
    </r>
  </si>
  <si>
    <r>
      <rPr>
        <sz val="9"/>
        <rFont val="Tw Cen MT"/>
        <family val="2"/>
      </rPr>
      <t>AI 2284/20</t>
    </r>
  </si>
  <si>
    <r>
      <rPr>
        <sz val="9"/>
        <rFont val="Tw Cen MT"/>
        <family val="2"/>
      </rPr>
      <t>APL-D-201</t>
    </r>
  </si>
  <si>
    <r>
      <rPr>
        <sz val="9"/>
        <rFont val="Tw Cen MT"/>
        <family val="2"/>
      </rPr>
      <t>APL-D-202</t>
    </r>
  </si>
  <si>
    <r>
      <rPr>
        <sz val="9"/>
        <rFont val="Tw Cen MT"/>
        <family val="2"/>
      </rPr>
      <t>APL-D-203</t>
    </r>
  </si>
  <si>
    <r>
      <rPr>
        <sz val="9"/>
        <rFont val="Tw Cen MT"/>
        <family val="2"/>
      </rPr>
      <t>APL-D-204</t>
    </r>
  </si>
  <si>
    <r>
      <rPr>
        <sz val="9"/>
        <rFont val="Tw Cen MT"/>
        <family val="2"/>
      </rPr>
      <t>AI 2285/20</t>
    </r>
  </si>
  <si>
    <r>
      <rPr>
        <sz val="9"/>
        <rFont val="Tw Cen MT"/>
        <family val="2"/>
      </rPr>
      <t>APL-D-205</t>
    </r>
  </si>
  <si>
    <r>
      <rPr>
        <sz val="9"/>
        <rFont val="Tw Cen MT"/>
        <family val="2"/>
      </rPr>
      <t>AI 2286/20</t>
    </r>
  </si>
  <si>
    <r>
      <rPr>
        <sz val="9"/>
        <rFont val="Tw Cen MT"/>
        <family val="2"/>
      </rPr>
      <t>Segala Mining Company "SEMICO S.A"</t>
    </r>
  </si>
  <si>
    <r>
      <rPr>
        <sz val="9"/>
        <rFont val="Tw Cen MT"/>
        <family val="2"/>
      </rPr>
      <t>087800378X</t>
    </r>
  </si>
  <si>
    <r>
      <rPr>
        <sz val="9"/>
        <rFont val="Tw Cen MT"/>
        <family val="2"/>
      </rPr>
      <t>APL-D-206</t>
    </r>
  </si>
  <si>
    <r>
      <rPr>
        <sz val="9"/>
        <rFont val="Tw Cen MT"/>
        <family val="2"/>
      </rPr>
      <t>AI 2287/20</t>
    </r>
  </si>
  <si>
    <r>
      <rPr>
        <sz val="9"/>
        <rFont val="Tw Cen MT"/>
        <family val="2"/>
      </rPr>
      <t>APL-D-207</t>
    </r>
  </si>
  <si>
    <r>
      <rPr>
        <sz val="9"/>
        <rFont val="Tw Cen MT"/>
        <family val="2"/>
      </rPr>
      <t>AI 2288/20</t>
    </r>
  </si>
  <si>
    <r>
      <rPr>
        <sz val="9"/>
        <rFont val="Tw Cen MT"/>
        <family val="2"/>
      </rPr>
      <t>APL-D-208</t>
    </r>
  </si>
  <si>
    <r>
      <rPr>
        <sz val="9"/>
        <rFont val="Tw Cen MT"/>
        <family val="2"/>
      </rPr>
      <t>AI 2289/20</t>
    </r>
  </si>
  <si>
    <r>
      <rPr>
        <sz val="9"/>
        <rFont val="Tw Cen MT"/>
        <family val="2"/>
      </rPr>
      <t>APL-D-209</t>
    </r>
  </si>
  <si>
    <r>
      <rPr>
        <sz val="9"/>
        <rFont val="Tw Cen MT"/>
        <family val="2"/>
      </rPr>
      <t>APL-D-21</t>
    </r>
  </si>
  <si>
    <r>
      <rPr>
        <sz val="9"/>
        <rFont val="Tw Cen MT"/>
        <family val="2"/>
      </rPr>
      <t>AI 1535/18</t>
    </r>
  </si>
  <si>
    <r>
      <rPr>
        <sz val="9"/>
        <rFont val="Tw Cen MT"/>
        <family val="2"/>
      </rPr>
      <t>APL-D-210</t>
    </r>
  </si>
  <si>
    <r>
      <rPr>
        <sz val="9"/>
        <rFont val="Tw Cen MT"/>
        <family val="2"/>
      </rPr>
      <t>AI 2322/20</t>
    </r>
  </si>
  <si>
    <r>
      <rPr>
        <sz val="9"/>
        <rFont val="Tw Cen MT"/>
        <family val="2"/>
      </rPr>
      <t>APL-D-211</t>
    </r>
  </si>
  <si>
    <r>
      <rPr>
        <sz val="9"/>
        <rFont val="Tw Cen MT"/>
        <family val="2"/>
      </rPr>
      <t>AI 2323/20</t>
    </r>
  </si>
  <si>
    <r>
      <rPr>
        <sz val="9"/>
        <rFont val="Tw Cen MT"/>
        <family val="2"/>
      </rPr>
      <t>APL-D-212</t>
    </r>
  </si>
  <si>
    <r>
      <rPr>
        <sz val="9"/>
        <rFont val="Tw Cen MT"/>
        <family val="2"/>
      </rPr>
      <t>AI 2324/20</t>
    </r>
  </si>
  <si>
    <r>
      <rPr>
        <sz val="9"/>
        <rFont val="Tw Cen MT"/>
        <family val="2"/>
      </rPr>
      <t>APL-D-213</t>
    </r>
  </si>
  <si>
    <r>
      <rPr>
        <sz val="9"/>
        <rFont val="Tw Cen MT"/>
        <family val="2"/>
      </rPr>
      <t>AI 2325/20</t>
    </r>
  </si>
  <si>
    <r>
      <rPr>
        <sz val="9"/>
        <rFont val="Tw Cen MT"/>
        <family val="2"/>
      </rPr>
      <t>APL-D-214</t>
    </r>
  </si>
  <si>
    <r>
      <rPr>
        <sz val="9"/>
        <rFont val="Tw Cen MT"/>
        <family val="2"/>
      </rPr>
      <t>APL-D-215</t>
    </r>
  </si>
  <si>
    <r>
      <rPr>
        <sz val="9"/>
        <rFont val="Tw Cen MT"/>
        <family val="2"/>
      </rPr>
      <t>AI 2326/20</t>
    </r>
  </si>
  <si>
    <r>
      <rPr>
        <sz val="9"/>
        <rFont val="Tw Cen MT"/>
        <family val="2"/>
      </rPr>
      <t>APL-D-216</t>
    </r>
  </si>
  <si>
    <r>
      <rPr>
        <sz val="9"/>
        <rFont val="Tw Cen MT"/>
        <family val="2"/>
      </rPr>
      <t>AI 2333/20</t>
    </r>
  </si>
  <si>
    <r>
      <rPr>
        <sz val="9"/>
        <rFont val="Tw Cen MT"/>
        <family val="2"/>
      </rPr>
      <t>APL-D-217</t>
    </r>
  </si>
  <si>
    <r>
      <rPr>
        <sz val="9"/>
        <rFont val="Tw Cen MT"/>
        <family val="2"/>
      </rPr>
      <t>APL-D-218</t>
    </r>
  </si>
  <si>
    <r>
      <rPr>
        <sz val="9"/>
        <rFont val="Tw Cen MT"/>
        <family val="2"/>
      </rPr>
      <t>APL-D-219</t>
    </r>
  </si>
  <si>
    <r>
      <rPr>
        <sz val="9"/>
        <rFont val="Tw Cen MT"/>
        <family val="2"/>
      </rPr>
      <t>APL-D-22</t>
    </r>
  </si>
  <si>
    <r>
      <rPr>
        <sz val="9"/>
        <rFont val="Tw Cen MT"/>
        <family val="2"/>
      </rPr>
      <t>AI 1536/18</t>
    </r>
  </si>
  <si>
    <r>
      <rPr>
        <sz val="9"/>
        <rFont val="Tw Cen MT"/>
        <family val="2"/>
      </rPr>
      <t>APL-D-220</t>
    </r>
  </si>
  <si>
    <r>
      <rPr>
        <sz val="9"/>
        <rFont val="Tw Cen MT"/>
        <family val="2"/>
      </rPr>
      <t>APL-D-221</t>
    </r>
  </si>
  <si>
    <r>
      <rPr>
        <sz val="9"/>
        <rFont val="Tw Cen MT"/>
        <family val="2"/>
      </rPr>
      <t>APL-D-222</t>
    </r>
  </si>
  <si>
    <r>
      <rPr>
        <sz val="9"/>
        <rFont val="Tw Cen MT"/>
        <family val="2"/>
      </rPr>
      <t>APL-D-223</t>
    </r>
  </si>
  <si>
    <r>
      <rPr>
        <sz val="9"/>
        <rFont val="Tw Cen MT"/>
        <family val="2"/>
      </rPr>
      <t>APL-D-224</t>
    </r>
  </si>
  <si>
    <r>
      <rPr>
        <sz val="9"/>
        <rFont val="Tw Cen MT"/>
        <family val="2"/>
      </rPr>
      <t>APL-D-225</t>
    </r>
  </si>
  <si>
    <r>
      <rPr>
        <sz val="9"/>
        <rFont val="Tw Cen MT"/>
        <family val="2"/>
      </rPr>
      <t>APL-D-226</t>
    </r>
  </si>
  <si>
    <r>
      <rPr>
        <sz val="9"/>
        <rFont val="Tw Cen MT"/>
        <family val="2"/>
      </rPr>
      <t>APL-D-227</t>
    </r>
  </si>
  <si>
    <r>
      <rPr>
        <sz val="9"/>
        <rFont val="Tw Cen MT"/>
        <family val="2"/>
      </rPr>
      <t>APL-D-228</t>
    </r>
  </si>
  <si>
    <r>
      <rPr>
        <sz val="9"/>
        <rFont val="Tw Cen MT"/>
        <family val="2"/>
      </rPr>
      <t>APL-D-23</t>
    </r>
  </si>
  <si>
    <r>
      <rPr>
        <sz val="9"/>
        <rFont val="Tw Cen MT"/>
        <family val="2"/>
      </rPr>
      <t>AI 1537/18</t>
    </r>
  </si>
  <si>
    <r>
      <rPr>
        <sz val="9"/>
        <rFont val="Tw Cen MT"/>
        <family val="2"/>
      </rPr>
      <t>APL-D-24</t>
    </r>
  </si>
  <si>
    <r>
      <rPr>
        <sz val="9"/>
        <rFont val="Tw Cen MT"/>
        <family val="2"/>
      </rPr>
      <t>AI 1538/18</t>
    </r>
  </si>
  <si>
    <r>
      <rPr>
        <sz val="9"/>
        <rFont val="Tw Cen MT"/>
        <family val="2"/>
      </rPr>
      <t>APL-D-25</t>
    </r>
  </si>
  <si>
    <r>
      <rPr>
        <sz val="9"/>
        <rFont val="Tw Cen MT"/>
        <family val="2"/>
      </rPr>
      <t>AI 1539/18</t>
    </r>
  </si>
  <si>
    <r>
      <rPr>
        <sz val="9"/>
        <rFont val="Tw Cen MT"/>
        <family val="2"/>
      </rPr>
      <t>APL-D-26</t>
    </r>
  </si>
  <si>
    <r>
      <rPr>
        <sz val="9"/>
        <rFont val="Tw Cen MT"/>
        <family val="2"/>
      </rPr>
      <t>AI 1540/18</t>
    </r>
  </si>
  <si>
    <r>
      <rPr>
        <sz val="9"/>
        <rFont val="Tw Cen MT"/>
        <family val="2"/>
      </rPr>
      <t>APL-D-27</t>
    </r>
  </si>
  <si>
    <r>
      <rPr>
        <sz val="9"/>
        <rFont val="Tw Cen MT"/>
        <family val="2"/>
      </rPr>
      <t>AI 1541/18</t>
    </r>
  </si>
  <si>
    <r>
      <rPr>
        <sz val="9"/>
        <rFont val="Tw Cen MT"/>
        <family val="2"/>
      </rPr>
      <t>APL-D-28</t>
    </r>
  </si>
  <si>
    <r>
      <rPr>
        <sz val="9"/>
        <rFont val="Tw Cen MT"/>
        <family val="2"/>
      </rPr>
      <t>AI 1542/18</t>
    </r>
  </si>
  <si>
    <r>
      <rPr>
        <sz val="9"/>
        <rFont val="Tw Cen MT"/>
        <family val="2"/>
      </rPr>
      <t>APL-D-29</t>
    </r>
  </si>
  <si>
    <r>
      <rPr>
        <sz val="9"/>
        <rFont val="Tw Cen MT"/>
        <family val="2"/>
      </rPr>
      <t>AI 1543/18</t>
    </r>
  </si>
  <si>
    <r>
      <rPr>
        <sz val="9"/>
        <rFont val="Tw Cen MT"/>
        <family val="2"/>
      </rPr>
      <t>APL-D-3</t>
    </r>
  </si>
  <si>
    <r>
      <rPr>
        <sz val="9"/>
        <rFont val="Tw Cen MT"/>
        <family val="2"/>
      </rPr>
      <t>AI 1518/18</t>
    </r>
  </si>
  <si>
    <r>
      <rPr>
        <sz val="9"/>
        <rFont val="Tw Cen MT"/>
        <family val="2"/>
      </rPr>
      <t>APL-D-30</t>
    </r>
  </si>
  <si>
    <r>
      <rPr>
        <sz val="9"/>
        <rFont val="Tw Cen MT"/>
        <family val="2"/>
      </rPr>
      <t>AI 1544/18</t>
    </r>
  </si>
  <si>
    <r>
      <rPr>
        <sz val="9"/>
        <rFont val="Tw Cen MT"/>
        <family val="2"/>
      </rPr>
      <t>APL-D-31</t>
    </r>
  </si>
  <si>
    <r>
      <rPr>
        <sz val="9"/>
        <rFont val="Tw Cen MT"/>
        <family val="2"/>
      </rPr>
      <t>AI 1545/18</t>
    </r>
  </si>
  <si>
    <r>
      <rPr>
        <sz val="9"/>
        <rFont val="Tw Cen MT"/>
        <family val="2"/>
      </rPr>
      <t>APL-D-32</t>
    </r>
  </si>
  <si>
    <r>
      <rPr>
        <sz val="9"/>
        <rFont val="Tw Cen MT"/>
        <family val="2"/>
      </rPr>
      <t>AI 1546/18</t>
    </r>
  </si>
  <si>
    <r>
      <rPr>
        <sz val="9"/>
        <rFont val="Tw Cen MT"/>
        <family val="2"/>
      </rPr>
      <t>APL-D-33</t>
    </r>
  </si>
  <si>
    <r>
      <rPr>
        <sz val="10"/>
        <rFont val="Tw Cen MT"/>
        <family val="2"/>
      </rPr>
      <t>LOULO</t>
    </r>
  </si>
  <si>
    <r>
      <rPr>
        <sz val="9"/>
        <rFont val="Tw Cen MT"/>
        <family val="2"/>
      </rPr>
      <t>APL-D-34</t>
    </r>
  </si>
  <si>
    <r>
      <rPr>
        <sz val="9"/>
        <rFont val="Tw Cen MT"/>
        <family val="2"/>
      </rPr>
      <t>DE 1548/18</t>
    </r>
  </si>
  <si>
    <r>
      <rPr>
        <sz val="9"/>
        <rFont val="Tw Cen MT"/>
        <family val="2"/>
      </rPr>
      <t>APL-D-35</t>
    </r>
  </si>
  <si>
    <r>
      <rPr>
        <sz val="9"/>
        <rFont val="Tw Cen MT"/>
        <family val="2"/>
      </rPr>
      <t>DE 1549/18</t>
    </r>
  </si>
  <si>
    <r>
      <rPr>
        <sz val="9"/>
        <rFont val="Tw Cen MT"/>
        <family val="2"/>
      </rPr>
      <t>APL-D-36</t>
    </r>
  </si>
  <si>
    <r>
      <rPr>
        <sz val="10"/>
        <rFont val="Tw Cen MT"/>
        <family val="2"/>
      </rPr>
      <t>SADIOLA</t>
    </r>
  </si>
  <si>
    <r>
      <rPr>
        <sz val="9"/>
        <rFont val="Tw Cen MT"/>
        <family val="2"/>
      </rPr>
      <t>APL-D-37</t>
    </r>
  </si>
  <si>
    <r>
      <rPr>
        <sz val="9"/>
        <rFont val="Tw Cen MT"/>
        <family val="2"/>
      </rPr>
      <t>DE 1550/18</t>
    </r>
  </si>
  <si>
    <r>
      <rPr>
        <sz val="9"/>
        <rFont val="Tw Cen MT"/>
        <family val="2"/>
      </rPr>
      <t>APL-D-38</t>
    </r>
  </si>
  <si>
    <r>
      <rPr>
        <sz val="9"/>
        <rFont val="Tw Cen MT"/>
        <family val="2"/>
      </rPr>
      <t>DE 1551/18</t>
    </r>
  </si>
  <si>
    <r>
      <rPr>
        <sz val="10"/>
        <rFont val="Tw Cen MT"/>
        <family val="2"/>
      </rPr>
      <t>Bafoulabe</t>
    </r>
  </si>
  <si>
    <r>
      <rPr>
        <sz val="9"/>
        <rFont val="Tw Cen MT"/>
        <family val="2"/>
      </rPr>
      <t>APL-D-39</t>
    </r>
  </si>
  <si>
    <r>
      <rPr>
        <sz val="9"/>
        <rFont val="Tw Cen MT"/>
        <family val="2"/>
      </rPr>
      <t>DE 1552/18</t>
    </r>
  </si>
  <si>
    <r>
      <rPr>
        <sz val="10"/>
        <rFont val="Tw Cen MT"/>
        <family val="2"/>
      </rPr>
      <t>Kenieba</t>
    </r>
  </si>
  <si>
    <r>
      <rPr>
        <sz val="9"/>
        <rFont val="Tw Cen MT"/>
        <family val="2"/>
      </rPr>
      <t>APL-D-4</t>
    </r>
  </si>
  <si>
    <r>
      <rPr>
        <sz val="9"/>
        <rFont val="Tw Cen MT"/>
        <family val="2"/>
      </rPr>
      <t>AI 1519/18</t>
    </r>
  </si>
  <si>
    <r>
      <rPr>
        <sz val="9"/>
        <rFont val="Tw Cen MT"/>
        <family val="2"/>
      </rPr>
      <t>APL-D-40</t>
    </r>
  </si>
  <si>
    <r>
      <rPr>
        <sz val="9"/>
        <rFont val="Tw Cen MT"/>
        <family val="2"/>
      </rPr>
      <t>DE 1553/18</t>
    </r>
  </si>
  <si>
    <r>
      <rPr>
        <sz val="9"/>
        <rFont val="Tw Cen MT"/>
        <family val="2"/>
      </rPr>
      <t>APL-D-41</t>
    </r>
  </si>
  <si>
    <r>
      <rPr>
        <sz val="9"/>
        <rFont val="Tw Cen MT"/>
        <family val="2"/>
      </rPr>
      <t>DE 1554/18</t>
    </r>
  </si>
  <si>
    <r>
      <rPr>
        <sz val="10"/>
        <rFont val="Tw Cen MT"/>
        <family val="2"/>
      </rPr>
      <t>KOFI</t>
    </r>
  </si>
  <si>
    <r>
      <rPr>
        <sz val="9"/>
        <rFont val="Tw Cen MT"/>
        <family val="2"/>
      </rPr>
      <t>APL-D-42</t>
    </r>
  </si>
  <si>
    <r>
      <rPr>
        <sz val="9"/>
        <rFont val="Tw Cen MT"/>
        <family val="2"/>
      </rPr>
      <t>DE 1555/18</t>
    </r>
  </si>
  <si>
    <r>
      <rPr>
        <sz val="10"/>
        <rFont val="Tw Cen MT"/>
        <family val="2"/>
      </rPr>
      <t>TABAKOTO</t>
    </r>
  </si>
  <si>
    <r>
      <rPr>
        <sz val="9"/>
        <rFont val="Tw Cen MT"/>
        <family val="2"/>
      </rPr>
      <t>APL-D-43</t>
    </r>
  </si>
  <si>
    <r>
      <rPr>
        <sz val="9"/>
        <rFont val="Tw Cen MT"/>
        <family val="2"/>
      </rPr>
      <t>DE 1556/18</t>
    </r>
  </si>
  <si>
    <r>
      <rPr>
        <sz val="10"/>
        <rFont val="Tw Cen MT"/>
        <family val="2"/>
      </rPr>
      <t>SYAMA</t>
    </r>
  </si>
  <si>
    <r>
      <rPr>
        <sz val="9"/>
        <rFont val="Tw Cen MT"/>
        <family val="2"/>
      </rPr>
      <t>APL-D-44</t>
    </r>
  </si>
  <si>
    <r>
      <rPr>
        <sz val="9"/>
        <rFont val="Tw Cen MT"/>
        <family val="2"/>
      </rPr>
      <t>DE 1557/18</t>
    </r>
  </si>
  <si>
    <r>
      <rPr>
        <sz val="10"/>
        <rFont val="Tw Cen MT"/>
        <family val="2"/>
      </rPr>
      <t>KATI</t>
    </r>
  </si>
  <si>
    <r>
      <rPr>
        <sz val="9"/>
        <rFont val="Tw Cen MT"/>
        <family val="2"/>
      </rPr>
      <t>APL-D-45</t>
    </r>
  </si>
  <si>
    <r>
      <rPr>
        <sz val="9"/>
        <rFont val="Tw Cen MT"/>
        <family val="2"/>
      </rPr>
      <t>DE 1558/18</t>
    </r>
  </si>
  <si>
    <r>
      <rPr>
        <sz val="9"/>
        <rFont val="Tw Cen MT"/>
        <family val="2"/>
      </rPr>
      <t>APL-D-46</t>
    </r>
  </si>
  <si>
    <r>
      <rPr>
        <sz val="9"/>
        <rFont val="Tw Cen MT"/>
        <family val="2"/>
      </rPr>
      <t>DE 1559/18</t>
    </r>
  </si>
  <si>
    <r>
      <rPr>
        <sz val="10"/>
        <rFont val="Tw Cen MT"/>
        <family val="2"/>
      </rPr>
      <t>SONITIYEGNI</t>
    </r>
  </si>
  <si>
    <r>
      <rPr>
        <sz val="9"/>
        <rFont val="Tw Cen MT"/>
        <family val="2"/>
      </rPr>
      <t>APL-D-47</t>
    </r>
  </si>
  <si>
    <r>
      <rPr>
        <sz val="9"/>
        <rFont val="Tw Cen MT"/>
        <family val="2"/>
      </rPr>
      <t>AI 1589/18</t>
    </r>
  </si>
  <si>
    <r>
      <rPr>
        <sz val="9"/>
        <rFont val="Tw Cen MT"/>
        <family val="2"/>
      </rPr>
      <t>APL-D-48</t>
    </r>
  </si>
  <si>
    <r>
      <rPr>
        <sz val="9"/>
        <rFont val="Tw Cen MT"/>
        <family val="2"/>
      </rPr>
      <t>AI 1590/18</t>
    </r>
  </si>
  <si>
    <r>
      <rPr>
        <sz val="9"/>
        <rFont val="Tw Cen MT"/>
        <family val="2"/>
      </rPr>
      <t>APL-D-49</t>
    </r>
  </si>
  <si>
    <r>
      <rPr>
        <sz val="9"/>
        <rFont val="Tw Cen MT"/>
        <family val="2"/>
      </rPr>
      <t>APL-D-5</t>
    </r>
  </si>
  <si>
    <r>
      <rPr>
        <sz val="9"/>
        <rFont val="Tw Cen MT"/>
        <family val="2"/>
      </rPr>
      <t>DE 1520/18</t>
    </r>
  </si>
  <si>
    <r>
      <rPr>
        <sz val="9"/>
        <rFont val="Tw Cen MT"/>
        <family val="2"/>
      </rPr>
      <t>APL-D-50</t>
    </r>
  </si>
  <si>
    <r>
      <rPr>
        <sz val="9"/>
        <rFont val="Tw Cen MT"/>
        <family val="2"/>
      </rPr>
      <t>AI 1591/18</t>
    </r>
  </si>
  <si>
    <r>
      <rPr>
        <sz val="9"/>
        <rFont val="Tw Cen MT"/>
        <family val="2"/>
      </rPr>
      <t>APL-D-51</t>
    </r>
  </si>
  <si>
    <r>
      <rPr>
        <sz val="9"/>
        <rFont val="Tw Cen MT"/>
        <family val="2"/>
      </rPr>
      <t>AI 1594/18</t>
    </r>
  </si>
  <si>
    <r>
      <rPr>
        <sz val="9"/>
        <rFont val="Tw Cen MT"/>
        <family val="2"/>
      </rPr>
      <t>APL-D-52</t>
    </r>
  </si>
  <si>
    <r>
      <rPr>
        <sz val="9"/>
        <rFont val="Tw Cen MT"/>
        <family val="2"/>
      </rPr>
      <t>AI 1595/18</t>
    </r>
  </si>
  <si>
    <r>
      <rPr>
        <sz val="9"/>
        <rFont val="Tw Cen MT"/>
        <family val="2"/>
      </rPr>
      <t>APL-D-53</t>
    </r>
  </si>
  <si>
    <r>
      <rPr>
        <sz val="9"/>
        <rFont val="Tw Cen MT"/>
        <family val="2"/>
      </rPr>
      <t>AI 1596/18</t>
    </r>
  </si>
  <si>
    <r>
      <rPr>
        <sz val="9"/>
        <rFont val="Tw Cen MT"/>
        <family val="2"/>
      </rPr>
      <t>APL-D-54</t>
    </r>
  </si>
  <si>
    <r>
      <rPr>
        <sz val="9"/>
        <rFont val="Tw Cen MT"/>
        <family val="2"/>
      </rPr>
      <t>AI 1598/18</t>
    </r>
  </si>
  <si>
    <r>
      <rPr>
        <sz val="9"/>
        <rFont val="Tw Cen MT"/>
        <family val="2"/>
      </rPr>
      <t>APL-D-55</t>
    </r>
  </si>
  <si>
    <r>
      <rPr>
        <sz val="9"/>
        <rFont val="Tw Cen MT"/>
        <family val="2"/>
      </rPr>
      <t>AI 1600/18</t>
    </r>
  </si>
  <si>
    <r>
      <rPr>
        <sz val="9"/>
        <rFont val="Tw Cen MT"/>
        <family val="2"/>
      </rPr>
      <t>APL-D-56</t>
    </r>
  </si>
  <si>
    <r>
      <rPr>
        <sz val="9"/>
        <rFont val="Tw Cen MT"/>
        <family val="2"/>
      </rPr>
      <t>AI 1601/18</t>
    </r>
  </si>
  <si>
    <r>
      <rPr>
        <sz val="9"/>
        <rFont val="Tw Cen MT"/>
        <family val="2"/>
      </rPr>
      <t>APL-D-57</t>
    </r>
  </si>
  <si>
    <r>
      <rPr>
        <sz val="9"/>
        <rFont val="Tw Cen MT"/>
        <family val="2"/>
      </rPr>
      <t>AI 1602/18</t>
    </r>
  </si>
  <si>
    <r>
      <rPr>
        <sz val="9"/>
        <rFont val="Tw Cen MT"/>
        <family val="2"/>
      </rPr>
      <t>APL-D-58</t>
    </r>
  </si>
  <si>
    <r>
      <rPr>
        <sz val="9"/>
        <rFont val="Tw Cen MT"/>
        <family val="2"/>
      </rPr>
      <t>AI 1603/18</t>
    </r>
  </si>
  <si>
    <r>
      <rPr>
        <sz val="9"/>
        <rFont val="Tw Cen MT"/>
        <family val="2"/>
      </rPr>
      <t>APL-D-59</t>
    </r>
  </si>
  <si>
    <r>
      <rPr>
        <sz val="9"/>
        <rFont val="Tw Cen MT"/>
        <family val="2"/>
      </rPr>
      <t>AI 1607/18</t>
    </r>
  </si>
  <si>
    <r>
      <rPr>
        <sz val="9"/>
        <rFont val="Tw Cen MT"/>
        <family val="2"/>
      </rPr>
      <t>APL-D-6</t>
    </r>
  </si>
  <si>
    <r>
      <rPr>
        <sz val="9"/>
        <rFont val="Tw Cen MT"/>
        <family val="2"/>
      </rPr>
      <t>AI 1521/18</t>
    </r>
  </si>
  <si>
    <r>
      <rPr>
        <sz val="9"/>
        <rFont val="Tw Cen MT"/>
        <family val="2"/>
      </rPr>
      <t>APL-D-60</t>
    </r>
  </si>
  <si>
    <r>
      <rPr>
        <sz val="9"/>
        <rFont val="Tw Cen MT"/>
        <family val="2"/>
      </rPr>
      <t>AI 1608/18</t>
    </r>
  </si>
  <si>
    <r>
      <rPr>
        <sz val="9"/>
        <rFont val="Tw Cen MT"/>
        <family val="2"/>
      </rPr>
      <t>APL-D-61</t>
    </r>
  </si>
  <si>
    <r>
      <rPr>
        <sz val="9"/>
        <rFont val="Tw Cen MT"/>
        <family val="2"/>
      </rPr>
      <t>AI 1609/18</t>
    </r>
  </si>
  <si>
    <r>
      <rPr>
        <sz val="9"/>
        <rFont val="Tw Cen MT"/>
        <family val="2"/>
      </rPr>
      <t>APL-D-62</t>
    </r>
  </si>
  <si>
    <r>
      <rPr>
        <sz val="9"/>
        <rFont val="Tw Cen MT"/>
        <family val="2"/>
      </rPr>
      <t>AI 1610/18</t>
    </r>
  </si>
  <si>
    <r>
      <rPr>
        <sz val="9"/>
        <rFont val="Tw Cen MT"/>
        <family val="2"/>
      </rPr>
      <t>APL-D-63</t>
    </r>
  </si>
  <si>
    <r>
      <rPr>
        <sz val="9"/>
        <rFont val="Tw Cen MT"/>
        <family val="2"/>
      </rPr>
      <t>AI 1611/18</t>
    </r>
  </si>
  <si>
    <r>
      <rPr>
        <sz val="9"/>
        <rFont val="Tw Cen MT"/>
        <family val="2"/>
      </rPr>
      <t>APL-D-64</t>
    </r>
  </si>
  <si>
    <r>
      <rPr>
        <sz val="9"/>
        <rFont val="Tw Cen MT"/>
        <family val="2"/>
      </rPr>
      <t>AI 1612/18</t>
    </r>
  </si>
  <si>
    <r>
      <rPr>
        <sz val="9"/>
        <rFont val="Tw Cen MT"/>
        <family val="2"/>
      </rPr>
      <t>APL-D-65</t>
    </r>
  </si>
  <si>
    <r>
      <rPr>
        <sz val="9"/>
        <rFont val="Tw Cen MT"/>
        <family val="2"/>
      </rPr>
      <t>AI 1613/18</t>
    </r>
  </si>
  <si>
    <r>
      <rPr>
        <sz val="9"/>
        <rFont val="Tw Cen MT"/>
        <family val="2"/>
      </rPr>
      <t>APL-D-66</t>
    </r>
  </si>
  <si>
    <r>
      <rPr>
        <sz val="9"/>
        <rFont val="Tw Cen MT"/>
        <family val="2"/>
      </rPr>
      <t>AI 1614/18</t>
    </r>
  </si>
  <si>
    <r>
      <rPr>
        <sz val="9"/>
        <rFont val="Tw Cen MT"/>
        <family val="2"/>
      </rPr>
      <t>APL-D-67</t>
    </r>
  </si>
  <si>
    <r>
      <rPr>
        <sz val="9"/>
        <rFont val="Tw Cen MT"/>
        <family val="2"/>
      </rPr>
      <t>AI 1615/18</t>
    </r>
  </si>
  <si>
    <r>
      <rPr>
        <sz val="9"/>
        <rFont val="Tw Cen MT"/>
        <family val="2"/>
      </rPr>
      <t>APL-D-68</t>
    </r>
  </si>
  <si>
    <r>
      <rPr>
        <sz val="9"/>
        <rFont val="Tw Cen MT"/>
        <family val="2"/>
      </rPr>
      <t>APL-D-69</t>
    </r>
  </si>
  <si>
    <r>
      <rPr>
        <sz val="9"/>
        <rFont val="Tw Cen MT"/>
        <family val="2"/>
      </rPr>
      <t>AI 1989/19</t>
    </r>
  </si>
  <si>
    <r>
      <rPr>
        <sz val="9"/>
        <rFont val="Tw Cen MT"/>
        <family val="2"/>
      </rPr>
      <t>APL-D-7</t>
    </r>
  </si>
  <si>
    <r>
      <rPr>
        <sz val="9"/>
        <rFont val="Tw Cen MT"/>
        <family val="2"/>
      </rPr>
      <t>DE 1522/18</t>
    </r>
  </si>
  <si>
    <r>
      <rPr>
        <sz val="10"/>
        <rFont val="Tw Cen MT"/>
        <family val="2"/>
      </rPr>
      <t>FEKOLA</t>
    </r>
  </si>
  <si>
    <r>
      <rPr>
        <sz val="9"/>
        <rFont val="Tw Cen MT"/>
        <family val="2"/>
      </rPr>
      <t>APL-D-70</t>
    </r>
  </si>
  <si>
    <r>
      <rPr>
        <sz val="9"/>
        <rFont val="Tw Cen MT"/>
        <family val="2"/>
      </rPr>
      <t>AI 1990/19</t>
    </r>
  </si>
  <si>
    <r>
      <rPr>
        <sz val="9"/>
        <rFont val="Tw Cen MT"/>
        <family val="2"/>
      </rPr>
      <t>APL-D-71</t>
    </r>
  </si>
  <si>
    <r>
      <rPr>
        <sz val="9"/>
        <rFont val="Tw Cen MT"/>
        <family val="2"/>
      </rPr>
      <t>DE 1991/19</t>
    </r>
  </si>
  <si>
    <r>
      <rPr>
        <sz val="10"/>
        <rFont val="Tw Cen MT"/>
        <family val="2"/>
      </rPr>
      <t>Banankoto-nord</t>
    </r>
  </si>
  <si>
    <r>
      <rPr>
        <sz val="9"/>
        <rFont val="Tw Cen MT"/>
        <family val="2"/>
      </rPr>
      <t>APL-D-72</t>
    </r>
  </si>
  <si>
    <r>
      <rPr>
        <sz val="9"/>
        <rFont val="Tw Cen MT"/>
        <family val="2"/>
      </rPr>
      <t>DE 1992/19</t>
    </r>
  </si>
  <si>
    <r>
      <rPr>
        <sz val="10"/>
        <rFont val="Tw Cen MT"/>
        <family val="2"/>
      </rPr>
      <t>Mountougoula</t>
    </r>
  </si>
  <si>
    <r>
      <rPr>
        <sz val="9"/>
        <rFont val="Tw Cen MT"/>
        <family val="2"/>
      </rPr>
      <t>APL-D-73</t>
    </r>
  </si>
  <si>
    <r>
      <rPr>
        <sz val="9"/>
        <rFont val="Tw Cen MT"/>
        <family val="2"/>
      </rPr>
      <t>APL-D-74</t>
    </r>
  </si>
  <si>
    <r>
      <rPr>
        <sz val="9"/>
        <rFont val="Tw Cen MT"/>
        <family val="2"/>
      </rPr>
      <t>DE 2017/19</t>
    </r>
  </si>
  <si>
    <r>
      <rPr>
        <sz val="10"/>
        <rFont val="Tw Cen MT"/>
        <family val="2"/>
      </rPr>
      <t>sadiola</t>
    </r>
  </si>
  <si>
    <r>
      <rPr>
        <sz val="9"/>
        <rFont val="Tw Cen MT"/>
        <family val="2"/>
      </rPr>
      <t>APL-D-75</t>
    </r>
  </si>
  <si>
    <r>
      <rPr>
        <sz val="9"/>
        <rFont val="Tw Cen MT"/>
        <family val="2"/>
      </rPr>
      <t>AI 2018/19</t>
    </r>
  </si>
  <si>
    <r>
      <rPr>
        <sz val="9"/>
        <rFont val="Tw Cen MT"/>
        <family val="2"/>
      </rPr>
      <t>APL-D-76</t>
    </r>
  </si>
  <si>
    <r>
      <rPr>
        <sz val="9"/>
        <rFont val="Tw Cen MT"/>
        <family val="2"/>
      </rPr>
      <t>AI 2019/19</t>
    </r>
  </si>
  <si>
    <r>
      <rPr>
        <sz val="9"/>
        <rFont val="Tw Cen MT"/>
        <family val="2"/>
      </rPr>
      <t>APL-D-77</t>
    </r>
  </si>
  <si>
    <r>
      <rPr>
        <sz val="9"/>
        <rFont val="Tw Cen MT"/>
        <family val="2"/>
      </rPr>
      <t>AI 2020/19</t>
    </r>
  </si>
  <si>
    <r>
      <rPr>
        <sz val="9"/>
        <rFont val="Tw Cen MT"/>
        <family val="2"/>
      </rPr>
      <t>APL-D-78</t>
    </r>
  </si>
  <si>
    <r>
      <rPr>
        <sz val="9"/>
        <rFont val="Tw Cen MT"/>
        <family val="2"/>
      </rPr>
      <t>AI 2021/19</t>
    </r>
  </si>
  <si>
    <r>
      <rPr>
        <sz val="9"/>
        <rFont val="Tw Cen MT"/>
        <family val="2"/>
      </rPr>
      <t>APL-D-79</t>
    </r>
  </si>
  <si>
    <r>
      <rPr>
        <sz val="10"/>
        <rFont val="Tw Cen MT"/>
        <family val="2"/>
      </rPr>
      <t>Sonityegni</t>
    </r>
  </si>
  <si>
    <r>
      <rPr>
        <sz val="9"/>
        <rFont val="Tw Cen MT"/>
        <family val="2"/>
      </rPr>
      <t>APL-D-8</t>
    </r>
  </si>
  <si>
    <r>
      <rPr>
        <sz val="9"/>
        <rFont val="Tw Cen MT"/>
        <family val="2"/>
      </rPr>
      <t>APL-D-80</t>
    </r>
  </si>
  <si>
    <r>
      <rPr>
        <sz val="9"/>
        <rFont val="Tw Cen MT"/>
        <family val="2"/>
      </rPr>
      <t>DE 2022/19</t>
    </r>
  </si>
  <si>
    <r>
      <rPr>
        <sz val="9"/>
        <rFont val="Tw Cen MT"/>
        <family val="2"/>
      </rPr>
      <t>APL-D-81</t>
    </r>
  </si>
  <si>
    <r>
      <rPr>
        <sz val="9"/>
        <rFont val="Tw Cen MT"/>
        <family val="2"/>
      </rPr>
      <t>AI 2024/19</t>
    </r>
  </si>
  <si>
    <r>
      <rPr>
        <sz val="9"/>
        <rFont val="Tw Cen MT"/>
        <family val="2"/>
      </rPr>
      <t>APL-D-82</t>
    </r>
  </si>
  <si>
    <r>
      <rPr>
        <sz val="9"/>
        <rFont val="Tw Cen MT"/>
        <family val="2"/>
      </rPr>
      <t>AI 2025/19</t>
    </r>
  </si>
  <si>
    <r>
      <rPr>
        <sz val="9"/>
        <rFont val="Tw Cen MT"/>
        <family val="2"/>
      </rPr>
      <t>APL-D-83</t>
    </r>
  </si>
  <si>
    <r>
      <rPr>
        <sz val="9"/>
        <rFont val="Tw Cen MT"/>
        <family val="2"/>
      </rPr>
      <t>DE 2026/19</t>
    </r>
  </si>
  <si>
    <r>
      <rPr>
        <sz val="10"/>
        <rFont val="Tw Cen MT"/>
        <family val="2"/>
      </rPr>
      <t>kofi</t>
    </r>
  </si>
  <si>
    <r>
      <rPr>
        <sz val="9"/>
        <rFont val="Tw Cen MT"/>
        <family val="2"/>
      </rPr>
      <t>APL-D-84</t>
    </r>
  </si>
  <si>
    <r>
      <rPr>
        <sz val="9"/>
        <rFont val="Tw Cen MT"/>
        <family val="2"/>
      </rPr>
      <t>DE 2028/19</t>
    </r>
  </si>
  <si>
    <r>
      <rPr>
        <sz val="9"/>
        <rFont val="Tw Cen MT"/>
        <family val="2"/>
      </rPr>
      <t>APL-D-85</t>
    </r>
  </si>
  <si>
    <r>
      <rPr>
        <sz val="9"/>
        <rFont val="Tw Cen MT"/>
        <family val="2"/>
      </rPr>
      <t>DE 2029/19</t>
    </r>
  </si>
  <si>
    <r>
      <rPr>
        <sz val="9"/>
        <rFont val="Tw Cen MT"/>
        <family val="2"/>
      </rPr>
      <t>APL-D-86</t>
    </r>
  </si>
  <si>
    <r>
      <rPr>
        <sz val="9"/>
        <rFont val="Tw Cen MT"/>
        <family val="2"/>
      </rPr>
      <t>DE 2031/19</t>
    </r>
  </si>
  <si>
    <r>
      <rPr>
        <sz val="9"/>
        <rFont val="Tw Cen MT"/>
        <family val="2"/>
      </rPr>
      <t>APL-D-87</t>
    </r>
  </si>
  <si>
    <r>
      <rPr>
        <sz val="9"/>
        <rFont val="Tw Cen MT"/>
        <family val="2"/>
      </rPr>
      <t>AI 2043/19</t>
    </r>
  </si>
  <si>
    <r>
      <rPr>
        <sz val="9"/>
        <rFont val="Tw Cen MT"/>
        <family val="2"/>
      </rPr>
      <t>APL-D-88</t>
    </r>
  </si>
  <si>
    <r>
      <rPr>
        <sz val="9"/>
        <rFont val="Tw Cen MT"/>
        <family val="2"/>
      </rPr>
      <t>AI 2045/19</t>
    </r>
  </si>
  <si>
    <r>
      <rPr>
        <sz val="9"/>
        <rFont val="Tw Cen MT"/>
        <family val="2"/>
      </rPr>
      <t>APL-D-89</t>
    </r>
  </si>
  <si>
    <r>
      <rPr>
        <sz val="9"/>
        <rFont val="Tw Cen MT"/>
        <family val="2"/>
      </rPr>
      <t>AI 2047/19</t>
    </r>
  </si>
  <si>
    <r>
      <rPr>
        <sz val="9"/>
        <rFont val="Tw Cen MT"/>
        <family val="2"/>
      </rPr>
      <t>APL-D-9</t>
    </r>
  </si>
  <si>
    <r>
      <rPr>
        <sz val="9"/>
        <rFont val="Tw Cen MT"/>
        <family val="2"/>
      </rPr>
      <t>AI 1523/18</t>
    </r>
  </si>
  <si>
    <r>
      <rPr>
        <sz val="9"/>
        <rFont val="Tw Cen MT"/>
        <family val="2"/>
      </rPr>
      <t>APL-D-90</t>
    </r>
  </si>
  <si>
    <r>
      <rPr>
        <sz val="9"/>
        <rFont val="Tw Cen MT"/>
        <family val="2"/>
      </rPr>
      <t>AI 2048/19</t>
    </r>
  </si>
  <si>
    <r>
      <rPr>
        <sz val="9"/>
        <rFont val="Tw Cen MT"/>
        <family val="2"/>
      </rPr>
      <t>APL-D-91</t>
    </r>
  </si>
  <si>
    <r>
      <rPr>
        <sz val="9"/>
        <rFont val="Tw Cen MT"/>
        <family val="2"/>
      </rPr>
      <t>DE 2049/19</t>
    </r>
  </si>
  <si>
    <r>
      <rPr>
        <sz val="9"/>
        <rFont val="Tw Cen MT"/>
        <family val="2"/>
      </rPr>
      <t>APL-D-92</t>
    </r>
  </si>
  <si>
    <r>
      <rPr>
        <sz val="9"/>
        <rFont val="Tw Cen MT"/>
        <family val="2"/>
      </rPr>
      <t>AI 2050/19</t>
    </r>
  </si>
  <si>
    <r>
      <rPr>
        <sz val="9"/>
        <rFont val="Tw Cen MT"/>
        <family val="2"/>
      </rPr>
      <t>APL-D-93</t>
    </r>
  </si>
  <si>
    <r>
      <rPr>
        <sz val="9"/>
        <rFont val="Tw Cen MT"/>
        <family val="2"/>
      </rPr>
      <t>AI 2051/19</t>
    </r>
  </si>
  <si>
    <r>
      <rPr>
        <sz val="9"/>
        <rFont val="Tw Cen MT"/>
        <family val="2"/>
      </rPr>
      <t>APL-D-94</t>
    </r>
  </si>
  <si>
    <r>
      <rPr>
        <sz val="9"/>
        <rFont val="Tw Cen MT"/>
        <family val="2"/>
      </rPr>
      <t>AI 2052/19</t>
    </r>
  </si>
  <si>
    <r>
      <rPr>
        <sz val="9"/>
        <rFont val="Tw Cen MT"/>
        <family val="2"/>
      </rPr>
      <t>APL-D-95</t>
    </r>
  </si>
  <si>
    <r>
      <rPr>
        <sz val="9"/>
        <rFont val="Tw Cen MT"/>
        <family val="2"/>
      </rPr>
      <t>AI 2053/19</t>
    </r>
  </si>
  <si>
    <r>
      <rPr>
        <sz val="9"/>
        <rFont val="Tw Cen MT"/>
        <family val="2"/>
      </rPr>
      <t>APL-D-96</t>
    </r>
  </si>
  <si>
    <r>
      <rPr>
        <sz val="9"/>
        <rFont val="Tw Cen MT"/>
        <family val="2"/>
      </rPr>
      <t>AI 2054/19</t>
    </r>
  </si>
  <si>
    <r>
      <rPr>
        <sz val="9"/>
        <rFont val="Tw Cen MT"/>
        <family val="2"/>
      </rPr>
      <t>APL-D-97</t>
    </r>
  </si>
  <si>
    <r>
      <rPr>
        <sz val="9"/>
        <rFont val="Tw Cen MT"/>
        <family val="2"/>
      </rPr>
      <t>APL-D-98</t>
    </r>
  </si>
  <si>
    <r>
      <rPr>
        <sz val="9"/>
        <rFont val="Tw Cen MT"/>
        <family val="2"/>
      </rPr>
      <t>DE 2055/19</t>
    </r>
  </si>
  <si>
    <r>
      <rPr>
        <sz val="10"/>
        <rFont val="Tw Cen MT"/>
        <family val="2"/>
      </rPr>
      <t>KOMANA</t>
    </r>
  </si>
  <si>
    <r>
      <rPr>
        <sz val="9"/>
        <rFont val="Tw Cen MT"/>
        <family val="2"/>
      </rPr>
      <t>APL-D-99</t>
    </r>
  </si>
  <si>
    <r>
      <rPr>
        <sz val="9"/>
        <rFont val="Tw Cen MT"/>
        <family val="2"/>
      </rPr>
      <t>AI 2056/19</t>
    </r>
  </si>
  <si>
    <r>
      <rPr>
        <sz val="9"/>
        <rFont val="Tw Cen MT"/>
        <family val="2"/>
      </rPr>
      <t>APL-H-0</t>
    </r>
  </si>
  <si>
    <r>
      <rPr>
        <sz val="9"/>
        <rFont val="Tw Cen MT"/>
        <family val="2"/>
      </rPr>
      <t>SS 1244/18</t>
    </r>
  </si>
  <si>
    <r>
      <rPr>
        <sz val="9"/>
        <rFont val="Tw Cen MT"/>
        <family val="2"/>
      </rPr>
      <t>Guindo, Boubacar</t>
    </r>
  </si>
  <si>
    <r>
      <rPr>
        <sz val="9"/>
        <rFont val="Tw Cen MT"/>
        <family val="2"/>
      </rPr>
      <t>00000</t>
    </r>
  </si>
  <si>
    <r>
      <rPr>
        <sz val="9"/>
        <rFont val="Tw Cen MT"/>
        <family val="2"/>
      </rPr>
      <t>Autorisation d'ouverture de station service et de dépôt d'hydrocarbures&gt;300 m² Classe 3</t>
    </r>
  </si>
  <si>
    <r>
      <rPr>
        <sz val="10"/>
        <rFont val="Tw Cen MT"/>
        <family val="2"/>
      </rPr>
      <t>Active License</t>
    </r>
  </si>
  <si>
    <r>
      <rPr>
        <sz val="9"/>
        <rFont val="Tw Cen MT"/>
        <family val="2"/>
      </rPr>
      <t>Station Service</t>
    </r>
  </si>
  <si>
    <r>
      <rPr>
        <sz val="10"/>
        <rFont val="Tw Cen MT"/>
        <family val="2"/>
      </rPr>
      <t>m2</t>
    </r>
  </si>
  <si>
    <r>
      <rPr>
        <sz val="10"/>
        <rFont val="Tw Cen MT"/>
        <family val="2"/>
      </rPr>
      <t>Kati-Farada</t>
    </r>
  </si>
  <si>
    <r>
      <rPr>
        <sz val="9"/>
        <rFont val="Tw Cen MT"/>
        <family val="2"/>
      </rPr>
      <t>APL-H-1</t>
    </r>
  </si>
  <si>
    <r>
      <rPr>
        <sz val="9"/>
        <rFont val="Tw Cen MT"/>
        <family val="2"/>
      </rPr>
      <t>SS 1245/18</t>
    </r>
  </si>
  <si>
    <r>
      <rPr>
        <sz val="9"/>
        <rFont val="Tw Cen MT"/>
        <family val="2"/>
      </rPr>
      <t>Etablissement Bréhima Coulibaly et Fils-  BCF SARL</t>
    </r>
  </si>
  <si>
    <r>
      <rPr>
        <sz val="9"/>
        <rFont val="Tw Cen MT"/>
        <family val="2"/>
      </rPr>
      <t>000000</t>
    </r>
  </si>
  <si>
    <r>
      <rPr>
        <sz val="10"/>
        <rFont val="Tw Cen MT"/>
        <family val="2"/>
      </rPr>
      <t>Ségou Centre commercial</t>
    </r>
  </si>
  <si>
    <r>
      <rPr>
        <sz val="9"/>
        <rFont val="Tw Cen MT"/>
        <family val="2"/>
      </rPr>
      <t>APL-H-10</t>
    </r>
  </si>
  <si>
    <r>
      <rPr>
        <sz val="9"/>
        <rFont val="Tw Cen MT"/>
        <family val="2"/>
      </rPr>
      <t>SS 1253/18</t>
    </r>
  </si>
  <si>
    <r>
      <rPr>
        <sz val="9"/>
        <rFont val="Tw Cen MT"/>
        <family val="2"/>
      </rPr>
      <t>SODIES SARL</t>
    </r>
  </si>
  <si>
    <r>
      <rPr>
        <sz val="9"/>
        <rFont val="Tw Cen MT"/>
        <family val="2"/>
      </rPr>
      <t>083100562L</t>
    </r>
  </si>
  <si>
    <r>
      <rPr>
        <sz val="10"/>
        <rFont val="Tw Cen MT"/>
        <family val="2"/>
      </rPr>
      <t>Kayes Khasso</t>
    </r>
  </si>
  <si>
    <r>
      <rPr>
        <sz val="9"/>
        <rFont val="Tw Cen MT"/>
        <family val="2"/>
      </rPr>
      <t>APL-H-100</t>
    </r>
  </si>
  <si>
    <r>
      <rPr>
        <sz val="9"/>
        <rFont val="Tw Cen MT"/>
        <family val="2"/>
      </rPr>
      <t>SS 1462/18</t>
    </r>
  </si>
  <si>
    <r>
      <rPr>
        <sz val="9"/>
        <rFont val="Tw Cen MT"/>
        <family val="2"/>
      </rPr>
      <t>Vivo Energy Mali SA</t>
    </r>
  </si>
  <si>
    <r>
      <rPr>
        <sz val="9"/>
        <rFont val="Tw Cen MT"/>
        <family val="2"/>
      </rPr>
      <t>0000</t>
    </r>
  </si>
  <si>
    <r>
      <rPr>
        <sz val="9"/>
        <rFont val="Tw Cen MT"/>
        <family val="2"/>
      </rPr>
      <t>Autorisation d'ouverture de station service et de dépôt d'hydrocarbures &gt;300 m² Classe 2</t>
    </r>
  </si>
  <si>
    <r>
      <rPr>
        <sz val="10"/>
        <rFont val="Tw Cen MT"/>
        <family val="2"/>
      </rPr>
      <t>Titibougou</t>
    </r>
  </si>
  <si>
    <r>
      <rPr>
        <sz val="9"/>
        <rFont val="Tw Cen MT"/>
        <family val="2"/>
      </rPr>
      <t>APL-H-101</t>
    </r>
  </si>
  <si>
    <r>
      <rPr>
        <sz val="9"/>
        <rFont val="Tw Cen MT"/>
        <family val="2"/>
      </rPr>
      <t>SS 1463/18</t>
    </r>
  </si>
  <si>
    <r>
      <rPr>
        <sz val="9"/>
        <rFont val="Tw Cen MT"/>
        <family val="2"/>
      </rPr>
      <t>Societé Malienne de Carburant  SMC</t>
    </r>
  </si>
  <si>
    <r>
      <rPr>
        <sz val="9"/>
        <rFont val="Tw Cen MT"/>
        <family val="2"/>
      </rPr>
      <t>086113109k</t>
    </r>
  </si>
  <si>
    <r>
      <rPr>
        <sz val="9"/>
        <rFont val="Tw Cen MT"/>
        <family val="2"/>
      </rPr>
      <t>Autorisation d'ouverture de station service et de dépôt d'hydrocarbures &lt;300 m² Classe 2</t>
    </r>
  </si>
  <si>
    <r>
      <rPr>
        <sz val="10"/>
        <rFont val="Tw Cen MT"/>
        <family val="2"/>
      </rPr>
      <t>faso kanu magnambougou</t>
    </r>
  </si>
  <si>
    <r>
      <rPr>
        <sz val="9"/>
        <rFont val="Tw Cen MT"/>
        <family val="2"/>
      </rPr>
      <t>APL-H-102</t>
    </r>
  </si>
  <si>
    <r>
      <rPr>
        <sz val="9"/>
        <rFont val="Tw Cen MT"/>
        <family val="2"/>
      </rPr>
      <t>SS 1464/18</t>
    </r>
  </si>
  <si>
    <r>
      <rPr>
        <sz val="10"/>
        <rFont val="Tw Cen MT"/>
        <family val="2"/>
      </rPr>
      <t>Kalaban-Coura Sud extension</t>
    </r>
  </si>
  <si>
    <r>
      <rPr>
        <sz val="9"/>
        <rFont val="Tw Cen MT"/>
        <family val="2"/>
      </rPr>
      <t>APL-H-103</t>
    </r>
  </si>
  <si>
    <r>
      <rPr>
        <sz val="9"/>
        <rFont val="Tw Cen MT"/>
        <family val="2"/>
      </rPr>
      <t>SS 1465/18</t>
    </r>
  </si>
  <si>
    <r>
      <rPr>
        <sz val="10"/>
        <rFont val="Tw Cen MT"/>
        <family val="2"/>
      </rPr>
      <t>Niarela</t>
    </r>
  </si>
  <si>
    <r>
      <rPr>
        <sz val="9"/>
        <rFont val="Tw Cen MT"/>
        <family val="2"/>
      </rPr>
      <t>APL-H-104</t>
    </r>
  </si>
  <si>
    <r>
      <rPr>
        <sz val="9"/>
        <rFont val="Tw Cen MT"/>
        <family val="2"/>
      </rPr>
      <t>SS 1466/18</t>
    </r>
  </si>
  <si>
    <r>
      <rPr>
        <sz val="9"/>
        <rFont val="Tw Cen MT"/>
        <family val="2"/>
      </rPr>
      <t>Autorisation d'ouverture de station service et de dépôt d'hydrocarbures &lt;300 m² Classe 1</t>
    </r>
  </si>
  <si>
    <r>
      <rPr>
        <sz val="10"/>
        <rFont val="Tw Cen MT"/>
        <family val="2"/>
      </rPr>
      <t>magnambougou</t>
    </r>
  </si>
  <si>
    <r>
      <rPr>
        <sz val="9"/>
        <rFont val="Tw Cen MT"/>
        <family val="2"/>
      </rPr>
      <t>APL-H-105</t>
    </r>
  </si>
  <si>
    <r>
      <rPr>
        <sz val="9"/>
        <rFont val="Tw Cen MT"/>
        <family val="2"/>
      </rPr>
      <t>SS 1467/18</t>
    </r>
  </si>
  <si>
    <r>
      <rPr>
        <sz val="10"/>
        <rFont val="Tw Cen MT"/>
        <family val="2"/>
      </rPr>
      <t>Sogoniko-Est</t>
    </r>
  </si>
  <si>
    <r>
      <rPr>
        <sz val="9"/>
        <rFont val="Tw Cen MT"/>
        <family val="2"/>
      </rPr>
      <t>APL-H-106</t>
    </r>
  </si>
  <si>
    <r>
      <rPr>
        <sz val="9"/>
        <rFont val="Tw Cen MT"/>
        <family val="2"/>
      </rPr>
      <t>SS 1468/18</t>
    </r>
  </si>
  <si>
    <r>
      <rPr>
        <sz val="10"/>
        <rFont val="Tw Cen MT"/>
        <family val="2"/>
      </rPr>
      <t>magnambougou faso kanu</t>
    </r>
  </si>
  <si>
    <r>
      <rPr>
        <sz val="9"/>
        <rFont val="Tw Cen MT"/>
        <family val="2"/>
      </rPr>
      <t>APL-H-107</t>
    </r>
  </si>
  <si>
    <r>
      <rPr>
        <sz val="9"/>
        <rFont val="Tw Cen MT"/>
        <family val="2"/>
      </rPr>
      <t>SS 1469/18</t>
    </r>
  </si>
  <si>
    <r>
      <rPr>
        <sz val="10"/>
        <rFont val="Tw Cen MT"/>
        <family val="2"/>
      </rPr>
      <t xml:space="preserve">Kayes Liberté </t>
    </r>
  </si>
  <si>
    <r>
      <rPr>
        <sz val="9"/>
        <rFont val="Tw Cen MT"/>
        <family val="2"/>
      </rPr>
      <t>APL-H-108</t>
    </r>
  </si>
  <si>
    <r>
      <rPr>
        <sz val="9"/>
        <rFont val="Tw Cen MT"/>
        <family val="2"/>
      </rPr>
      <t>SS 1470/18</t>
    </r>
  </si>
  <si>
    <r>
      <rPr>
        <sz val="10"/>
        <rFont val="Tw Cen MT"/>
        <family val="2"/>
      </rPr>
      <t>Kaboila, Sikasso</t>
    </r>
  </si>
  <si>
    <r>
      <rPr>
        <sz val="9"/>
        <rFont val="Tw Cen MT"/>
        <family val="2"/>
      </rPr>
      <t>APL-H-109</t>
    </r>
  </si>
  <si>
    <r>
      <rPr>
        <sz val="9"/>
        <rFont val="Tw Cen MT"/>
        <family val="2"/>
      </rPr>
      <t>SS 1471/18</t>
    </r>
  </si>
  <si>
    <r>
      <rPr>
        <sz val="9"/>
        <rFont val="Tw Cen MT"/>
        <family val="2"/>
      </rPr>
      <t>APL-H-11</t>
    </r>
  </si>
  <si>
    <r>
      <rPr>
        <sz val="9"/>
        <rFont val="Tw Cen MT"/>
        <family val="2"/>
      </rPr>
      <t>SS 1254/18</t>
    </r>
  </si>
  <si>
    <r>
      <rPr>
        <sz val="10"/>
        <rFont val="Tw Cen MT"/>
        <family val="2"/>
      </rPr>
      <t>Kayes N'Di</t>
    </r>
  </si>
  <si>
    <r>
      <rPr>
        <sz val="9"/>
        <rFont val="Tw Cen MT"/>
        <family val="2"/>
      </rPr>
      <t>APL-H-110</t>
    </r>
  </si>
  <si>
    <r>
      <rPr>
        <sz val="9"/>
        <rFont val="Tw Cen MT"/>
        <family val="2"/>
      </rPr>
      <t>APL-H-111</t>
    </r>
  </si>
  <si>
    <r>
      <rPr>
        <sz val="9"/>
        <rFont val="Tw Cen MT"/>
        <family val="2"/>
      </rPr>
      <t>SS 1472/18</t>
    </r>
  </si>
  <si>
    <r>
      <rPr>
        <sz val="10"/>
        <rFont val="Tw Cen MT"/>
        <family val="2"/>
      </rPr>
      <t>Baco-Djicoroni, Bamako</t>
    </r>
  </si>
  <si>
    <r>
      <rPr>
        <sz val="9"/>
        <rFont val="Tw Cen MT"/>
        <family val="2"/>
      </rPr>
      <t>APL-H-112</t>
    </r>
  </si>
  <si>
    <r>
      <rPr>
        <sz val="9"/>
        <rFont val="Tw Cen MT"/>
        <family val="2"/>
      </rPr>
      <t>SS 1473/18</t>
    </r>
  </si>
  <si>
    <r>
      <rPr>
        <sz val="9"/>
        <rFont val="Tw Cen MT"/>
        <family val="2"/>
      </rPr>
      <t>APL-H-113</t>
    </r>
  </si>
  <si>
    <r>
      <rPr>
        <sz val="9"/>
        <rFont val="Tw Cen MT"/>
        <family val="2"/>
      </rPr>
      <t>SS 1474/18</t>
    </r>
  </si>
  <si>
    <r>
      <rPr>
        <sz val="9"/>
        <rFont val="Tw Cen MT"/>
        <family val="2"/>
      </rPr>
      <t>APL-H-114</t>
    </r>
  </si>
  <si>
    <r>
      <rPr>
        <sz val="9"/>
        <rFont val="Tw Cen MT"/>
        <family val="2"/>
      </rPr>
      <t>SS 1475/18</t>
    </r>
  </si>
  <si>
    <r>
      <rPr>
        <sz val="9"/>
        <rFont val="Tw Cen MT"/>
        <family val="2"/>
      </rPr>
      <t>Diallo, Cheick Hamady</t>
    </r>
  </si>
  <si>
    <r>
      <rPr>
        <sz val="9"/>
        <rFont val="Tw Cen MT"/>
        <family val="2"/>
      </rPr>
      <t>XXXXX</t>
    </r>
  </si>
  <si>
    <r>
      <rPr>
        <sz val="9"/>
        <rFont val="Tw Cen MT"/>
        <family val="2"/>
      </rPr>
      <t>Autorisation d'ouverture de station service et de dépôt d'hydrocarbures &lt;300 m² Classe 3</t>
    </r>
  </si>
  <si>
    <r>
      <rPr>
        <sz val="10"/>
        <rFont val="Tw Cen MT"/>
        <family val="2"/>
      </rPr>
      <t>badalabougou extention avenue OUA</t>
    </r>
  </si>
  <si>
    <r>
      <rPr>
        <sz val="9"/>
        <rFont val="Tw Cen MT"/>
        <family val="2"/>
      </rPr>
      <t>APL-H-115</t>
    </r>
  </si>
  <si>
    <r>
      <rPr>
        <sz val="9"/>
        <rFont val="Tw Cen MT"/>
        <family val="2"/>
      </rPr>
      <t>SS 1476/18</t>
    </r>
  </si>
  <si>
    <r>
      <rPr>
        <sz val="9"/>
        <rFont val="Tw Cen MT"/>
        <family val="2"/>
      </rPr>
      <t>Dicko, Boureima</t>
    </r>
  </si>
  <si>
    <r>
      <rPr>
        <sz val="10"/>
        <rFont val="Tw Cen MT"/>
        <family val="2"/>
      </rPr>
      <t>Baco Djicoroni</t>
    </r>
  </si>
  <si>
    <r>
      <rPr>
        <sz val="9"/>
        <rFont val="Tw Cen MT"/>
        <family val="2"/>
      </rPr>
      <t>APL-H-116</t>
    </r>
  </si>
  <si>
    <r>
      <rPr>
        <sz val="9"/>
        <rFont val="Tw Cen MT"/>
        <family val="2"/>
      </rPr>
      <t>SS 1477/18</t>
    </r>
  </si>
  <si>
    <r>
      <rPr>
        <sz val="9"/>
        <rFont val="Tw Cen MT"/>
        <family val="2"/>
      </rPr>
      <t>SOTRAKA SARL</t>
    </r>
  </si>
  <si>
    <r>
      <rPr>
        <sz val="9"/>
        <rFont val="Tw Cen MT"/>
        <family val="2"/>
      </rPr>
      <t>Autorisation d'ouverture de station service et de dépôt d'hydrocarbures &gt;300 m² Classe 1</t>
    </r>
  </si>
  <si>
    <r>
      <rPr>
        <sz val="10"/>
        <rFont val="Tw Cen MT"/>
        <family val="2"/>
      </rPr>
      <t>Kalanban coura Sud Extention</t>
    </r>
  </si>
  <si>
    <r>
      <rPr>
        <sz val="9"/>
        <rFont val="Tw Cen MT"/>
        <family val="2"/>
      </rPr>
      <t>APL-H-117</t>
    </r>
  </si>
  <si>
    <r>
      <rPr>
        <sz val="9"/>
        <rFont val="Tw Cen MT"/>
        <family val="2"/>
      </rPr>
      <t>SS 1479/18</t>
    </r>
  </si>
  <si>
    <r>
      <rPr>
        <sz val="10"/>
        <rFont val="Tw Cen MT"/>
        <family val="2"/>
      </rPr>
      <t>banankabougou-bamako</t>
    </r>
  </si>
  <si>
    <r>
      <rPr>
        <sz val="9"/>
        <rFont val="Tw Cen MT"/>
        <family val="2"/>
      </rPr>
      <t>APL-H-118</t>
    </r>
  </si>
  <si>
    <r>
      <rPr>
        <sz val="9"/>
        <rFont val="Tw Cen MT"/>
        <family val="2"/>
      </rPr>
      <t>SS 1478/18</t>
    </r>
  </si>
  <si>
    <r>
      <rPr>
        <sz val="10"/>
        <rFont val="Tw Cen MT"/>
        <family val="2"/>
      </rPr>
      <t>Sanankoroba-Kati</t>
    </r>
  </si>
  <si>
    <r>
      <rPr>
        <sz val="9"/>
        <rFont val="Tw Cen MT"/>
        <family val="2"/>
      </rPr>
      <t>APL-H-119</t>
    </r>
  </si>
  <si>
    <r>
      <rPr>
        <sz val="9"/>
        <rFont val="Tw Cen MT"/>
        <family val="2"/>
      </rPr>
      <t>SS 1480/18</t>
    </r>
  </si>
  <si>
    <r>
      <rPr>
        <sz val="9"/>
        <rFont val="Tw Cen MT"/>
        <family val="2"/>
      </rPr>
      <t>Sylla Group of Industies Mali  SyGIM</t>
    </r>
  </si>
  <si>
    <r>
      <rPr>
        <sz val="9"/>
        <rFont val="Tw Cen MT"/>
        <family val="2"/>
      </rPr>
      <t>Dépôt d'hydrocarbures</t>
    </r>
  </si>
  <si>
    <r>
      <rPr>
        <sz val="10"/>
        <rFont val="Tw Cen MT"/>
        <family val="2"/>
      </rPr>
      <t>Moribabougou</t>
    </r>
  </si>
  <si>
    <r>
      <rPr>
        <sz val="9"/>
        <rFont val="Tw Cen MT"/>
        <family val="2"/>
      </rPr>
      <t>APL-H-12</t>
    </r>
  </si>
  <si>
    <r>
      <rPr>
        <sz val="9"/>
        <rFont val="Tw Cen MT"/>
        <family val="2"/>
      </rPr>
      <t>SS 1255/18</t>
    </r>
  </si>
  <si>
    <r>
      <rPr>
        <sz val="10"/>
        <rFont val="Tw Cen MT"/>
        <family val="2"/>
      </rPr>
      <t>Kita Gare</t>
    </r>
  </si>
  <si>
    <r>
      <rPr>
        <sz val="9"/>
        <rFont val="Tw Cen MT"/>
        <family val="2"/>
      </rPr>
      <t>APL-H-120</t>
    </r>
  </si>
  <si>
    <r>
      <rPr>
        <sz val="9"/>
        <rFont val="Tw Cen MT"/>
        <family val="2"/>
      </rPr>
      <t>SS 1481/18</t>
    </r>
  </si>
  <si>
    <r>
      <rPr>
        <sz val="9"/>
        <rFont val="Tw Cen MT"/>
        <family val="2"/>
      </rPr>
      <t>DOUMBIA, OUMAR</t>
    </r>
  </si>
  <si>
    <r>
      <rPr>
        <sz val="10"/>
        <rFont val="Tw Cen MT"/>
        <family val="2"/>
      </rPr>
      <t>SAMANKO II</t>
    </r>
  </si>
  <si>
    <r>
      <rPr>
        <sz val="9"/>
        <rFont val="Tw Cen MT"/>
        <family val="2"/>
      </rPr>
      <t>APL-H-121</t>
    </r>
  </si>
  <si>
    <r>
      <rPr>
        <sz val="9"/>
        <rFont val="Tw Cen MT"/>
        <family val="2"/>
      </rPr>
      <t>SS 1482/18</t>
    </r>
  </si>
  <si>
    <r>
      <rPr>
        <sz val="9"/>
        <rFont val="Tw Cen MT"/>
        <family val="2"/>
      </rPr>
      <t>Pétro Birgo SARL</t>
    </r>
  </si>
  <si>
    <r>
      <rPr>
        <sz val="10"/>
        <rFont val="Tw Cen MT"/>
        <family val="2"/>
      </rPr>
      <t>Banankoro-Kati</t>
    </r>
  </si>
  <si>
    <r>
      <rPr>
        <sz val="9"/>
        <rFont val="Tw Cen MT"/>
        <family val="2"/>
      </rPr>
      <t>APL-H-122</t>
    </r>
  </si>
  <si>
    <r>
      <rPr>
        <sz val="9"/>
        <rFont val="Tw Cen MT"/>
        <family val="2"/>
      </rPr>
      <t>SS 1483/18</t>
    </r>
  </si>
  <si>
    <r>
      <rPr>
        <sz val="9"/>
        <rFont val="Tw Cen MT"/>
        <family val="2"/>
      </rPr>
      <t>APL-H-123</t>
    </r>
  </si>
  <si>
    <r>
      <rPr>
        <sz val="9"/>
        <rFont val="Tw Cen MT"/>
        <family val="2"/>
      </rPr>
      <t>SS 1484/18</t>
    </r>
  </si>
  <si>
    <r>
      <rPr>
        <sz val="9"/>
        <rFont val="Tw Cen MT"/>
        <family val="2"/>
      </rPr>
      <t>SANGARE, SIAKA</t>
    </r>
  </si>
  <si>
    <r>
      <rPr>
        <sz val="10"/>
        <rFont val="Tw Cen MT"/>
        <family val="2"/>
      </rPr>
      <t>BOUGOUNI</t>
    </r>
  </si>
  <si>
    <r>
      <rPr>
        <sz val="9"/>
        <rFont val="Tw Cen MT"/>
        <family val="2"/>
      </rPr>
      <t>APL-H-124</t>
    </r>
  </si>
  <si>
    <r>
      <rPr>
        <sz val="9"/>
        <rFont val="Tw Cen MT"/>
        <family val="2"/>
      </rPr>
      <t>SS 1485/18</t>
    </r>
  </si>
  <si>
    <r>
      <rPr>
        <sz val="9"/>
        <rFont val="Tw Cen MT"/>
        <family val="2"/>
      </rPr>
      <t>Keita, SEKOU</t>
    </r>
  </si>
  <si>
    <r>
      <rPr>
        <sz val="10"/>
        <rFont val="Tw Cen MT"/>
        <family val="2"/>
      </rPr>
      <t>YANFOLILA</t>
    </r>
  </si>
  <si>
    <r>
      <rPr>
        <sz val="9"/>
        <rFont val="Tw Cen MT"/>
        <family val="2"/>
      </rPr>
      <t>APL-H-125</t>
    </r>
  </si>
  <si>
    <r>
      <rPr>
        <sz val="9"/>
        <rFont val="Tw Cen MT"/>
        <family val="2"/>
      </rPr>
      <t>SS 1486/18</t>
    </r>
  </si>
  <si>
    <r>
      <rPr>
        <sz val="9"/>
        <rFont val="Tw Cen MT"/>
        <family val="2"/>
      </rPr>
      <t>Kane, Sounoumba</t>
    </r>
  </si>
  <si>
    <r>
      <rPr>
        <sz val="9"/>
        <rFont val="Tw Cen MT"/>
        <family val="2"/>
      </rPr>
      <t>APL-H-126</t>
    </r>
  </si>
  <si>
    <r>
      <rPr>
        <sz val="9"/>
        <rFont val="Tw Cen MT"/>
        <family val="2"/>
      </rPr>
      <t>SS 1487/18</t>
    </r>
  </si>
  <si>
    <r>
      <rPr>
        <sz val="9"/>
        <rFont val="Tw Cen MT"/>
        <family val="2"/>
      </rPr>
      <t>PETRO MALI SARL</t>
    </r>
  </si>
  <si>
    <r>
      <rPr>
        <sz val="9"/>
        <rFont val="Tw Cen MT"/>
        <family val="2"/>
      </rPr>
      <t>APL-H-127</t>
    </r>
  </si>
  <si>
    <r>
      <rPr>
        <sz val="9"/>
        <rFont val="Tw Cen MT"/>
        <family val="2"/>
      </rPr>
      <t>SS 1488/18</t>
    </r>
  </si>
  <si>
    <r>
      <rPr>
        <sz val="10"/>
        <rFont val="Tw Cen MT"/>
        <family val="2"/>
      </rPr>
      <t>Sikasso</t>
    </r>
  </si>
  <si>
    <r>
      <rPr>
        <sz val="9"/>
        <rFont val="Tw Cen MT"/>
        <family val="2"/>
      </rPr>
      <t>APL-H-128</t>
    </r>
  </si>
  <si>
    <r>
      <rPr>
        <sz val="9"/>
        <rFont val="Tw Cen MT"/>
        <family val="2"/>
      </rPr>
      <t>AMANA PETROLIUM</t>
    </r>
  </si>
  <si>
    <r>
      <rPr>
        <sz val="9"/>
        <rFont val="Tw Cen MT"/>
        <family val="2"/>
      </rPr>
      <t>APL-H-129</t>
    </r>
  </si>
  <si>
    <r>
      <rPr>
        <sz val="9"/>
        <rFont val="Tw Cen MT"/>
        <family val="2"/>
      </rPr>
      <t>SS 1509/18</t>
    </r>
  </si>
  <si>
    <r>
      <rPr>
        <sz val="9"/>
        <rFont val="Tw Cen MT"/>
        <family val="2"/>
      </rPr>
      <t>APL-H-13</t>
    </r>
  </si>
  <si>
    <r>
      <rPr>
        <sz val="9"/>
        <rFont val="Tw Cen MT"/>
        <family val="2"/>
      </rPr>
      <t>SS 1256/18</t>
    </r>
  </si>
  <si>
    <r>
      <rPr>
        <sz val="10"/>
        <rFont val="Tw Cen MT"/>
        <family val="2"/>
      </rPr>
      <t>Kita Bankassi</t>
    </r>
  </si>
  <si>
    <r>
      <rPr>
        <sz val="9"/>
        <rFont val="Tw Cen MT"/>
        <family val="2"/>
      </rPr>
      <t>APL-H-130</t>
    </r>
  </si>
  <si>
    <r>
      <rPr>
        <sz val="9"/>
        <rFont val="Tw Cen MT"/>
        <family val="2"/>
      </rPr>
      <t>SS 1510/18</t>
    </r>
  </si>
  <si>
    <r>
      <rPr>
        <sz val="9"/>
        <rFont val="Tw Cen MT"/>
        <family val="2"/>
      </rPr>
      <t>Keita, Kamory</t>
    </r>
  </si>
  <si>
    <r>
      <rPr>
        <sz val="10"/>
        <rFont val="Tw Cen MT"/>
        <family val="2"/>
      </rPr>
      <t xml:space="preserve">Bancoumana </t>
    </r>
  </si>
  <si>
    <r>
      <rPr>
        <sz val="9"/>
        <rFont val="Tw Cen MT"/>
        <family val="2"/>
      </rPr>
      <t>APL-H-131</t>
    </r>
  </si>
  <si>
    <r>
      <rPr>
        <sz val="9"/>
        <rFont val="Tw Cen MT"/>
        <family val="2"/>
      </rPr>
      <t>SS 1547/18</t>
    </r>
  </si>
  <si>
    <r>
      <rPr>
        <sz val="9"/>
        <rFont val="Tw Cen MT"/>
        <family val="2"/>
      </rPr>
      <t>DIA NEGOCE</t>
    </r>
  </si>
  <si>
    <r>
      <rPr>
        <sz val="10"/>
        <rFont val="Tw Cen MT"/>
        <family val="2"/>
      </rPr>
      <t>Missaboubougou</t>
    </r>
  </si>
  <si>
    <r>
      <rPr>
        <sz val="9"/>
        <rFont val="Tw Cen MT"/>
        <family val="2"/>
      </rPr>
      <t>APL-H-132</t>
    </r>
  </si>
  <si>
    <r>
      <rPr>
        <sz val="9"/>
        <rFont val="Tw Cen MT"/>
        <family val="2"/>
      </rPr>
      <t>SS 1568/18</t>
    </r>
  </si>
  <si>
    <r>
      <rPr>
        <sz val="9"/>
        <rFont val="Tw Cen MT"/>
        <family val="2"/>
      </rPr>
      <t>Karembe, Ibrahima</t>
    </r>
  </si>
  <si>
    <r>
      <rPr>
        <sz val="9"/>
        <rFont val="Tw Cen MT"/>
        <family val="2"/>
      </rPr>
      <t>APL-H-133</t>
    </r>
  </si>
  <si>
    <r>
      <rPr>
        <sz val="9"/>
        <rFont val="Tw Cen MT"/>
        <family val="2"/>
      </rPr>
      <t>SS 1569/18</t>
    </r>
  </si>
  <si>
    <r>
      <rPr>
        <sz val="9"/>
        <rFont val="Tw Cen MT"/>
        <family val="2"/>
      </rPr>
      <t>Total Mali- SA</t>
    </r>
  </si>
  <si>
    <r>
      <rPr>
        <sz val="9"/>
        <rFont val="Tw Cen MT"/>
        <family val="2"/>
      </rPr>
      <t>087800251N</t>
    </r>
  </si>
  <si>
    <r>
      <rPr>
        <sz val="10"/>
        <rFont val="Tw Cen MT"/>
        <family val="2"/>
      </rPr>
      <t>kalaban koro chicoro</t>
    </r>
  </si>
  <si>
    <r>
      <rPr>
        <sz val="9"/>
        <rFont val="Tw Cen MT"/>
        <family val="2"/>
      </rPr>
      <t>APL-H-134</t>
    </r>
  </si>
  <si>
    <r>
      <rPr>
        <sz val="9"/>
        <rFont val="Tw Cen MT"/>
        <family val="2"/>
      </rPr>
      <t>SS 1570/18</t>
    </r>
  </si>
  <si>
    <r>
      <rPr>
        <sz val="10"/>
        <rFont val="Tw Cen MT"/>
        <family val="2"/>
      </rPr>
      <t xml:space="preserve">Dieman </t>
    </r>
  </si>
  <si>
    <r>
      <rPr>
        <sz val="9"/>
        <rFont val="Tw Cen MT"/>
        <family val="2"/>
      </rPr>
      <t>APL-H-135</t>
    </r>
  </si>
  <si>
    <r>
      <rPr>
        <sz val="9"/>
        <rFont val="Tw Cen MT"/>
        <family val="2"/>
      </rPr>
      <t>SS 1571/18</t>
    </r>
  </si>
  <si>
    <r>
      <rPr>
        <sz val="9"/>
        <rFont val="Tw Cen MT"/>
        <family val="2"/>
      </rPr>
      <t>PETRO- BAMA SARL</t>
    </r>
  </si>
  <si>
    <r>
      <rPr>
        <sz val="10"/>
        <rFont val="Tw Cen MT"/>
        <family val="2"/>
      </rPr>
      <t>magnambougou corniche</t>
    </r>
  </si>
  <si>
    <r>
      <rPr>
        <sz val="9"/>
        <rFont val="Tw Cen MT"/>
        <family val="2"/>
      </rPr>
      <t>APL-H-136</t>
    </r>
  </si>
  <si>
    <r>
      <rPr>
        <sz val="9"/>
        <rFont val="Tw Cen MT"/>
        <family val="2"/>
      </rPr>
      <t>SS 1583/18</t>
    </r>
  </si>
  <si>
    <r>
      <rPr>
        <sz val="9"/>
        <rFont val="Tw Cen MT"/>
        <family val="2"/>
      </rPr>
      <t>STAR OIL MALI SA</t>
    </r>
  </si>
  <si>
    <r>
      <rPr>
        <sz val="9"/>
        <rFont val="Tw Cen MT"/>
        <family val="2"/>
      </rPr>
      <t>087800237L</t>
    </r>
  </si>
  <si>
    <r>
      <rPr>
        <sz val="10"/>
        <rFont val="Tw Cen MT"/>
        <family val="2"/>
      </rPr>
      <t xml:space="preserve">N'TABACORO ROUTE DE SEGOU </t>
    </r>
  </si>
  <si>
    <r>
      <rPr>
        <sz val="9"/>
        <rFont val="Tw Cen MT"/>
        <family val="2"/>
      </rPr>
      <t>APL-H-137</t>
    </r>
  </si>
  <si>
    <r>
      <rPr>
        <sz val="9"/>
        <rFont val="Tw Cen MT"/>
        <family val="2"/>
      </rPr>
      <t>SS 1584/18</t>
    </r>
  </si>
  <si>
    <r>
      <rPr>
        <sz val="9"/>
        <rFont val="Tw Cen MT"/>
        <family val="2"/>
      </rPr>
      <t>Petro National Service sarl</t>
    </r>
  </si>
  <si>
    <r>
      <rPr>
        <sz val="10"/>
        <rFont val="Tw Cen MT"/>
        <family val="2"/>
      </rPr>
      <t>Sadiola kayes</t>
    </r>
  </si>
  <si>
    <r>
      <rPr>
        <sz val="9"/>
        <rFont val="Tw Cen MT"/>
        <family val="2"/>
      </rPr>
      <t>APL-H-138</t>
    </r>
  </si>
  <si>
    <r>
      <rPr>
        <sz val="9"/>
        <rFont val="Tw Cen MT"/>
        <family val="2"/>
      </rPr>
      <t>SS 1585/18</t>
    </r>
  </si>
  <si>
    <r>
      <rPr>
        <sz val="10"/>
        <rFont val="Tw Cen MT"/>
        <family val="2"/>
      </rPr>
      <t>FALADIE VERS MARCHE A BETAILS</t>
    </r>
  </si>
  <si>
    <r>
      <rPr>
        <sz val="9"/>
        <rFont val="Tw Cen MT"/>
        <family val="2"/>
      </rPr>
      <t>APL-H-139</t>
    </r>
  </si>
  <si>
    <r>
      <rPr>
        <sz val="9"/>
        <rFont val="Tw Cen MT"/>
        <family val="2"/>
      </rPr>
      <t>SS 1592/18</t>
    </r>
  </si>
  <si>
    <r>
      <rPr>
        <sz val="10"/>
        <rFont val="Tw Cen MT"/>
        <family val="2"/>
      </rPr>
      <t>DJELIBOUGOU</t>
    </r>
  </si>
  <si>
    <r>
      <rPr>
        <sz val="9"/>
        <rFont val="Tw Cen MT"/>
        <family val="2"/>
      </rPr>
      <t>APL-H-14</t>
    </r>
  </si>
  <si>
    <r>
      <rPr>
        <sz val="9"/>
        <rFont val="Tw Cen MT"/>
        <family val="2"/>
      </rPr>
      <t>SS 1257/18</t>
    </r>
  </si>
  <si>
    <r>
      <rPr>
        <sz val="10"/>
        <rFont val="Tw Cen MT"/>
        <family val="2"/>
      </rPr>
      <t>kita Kofoulabé</t>
    </r>
  </si>
  <si>
    <r>
      <rPr>
        <sz val="9"/>
        <rFont val="Tw Cen MT"/>
        <family val="2"/>
      </rPr>
      <t>APL-H-140</t>
    </r>
  </si>
  <si>
    <r>
      <rPr>
        <sz val="9"/>
        <rFont val="Tw Cen MT"/>
        <family val="2"/>
      </rPr>
      <t>SS 1593/18</t>
    </r>
  </si>
  <si>
    <r>
      <rPr>
        <sz val="10"/>
        <rFont val="Tw Cen MT"/>
        <family val="2"/>
      </rPr>
      <t>KALABAN-CORO</t>
    </r>
  </si>
  <si>
    <r>
      <rPr>
        <sz val="9"/>
        <rFont val="Tw Cen MT"/>
        <family val="2"/>
      </rPr>
      <t>APL-H-141</t>
    </r>
  </si>
  <si>
    <r>
      <rPr>
        <sz val="9"/>
        <rFont val="Tw Cen MT"/>
        <family val="2"/>
      </rPr>
      <t>SS 1597/18</t>
    </r>
  </si>
  <si>
    <r>
      <rPr>
        <sz val="10"/>
        <rFont val="Tw Cen MT"/>
        <family val="2"/>
      </rPr>
      <t>MAMARIBOUGOU/KATI</t>
    </r>
  </si>
  <si>
    <r>
      <rPr>
        <sz val="9"/>
        <rFont val="Tw Cen MT"/>
        <family val="2"/>
      </rPr>
      <t>APL-H-142</t>
    </r>
  </si>
  <si>
    <r>
      <rPr>
        <sz val="9"/>
        <rFont val="Tw Cen MT"/>
        <family val="2"/>
      </rPr>
      <t>SS 1599/18</t>
    </r>
  </si>
  <si>
    <r>
      <rPr>
        <sz val="10"/>
        <rFont val="Tw Cen MT"/>
        <family val="2"/>
      </rPr>
      <t>DIYALA/KAYES</t>
    </r>
  </si>
  <si>
    <r>
      <rPr>
        <sz val="9"/>
        <rFont val="Tw Cen MT"/>
        <family val="2"/>
      </rPr>
      <t>APL-H-143</t>
    </r>
  </si>
  <si>
    <r>
      <rPr>
        <sz val="9"/>
        <rFont val="Tw Cen MT"/>
        <family val="2"/>
      </rPr>
      <t>SS 1604/18</t>
    </r>
  </si>
  <si>
    <r>
      <rPr>
        <sz val="9"/>
        <rFont val="Tw Cen MT"/>
        <family val="2"/>
      </rPr>
      <t>Bathily, Seydou</t>
    </r>
  </si>
  <si>
    <r>
      <rPr>
        <sz val="9"/>
        <rFont val="Tw Cen MT"/>
        <family val="2"/>
      </rPr>
      <t>016000315R</t>
    </r>
  </si>
  <si>
    <r>
      <rPr>
        <sz val="10"/>
        <rFont val="Tw Cen MT"/>
        <family val="2"/>
      </rPr>
      <t>NIOROdu SAHEL</t>
    </r>
  </si>
  <si>
    <r>
      <rPr>
        <sz val="9"/>
        <rFont val="Tw Cen MT"/>
        <family val="2"/>
      </rPr>
      <t>APL-H-144</t>
    </r>
  </si>
  <si>
    <r>
      <rPr>
        <sz val="9"/>
        <rFont val="Tw Cen MT"/>
        <family val="2"/>
      </rPr>
      <t>SS 1605/18</t>
    </r>
  </si>
  <si>
    <r>
      <rPr>
        <sz val="10"/>
        <rFont val="Tw Cen MT"/>
        <family val="2"/>
      </rPr>
      <t>Bamako Niarela</t>
    </r>
  </si>
  <si>
    <r>
      <rPr>
        <sz val="9"/>
        <rFont val="Tw Cen MT"/>
        <family val="2"/>
      </rPr>
      <t>APL-H-145</t>
    </r>
  </si>
  <si>
    <r>
      <rPr>
        <sz val="9"/>
        <rFont val="Tw Cen MT"/>
        <family val="2"/>
      </rPr>
      <t>SS 1606/18</t>
    </r>
  </si>
  <si>
    <r>
      <rPr>
        <sz val="9"/>
        <rFont val="Tw Cen MT"/>
        <family val="2"/>
      </rPr>
      <t>KONDO, DRISSA</t>
    </r>
  </si>
  <si>
    <r>
      <rPr>
        <sz val="10"/>
        <rFont val="Tw Cen MT"/>
        <family val="2"/>
      </rPr>
      <t>DIALAKORODJI/KATI</t>
    </r>
  </si>
  <si>
    <r>
      <rPr>
        <sz val="9"/>
        <rFont val="Tw Cen MT"/>
        <family val="2"/>
      </rPr>
      <t>APL-H-146</t>
    </r>
  </si>
  <si>
    <r>
      <rPr>
        <sz val="9"/>
        <rFont val="Tw Cen MT"/>
        <family val="2"/>
      </rPr>
      <t>SS 1714/14</t>
    </r>
  </si>
  <si>
    <r>
      <rPr>
        <sz val="9"/>
        <rFont val="Tw Cen MT"/>
        <family val="2"/>
      </rPr>
      <t>Société Fadougou Sanogo</t>
    </r>
  </si>
  <si>
    <r>
      <rPr>
        <sz val="9"/>
        <rFont val="Tw Cen MT"/>
        <family val="2"/>
      </rPr>
      <t>00000000001</t>
    </r>
  </si>
  <si>
    <r>
      <rPr>
        <sz val="9"/>
        <rFont val="Tw Cen MT"/>
        <family val="2"/>
      </rPr>
      <t>APL-H-147</t>
    </r>
  </si>
  <si>
    <r>
      <rPr>
        <sz val="9"/>
        <rFont val="Tw Cen MT"/>
        <family val="2"/>
      </rPr>
      <t>SS 1715/19</t>
    </r>
  </si>
  <si>
    <r>
      <rPr>
        <sz val="9"/>
        <rFont val="Tw Cen MT"/>
        <family val="2"/>
      </rPr>
      <t>Groupe Bathily "G.B SARL"</t>
    </r>
  </si>
  <si>
    <r>
      <rPr>
        <sz val="9"/>
        <rFont val="Tw Cen MT"/>
        <family val="2"/>
      </rPr>
      <t>084119446F</t>
    </r>
  </si>
  <si>
    <r>
      <rPr>
        <sz val="9"/>
        <rFont val="Tw Cen MT"/>
        <family val="2"/>
      </rPr>
      <t>Hydrocarbures</t>
    </r>
  </si>
  <si>
    <r>
      <rPr>
        <sz val="9"/>
        <rFont val="Tw Cen MT"/>
        <family val="2"/>
      </rPr>
      <t>APL-H-148</t>
    </r>
  </si>
  <si>
    <r>
      <rPr>
        <sz val="9"/>
        <rFont val="Tw Cen MT"/>
        <family val="2"/>
      </rPr>
      <t>SS 1716/18</t>
    </r>
  </si>
  <si>
    <r>
      <rPr>
        <sz val="9"/>
        <rFont val="Tw Cen MT"/>
        <family val="2"/>
      </rPr>
      <t>APL-H-149</t>
    </r>
  </si>
  <si>
    <r>
      <rPr>
        <sz val="9"/>
        <rFont val="Tw Cen MT"/>
        <family val="2"/>
      </rPr>
      <t>SS 1717/18</t>
    </r>
  </si>
  <si>
    <r>
      <rPr>
        <sz val="9"/>
        <rFont val="Tw Cen MT"/>
        <family val="2"/>
      </rPr>
      <t>APL-H-15</t>
    </r>
  </si>
  <si>
    <r>
      <rPr>
        <sz val="9"/>
        <rFont val="Tw Cen MT"/>
        <family val="2"/>
      </rPr>
      <t>SS 1258/18</t>
    </r>
  </si>
  <si>
    <r>
      <rPr>
        <sz val="9"/>
        <rFont val="Tw Cen MT"/>
        <family val="2"/>
      </rPr>
      <t>APL-H-150</t>
    </r>
  </si>
  <si>
    <r>
      <rPr>
        <sz val="9"/>
        <rFont val="Tw Cen MT"/>
        <family val="2"/>
      </rPr>
      <t>SS 1718/18</t>
    </r>
  </si>
  <si>
    <r>
      <rPr>
        <sz val="9"/>
        <rFont val="Tw Cen MT"/>
        <family val="2"/>
      </rPr>
      <t>Autorisation d'ouverture de station service et de dépôt d'hydrocarbures &lt; 100 m² Classe 3</t>
    </r>
  </si>
  <si>
    <r>
      <rPr>
        <sz val="9"/>
        <rFont val="Tw Cen MT"/>
        <family val="2"/>
      </rPr>
      <t>APL-H-151</t>
    </r>
  </si>
  <si>
    <r>
      <rPr>
        <sz val="9"/>
        <rFont val="Tw Cen MT"/>
        <family val="2"/>
      </rPr>
      <t>SS 1719/18</t>
    </r>
  </si>
  <si>
    <r>
      <rPr>
        <sz val="9"/>
        <rFont val="Tw Cen MT"/>
        <family val="2"/>
      </rPr>
      <t>APL-H-152</t>
    </r>
  </si>
  <si>
    <r>
      <rPr>
        <sz val="9"/>
        <rFont val="Tw Cen MT"/>
        <family val="2"/>
      </rPr>
      <t>SS 1720/15</t>
    </r>
  </si>
  <si>
    <r>
      <rPr>
        <sz val="9"/>
        <rFont val="Tw Cen MT"/>
        <family val="2"/>
      </rPr>
      <t>Africa Global Group</t>
    </r>
  </si>
  <si>
    <r>
      <rPr>
        <sz val="9"/>
        <rFont val="Tw Cen MT"/>
        <family val="2"/>
      </rPr>
      <t>0000000000000000</t>
    </r>
  </si>
  <si>
    <r>
      <rPr>
        <sz val="9"/>
        <rFont val="Tw Cen MT"/>
        <family val="2"/>
      </rPr>
      <t>APL-H-153</t>
    </r>
  </si>
  <si>
    <r>
      <rPr>
        <sz val="9"/>
        <rFont val="Tw Cen MT"/>
        <family val="2"/>
      </rPr>
      <t>SS 1721/18</t>
    </r>
  </si>
  <si>
    <r>
      <rPr>
        <sz val="9"/>
        <rFont val="Tw Cen MT"/>
        <family val="2"/>
      </rPr>
      <t>SOCOF</t>
    </r>
  </si>
  <si>
    <r>
      <rPr>
        <sz val="9"/>
        <rFont val="Tw Cen MT"/>
        <family val="2"/>
      </rPr>
      <t>APL-H-154</t>
    </r>
  </si>
  <si>
    <r>
      <rPr>
        <sz val="9"/>
        <rFont val="Tw Cen MT"/>
        <family val="2"/>
      </rPr>
      <t>SS 1722/17</t>
    </r>
  </si>
  <si>
    <r>
      <rPr>
        <sz val="9"/>
        <rFont val="Tw Cen MT"/>
        <family val="2"/>
      </rPr>
      <t>HAMET &amp; COMPAGNIES SERVICES</t>
    </r>
  </si>
  <si>
    <r>
      <rPr>
        <sz val="9"/>
        <rFont val="Tw Cen MT"/>
        <family val="2"/>
      </rPr>
      <t>xxxxxxxxxxxxxxxx</t>
    </r>
  </si>
  <si>
    <r>
      <rPr>
        <sz val="9"/>
        <rFont val="Tw Cen MT"/>
        <family val="2"/>
      </rPr>
      <t>APL-H-155</t>
    </r>
  </si>
  <si>
    <r>
      <rPr>
        <sz val="9"/>
        <rFont val="Tw Cen MT"/>
        <family val="2"/>
      </rPr>
      <t>SS 1732/17</t>
    </r>
  </si>
  <si>
    <r>
      <rPr>
        <sz val="9"/>
        <rFont val="Tw Cen MT"/>
        <family val="2"/>
      </rPr>
      <t>APL-H-156</t>
    </r>
  </si>
  <si>
    <r>
      <rPr>
        <sz val="9"/>
        <rFont val="Tw Cen MT"/>
        <family val="2"/>
      </rPr>
      <t>SS 1733/14</t>
    </r>
  </si>
  <si>
    <r>
      <rPr>
        <sz val="9"/>
        <rFont val="Tw Cen MT"/>
        <family val="2"/>
      </rPr>
      <t>AMAWAI - SA</t>
    </r>
  </si>
  <si>
    <r>
      <rPr>
        <sz val="9"/>
        <rFont val="Tw Cen MT"/>
        <family val="2"/>
      </rPr>
      <t>APL-H-157</t>
    </r>
  </si>
  <si>
    <r>
      <rPr>
        <sz val="9"/>
        <rFont val="Tw Cen MT"/>
        <family val="2"/>
      </rPr>
      <t>SS 1734/16</t>
    </r>
  </si>
  <si>
    <r>
      <rPr>
        <sz val="9"/>
        <rFont val="Tw Cen MT"/>
        <family val="2"/>
      </rPr>
      <t>SOGAM - SARL</t>
    </r>
  </si>
  <si>
    <r>
      <rPr>
        <sz val="9"/>
        <rFont val="Tw Cen MT"/>
        <family val="2"/>
      </rPr>
      <t>APL-H-158</t>
    </r>
  </si>
  <si>
    <r>
      <rPr>
        <sz val="9"/>
        <rFont val="Tw Cen MT"/>
        <family val="2"/>
      </rPr>
      <t>SS 1736/16</t>
    </r>
  </si>
  <si>
    <r>
      <rPr>
        <sz val="9"/>
        <rFont val="Tw Cen MT"/>
        <family val="2"/>
      </rPr>
      <t>Africa Dream Oil SARL</t>
    </r>
  </si>
  <si>
    <r>
      <rPr>
        <sz val="9"/>
        <rFont val="Tw Cen MT"/>
        <family val="2"/>
      </rPr>
      <t>APL-H-159</t>
    </r>
  </si>
  <si>
    <r>
      <rPr>
        <sz val="9"/>
        <rFont val="Tw Cen MT"/>
        <family val="2"/>
      </rPr>
      <t>SS 1737/00</t>
    </r>
  </si>
  <si>
    <r>
      <rPr>
        <sz val="9"/>
        <rFont val="Tw Cen MT"/>
        <family val="2"/>
      </rPr>
      <t>Société Africaine de Distribution</t>
    </r>
  </si>
  <si>
    <r>
      <rPr>
        <sz val="10"/>
        <rFont val="Tw Cen MT"/>
        <family val="2"/>
      </rPr>
      <t>Légal Ségou</t>
    </r>
  </si>
  <si>
    <r>
      <rPr>
        <sz val="9"/>
        <rFont val="Tw Cen MT"/>
        <family val="2"/>
      </rPr>
      <t>APL-H-16</t>
    </r>
  </si>
  <si>
    <r>
      <rPr>
        <sz val="9"/>
        <rFont val="Tw Cen MT"/>
        <family val="2"/>
      </rPr>
      <t>SS 1259/18</t>
    </r>
  </si>
  <si>
    <r>
      <rPr>
        <sz val="10"/>
        <rFont val="Tw Cen MT"/>
        <family val="2"/>
      </rPr>
      <t>Koutiala 1</t>
    </r>
  </si>
  <si>
    <r>
      <rPr>
        <sz val="9"/>
        <rFont val="Tw Cen MT"/>
        <family val="2"/>
      </rPr>
      <t>APL-H-160</t>
    </r>
  </si>
  <si>
    <r>
      <rPr>
        <sz val="9"/>
        <rFont val="Tw Cen MT"/>
        <family val="2"/>
      </rPr>
      <t>SS 1738/03</t>
    </r>
  </si>
  <si>
    <r>
      <rPr>
        <sz val="10"/>
        <rFont val="Tw Cen MT"/>
        <family val="2"/>
      </rPr>
      <t>Kéniéba</t>
    </r>
  </si>
  <si>
    <r>
      <rPr>
        <sz val="9"/>
        <rFont val="Tw Cen MT"/>
        <family val="2"/>
      </rPr>
      <t>APL-H-161</t>
    </r>
  </si>
  <si>
    <r>
      <rPr>
        <sz val="9"/>
        <rFont val="Tw Cen MT"/>
        <family val="2"/>
      </rPr>
      <t>SS 1739/01</t>
    </r>
  </si>
  <si>
    <r>
      <rPr>
        <sz val="10"/>
        <rFont val="Tw Cen MT"/>
        <family val="2"/>
      </rPr>
      <t>Diboli</t>
    </r>
  </si>
  <si>
    <r>
      <rPr>
        <sz val="9"/>
        <rFont val="Tw Cen MT"/>
        <family val="2"/>
      </rPr>
      <t>APL-H-162</t>
    </r>
  </si>
  <si>
    <r>
      <rPr>
        <sz val="9"/>
        <rFont val="Tw Cen MT"/>
        <family val="2"/>
      </rPr>
      <t>SS 1740/01</t>
    </r>
  </si>
  <si>
    <r>
      <rPr>
        <sz val="10"/>
        <rFont val="Tw Cen MT"/>
        <family val="2"/>
      </rPr>
      <t>Mahina</t>
    </r>
  </si>
  <si>
    <r>
      <rPr>
        <sz val="9"/>
        <rFont val="Tw Cen MT"/>
        <family val="2"/>
      </rPr>
      <t>APL-H-163</t>
    </r>
  </si>
  <si>
    <r>
      <rPr>
        <sz val="9"/>
        <rFont val="Tw Cen MT"/>
        <family val="2"/>
      </rPr>
      <t>SS 1741/00</t>
    </r>
  </si>
  <si>
    <r>
      <rPr>
        <sz val="10"/>
        <rFont val="Tw Cen MT"/>
        <family val="2"/>
      </rPr>
      <t>Kita</t>
    </r>
  </si>
  <si>
    <r>
      <rPr>
        <sz val="9"/>
        <rFont val="Tw Cen MT"/>
        <family val="2"/>
      </rPr>
      <t>APL-H-164</t>
    </r>
  </si>
  <si>
    <r>
      <rPr>
        <sz val="9"/>
        <rFont val="Tw Cen MT"/>
        <family val="2"/>
      </rPr>
      <t>SS 1742/01</t>
    </r>
  </si>
  <si>
    <r>
      <rPr>
        <sz val="10"/>
        <rFont val="Tw Cen MT"/>
        <family val="2"/>
      </rPr>
      <t>Yélimané</t>
    </r>
  </si>
  <si>
    <r>
      <rPr>
        <sz val="9"/>
        <rFont val="Tw Cen MT"/>
        <family val="2"/>
      </rPr>
      <t>APL-H-165</t>
    </r>
  </si>
  <si>
    <r>
      <rPr>
        <sz val="9"/>
        <rFont val="Tw Cen MT"/>
        <family val="2"/>
      </rPr>
      <t>SS 1743/05</t>
    </r>
  </si>
  <si>
    <r>
      <rPr>
        <sz val="10"/>
        <rFont val="Tw Cen MT"/>
        <family val="2"/>
      </rPr>
      <t>Route de Kéniéba</t>
    </r>
  </si>
  <si>
    <r>
      <rPr>
        <sz val="9"/>
        <rFont val="Tw Cen MT"/>
        <family val="2"/>
      </rPr>
      <t>APL-H-166</t>
    </r>
  </si>
  <si>
    <r>
      <rPr>
        <sz val="9"/>
        <rFont val="Tw Cen MT"/>
        <family val="2"/>
      </rPr>
      <t>SS 1755/14</t>
    </r>
  </si>
  <si>
    <r>
      <rPr>
        <sz val="9"/>
        <rFont val="Tw Cen MT"/>
        <family val="2"/>
      </rPr>
      <t>Etablissement Modibo Yaranangore EMY</t>
    </r>
  </si>
  <si>
    <r>
      <rPr>
        <sz val="10"/>
        <rFont val="Tw Cen MT"/>
        <family val="2"/>
      </rPr>
      <t>Yirimadio ATTbougou</t>
    </r>
  </si>
  <si>
    <r>
      <rPr>
        <sz val="9"/>
        <rFont val="Tw Cen MT"/>
        <family val="2"/>
      </rPr>
      <t>APL-H-167</t>
    </r>
  </si>
  <si>
    <r>
      <rPr>
        <sz val="9"/>
        <rFont val="Tw Cen MT"/>
        <family val="2"/>
      </rPr>
      <t>SS 1754/04</t>
    </r>
  </si>
  <si>
    <r>
      <rPr>
        <sz val="9"/>
        <rFont val="Tw Cen MT"/>
        <family val="2"/>
      </rPr>
      <t>Société de Gestion du Dépôt SANKE "SGDS"</t>
    </r>
  </si>
  <si>
    <r>
      <rPr>
        <sz val="9"/>
        <rFont val="Tw Cen MT"/>
        <family val="2"/>
      </rPr>
      <t>APL-H-168</t>
    </r>
  </si>
  <si>
    <r>
      <rPr>
        <sz val="9"/>
        <rFont val="Tw Cen MT"/>
        <family val="2"/>
      </rPr>
      <t>SS 1756/07</t>
    </r>
  </si>
  <si>
    <r>
      <rPr>
        <sz val="10"/>
        <rFont val="Tw Cen MT"/>
        <family val="2"/>
      </rPr>
      <t xml:space="preserve">Yirimadio </t>
    </r>
  </si>
  <si>
    <r>
      <rPr>
        <sz val="9"/>
        <rFont val="Tw Cen MT"/>
        <family val="2"/>
      </rPr>
      <t>APL-H-169</t>
    </r>
  </si>
  <si>
    <r>
      <rPr>
        <sz val="9"/>
        <rFont val="Tw Cen MT"/>
        <family val="2"/>
      </rPr>
      <t>SS 1757/14</t>
    </r>
  </si>
  <si>
    <r>
      <rPr>
        <sz val="10"/>
        <rFont val="Tw Cen MT"/>
        <family val="2"/>
      </rPr>
      <t>Banankoro</t>
    </r>
  </si>
  <si>
    <r>
      <rPr>
        <sz val="9"/>
        <rFont val="Tw Cen MT"/>
        <family val="2"/>
      </rPr>
      <t>APL-H-17</t>
    </r>
  </si>
  <si>
    <r>
      <rPr>
        <sz val="9"/>
        <rFont val="Tw Cen MT"/>
        <family val="2"/>
      </rPr>
      <t>SS 1260/18</t>
    </r>
  </si>
  <si>
    <r>
      <rPr>
        <sz val="10"/>
        <rFont val="Tw Cen MT"/>
        <family val="2"/>
      </rPr>
      <t>Koutiala 2</t>
    </r>
  </si>
  <si>
    <r>
      <rPr>
        <sz val="9"/>
        <rFont val="Tw Cen MT"/>
        <family val="2"/>
      </rPr>
      <t>APL-H-170</t>
    </r>
  </si>
  <si>
    <r>
      <rPr>
        <sz val="9"/>
        <rFont val="Tw Cen MT"/>
        <family val="2"/>
      </rPr>
      <t>SS 1758/05</t>
    </r>
  </si>
  <si>
    <r>
      <rPr>
        <sz val="9"/>
        <rFont val="Tw Cen MT"/>
        <family val="2"/>
      </rPr>
      <t>SOCIETE MAMADOU SYLLA OIL "MS OIL - SARL"</t>
    </r>
  </si>
  <si>
    <r>
      <rPr>
        <sz val="10"/>
        <rFont val="Tw Cen MT"/>
        <family val="2"/>
      </rPr>
      <t>Boulkassoumbougou</t>
    </r>
  </si>
  <si>
    <r>
      <rPr>
        <sz val="9"/>
        <rFont val="Tw Cen MT"/>
        <family val="2"/>
      </rPr>
      <t>APL-H-171</t>
    </r>
  </si>
  <si>
    <r>
      <rPr>
        <sz val="9"/>
        <rFont val="Tw Cen MT"/>
        <family val="2"/>
      </rPr>
      <t>SS 1759/13</t>
    </r>
  </si>
  <si>
    <r>
      <rPr>
        <sz val="9"/>
        <rFont val="Tw Cen MT"/>
        <family val="2"/>
      </rPr>
      <t>APL-H-172</t>
    </r>
  </si>
  <si>
    <r>
      <rPr>
        <sz val="9"/>
        <rFont val="Tw Cen MT"/>
        <family val="2"/>
      </rPr>
      <t>SS 1760/17</t>
    </r>
  </si>
  <si>
    <r>
      <rPr>
        <sz val="9"/>
        <rFont val="Tw Cen MT"/>
        <family val="2"/>
      </rPr>
      <t>ETABLISSEMENTS BREHIMA COULIBALY ET FILS "BCF - SARL"</t>
    </r>
  </si>
  <si>
    <r>
      <rPr>
        <sz val="10"/>
        <rFont val="Tw Cen MT"/>
        <family val="2"/>
      </rPr>
      <t>Niamana</t>
    </r>
  </si>
  <si>
    <r>
      <rPr>
        <sz val="9"/>
        <rFont val="Tw Cen MT"/>
        <family val="2"/>
      </rPr>
      <t>APL-H-173</t>
    </r>
  </si>
  <si>
    <r>
      <rPr>
        <sz val="9"/>
        <rFont val="Tw Cen MT"/>
        <family val="2"/>
      </rPr>
      <t>SS 1761/18</t>
    </r>
  </si>
  <si>
    <r>
      <rPr>
        <sz val="10"/>
        <rFont val="Tw Cen MT"/>
        <family val="2"/>
      </rPr>
      <t>Sincina</t>
    </r>
  </si>
  <si>
    <r>
      <rPr>
        <sz val="9"/>
        <rFont val="Tw Cen MT"/>
        <family val="2"/>
      </rPr>
      <t>APL-H-174</t>
    </r>
  </si>
  <si>
    <r>
      <rPr>
        <sz val="9"/>
        <rFont val="Tw Cen MT"/>
        <family val="2"/>
      </rPr>
      <t>SS 1762/07</t>
    </r>
  </si>
  <si>
    <r>
      <rPr>
        <sz val="10"/>
        <rFont val="Tw Cen MT"/>
        <family val="2"/>
      </rPr>
      <t>Pélengana</t>
    </r>
  </si>
  <si>
    <r>
      <rPr>
        <sz val="9"/>
        <rFont val="Tw Cen MT"/>
        <family val="2"/>
      </rPr>
      <t>APL-H-175</t>
    </r>
  </si>
  <si>
    <r>
      <rPr>
        <sz val="9"/>
        <rFont val="Tw Cen MT"/>
        <family val="2"/>
      </rPr>
      <t>SS 1763/07</t>
    </r>
  </si>
  <si>
    <r>
      <rPr>
        <sz val="9"/>
        <rFont val="Tw Cen MT"/>
        <family val="2"/>
      </rPr>
      <t>APL-H-176</t>
    </r>
  </si>
  <si>
    <r>
      <rPr>
        <sz val="9"/>
        <rFont val="Tw Cen MT"/>
        <family val="2"/>
      </rPr>
      <t>SS 1764/02</t>
    </r>
  </si>
  <si>
    <r>
      <rPr>
        <sz val="9"/>
        <rFont val="Tw Cen MT"/>
        <family val="2"/>
      </rPr>
      <t>Station BCF, Bréhima COULIBALY</t>
    </r>
  </si>
  <si>
    <r>
      <rPr>
        <sz val="9"/>
        <rFont val="Tw Cen MT"/>
        <family val="2"/>
      </rPr>
      <t>APL-H-177</t>
    </r>
  </si>
  <si>
    <r>
      <rPr>
        <sz val="9"/>
        <rFont val="Tw Cen MT"/>
        <family val="2"/>
      </rPr>
      <t>SS 1765/09</t>
    </r>
  </si>
  <si>
    <r>
      <rPr>
        <sz val="9"/>
        <rFont val="Tw Cen MT"/>
        <family val="2"/>
      </rPr>
      <t>APL-H-178</t>
    </r>
  </si>
  <si>
    <r>
      <rPr>
        <sz val="9"/>
        <rFont val="Tw Cen MT"/>
        <family val="2"/>
      </rPr>
      <t>SS 1766/10</t>
    </r>
  </si>
  <si>
    <r>
      <rPr>
        <sz val="10"/>
        <rFont val="Tw Cen MT"/>
        <family val="2"/>
      </rPr>
      <t>Macina</t>
    </r>
  </si>
  <si>
    <r>
      <rPr>
        <sz val="9"/>
        <rFont val="Tw Cen MT"/>
        <family val="2"/>
      </rPr>
      <t>APL-H-179</t>
    </r>
  </si>
  <si>
    <r>
      <rPr>
        <sz val="9"/>
        <rFont val="Tw Cen MT"/>
        <family val="2"/>
      </rPr>
      <t>SS 1781/06</t>
    </r>
  </si>
  <si>
    <r>
      <rPr>
        <sz val="9"/>
        <rFont val="Tw Cen MT"/>
        <family val="2"/>
      </rPr>
      <t>Mohamed SAMPANA</t>
    </r>
  </si>
  <si>
    <r>
      <rPr>
        <sz val="9"/>
        <rFont val="Tw Cen MT"/>
        <family val="2"/>
      </rPr>
      <t>****************</t>
    </r>
  </si>
  <si>
    <r>
      <rPr>
        <sz val="9"/>
        <rFont val="Tw Cen MT"/>
        <family val="2"/>
      </rPr>
      <t>APL-H-18</t>
    </r>
  </si>
  <si>
    <r>
      <rPr>
        <sz val="9"/>
        <rFont val="Tw Cen MT"/>
        <family val="2"/>
      </rPr>
      <t>SS 1261/18</t>
    </r>
  </si>
  <si>
    <r>
      <rPr>
        <sz val="10"/>
        <rFont val="Tw Cen MT"/>
        <family val="2"/>
      </rPr>
      <t>KOULIKORO 1</t>
    </r>
  </si>
  <si>
    <r>
      <rPr>
        <sz val="9"/>
        <rFont val="Tw Cen MT"/>
        <family val="2"/>
      </rPr>
      <t>APL-H-180</t>
    </r>
  </si>
  <si>
    <r>
      <rPr>
        <sz val="9"/>
        <rFont val="Tw Cen MT"/>
        <family val="2"/>
      </rPr>
      <t>SS 1782/09</t>
    </r>
  </si>
  <si>
    <r>
      <rPr>
        <sz val="10"/>
        <rFont val="Tw Cen MT"/>
        <family val="2"/>
      </rPr>
      <t>Sirakoro</t>
    </r>
  </si>
  <si>
    <r>
      <rPr>
        <sz val="9"/>
        <rFont val="Tw Cen MT"/>
        <family val="2"/>
      </rPr>
      <t>APL-H-181</t>
    </r>
  </si>
  <si>
    <r>
      <rPr>
        <sz val="9"/>
        <rFont val="Tw Cen MT"/>
        <family val="2"/>
      </rPr>
      <t>SS 1783/19</t>
    </r>
  </si>
  <si>
    <r>
      <rPr>
        <sz val="9"/>
        <rFont val="Tw Cen MT"/>
        <family val="2"/>
      </rPr>
      <t>Groupe Yattassaye et Frères GYF-SARL</t>
    </r>
  </si>
  <si>
    <r>
      <rPr>
        <sz val="10"/>
        <rFont val="Tw Cen MT"/>
        <family val="2"/>
      </rPr>
      <t>N'Golobougou Cercle de Kati</t>
    </r>
  </si>
  <si>
    <r>
      <rPr>
        <sz val="9"/>
        <rFont val="Tw Cen MT"/>
        <family val="2"/>
      </rPr>
      <t>APL-H-182</t>
    </r>
  </si>
  <si>
    <r>
      <rPr>
        <sz val="9"/>
        <rFont val="Tw Cen MT"/>
        <family val="2"/>
      </rPr>
      <t>SS 1784/16</t>
    </r>
  </si>
  <si>
    <r>
      <rPr>
        <sz val="9"/>
        <rFont val="Tw Cen MT"/>
        <family val="2"/>
      </rPr>
      <t>Hydro Mali Petroleum Ltd</t>
    </r>
  </si>
  <si>
    <r>
      <rPr>
        <sz val="10"/>
        <rFont val="Tw Cen MT"/>
        <family val="2"/>
      </rPr>
      <t>Bougoula-Hameau</t>
    </r>
  </si>
  <si>
    <r>
      <rPr>
        <sz val="9"/>
        <rFont val="Tw Cen MT"/>
        <family val="2"/>
      </rPr>
      <t>APL-H-183</t>
    </r>
  </si>
  <si>
    <r>
      <rPr>
        <sz val="9"/>
        <rFont val="Tw Cen MT"/>
        <family val="2"/>
      </rPr>
      <t>SS 1785/16</t>
    </r>
  </si>
  <si>
    <r>
      <rPr>
        <sz val="10"/>
        <rFont val="Tw Cen MT"/>
        <family val="2"/>
      </rPr>
      <t>Ouélessébougou Cercle de Kati</t>
    </r>
  </si>
  <si>
    <r>
      <rPr>
        <sz val="9"/>
        <rFont val="Tw Cen MT"/>
        <family val="2"/>
      </rPr>
      <t>APL-H-184</t>
    </r>
  </si>
  <si>
    <r>
      <rPr>
        <sz val="9"/>
        <rFont val="Tw Cen MT"/>
        <family val="2"/>
      </rPr>
      <t>SS 1786/16</t>
    </r>
  </si>
  <si>
    <r>
      <rPr>
        <sz val="10"/>
        <rFont val="Tw Cen MT"/>
        <family val="2"/>
      </rPr>
      <t>Faladié Commune VI</t>
    </r>
  </si>
  <si>
    <r>
      <rPr>
        <sz val="9"/>
        <rFont val="Tw Cen MT"/>
        <family val="2"/>
      </rPr>
      <t>APL-H-185</t>
    </r>
  </si>
  <si>
    <r>
      <rPr>
        <sz val="9"/>
        <rFont val="Tw Cen MT"/>
        <family val="2"/>
      </rPr>
      <t>SS 1787/16</t>
    </r>
  </si>
  <si>
    <r>
      <rPr>
        <sz val="10"/>
        <rFont val="Tw Cen MT"/>
        <family val="2"/>
      </rPr>
      <t>Niamakoro, Cité UNICEF, Commune VI</t>
    </r>
  </si>
  <si>
    <r>
      <rPr>
        <sz val="9"/>
        <rFont val="Tw Cen MT"/>
        <family val="2"/>
      </rPr>
      <t>APL-H-186</t>
    </r>
  </si>
  <si>
    <r>
      <rPr>
        <sz val="9"/>
        <rFont val="Tw Cen MT"/>
        <family val="2"/>
      </rPr>
      <t>SS 1788/16</t>
    </r>
  </si>
  <si>
    <r>
      <rPr>
        <sz val="10"/>
        <rFont val="Tw Cen MT"/>
        <family val="2"/>
      </rPr>
      <t>Kabala Cercle de Kati</t>
    </r>
  </si>
  <si>
    <r>
      <rPr>
        <sz val="9"/>
        <rFont val="Tw Cen MT"/>
        <family val="2"/>
      </rPr>
      <t>APL-H-187</t>
    </r>
  </si>
  <si>
    <r>
      <rPr>
        <sz val="9"/>
        <rFont val="Tw Cen MT"/>
        <family val="2"/>
      </rPr>
      <t>SS 1789/16</t>
    </r>
  </si>
  <si>
    <r>
      <rPr>
        <sz val="10"/>
        <rFont val="Tw Cen MT"/>
        <family val="2"/>
      </rPr>
      <t>Sébougou, Cercle de Ségou</t>
    </r>
  </si>
  <si>
    <r>
      <rPr>
        <sz val="9"/>
        <rFont val="Tw Cen MT"/>
        <family val="2"/>
      </rPr>
      <t>APL-H-188</t>
    </r>
  </si>
  <si>
    <r>
      <rPr>
        <sz val="9"/>
        <rFont val="Tw Cen MT"/>
        <family val="2"/>
      </rPr>
      <t>SS 1795/17</t>
    </r>
  </si>
  <si>
    <r>
      <rPr>
        <sz val="10"/>
        <rFont val="Tw Cen MT"/>
        <family val="2"/>
      </rPr>
      <t>Avenue 2002</t>
    </r>
  </si>
  <si>
    <r>
      <rPr>
        <sz val="9"/>
        <rFont val="Tw Cen MT"/>
        <family val="2"/>
      </rPr>
      <t>APL-H-189</t>
    </r>
  </si>
  <si>
    <r>
      <rPr>
        <sz val="9"/>
        <rFont val="Tw Cen MT"/>
        <family val="2"/>
      </rPr>
      <t>SS 1796/17</t>
    </r>
  </si>
  <si>
    <r>
      <rPr>
        <sz val="9"/>
        <rFont val="Tw Cen MT"/>
        <family val="2"/>
      </rPr>
      <t>APL-H-19</t>
    </r>
  </si>
  <si>
    <r>
      <rPr>
        <sz val="9"/>
        <rFont val="Tw Cen MT"/>
        <family val="2"/>
      </rPr>
      <t>SS 1262/18</t>
    </r>
  </si>
  <si>
    <r>
      <rPr>
        <sz val="10"/>
        <rFont val="Tw Cen MT"/>
        <family val="2"/>
      </rPr>
      <t>Koulikoro Souban</t>
    </r>
  </si>
  <si>
    <r>
      <rPr>
        <sz val="9"/>
        <rFont val="Tw Cen MT"/>
        <family val="2"/>
      </rPr>
      <t>APL-H-190</t>
    </r>
  </si>
  <si>
    <r>
      <rPr>
        <sz val="9"/>
        <rFont val="Tw Cen MT"/>
        <family val="2"/>
      </rPr>
      <t>SS 1797/17</t>
    </r>
  </si>
  <si>
    <r>
      <rPr>
        <sz val="9"/>
        <rFont val="Tw Cen MT"/>
        <family val="2"/>
      </rPr>
      <t>APL-H-191</t>
    </r>
  </si>
  <si>
    <r>
      <rPr>
        <sz val="9"/>
        <rFont val="Tw Cen MT"/>
        <family val="2"/>
      </rPr>
      <t>SS 1798/17</t>
    </r>
  </si>
  <si>
    <r>
      <rPr>
        <sz val="10"/>
        <rFont val="Tw Cen MT"/>
        <family val="2"/>
      </rPr>
      <t>Kati Sananfara</t>
    </r>
  </si>
  <si>
    <r>
      <rPr>
        <sz val="9"/>
        <rFont val="Tw Cen MT"/>
        <family val="2"/>
      </rPr>
      <t>APL-H-192</t>
    </r>
  </si>
  <si>
    <r>
      <rPr>
        <sz val="9"/>
        <rFont val="Tw Cen MT"/>
        <family val="2"/>
      </rPr>
      <t>SS 1799/17</t>
    </r>
  </si>
  <si>
    <r>
      <rPr>
        <sz val="9"/>
        <rFont val="Tw Cen MT"/>
        <family val="2"/>
      </rPr>
      <t>APL-H-193</t>
    </r>
  </si>
  <si>
    <r>
      <rPr>
        <sz val="9"/>
        <rFont val="Tw Cen MT"/>
        <family val="2"/>
      </rPr>
      <t>SS 1800/07</t>
    </r>
  </si>
  <si>
    <r>
      <rPr>
        <sz val="9"/>
        <rFont val="Tw Cen MT"/>
        <family val="2"/>
      </rPr>
      <t>APL-H-194</t>
    </r>
  </si>
  <si>
    <r>
      <rPr>
        <sz val="9"/>
        <rFont val="Tw Cen MT"/>
        <family val="2"/>
      </rPr>
      <t>SS 1801/07</t>
    </r>
  </si>
  <si>
    <r>
      <rPr>
        <sz val="10"/>
        <rFont val="Tw Cen MT"/>
        <family val="2"/>
      </rPr>
      <t>Route de Bougouni</t>
    </r>
  </si>
  <si>
    <r>
      <rPr>
        <sz val="9"/>
        <rFont val="Tw Cen MT"/>
        <family val="2"/>
      </rPr>
      <t>APL-H-195</t>
    </r>
  </si>
  <si>
    <r>
      <rPr>
        <sz val="9"/>
        <rFont val="Tw Cen MT"/>
        <family val="2"/>
      </rPr>
      <t>SS 1809/18</t>
    </r>
  </si>
  <si>
    <r>
      <rPr>
        <sz val="10"/>
        <rFont val="Tw Cen MT"/>
        <family val="2"/>
      </rPr>
      <t>M'Pèssoba</t>
    </r>
  </si>
  <si>
    <r>
      <rPr>
        <sz val="9"/>
        <rFont val="Tw Cen MT"/>
        <family val="2"/>
      </rPr>
      <t>APL-H-196</t>
    </r>
  </si>
  <si>
    <r>
      <rPr>
        <sz val="9"/>
        <rFont val="Tw Cen MT"/>
        <family val="2"/>
      </rPr>
      <t>SS 1810/18</t>
    </r>
  </si>
  <si>
    <r>
      <rPr>
        <sz val="9"/>
        <rFont val="Tw Cen MT"/>
        <family val="2"/>
      </rPr>
      <t>KONDO, Sékou</t>
    </r>
  </si>
  <si>
    <r>
      <rPr>
        <sz val="10"/>
        <rFont val="Tw Cen MT"/>
        <family val="2"/>
      </rPr>
      <t>Niamana Cercle de Kati</t>
    </r>
  </si>
  <si>
    <r>
      <rPr>
        <sz val="9"/>
        <rFont val="Tw Cen MT"/>
        <family val="2"/>
      </rPr>
      <t>APL-H-197</t>
    </r>
  </si>
  <si>
    <r>
      <rPr>
        <sz val="9"/>
        <rFont val="Tw Cen MT"/>
        <family val="2"/>
      </rPr>
      <t>SS 1811/18</t>
    </r>
  </si>
  <si>
    <r>
      <rPr>
        <sz val="10"/>
        <rFont val="Tw Cen MT"/>
        <family val="2"/>
      </rPr>
      <t>Kati Koko Plateau</t>
    </r>
  </si>
  <si>
    <r>
      <rPr>
        <sz val="9"/>
        <rFont val="Tw Cen MT"/>
        <family val="2"/>
      </rPr>
      <t>APL-H-198</t>
    </r>
  </si>
  <si>
    <r>
      <rPr>
        <sz val="9"/>
        <rFont val="Tw Cen MT"/>
        <family val="2"/>
      </rPr>
      <t>SS 1812/18</t>
    </r>
  </si>
  <si>
    <r>
      <rPr>
        <sz val="10"/>
        <rFont val="Tw Cen MT"/>
        <family val="2"/>
      </rPr>
      <t>Ex-Aviation Avenue 2000, Ségou</t>
    </r>
  </si>
  <si>
    <r>
      <rPr>
        <sz val="9"/>
        <rFont val="Tw Cen MT"/>
        <family val="2"/>
      </rPr>
      <t>APL-H-199</t>
    </r>
  </si>
  <si>
    <r>
      <rPr>
        <sz val="9"/>
        <rFont val="Tw Cen MT"/>
        <family val="2"/>
      </rPr>
      <t>SS 1813/00</t>
    </r>
  </si>
  <si>
    <r>
      <rPr>
        <sz val="9"/>
        <rFont val="Tw Cen MT"/>
        <family val="2"/>
      </rPr>
      <t>SHELL MALI SA</t>
    </r>
  </si>
  <si>
    <r>
      <rPr>
        <sz val="9"/>
        <rFont val="Tw Cen MT"/>
        <family val="2"/>
      </rPr>
      <t>Autorisation d'ouverture de station service et de dépôt d'hydrocarbures &lt;200 m² Classe 3</t>
    </r>
  </si>
  <si>
    <r>
      <rPr>
        <sz val="10"/>
        <rFont val="Tw Cen MT"/>
        <family val="2"/>
      </rPr>
      <t xml:space="preserve">Missira Route de Koulikoro </t>
    </r>
  </si>
  <si>
    <r>
      <rPr>
        <sz val="9"/>
        <rFont val="Tw Cen MT"/>
        <family val="2"/>
      </rPr>
      <t>APL-H-2</t>
    </r>
  </si>
  <si>
    <r>
      <rPr>
        <sz val="9"/>
        <rFont val="Tw Cen MT"/>
        <family val="2"/>
      </rPr>
      <t>SS 1243/18</t>
    </r>
  </si>
  <si>
    <r>
      <rPr>
        <sz val="9"/>
        <rFont val="Tw Cen MT"/>
        <family val="2"/>
      </rPr>
      <t>Leila Oil International Trading SARL</t>
    </r>
  </si>
  <si>
    <r>
      <rPr>
        <sz val="9"/>
        <rFont val="Tw Cen MT"/>
        <family val="2"/>
      </rPr>
      <t>085133125v</t>
    </r>
  </si>
  <si>
    <r>
      <rPr>
        <sz val="10"/>
        <rFont val="Tw Cen MT"/>
        <family val="2"/>
      </rPr>
      <t>Diatoula-kati</t>
    </r>
  </si>
  <si>
    <r>
      <rPr>
        <sz val="9"/>
        <rFont val="Tw Cen MT"/>
        <family val="2"/>
      </rPr>
      <t>APL-H-20</t>
    </r>
  </si>
  <si>
    <r>
      <rPr>
        <sz val="9"/>
        <rFont val="Tw Cen MT"/>
        <family val="2"/>
      </rPr>
      <t>SS 1263/18</t>
    </r>
  </si>
  <si>
    <r>
      <rPr>
        <sz val="9"/>
        <rFont val="Tw Cen MT"/>
        <family val="2"/>
      </rPr>
      <t>APL-H-200</t>
    </r>
  </si>
  <si>
    <r>
      <rPr>
        <sz val="9"/>
        <rFont val="Tw Cen MT"/>
        <family val="2"/>
      </rPr>
      <t>SS 1814/11</t>
    </r>
  </si>
  <si>
    <r>
      <rPr>
        <sz val="10"/>
        <rFont val="Tw Cen MT"/>
        <family val="2"/>
      </rPr>
      <t>Tabacoto</t>
    </r>
  </si>
  <si>
    <r>
      <rPr>
        <sz val="9"/>
        <rFont val="Tw Cen MT"/>
        <family val="2"/>
      </rPr>
      <t>APL-H-201</t>
    </r>
  </si>
  <si>
    <r>
      <rPr>
        <sz val="9"/>
        <rFont val="Tw Cen MT"/>
        <family val="2"/>
      </rPr>
      <t>SS 1821/00</t>
    </r>
  </si>
  <si>
    <r>
      <rPr>
        <sz val="10"/>
        <rFont val="Tw Cen MT"/>
        <family val="2"/>
      </rPr>
      <t>Square Lumumba</t>
    </r>
  </si>
  <si>
    <r>
      <rPr>
        <sz val="9"/>
        <rFont val="Tw Cen MT"/>
        <family val="2"/>
      </rPr>
      <t>APL-H-202</t>
    </r>
  </si>
  <si>
    <r>
      <rPr>
        <sz val="9"/>
        <rFont val="Tw Cen MT"/>
        <family val="2"/>
      </rPr>
      <t>SS 1822/00</t>
    </r>
  </si>
  <si>
    <r>
      <rPr>
        <sz val="10"/>
        <rFont val="Tw Cen MT"/>
        <family val="2"/>
      </rPr>
      <t>Niaréla</t>
    </r>
  </si>
  <si>
    <r>
      <rPr>
        <sz val="9"/>
        <rFont val="Tw Cen MT"/>
        <family val="2"/>
      </rPr>
      <t>APL-H-203</t>
    </r>
  </si>
  <si>
    <r>
      <rPr>
        <sz val="9"/>
        <rFont val="Tw Cen MT"/>
        <family val="2"/>
      </rPr>
      <t>SS 1823/00</t>
    </r>
  </si>
  <si>
    <r>
      <rPr>
        <sz val="10"/>
        <rFont val="Tw Cen MT"/>
        <family val="2"/>
      </rPr>
      <t>Badalabougou, Avenue de l'OUA</t>
    </r>
  </si>
  <si>
    <r>
      <rPr>
        <sz val="9"/>
        <rFont val="Tw Cen MT"/>
        <family val="2"/>
      </rPr>
      <t>APL-H-204</t>
    </r>
  </si>
  <si>
    <r>
      <rPr>
        <sz val="9"/>
        <rFont val="Tw Cen MT"/>
        <family val="2"/>
      </rPr>
      <t>SS 1824/00</t>
    </r>
  </si>
  <si>
    <r>
      <rPr>
        <sz val="10"/>
        <rFont val="Tw Cen MT"/>
        <family val="2"/>
      </rPr>
      <t>Médina Coura; Avenue Nelson Mandela</t>
    </r>
  </si>
  <si>
    <r>
      <rPr>
        <sz val="9"/>
        <rFont val="Tw Cen MT"/>
        <family val="2"/>
      </rPr>
      <t>APL-H-205</t>
    </r>
  </si>
  <si>
    <r>
      <rPr>
        <sz val="9"/>
        <rFont val="Tw Cen MT"/>
        <family val="2"/>
      </rPr>
      <t>SS 1825/03</t>
    </r>
  </si>
  <si>
    <r>
      <rPr>
        <sz val="10"/>
        <rFont val="Tw Cen MT"/>
        <family val="2"/>
      </rPr>
      <t>Djicoroni Para</t>
    </r>
  </si>
  <si>
    <r>
      <rPr>
        <sz val="9"/>
        <rFont val="Tw Cen MT"/>
        <family val="2"/>
      </rPr>
      <t>APL-H-206</t>
    </r>
  </si>
  <si>
    <r>
      <rPr>
        <sz val="9"/>
        <rFont val="Tw Cen MT"/>
        <family val="2"/>
      </rPr>
      <t>SS 1826/02</t>
    </r>
  </si>
  <si>
    <r>
      <rPr>
        <sz val="10"/>
        <rFont val="Tw Cen MT"/>
        <family val="2"/>
      </rPr>
      <t>Sogoniko</t>
    </r>
  </si>
  <si>
    <r>
      <rPr>
        <sz val="9"/>
        <rFont val="Tw Cen MT"/>
        <family val="2"/>
      </rPr>
      <t>APL-H-207</t>
    </r>
  </si>
  <si>
    <r>
      <rPr>
        <sz val="9"/>
        <rFont val="Tw Cen MT"/>
        <family val="2"/>
      </rPr>
      <t>SS 1827/10</t>
    </r>
  </si>
  <si>
    <r>
      <rPr>
        <sz val="10"/>
        <rFont val="Tw Cen MT"/>
        <family val="2"/>
      </rPr>
      <t>Sanoubougou I</t>
    </r>
  </si>
  <si>
    <r>
      <rPr>
        <sz val="9"/>
        <rFont val="Tw Cen MT"/>
        <family val="2"/>
      </rPr>
      <t>APL-H-208</t>
    </r>
  </si>
  <si>
    <r>
      <rPr>
        <sz val="9"/>
        <rFont val="Tw Cen MT"/>
        <family val="2"/>
      </rPr>
      <t>SS 1828/12</t>
    </r>
  </si>
  <si>
    <r>
      <rPr>
        <sz val="9"/>
        <rFont val="Tw Cen MT"/>
        <family val="2"/>
      </rPr>
      <t>MAMPO SARL</t>
    </r>
  </si>
  <si>
    <r>
      <rPr>
        <sz val="9"/>
        <rFont val="Tw Cen MT"/>
        <family val="2"/>
      </rPr>
      <t>XXXXXXXXXXXXXXXX</t>
    </r>
  </si>
  <si>
    <r>
      <rPr>
        <sz val="10"/>
        <rFont val="Tw Cen MT"/>
        <family val="2"/>
      </rPr>
      <t>Banankoro, cercle de Kati</t>
    </r>
  </si>
  <si>
    <r>
      <rPr>
        <sz val="9"/>
        <rFont val="Tw Cen MT"/>
        <family val="2"/>
      </rPr>
      <t>APL-H-209</t>
    </r>
  </si>
  <si>
    <r>
      <rPr>
        <sz val="9"/>
        <rFont val="Tw Cen MT"/>
        <family val="2"/>
      </rPr>
      <t>SS 1829/16</t>
    </r>
  </si>
  <si>
    <r>
      <rPr>
        <sz val="9"/>
        <rFont val="Tw Cen MT"/>
        <family val="2"/>
      </rPr>
      <t>SAPE-SERVICE SA</t>
    </r>
  </si>
  <si>
    <r>
      <rPr>
        <sz val="10"/>
        <rFont val="Tw Cen MT"/>
        <family val="2"/>
      </rPr>
      <t>Sincina, cercle de Kati</t>
    </r>
  </si>
  <si>
    <r>
      <rPr>
        <sz val="9"/>
        <rFont val="Tw Cen MT"/>
        <family val="2"/>
      </rPr>
      <t>APL-H-21</t>
    </r>
  </si>
  <si>
    <r>
      <rPr>
        <sz val="9"/>
        <rFont val="Tw Cen MT"/>
        <family val="2"/>
      </rPr>
      <t>SS 1264/18</t>
    </r>
  </si>
  <si>
    <r>
      <rPr>
        <sz val="10"/>
        <rFont val="Tw Cen MT"/>
        <family val="2"/>
      </rPr>
      <t>Kati Sananfara Nord</t>
    </r>
  </si>
  <si>
    <r>
      <rPr>
        <sz val="9"/>
        <rFont val="Tw Cen MT"/>
        <family val="2"/>
      </rPr>
      <t>APL-H-210</t>
    </r>
  </si>
  <si>
    <r>
      <rPr>
        <sz val="9"/>
        <rFont val="Tw Cen MT"/>
        <family val="2"/>
      </rPr>
      <t>SS 1830/19</t>
    </r>
  </si>
  <si>
    <r>
      <rPr>
        <sz val="9"/>
        <rFont val="Tw Cen MT"/>
        <family val="2"/>
      </rPr>
      <t>Société Sous Regionale le Transport et le Commerce (SORETRACO-SARL)</t>
    </r>
  </si>
  <si>
    <r>
      <rPr>
        <sz val="9"/>
        <rFont val="Tw Cen MT"/>
        <family val="2"/>
      </rPr>
      <t>086134010F</t>
    </r>
  </si>
  <si>
    <r>
      <rPr>
        <sz val="10"/>
        <rFont val="Tw Cen MT"/>
        <family val="2"/>
      </rPr>
      <t>à Zégoua, Cercle de Kadiolo</t>
    </r>
  </si>
  <si>
    <r>
      <rPr>
        <sz val="9"/>
        <rFont val="Tw Cen MT"/>
        <family val="2"/>
      </rPr>
      <t>APL-H-211</t>
    </r>
  </si>
  <si>
    <r>
      <rPr>
        <sz val="9"/>
        <rFont val="Tw Cen MT"/>
        <family val="2"/>
      </rPr>
      <t>SS 1831/12</t>
    </r>
  </si>
  <si>
    <r>
      <rPr>
        <sz val="9"/>
        <rFont val="Tw Cen MT"/>
        <family val="2"/>
      </rPr>
      <t>GUEDE-SERVICE OIL SARL</t>
    </r>
  </si>
  <si>
    <r>
      <rPr>
        <sz val="9"/>
        <rFont val="Tw Cen MT"/>
        <family val="2"/>
      </rPr>
      <t>xxxxxxxxxxxxxxx</t>
    </r>
  </si>
  <si>
    <r>
      <rPr>
        <sz val="10"/>
        <rFont val="Tw Cen MT"/>
        <family val="2"/>
      </rPr>
      <t>à Sanankoroba, Cercle de Kati</t>
    </r>
  </si>
  <si>
    <r>
      <rPr>
        <sz val="9"/>
        <rFont val="Tw Cen MT"/>
        <family val="2"/>
      </rPr>
      <t>APL-H-212</t>
    </r>
  </si>
  <si>
    <r>
      <rPr>
        <sz val="9"/>
        <rFont val="Tw Cen MT"/>
        <family val="2"/>
      </rPr>
      <t>SS 1832/08</t>
    </r>
  </si>
  <si>
    <r>
      <rPr>
        <sz val="9"/>
        <rFont val="Tw Cen MT"/>
        <family val="2"/>
      </rPr>
      <t>Djiré, Tahirou</t>
    </r>
  </si>
  <si>
    <r>
      <rPr>
        <sz val="10"/>
        <rFont val="Tw Cen MT"/>
        <family val="2"/>
      </rPr>
      <t>à Niéna</t>
    </r>
  </si>
  <si>
    <r>
      <rPr>
        <sz val="9"/>
        <rFont val="Tw Cen MT"/>
        <family val="2"/>
      </rPr>
      <t>APL-H-213</t>
    </r>
  </si>
  <si>
    <r>
      <rPr>
        <sz val="9"/>
        <rFont val="Tw Cen MT"/>
        <family val="2"/>
      </rPr>
      <t>SS 1833/01</t>
    </r>
  </si>
  <si>
    <r>
      <rPr>
        <sz val="9"/>
        <rFont val="Tw Cen MT"/>
        <family val="2"/>
      </rPr>
      <t>Samaké, Yacouba</t>
    </r>
  </si>
  <si>
    <r>
      <rPr>
        <sz val="10"/>
        <rFont val="Tw Cen MT"/>
        <family val="2"/>
      </rPr>
      <t>Sébénikoro</t>
    </r>
  </si>
  <si>
    <r>
      <rPr>
        <sz val="9"/>
        <rFont val="Tw Cen MT"/>
        <family val="2"/>
      </rPr>
      <t>APL-H-214</t>
    </r>
  </si>
  <si>
    <r>
      <rPr>
        <sz val="9"/>
        <rFont val="Tw Cen MT"/>
        <family val="2"/>
      </rPr>
      <t>SS 1834/08</t>
    </r>
  </si>
  <si>
    <r>
      <rPr>
        <sz val="9"/>
        <rFont val="Tw Cen MT"/>
        <family val="2"/>
      </rPr>
      <t>Dembélé, Massiré</t>
    </r>
  </si>
  <si>
    <r>
      <rPr>
        <sz val="10"/>
        <rFont val="Tw Cen MT"/>
        <family val="2"/>
      </rPr>
      <t>à Gallo, commune de Banamba</t>
    </r>
  </si>
  <si>
    <r>
      <rPr>
        <sz val="9"/>
        <rFont val="Tw Cen MT"/>
        <family val="2"/>
      </rPr>
      <t>APL-H-215</t>
    </r>
  </si>
  <si>
    <r>
      <rPr>
        <sz val="9"/>
        <rFont val="Tw Cen MT"/>
        <family val="2"/>
      </rPr>
      <t>SS 1835/16</t>
    </r>
  </si>
  <si>
    <r>
      <rPr>
        <sz val="9"/>
        <rFont val="Tw Cen MT"/>
        <family val="2"/>
      </rPr>
      <t>DARI PETROLEUM SARL</t>
    </r>
  </si>
  <si>
    <r>
      <rPr>
        <sz val="10"/>
        <rFont val="Tw Cen MT"/>
        <family val="2"/>
      </rPr>
      <t>à Talako, Kati</t>
    </r>
  </si>
  <si>
    <r>
      <rPr>
        <sz val="9"/>
        <rFont val="Tw Cen MT"/>
        <family val="2"/>
      </rPr>
      <t>APL-H-216</t>
    </r>
  </si>
  <si>
    <r>
      <rPr>
        <sz val="9"/>
        <rFont val="Tw Cen MT"/>
        <family val="2"/>
      </rPr>
      <t>SS 1836/12</t>
    </r>
  </si>
  <si>
    <r>
      <rPr>
        <sz val="10"/>
        <rFont val="Tw Cen MT"/>
        <family val="2"/>
      </rPr>
      <t>Sébénikoro, route de la Guinée</t>
    </r>
  </si>
  <si>
    <r>
      <rPr>
        <sz val="9"/>
        <rFont val="Tw Cen MT"/>
        <family val="2"/>
      </rPr>
      <t>APL-H-217</t>
    </r>
  </si>
  <si>
    <r>
      <rPr>
        <sz val="9"/>
        <rFont val="Tw Cen MT"/>
        <family val="2"/>
      </rPr>
      <t>SS 1837/17</t>
    </r>
  </si>
  <si>
    <r>
      <rPr>
        <sz val="9"/>
        <rFont val="Tw Cen MT"/>
        <family val="2"/>
      </rPr>
      <t>SONEF SARL</t>
    </r>
  </si>
  <si>
    <r>
      <rPr>
        <sz val="10"/>
        <rFont val="Tw Cen MT"/>
        <family val="2"/>
      </rPr>
      <t>Quartier Château, route de l'Aéroport</t>
    </r>
  </si>
  <si>
    <r>
      <rPr>
        <sz val="9"/>
        <rFont val="Tw Cen MT"/>
        <family val="2"/>
      </rPr>
      <t>APL-H-218</t>
    </r>
  </si>
  <si>
    <r>
      <rPr>
        <sz val="9"/>
        <rFont val="Tw Cen MT"/>
        <family val="2"/>
      </rPr>
      <t>SS 1838/16</t>
    </r>
  </si>
  <si>
    <r>
      <rPr>
        <sz val="9"/>
        <rFont val="Tw Cen MT"/>
        <family val="2"/>
      </rPr>
      <t>APL-H-219</t>
    </r>
  </si>
  <si>
    <r>
      <rPr>
        <sz val="9"/>
        <rFont val="Tw Cen MT"/>
        <family val="2"/>
      </rPr>
      <t>SS 1839/09</t>
    </r>
  </si>
  <si>
    <r>
      <rPr>
        <sz val="9"/>
        <rFont val="Tw Cen MT"/>
        <family val="2"/>
      </rPr>
      <t>APL-H-22</t>
    </r>
  </si>
  <si>
    <r>
      <rPr>
        <sz val="9"/>
        <rFont val="Tw Cen MT"/>
        <family val="2"/>
      </rPr>
      <t>SS 1265/18</t>
    </r>
  </si>
  <si>
    <r>
      <rPr>
        <sz val="10"/>
        <rFont val="Tw Cen MT"/>
        <family val="2"/>
      </rPr>
      <t>Kati Dorodougou</t>
    </r>
  </si>
  <si>
    <r>
      <rPr>
        <sz val="9"/>
        <rFont val="Tw Cen MT"/>
        <family val="2"/>
      </rPr>
      <t>APL-H-220</t>
    </r>
  </si>
  <si>
    <r>
      <rPr>
        <sz val="9"/>
        <rFont val="Tw Cen MT"/>
        <family val="2"/>
      </rPr>
      <t>SS 1840/09</t>
    </r>
  </si>
  <si>
    <r>
      <rPr>
        <sz val="10"/>
        <rFont val="Tw Cen MT"/>
        <family val="2"/>
      </rPr>
      <t>Hombori</t>
    </r>
  </si>
  <si>
    <r>
      <rPr>
        <sz val="9"/>
        <rFont val="Tw Cen MT"/>
        <family val="2"/>
      </rPr>
      <t>APL-H-221</t>
    </r>
  </si>
  <si>
    <r>
      <rPr>
        <sz val="9"/>
        <rFont val="Tw Cen MT"/>
        <family val="2"/>
      </rPr>
      <t>SS 1841/09</t>
    </r>
  </si>
  <si>
    <r>
      <rPr>
        <sz val="10"/>
        <rFont val="Tw Cen MT"/>
        <family val="2"/>
      </rPr>
      <t>Ansongo</t>
    </r>
  </si>
  <si>
    <r>
      <rPr>
        <sz val="9"/>
        <rFont val="Tw Cen MT"/>
        <family val="2"/>
      </rPr>
      <t>APL-H-222</t>
    </r>
  </si>
  <si>
    <r>
      <rPr>
        <sz val="9"/>
        <rFont val="Tw Cen MT"/>
        <family val="2"/>
      </rPr>
      <t>SS 1842/09</t>
    </r>
  </si>
  <si>
    <r>
      <rPr>
        <sz val="9"/>
        <rFont val="Tw Cen MT"/>
        <family val="2"/>
      </rPr>
      <t>APL-H-223</t>
    </r>
  </si>
  <si>
    <r>
      <rPr>
        <sz val="9"/>
        <rFont val="Tw Cen MT"/>
        <family val="2"/>
      </rPr>
      <t>SS 1843/09</t>
    </r>
  </si>
  <si>
    <r>
      <rPr>
        <sz val="10"/>
        <rFont val="Tw Cen MT"/>
        <family val="2"/>
      </rPr>
      <t>sienso-san</t>
    </r>
  </si>
  <si>
    <r>
      <rPr>
        <sz val="9"/>
        <rFont val="Tw Cen MT"/>
        <family val="2"/>
      </rPr>
      <t>APL-H-224</t>
    </r>
  </si>
  <si>
    <r>
      <rPr>
        <sz val="9"/>
        <rFont val="Tw Cen MT"/>
        <family val="2"/>
      </rPr>
      <t>SS 1844/09</t>
    </r>
  </si>
  <si>
    <r>
      <rPr>
        <sz val="9"/>
        <rFont val="Tw Cen MT"/>
        <family val="2"/>
      </rPr>
      <t>APL-H-225</t>
    </r>
  </si>
  <si>
    <r>
      <rPr>
        <sz val="9"/>
        <rFont val="Tw Cen MT"/>
        <family val="2"/>
      </rPr>
      <t>SS 1845/09</t>
    </r>
  </si>
  <si>
    <r>
      <rPr>
        <sz val="9"/>
        <rFont val="Tw Cen MT"/>
        <family val="2"/>
      </rPr>
      <t>APL-H-226</t>
    </r>
  </si>
  <si>
    <r>
      <rPr>
        <sz val="9"/>
        <rFont val="Tw Cen MT"/>
        <family val="2"/>
      </rPr>
      <t>SS 1846/98</t>
    </r>
  </si>
  <si>
    <r>
      <rPr>
        <sz val="9"/>
        <rFont val="Tw Cen MT"/>
        <family val="2"/>
      </rPr>
      <t>Diallo, Boubacar</t>
    </r>
  </si>
  <si>
    <r>
      <rPr>
        <sz val="10"/>
        <rFont val="Tw Cen MT"/>
        <family val="2"/>
      </rPr>
      <t>Hamdallaye sise à l'ACI 2000</t>
    </r>
  </si>
  <si>
    <r>
      <rPr>
        <sz val="9"/>
        <rFont val="Tw Cen MT"/>
        <family val="2"/>
      </rPr>
      <t>APL-H-227</t>
    </r>
  </si>
  <si>
    <r>
      <rPr>
        <sz val="9"/>
        <rFont val="Tw Cen MT"/>
        <family val="2"/>
      </rPr>
      <t>SS 1847/01</t>
    </r>
  </si>
  <si>
    <r>
      <rPr>
        <sz val="10"/>
        <rFont val="Tw Cen MT"/>
        <family val="2"/>
      </rPr>
      <t>Niamakoro</t>
    </r>
  </si>
  <si>
    <r>
      <rPr>
        <sz val="9"/>
        <rFont val="Tw Cen MT"/>
        <family val="2"/>
      </rPr>
      <t>APL-H-228</t>
    </r>
  </si>
  <si>
    <r>
      <rPr>
        <sz val="9"/>
        <rFont val="Tw Cen MT"/>
        <family val="2"/>
      </rPr>
      <t>SS 1848/01</t>
    </r>
  </si>
  <si>
    <r>
      <rPr>
        <sz val="9"/>
        <rFont val="Tw Cen MT"/>
        <family val="2"/>
      </rPr>
      <t>APL-H-229</t>
    </r>
  </si>
  <si>
    <r>
      <rPr>
        <sz val="9"/>
        <rFont val="Tw Cen MT"/>
        <family val="2"/>
      </rPr>
      <t>SS 1849/01</t>
    </r>
  </si>
  <si>
    <r>
      <rPr>
        <sz val="10"/>
        <rFont val="Tw Cen MT"/>
        <family val="2"/>
      </rPr>
      <t>Magnambougou</t>
    </r>
  </si>
  <si>
    <r>
      <rPr>
        <sz val="9"/>
        <rFont val="Tw Cen MT"/>
        <family val="2"/>
      </rPr>
      <t>APL-H-23</t>
    </r>
  </si>
  <si>
    <r>
      <rPr>
        <sz val="9"/>
        <rFont val="Tw Cen MT"/>
        <family val="2"/>
      </rPr>
      <t>SS 1266/18</t>
    </r>
  </si>
  <si>
    <r>
      <rPr>
        <sz val="10"/>
        <rFont val="Tw Cen MT"/>
        <family val="2"/>
      </rPr>
      <t>YIRIMADIO-BAMAKO</t>
    </r>
  </si>
  <si>
    <r>
      <rPr>
        <sz val="9"/>
        <rFont val="Tw Cen MT"/>
        <family val="2"/>
      </rPr>
      <t>APL-H-230</t>
    </r>
  </si>
  <si>
    <r>
      <rPr>
        <sz val="9"/>
        <rFont val="Tw Cen MT"/>
        <family val="2"/>
      </rPr>
      <t>SS 1850/99</t>
    </r>
  </si>
  <si>
    <r>
      <rPr>
        <sz val="9"/>
        <rFont val="Tw Cen MT"/>
        <family val="2"/>
      </rPr>
      <t>APL-H-231</t>
    </r>
  </si>
  <si>
    <r>
      <rPr>
        <sz val="9"/>
        <rFont val="Tw Cen MT"/>
        <family val="2"/>
      </rPr>
      <t>SS 1851/06</t>
    </r>
  </si>
  <si>
    <r>
      <rPr>
        <sz val="9"/>
        <rFont val="Tw Cen MT"/>
        <family val="2"/>
      </rPr>
      <t>COMAP SA (Compagnie Malienne de Pétrole)</t>
    </r>
  </si>
  <si>
    <r>
      <rPr>
        <sz val="10"/>
        <rFont val="Tw Cen MT"/>
        <family val="2"/>
      </rPr>
      <t>Sanankoroba, cercle de Kati</t>
    </r>
  </si>
  <si>
    <r>
      <rPr>
        <sz val="9"/>
        <rFont val="Tw Cen MT"/>
        <family val="2"/>
      </rPr>
      <t>APL-H-232</t>
    </r>
  </si>
  <si>
    <r>
      <rPr>
        <sz val="9"/>
        <rFont val="Tw Cen MT"/>
        <family val="2"/>
      </rPr>
      <t>SS 1852/11</t>
    </r>
  </si>
  <si>
    <r>
      <rPr>
        <sz val="9"/>
        <rFont val="Tw Cen MT"/>
        <family val="2"/>
      </rPr>
      <t>Tembely, Tougoumon</t>
    </r>
  </si>
  <si>
    <r>
      <rPr>
        <sz val="10"/>
        <rFont val="Tw Cen MT"/>
        <family val="2"/>
      </rPr>
      <t>Tiébani, Cercle de Kati</t>
    </r>
  </si>
  <si>
    <r>
      <rPr>
        <sz val="9"/>
        <rFont val="Tw Cen MT"/>
        <family val="2"/>
      </rPr>
      <t>APL-H-233</t>
    </r>
  </si>
  <si>
    <r>
      <rPr>
        <sz val="9"/>
        <rFont val="Tw Cen MT"/>
        <family val="2"/>
      </rPr>
      <t>SS 1853/17</t>
    </r>
  </si>
  <si>
    <r>
      <rPr>
        <sz val="9"/>
        <rFont val="Tw Cen MT"/>
        <family val="2"/>
      </rPr>
      <t>MG.H SA</t>
    </r>
  </si>
  <si>
    <r>
      <rPr>
        <sz val="10"/>
        <rFont val="Tw Cen MT"/>
        <family val="2"/>
      </rPr>
      <t>Sanoubougou I, face Direction Régionale des Douanes, route de Zégoua</t>
    </r>
  </si>
  <si>
    <r>
      <rPr>
        <sz val="9"/>
        <rFont val="Tw Cen MT"/>
        <family val="2"/>
      </rPr>
      <t>APL-H-234</t>
    </r>
  </si>
  <si>
    <r>
      <rPr>
        <sz val="9"/>
        <rFont val="Tw Cen MT"/>
        <family val="2"/>
      </rPr>
      <t>SS 1854/08</t>
    </r>
  </si>
  <si>
    <r>
      <rPr>
        <sz val="9"/>
        <rFont val="Tw Cen MT"/>
        <family val="2"/>
      </rPr>
      <t>Dembélé, Mamadou</t>
    </r>
  </si>
  <si>
    <r>
      <rPr>
        <sz val="9"/>
        <rFont val="Tw Cen MT"/>
        <family val="2"/>
      </rPr>
      <t>086114263v</t>
    </r>
  </si>
  <si>
    <r>
      <rPr>
        <sz val="10"/>
        <rFont val="Tw Cen MT"/>
        <family val="2"/>
      </rPr>
      <t>Médina Coura, route de Koulikoro</t>
    </r>
  </si>
  <si>
    <r>
      <rPr>
        <sz val="9"/>
        <rFont val="Tw Cen MT"/>
        <family val="2"/>
      </rPr>
      <t>APL-H-235</t>
    </r>
  </si>
  <si>
    <r>
      <rPr>
        <sz val="9"/>
        <rFont val="Tw Cen MT"/>
        <family val="2"/>
      </rPr>
      <t>SS 1855/11</t>
    </r>
  </si>
  <si>
    <r>
      <rPr>
        <sz val="9"/>
        <rFont val="Tw Cen MT"/>
        <family val="2"/>
      </rPr>
      <t>Santara, Bakassoum</t>
    </r>
  </si>
  <si>
    <r>
      <rPr>
        <sz val="10"/>
        <rFont val="Tw Cen MT"/>
        <family val="2"/>
      </rPr>
      <t>Kimparana, Cercle de San</t>
    </r>
  </si>
  <si>
    <r>
      <rPr>
        <sz val="9"/>
        <rFont val="Tw Cen MT"/>
        <family val="2"/>
      </rPr>
      <t>APL-H-236</t>
    </r>
  </si>
  <si>
    <r>
      <rPr>
        <sz val="9"/>
        <rFont val="Tw Cen MT"/>
        <family val="2"/>
      </rPr>
      <t>SS 1856/11</t>
    </r>
  </si>
  <si>
    <r>
      <rPr>
        <sz val="10"/>
        <rFont val="Tw Cen MT"/>
        <family val="2"/>
      </rPr>
      <t>Téné, Cercle de San</t>
    </r>
  </si>
  <si>
    <r>
      <rPr>
        <sz val="9"/>
        <rFont val="Tw Cen MT"/>
        <family val="2"/>
      </rPr>
      <t>APL-H-237</t>
    </r>
  </si>
  <si>
    <r>
      <rPr>
        <sz val="9"/>
        <rFont val="Tw Cen MT"/>
        <family val="2"/>
      </rPr>
      <t>SS 1857/14</t>
    </r>
  </si>
  <si>
    <r>
      <rPr>
        <sz val="9"/>
        <rFont val="Tw Cen MT"/>
        <family val="2"/>
      </rPr>
      <t>PETROGIO-SARL</t>
    </r>
  </si>
  <si>
    <r>
      <rPr>
        <sz val="10"/>
        <rFont val="Tw Cen MT"/>
        <family val="2"/>
      </rPr>
      <t>Digato, commune rurale de Sanankoroba, Cercle de Kati</t>
    </r>
  </si>
  <si>
    <r>
      <rPr>
        <sz val="9"/>
        <rFont val="Tw Cen MT"/>
        <family val="2"/>
      </rPr>
      <t>APL-H-238</t>
    </r>
  </si>
  <si>
    <r>
      <rPr>
        <sz val="9"/>
        <rFont val="Tw Cen MT"/>
        <family val="2"/>
      </rPr>
      <t>SS 1858/14</t>
    </r>
  </si>
  <si>
    <r>
      <rPr>
        <sz val="10"/>
        <rFont val="Tw Cen MT"/>
        <family val="2"/>
      </rPr>
      <t>Kabala, Cercle de Kati</t>
    </r>
  </si>
  <si>
    <r>
      <rPr>
        <sz val="9"/>
        <rFont val="Tw Cen MT"/>
        <family val="2"/>
      </rPr>
      <t>APL-H-239</t>
    </r>
  </si>
  <si>
    <r>
      <rPr>
        <sz val="9"/>
        <rFont val="Tw Cen MT"/>
        <family val="2"/>
      </rPr>
      <t>SS 1859/15</t>
    </r>
  </si>
  <si>
    <r>
      <rPr>
        <sz val="9"/>
        <rFont val="Tw Cen MT"/>
        <family val="2"/>
      </rPr>
      <t>Damen, Samirah Touffic</t>
    </r>
  </si>
  <si>
    <r>
      <rPr>
        <sz val="10"/>
        <rFont val="Tw Cen MT"/>
        <family val="2"/>
      </rPr>
      <t>Hèrèmakono</t>
    </r>
  </si>
  <si>
    <r>
      <rPr>
        <sz val="9"/>
        <rFont val="Tw Cen MT"/>
        <family val="2"/>
      </rPr>
      <t>APL-H-24</t>
    </r>
  </si>
  <si>
    <r>
      <rPr>
        <sz val="9"/>
        <rFont val="Tw Cen MT"/>
        <family val="2"/>
      </rPr>
      <t>SS 1267/18</t>
    </r>
  </si>
  <si>
    <r>
      <rPr>
        <sz val="10"/>
        <rFont val="Tw Cen MT"/>
        <family val="2"/>
      </rPr>
      <t>Sotuba</t>
    </r>
  </si>
  <si>
    <r>
      <rPr>
        <sz val="9"/>
        <rFont val="Tw Cen MT"/>
        <family val="2"/>
      </rPr>
      <t>APL-H-240</t>
    </r>
  </si>
  <si>
    <r>
      <rPr>
        <sz val="9"/>
        <rFont val="Tw Cen MT"/>
        <family val="2"/>
      </rPr>
      <t>SS 1860/09</t>
    </r>
  </si>
  <si>
    <r>
      <rPr>
        <sz val="9"/>
        <rFont val="Tw Cen MT"/>
        <family val="2"/>
      </rPr>
      <t>Guindo, Souleymane</t>
    </r>
  </si>
  <si>
    <r>
      <rPr>
        <sz val="9"/>
        <rFont val="Tw Cen MT"/>
        <family val="2"/>
      </rPr>
      <t>051001879N</t>
    </r>
  </si>
  <si>
    <r>
      <rPr>
        <sz val="10"/>
        <rFont val="Tw Cen MT"/>
        <family val="2"/>
      </rPr>
      <t>Koro</t>
    </r>
  </si>
  <si>
    <r>
      <rPr>
        <sz val="9"/>
        <rFont val="Tw Cen MT"/>
        <family val="2"/>
      </rPr>
      <t>APL-H-241</t>
    </r>
  </si>
  <si>
    <r>
      <rPr>
        <sz val="9"/>
        <rFont val="Tw Cen MT"/>
        <family val="2"/>
      </rPr>
      <t>SS 1861/06</t>
    </r>
  </si>
  <si>
    <r>
      <rPr>
        <sz val="9"/>
        <rFont val="Tw Cen MT"/>
        <family val="2"/>
      </rPr>
      <t>Traoré, Boubacar</t>
    </r>
  </si>
  <si>
    <r>
      <rPr>
        <sz val="10"/>
        <rFont val="Tw Cen MT"/>
        <family val="2"/>
      </rPr>
      <t>Angoulem, Auto route 2000</t>
    </r>
  </si>
  <si>
    <r>
      <rPr>
        <sz val="9"/>
        <rFont val="Tw Cen MT"/>
        <family val="2"/>
      </rPr>
      <t>APL-H-242</t>
    </r>
  </si>
  <si>
    <r>
      <rPr>
        <sz val="9"/>
        <rFont val="Tw Cen MT"/>
        <family val="2"/>
      </rPr>
      <t>SS 1862/17</t>
    </r>
  </si>
  <si>
    <r>
      <rPr>
        <sz val="9"/>
        <rFont val="Tw Cen MT"/>
        <family val="2"/>
      </rPr>
      <t>SIBAT-SA</t>
    </r>
  </si>
  <si>
    <r>
      <rPr>
        <sz val="9"/>
        <rFont val="Tw Cen MT"/>
        <family val="2"/>
      </rPr>
      <t>APL-H-243</t>
    </r>
  </si>
  <si>
    <r>
      <rPr>
        <sz val="9"/>
        <rFont val="Tw Cen MT"/>
        <family val="2"/>
      </rPr>
      <t>SS 1863/02</t>
    </r>
  </si>
  <si>
    <r>
      <rPr>
        <sz val="9"/>
        <rFont val="Tw Cen MT"/>
        <family val="2"/>
      </rPr>
      <t>S G S-SARL</t>
    </r>
  </si>
  <si>
    <r>
      <rPr>
        <sz val="9"/>
        <rFont val="Tw Cen MT"/>
        <family val="2"/>
      </rPr>
      <t>APL-H-244</t>
    </r>
  </si>
  <si>
    <r>
      <rPr>
        <sz val="9"/>
        <rFont val="Tw Cen MT"/>
        <family val="2"/>
      </rPr>
      <t>SS 1864/02</t>
    </r>
  </si>
  <si>
    <r>
      <rPr>
        <sz val="10"/>
        <rFont val="Tw Cen MT"/>
        <family val="2"/>
      </rPr>
      <t>Quartier Mali</t>
    </r>
  </si>
  <si>
    <r>
      <rPr>
        <sz val="9"/>
        <rFont val="Tw Cen MT"/>
        <family val="2"/>
      </rPr>
      <t>APL-H-245</t>
    </r>
  </si>
  <si>
    <r>
      <rPr>
        <sz val="9"/>
        <rFont val="Tw Cen MT"/>
        <family val="2"/>
      </rPr>
      <t>SS 1865/14</t>
    </r>
  </si>
  <si>
    <r>
      <rPr>
        <sz val="9"/>
        <rFont val="Tw Cen MT"/>
        <family val="2"/>
      </rPr>
      <t>APL-H-246</t>
    </r>
  </si>
  <si>
    <r>
      <rPr>
        <sz val="9"/>
        <rFont val="Tw Cen MT"/>
        <family val="2"/>
      </rPr>
      <t>SS 1866/11</t>
    </r>
  </si>
  <si>
    <r>
      <rPr>
        <sz val="10"/>
        <rFont val="Tw Cen MT"/>
        <family val="2"/>
      </rPr>
      <t>Médine</t>
    </r>
  </si>
  <si>
    <r>
      <rPr>
        <sz val="9"/>
        <rFont val="Tw Cen MT"/>
        <family val="2"/>
      </rPr>
      <t>APL-H-247</t>
    </r>
  </si>
  <si>
    <r>
      <rPr>
        <sz val="9"/>
        <rFont val="Tw Cen MT"/>
        <family val="2"/>
      </rPr>
      <t>SS 1867/11</t>
    </r>
  </si>
  <si>
    <r>
      <rPr>
        <sz val="9"/>
        <rFont val="Tw Cen MT"/>
        <family val="2"/>
      </rPr>
      <t>APL-H-248</t>
    </r>
  </si>
  <si>
    <r>
      <rPr>
        <sz val="9"/>
        <rFont val="Tw Cen MT"/>
        <family val="2"/>
      </rPr>
      <t>SS 1868/10</t>
    </r>
  </si>
  <si>
    <r>
      <rPr>
        <sz val="9"/>
        <rFont val="Tw Cen MT"/>
        <family val="2"/>
      </rPr>
      <t>AFRIQUE OIL-SARL</t>
    </r>
  </si>
  <si>
    <r>
      <rPr>
        <sz val="9"/>
        <rFont val="Tw Cen MT"/>
        <family val="2"/>
      </rPr>
      <t>APL-H-249</t>
    </r>
  </si>
  <si>
    <r>
      <rPr>
        <sz val="9"/>
        <rFont val="Tw Cen MT"/>
        <family val="2"/>
      </rPr>
      <t>SS 1869/17</t>
    </r>
  </si>
  <si>
    <r>
      <rPr>
        <sz val="9"/>
        <rFont val="Tw Cen MT"/>
        <family val="2"/>
      </rPr>
      <t>ETABLISSEMENTS MADIOU SIMPARA-SA</t>
    </r>
  </si>
  <si>
    <r>
      <rPr>
        <sz val="10"/>
        <rFont val="Tw Cen MT"/>
        <family val="2"/>
      </rPr>
      <t>TITIBOUGOU, CERCLE DE KATI</t>
    </r>
  </si>
  <si>
    <r>
      <rPr>
        <sz val="9"/>
        <rFont val="Tw Cen MT"/>
        <family val="2"/>
      </rPr>
      <t>APL-H-25</t>
    </r>
  </si>
  <si>
    <r>
      <rPr>
        <sz val="9"/>
        <rFont val="Tw Cen MT"/>
        <family val="2"/>
      </rPr>
      <t>SS 1268/18</t>
    </r>
  </si>
  <si>
    <r>
      <rPr>
        <sz val="10"/>
        <rFont val="Tw Cen MT"/>
        <family val="2"/>
      </rPr>
      <t>Lafiabougou Koda</t>
    </r>
  </si>
  <si>
    <r>
      <rPr>
        <sz val="9"/>
        <rFont val="Tw Cen MT"/>
        <family val="2"/>
      </rPr>
      <t>APL-H-250</t>
    </r>
  </si>
  <si>
    <r>
      <rPr>
        <sz val="9"/>
        <rFont val="Tw Cen MT"/>
        <family val="2"/>
      </rPr>
      <t>SS 1870/17</t>
    </r>
  </si>
  <si>
    <r>
      <rPr>
        <sz val="9"/>
        <rFont val="Tw Cen MT"/>
        <family val="2"/>
      </rPr>
      <t>OIL MALI- SARL</t>
    </r>
  </si>
  <si>
    <r>
      <rPr>
        <sz val="10"/>
        <rFont val="Tw Cen MT"/>
        <family val="2"/>
      </rPr>
      <t>Route de kabara</t>
    </r>
  </si>
  <si>
    <r>
      <rPr>
        <sz val="9"/>
        <rFont val="Tw Cen MT"/>
        <family val="2"/>
      </rPr>
      <t>APL-H-251</t>
    </r>
  </si>
  <si>
    <r>
      <rPr>
        <sz val="9"/>
        <rFont val="Tw Cen MT"/>
        <family val="2"/>
      </rPr>
      <t>SS 1871/17</t>
    </r>
  </si>
  <si>
    <r>
      <rPr>
        <sz val="10"/>
        <rFont val="Tw Cen MT"/>
        <family val="2"/>
      </rPr>
      <t>Route de Goundam</t>
    </r>
  </si>
  <si>
    <r>
      <rPr>
        <sz val="9"/>
        <rFont val="Tw Cen MT"/>
        <family val="2"/>
      </rPr>
      <t>APL-H-252</t>
    </r>
  </si>
  <si>
    <r>
      <rPr>
        <sz val="9"/>
        <rFont val="Tw Cen MT"/>
        <family val="2"/>
      </rPr>
      <t>SS 1872/14</t>
    </r>
  </si>
  <si>
    <r>
      <rPr>
        <sz val="9"/>
        <rFont val="Tw Cen MT"/>
        <family val="2"/>
      </rPr>
      <t>APL-H-253</t>
    </r>
  </si>
  <si>
    <r>
      <rPr>
        <sz val="9"/>
        <rFont val="Tw Cen MT"/>
        <family val="2"/>
      </rPr>
      <t>SS 1873/12</t>
    </r>
  </si>
  <si>
    <r>
      <rPr>
        <sz val="10"/>
        <rFont val="Tw Cen MT"/>
        <family val="2"/>
      </rPr>
      <t>Canceled</t>
    </r>
  </si>
  <si>
    <r>
      <rPr>
        <sz val="10"/>
        <rFont val="Tw Cen MT"/>
        <family val="2"/>
      </rPr>
      <t>lafiabougou</t>
    </r>
  </si>
  <si>
    <r>
      <rPr>
        <sz val="9"/>
        <rFont val="Tw Cen MT"/>
        <family val="2"/>
      </rPr>
      <t>APL-H-254</t>
    </r>
  </si>
  <si>
    <r>
      <rPr>
        <sz val="9"/>
        <rFont val="Tw Cen MT"/>
        <family val="2"/>
      </rPr>
      <t>SS 1874/13</t>
    </r>
  </si>
  <si>
    <r>
      <rPr>
        <sz val="10"/>
        <rFont val="Tw Cen MT"/>
        <family val="2"/>
      </rPr>
      <t>sotuba</t>
    </r>
  </si>
  <si>
    <r>
      <rPr>
        <sz val="9"/>
        <rFont val="Tw Cen MT"/>
        <family val="2"/>
      </rPr>
      <t>APL-H-255</t>
    </r>
  </si>
  <si>
    <r>
      <rPr>
        <sz val="9"/>
        <rFont val="Tw Cen MT"/>
        <family val="2"/>
      </rPr>
      <t>SS 1875/12</t>
    </r>
  </si>
  <si>
    <r>
      <rPr>
        <sz val="10"/>
        <rFont val="Tw Cen MT"/>
        <family val="2"/>
      </rPr>
      <t>missabougou</t>
    </r>
  </si>
  <si>
    <r>
      <rPr>
        <sz val="9"/>
        <rFont val="Tw Cen MT"/>
        <family val="2"/>
      </rPr>
      <t>APL-H-256</t>
    </r>
  </si>
  <si>
    <r>
      <rPr>
        <sz val="9"/>
        <rFont val="Tw Cen MT"/>
        <family val="2"/>
      </rPr>
      <t>SS 1879/09</t>
    </r>
  </si>
  <si>
    <r>
      <rPr>
        <sz val="9"/>
        <rFont val="Tw Cen MT"/>
        <family val="2"/>
      </rPr>
      <t>APL-H-257</t>
    </r>
  </si>
  <si>
    <r>
      <rPr>
        <sz val="9"/>
        <rFont val="Tw Cen MT"/>
        <family val="2"/>
      </rPr>
      <t>SS 1876/17</t>
    </r>
  </si>
  <si>
    <r>
      <rPr>
        <sz val="10"/>
        <rFont val="Tw Cen MT"/>
        <family val="2"/>
      </rPr>
      <t>Hamdallaye sise à l'ACI 2000 Place de la Can</t>
    </r>
  </si>
  <si>
    <r>
      <rPr>
        <sz val="9"/>
        <rFont val="Tw Cen MT"/>
        <family val="2"/>
      </rPr>
      <t>APL-H-258</t>
    </r>
  </si>
  <si>
    <r>
      <rPr>
        <sz val="9"/>
        <rFont val="Tw Cen MT"/>
        <family val="2"/>
      </rPr>
      <t>SS 1877/09</t>
    </r>
  </si>
  <si>
    <r>
      <rPr>
        <sz val="9"/>
        <rFont val="Tw Cen MT"/>
        <family val="2"/>
      </rPr>
      <t>APL-H-259</t>
    </r>
  </si>
  <si>
    <r>
      <rPr>
        <sz val="9"/>
        <rFont val="Tw Cen MT"/>
        <family val="2"/>
      </rPr>
      <t>SS 1878/09</t>
    </r>
  </si>
  <si>
    <r>
      <rPr>
        <sz val="10"/>
        <rFont val="Tw Cen MT"/>
        <family val="2"/>
      </rPr>
      <t>Médina Coura</t>
    </r>
  </si>
  <si>
    <r>
      <rPr>
        <sz val="9"/>
        <rFont val="Tw Cen MT"/>
        <family val="2"/>
      </rPr>
      <t>APL-H-26</t>
    </r>
  </si>
  <si>
    <r>
      <rPr>
        <sz val="9"/>
        <rFont val="Tw Cen MT"/>
        <family val="2"/>
      </rPr>
      <t>SS 1269/18</t>
    </r>
  </si>
  <si>
    <r>
      <rPr>
        <sz val="10"/>
        <rFont val="Tw Cen MT"/>
        <family val="2"/>
      </rPr>
      <t>TOROKOROBOUGOU</t>
    </r>
  </si>
  <si>
    <r>
      <rPr>
        <sz val="9"/>
        <rFont val="Tw Cen MT"/>
        <family val="2"/>
      </rPr>
      <t>APL-H-260</t>
    </r>
  </si>
  <si>
    <r>
      <rPr>
        <sz val="9"/>
        <rFont val="Tw Cen MT"/>
        <family val="2"/>
      </rPr>
      <t>SS 1880/99</t>
    </r>
  </si>
  <si>
    <r>
      <rPr>
        <sz val="9"/>
        <rFont val="Tw Cen MT"/>
        <family val="2"/>
      </rPr>
      <t>APL-H-261</t>
    </r>
  </si>
  <si>
    <r>
      <rPr>
        <sz val="9"/>
        <rFont val="Tw Cen MT"/>
        <family val="2"/>
      </rPr>
      <t>SS 1881/09</t>
    </r>
  </si>
  <si>
    <r>
      <rPr>
        <sz val="10"/>
        <rFont val="Tw Cen MT"/>
        <family val="2"/>
      </rPr>
      <t>Centre Commercial</t>
    </r>
  </si>
  <si>
    <r>
      <rPr>
        <sz val="9"/>
        <rFont val="Tw Cen MT"/>
        <family val="2"/>
      </rPr>
      <t>APL-H-262</t>
    </r>
  </si>
  <si>
    <r>
      <rPr>
        <sz val="9"/>
        <rFont val="Tw Cen MT"/>
        <family val="2"/>
      </rPr>
      <t>SS 1882/09</t>
    </r>
  </si>
  <si>
    <r>
      <rPr>
        <sz val="10"/>
        <rFont val="Tw Cen MT"/>
        <family val="2"/>
      </rPr>
      <t>hippodrome</t>
    </r>
  </si>
  <si>
    <r>
      <rPr>
        <sz val="9"/>
        <rFont val="Tw Cen MT"/>
        <family val="2"/>
      </rPr>
      <t>APL-H-263</t>
    </r>
  </si>
  <si>
    <r>
      <rPr>
        <sz val="9"/>
        <rFont val="Tw Cen MT"/>
        <family val="2"/>
      </rPr>
      <t>SS 1883/09</t>
    </r>
  </si>
  <si>
    <r>
      <rPr>
        <sz val="9"/>
        <rFont val="Tw Cen MT"/>
        <family val="2"/>
      </rPr>
      <t>APL-H-264</t>
    </r>
  </si>
  <si>
    <r>
      <rPr>
        <sz val="9"/>
        <rFont val="Tw Cen MT"/>
        <family val="2"/>
      </rPr>
      <t>SS 1884/09</t>
    </r>
  </si>
  <si>
    <r>
      <rPr>
        <sz val="10"/>
        <rFont val="Tw Cen MT"/>
        <family val="2"/>
      </rPr>
      <t>n'tomikorobougou</t>
    </r>
  </si>
  <si>
    <r>
      <rPr>
        <sz val="9"/>
        <rFont val="Tw Cen MT"/>
        <family val="2"/>
      </rPr>
      <t>APL-H-265</t>
    </r>
  </si>
  <si>
    <r>
      <rPr>
        <sz val="9"/>
        <rFont val="Tw Cen MT"/>
        <family val="2"/>
      </rPr>
      <t>SS 1885/09</t>
    </r>
  </si>
  <si>
    <r>
      <rPr>
        <sz val="10"/>
        <rFont val="Tw Cen MT"/>
        <family val="2"/>
      </rPr>
      <t>Lafiabougou, route du Marché</t>
    </r>
  </si>
  <si>
    <r>
      <rPr>
        <sz val="9"/>
        <rFont val="Tw Cen MT"/>
        <family val="2"/>
      </rPr>
      <t>APL-H-266</t>
    </r>
  </si>
  <si>
    <r>
      <rPr>
        <sz val="9"/>
        <rFont val="Tw Cen MT"/>
        <family val="2"/>
      </rPr>
      <t>SS 1886/09</t>
    </r>
  </si>
  <si>
    <r>
      <rPr>
        <sz val="9"/>
        <rFont val="Tw Cen MT"/>
        <family val="2"/>
      </rPr>
      <t>APL-H-267</t>
    </r>
  </si>
  <si>
    <r>
      <rPr>
        <sz val="9"/>
        <rFont val="Tw Cen MT"/>
        <family val="2"/>
      </rPr>
      <t>SS 1887/09</t>
    </r>
  </si>
  <si>
    <r>
      <rPr>
        <sz val="9"/>
        <rFont val="Tw Cen MT"/>
        <family val="2"/>
      </rPr>
      <t>APL-H-268</t>
    </r>
  </si>
  <si>
    <r>
      <rPr>
        <sz val="9"/>
        <rFont val="Tw Cen MT"/>
        <family val="2"/>
      </rPr>
      <t>SS 1888/16</t>
    </r>
  </si>
  <si>
    <r>
      <rPr>
        <sz val="10"/>
        <rFont val="Tw Cen MT"/>
        <family val="2"/>
      </rPr>
      <t>Hamdallaye sise à l'ACI 2000, Route Ambassade des USA</t>
    </r>
  </si>
  <si>
    <r>
      <rPr>
        <sz val="9"/>
        <rFont val="Tw Cen MT"/>
        <family val="2"/>
      </rPr>
      <t>APL-H-269</t>
    </r>
  </si>
  <si>
    <r>
      <rPr>
        <sz val="9"/>
        <rFont val="Tw Cen MT"/>
        <family val="2"/>
      </rPr>
      <t>SS 1889/17</t>
    </r>
  </si>
  <si>
    <r>
      <rPr>
        <sz val="10"/>
        <rFont val="Tw Cen MT"/>
        <family val="2"/>
      </rPr>
      <t>Tabacoro, route de Ségou</t>
    </r>
  </si>
  <si>
    <r>
      <rPr>
        <sz val="9"/>
        <rFont val="Tw Cen MT"/>
        <family val="2"/>
      </rPr>
      <t>APL-H-27</t>
    </r>
  </si>
  <si>
    <r>
      <rPr>
        <sz val="9"/>
        <rFont val="Tw Cen MT"/>
        <family val="2"/>
      </rPr>
      <t>SS 1270/18</t>
    </r>
  </si>
  <si>
    <r>
      <rPr>
        <sz val="10"/>
        <rFont val="Tw Cen MT"/>
        <family val="2"/>
      </rPr>
      <t>Lafiabougou 1</t>
    </r>
  </si>
  <si>
    <r>
      <rPr>
        <sz val="9"/>
        <rFont val="Tw Cen MT"/>
        <family val="2"/>
      </rPr>
      <t>APL-H-270</t>
    </r>
  </si>
  <si>
    <r>
      <rPr>
        <sz val="9"/>
        <rFont val="Tw Cen MT"/>
        <family val="2"/>
      </rPr>
      <t>SS 1890/09</t>
    </r>
  </si>
  <si>
    <r>
      <rPr>
        <sz val="10"/>
        <rFont val="Tw Cen MT"/>
        <family val="2"/>
      </rPr>
      <t>Badalabougou</t>
    </r>
  </si>
  <si>
    <r>
      <rPr>
        <sz val="9"/>
        <rFont val="Tw Cen MT"/>
        <family val="2"/>
      </rPr>
      <t>APL-H-271</t>
    </r>
  </si>
  <si>
    <r>
      <rPr>
        <sz val="9"/>
        <rFont val="Tw Cen MT"/>
        <family val="2"/>
      </rPr>
      <t>SS 1891/09</t>
    </r>
  </si>
  <si>
    <r>
      <rPr>
        <sz val="10"/>
        <rFont val="Tw Cen MT"/>
        <family val="2"/>
      </rPr>
      <t>kati</t>
    </r>
  </si>
  <si>
    <r>
      <rPr>
        <sz val="9"/>
        <rFont val="Tw Cen MT"/>
        <family val="2"/>
      </rPr>
      <t>APL-H-272</t>
    </r>
  </si>
  <si>
    <r>
      <rPr>
        <sz val="9"/>
        <rFont val="Tw Cen MT"/>
        <family val="2"/>
      </rPr>
      <t>SS 1892/06</t>
    </r>
  </si>
  <si>
    <r>
      <rPr>
        <sz val="10"/>
        <rFont val="Tw Cen MT"/>
        <family val="2"/>
      </rPr>
      <t xml:space="preserve">Avenue 2000 </t>
    </r>
  </si>
  <si>
    <r>
      <rPr>
        <sz val="9"/>
        <rFont val="Tw Cen MT"/>
        <family val="2"/>
      </rPr>
      <t>APL-H-273</t>
    </r>
  </si>
  <si>
    <r>
      <rPr>
        <sz val="9"/>
        <rFont val="Tw Cen MT"/>
        <family val="2"/>
      </rPr>
      <t>SS 1893/09</t>
    </r>
  </si>
  <si>
    <r>
      <rPr>
        <sz val="9"/>
        <rFont val="Tw Cen MT"/>
        <family val="2"/>
      </rPr>
      <t>APL-H-274</t>
    </r>
  </si>
  <si>
    <r>
      <rPr>
        <sz val="9"/>
        <rFont val="Tw Cen MT"/>
        <family val="2"/>
      </rPr>
      <t>SS 1894/09</t>
    </r>
  </si>
  <si>
    <r>
      <rPr>
        <sz val="10"/>
        <rFont val="Tw Cen MT"/>
        <family val="2"/>
      </rPr>
      <t>Dravéla, Chemin des Groties</t>
    </r>
  </si>
  <si>
    <r>
      <rPr>
        <sz val="9"/>
        <rFont val="Tw Cen MT"/>
        <family val="2"/>
      </rPr>
      <t>APL-H-275</t>
    </r>
  </si>
  <si>
    <r>
      <rPr>
        <sz val="9"/>
        <rFont val="Tw Cen MT"/>
        <family val="2"/>
      </rPr>
      <t>SS 1895/09</t>
    </r>
  </si>
  <si>
    <r>
      <rPr>
        <sz val="9"/>
        <rFont val="Tw Cen MT"/>
        <family val="2"/>
      </rPr>
      <t>YARANANGORE, Modibo</t>
    </r>
  </si>
  <si>
    <r>
      <rPr>
        <sz val="10"/>
        <rFont val="Tw Cen MT"/>
        <family val="2"/>
      </rPr>
      <t>Koulikoro-Gare</t>
    </r>
  </si>
  <si>
    <r>
      <rPr>
        <sz val="9"/>
        <rFont val="Tw Cen MT"/>
        <family val="2"/>
      </rPr>
      <t>APL-H-276</t>
    </r>
  </si>
  <si>
    <r>
      <rPr>
        <sz val="9"/>
        <rFont val="Tw Cen MT"/>
        <family val="2"/>
      </rPr>
      <t>SS 1896/09</t>
    </r>
  </si>
  <si>
    <r>
      <rPr>
        <sz val="10"/>
        <rFont val="Tw Cen MT"/>
        <family val="2"/>
      </rPr>
      <t>Sincina, cercle de Koutiala</t>
    </r>
  </si>
  <si>
    <r>
      <rPr>
        <sz val="9"/>
        <rFont val="Tw Cen MT"/>
        <family val="2"/>
      </rPr>
      <t>APL-H-277</t>
    </r>
  </si>
  <si>
    <r>
      <rPr>
        <sz val="9"/>
        <rFont val="Tw Cen MT"/>
        <family val="2"/>
      </rPr>
      <t>SS 1897/09</t>
    </r>
  </si>
  <si>
    <r>
      <rPr>
        <sz val="10"/>
        <rFont val="Tw Cen MT"/>
        <family val="2"/>
      </rPr>
      <t>Tièbani, cercle de Kati</t>
    </r>
  </si>
  <si>
    <r>
      <rPr>
        <sz val="9"/>
        <rFont val="Tw Cen MT"/>
        <family val="2"/>
      </rPr>
      <t>APL-H-278</t>
    </r>
  </si>
  <si>
    <r>
      <rPr>
        <sz val="9"/>
        <rFont val="Tw Cen MT"/>
        <family val="2"/>
      </rPr>
      <t>SS 1898/11</t>
    </r>
  </si>
  <si>
    <r>
      <rPr>
        <sz val="9"/>
        <rFont val="Tw Cen MT"/>
        <family val="2"/>
      </rPr>
      <t>SOMAYAF-SA</t>
    </r>
  </si>
  <si>
    <r>
      <rPr>
        <sz val="10"/>
        <rFont val="Tw Cen MT"/>
        <family val="2"/>
      </rPr>
      <t>Pélengana, Route de Bla</t>
    </r>
  </si>
  <si>
    <r>
      <rPr>
        <sz val="9"/>
        <rFont val="Tw Cen MT"/>
        <family val="2"/>
      </rPr>
      <t>APL-H-279</t>
    </r>
  </si>
  <si>
    <r>
      <rPr>
        <sz val="9"/>
        <rFont val="Tw Cen MT"/>
        <family val="2"/>
      </rPr>
      <t>SS 1899/11</t>
    </r>
  </si>
  <si>
    <r>
      <rPr>
        <sz val="10"/>
        <rFont val="Tw Cen MT"/>
        <family val="2"/>
      </rPr>
      <t>Ségou, route de Markala</t>
    </r>
  </si>
  <si>
    <r>
      <rPr>
        <sz val="9"/>
        <rFont val="Tw Cen MT"/>
        <family val="2"/>
      </rPr>
      <t>APL-H-28</t>
    </r>
  </si>
  <si>
    <r>
      <rPr>
        <sz val="9"/>
        <rFont val="Tw Cen MT"/>
        <family val="2"/>
      </rPr>
      <t>SS 1271/18</t>
    </r>
  </si>
  <si>
    <r>
      <rPr>
        <sz val="9"/>
        <rFont val="Tw Cen MT"/>
        <family val="2"/>
      </rPr>
      <t>Doucouré, Bakary</t>
    </r>
  </si>
  <si>
    <r>
      <rPr>
        <sz val="10"/>
        <rFont val="Tw Cen MT"/>
        <family val="2"/>
      </rPr>
      <t>Banamba</t>
    </r>
  </si>
  <si>
    <r>
      <rPr>
        <sz val="9"/>
        <rFont val="Tw Cen MT"/>
        <family val="2"/>
      </rPr>
      <t>APL-H-280</t>
    </r>
  </si>
  <si>
    <r>
      <rPr>
        <sz val="9"/>
        <rFont val="Tw Cen MT"/>
        <family val="2"/>
      </rPr>
      <t>SS 1900/11</t>
    </r>
  </si>
  <si>
    <r>
      <rPr>
        <sz val="9"/>
        <rFont val="Tw Cen MT"/>
        <family val="2"/>
      </rPr>
      <t>APL-H-281</t>
    </r>
  </si>
  <si>
    <r>
      <rPr>
        <sz val="9"/>
        <rFont val="Tw Cen MT"/>
        <family val="2"/>
      </rPr>
      <t>SS 1901/11</t>
    </r>
  </si>
  <si>
    <r>
      <rPr>
        <sz val="9"/>
        <rFont val="Tw Cen MT"/>
        <family val="2"/>
      </rPr>
      <t>APL-H-282</t>
    </r>
  </si>
  <si>
    <r>
      <rPr>
        <sz val="9"/>
        <rFont val="Tw Cen MT"/>
        <family val="2"/>
      </rPr>
      <t>SS 1903/11</t>
    </r>
  </si>
  <si>
    <r>
      <rPr>
        <sz val="9"/>
        <rFont val="Tw Cen MT"/>
        <family val="2"/>
      </rPr>
      <t>APL-H-283</t>
    </r>
  </si>
  <si>
    <r>
      <rPr>
        <sz val="9"/>
        <rFont val="Tw Cen MT"/>
        <family val="2"/>
      </rPr>
      <t>SS 1905/11</t>
    </r>
  </si>
  <si>
    <r>
      <rPr>
        <sz val="10"/>
        <rFont val="Tw Cen MT"/>
        <family val="2"/>
      </rPr>
      <t>Secteur II, route de l'Aéroport</t>
    </r>
  </si>
  <si>
    <r>
      <rPr>
        <sz val="9"/>
        <rFont val="Tw Cen MT"/>
        <family val="2"/>
      </rPr>
      <t>APL-H-284</t>
    </r>
  </si>
  <si>
    <r>
      <rPr>
        <sz val="9"/>
        <rFont val="Tw Cen MT"/>
        <family val="2"/>
      </rPr>
      <t>SS 1911/13</t>
    </r>
  </si>
  <si>
    <r>
      <rPr>
        <sz val="9"/>
        <rFont val="Tw Cen MT"/>
        <family val="2"/>
      </rPr>
      <t>APL-H-285</t>
    </r>
  </si>
  <si>
    <r>
      <rPr>
        <sz val="9"/>
        <rFont val="Tw Cen MT"/>
        <family val="2"/>
      </rPr>
      <t>SS 1912/11</t>
    </r>
  </si>
  <si>
    <r>
      <rPr>
        <sz val="10"/>
        <rFont val="Tw Cen MT"/>
        <family val="2"/>
      </rPr>
      <t>Route de kabara, Tombouctou</t>
    </r>
  </si>
  <si>
    <r>
      <rPr>
        <sz val="9"/>
        <rFont val="Tw Cen MT"/>
        <family val="2"/>
      </rPr>
      <t>APL-H-286</t>
    </r>
  </si>
  <si>
    <r>
      <rPr>
        <sz val="9"/>
        <rFont val="Tw Cen MT"/>
        <family val="2"/>
      </rPr>
      <t>SS 1913/00</t>
    </r>
  </si>
  <si>
    <r>
      <rPr>
        <sz val="10"/>
        <rFont val="Tw Cen MT"/>
        <family val="2"/>
      </rPr>
      <t>Sévaré, route de Mopti</t>
    </r>
  </si>
  <si>
    <r>
      <rPr>
        <sz val="9"/>
        <rFont val="Tw Cen MT"/>
        <family val="2"/>
      </rPr>
      <t>APL-H-287</t>
    </r>
  </si>
  <si>
    <r>
      <rPr>
        <sz val="9"/>
        <rFont val="Tw Cen MT"/>
        <family val="2"/>
      </rPr>
      <t>SS 1914/01</t>
    </r>
  </si>
  <si>
    <r>
      <rPr>
        <sz val="9"/>
        <rFont val="Tw Cen MT"/>
        <family val="2"/>
      </rPr>
      <t>APL-H-288</t>
    </r>
  </si>
  <si>
    <r>
      <rPr>
        <sz val="9"/>
        <rFont val="Tw Cen MT"/>
        <family val="2"/>
      </rPr>
      <t>SS 1915/03</t>
    </r>
  </si>
  <si>
    <r>
      <rPr>
        <sz val="10"/>
        <rFont val="Tw Cen MT"/>
        <family val="2"/>
      </rPr>
      <t>Sévaré, route de Bandiagara</t>
    </r>
  </si>
  <si>
    <r>
      <rPr>
        <sz val="9"/>
        <rFont val="Tw Cen MT"/>
        <family val="2"/>
      </rPr>
      <t>APL-H-289</t>
    </r>
  </si>
  <si>
    <r>
      <rPr>
        <sz val="9"/>
        <rFont val="Tw Cen MT"/>
        <family val="2"/>
      </rPr>
      <t>SS 1916/03</t>
    </r>
  </si>
  <si>
    <r>
      <rPr>
        <sz val="10"/>
        <rFont val="Tw Cen MT"/>
        <family val="2"/>
      </rPr>
      <t>route de Sévaré</t>
    </r>
  </si>
  <si>
    <r>
      <rPr>
        <sz val="9"/>
        <rFont val="Tw Cen MT"/>
        <family val="2"/>
      </rPr>
      <t>APL-H-29</t>
    </r>
  </si>
  <si>
    <r>
      <rPr>
        <sz val="9"/>
        <rFont val="Tw Cen MT"/>
        <family val="2"/>
      </rPr>
      <t>Doucouré, Mahamadou</t>
    </r>
  </si>
  <si>
    <r>
      <rPr>
        <sz val="9"/>
        <rFont val="Tw Cen MT"/>
        <family val="2"/>
      </rPr>
      <t>APL-H-290</t>
    </r>
  </si>
  <si>
    <r>
      <rPr>
        <sz val="9"/>
        <rFont val="Tw Cen MT"/>
        <family val="2"/>
      </rPr>
      <t>SS 1917/10</t>
    </r>
  </si>
  <si>
    <r>
      <rPr>
        <sz val="10"/>
        <rFont val="Tw Cen MT"/>
        <family val="2"/>
      </rPr>
      <t>Sévaré, route de San</t>
    </r>
  </si>
  <si>
    <r>
      <rPr>
        <sz val="9"/>
        <rFont val="Tw Cen MT"/>
        <family val="2"/>
      </rPr>
      <t>APL-H-291</t>
    </r>
  </si>
  <si>
    <r>
      <rPr>
        <sz val="9"/>
        <rFont val="Tw Cen MT"/>
        <family val="2"/>
      </rPr>
      <t>SS 1918/00</t>
    </r>
  </si>
  <si>
    <r>
      <rPr>
        <sz val="10"/>
        <rFont val="Tw Cen MT"/>
        <family val="2"/>
      </rPr>
      <t>Sévaré, route de Gao</t>
    </r>
  </si>
  <si>
    <r>
      <rPr>
        <sz val="9"/>
        <rFont val="Tw Cen MT"/>
        <family val="2"/>
      </rPr>
      <t>APL-H-292</t>
    </r>
  </si>
  <si>
    <r>
      <rPr>
        <sz val="9"/>
        <rFont val="Tw Cen MT"/>
        <family val="2"/>
      </rPr>
      <t>SS 1919/13</t>
    </r>
  </si>
  <si>
    <r>
      <rPr>
        <sz val="9"/>
        <rFont val="Tw Cen MT"/>
        <family val="2"/>
      </rPr>
      <t>CGF-SARLU</t>
    </r>
  </si>
  <si>
    <r>
      <rPr>
        <sz val="10"/>
        <rFont val="Tw Cen MT"/>
        <family val="2"/>
      </rPr>
      <t>Koury</t>
    </r>
  </si>
  <si>
    <r>
      <rPr>
        <sz val="9"/>
        <rFont val="Tw Cen MT"/>
        <family val="2"/>
      </rPr>
      <t>APL-H-293</t>
    </r>
  </si>
  <si>
    <r>
      <rPr>
        <sz val="9"/>
        <rFont val="Tw Cen MT"/>
        <family val="2"/>
      </rPr>
      <t>SS 1920/13</t>
    </r>
  </si>
  <si>
    <r>
      <rPr>
        <sz val="10"/>
        <rFont val="Tw Cen MT"/>
        <family val="2"/>
      </rPr>
      <t>Zégoua</t>
    </r>
  </si>
  <si>
    <r>
      <rPr>
        <sz val="9"/>
        <rFont val="Tw Cen MT"/>
        <family val="2"/>
      </rPr>
      <t>APL-H-294</t>
    </r>
  </si>
  <si>
    <r>
      <rPr>
        <sz val="9"/>
        <rFont val="Tw Cen MT"/>
        <family val="2"/>
      </rPr>
      <t>SS 1921/19</t>
    </r>
  </si>
  <si>
    <r>
      <rPr>
        <sz val="9"/>
        <rFont val="Tw Cen MT"/>
        <family val="2"/>
      </rPr>
      <t>ALMAR GLOBAL SOLUTION-SARL</t>
    </r>
  </si>
  <si>
    <r>
      <rPr>
        <sz val="10"/>
        <rFont val="Tw Cen MT"/>
        <family val="2"/>
      </rPr>
      <t>Sincina, Arrondissement de Sanankoroba cercle de Kati</t>
    </r>
  </si>
  <si>
    <r>
      <rPr>
        <sz val="9"/>
        <rFont val="Tw Cen MT"/>
        <family val="2"/>
      </rPr>
      <t>APL-H-295</t>
    </r>
  </si>
  <si>
    <r>
      <rPr>
        <sz val="9"/>
        <rFont val="Tw Cen MT"/>
        <family val="2"/>
      </rPr>
      <t>SS 1922/19</t>
    </r>
  </si>
  <si>
    <r>
      <rPr>
        <sz val="9"/>
        <rFont val="Tw Cen MT"/>
        <family val="2"/>
      </rPr>
      <t>VIVO ENERGY MALI SA</t>
    </r>
  </si>
  <si>
    <r>
      <rPr>
        <sz val="9"/>
        <rFont val="Tw Cen MT"/>
        <family val="2"/>
      </rPr>
      <t>087800125W</t>
    </r>
  </si>
  <si>
    <r>
      <rPr>
        <sz val="9"/>
        <rFont val="Tw Cen MT"/>
        <family val="2"/>
      </rPr>
      <t>APL-H-296</t>
    </r>
  </si>
  <si>
    <r>
      <rPr>
        <sz val="9"/>
        <rFont val="Tw Cen MT"/>
        <family val="2"/>
      </rPr>
      <t>SS 1923/19</t>
    </r>
  </si>
  <si>
    <r>
      <rPr>
        <sz val="10"/>
        <rFont val="Tw Cen MT"/>
        <family val="2"/>
      </rPr>
      <t>bacodjicoroni sud golf</t>
    </r>
  </si>
  <si>
    <r>
      <rPr>
        <sz val="9"/>
        <rFont val="Tw Cen MT"/>
        <family val="2"/>
      </rPr>
      <t>APL-H-297</t>
    </r>
  </si>
  <si>
    <r>
      <rPr>
        <sz val="9"/>
        <rFont val="Tw Cen MT"/>
        <family val="2"/>
      </rPr>
      <t>SS 1924/18</t>
    </r>
  </si>
  <si>
    <r>
      <rPr>
        <sz val="9"/>
        <rFont val="Tw Cen MT"/>
        <family val="2"/>
      </rPr>
      <t>SGS-SARL</t>
    </r>
  </si>
  <si>
    <r>
      <rPr>
        <sz val="10"/>
        <rFont val="Tw Cen MT"/>
        <family val="2"/>
      </rPr>
      <t xml:space="preserve">sokorodji </t>
    </r>
  </si>
  <si>
    <r>
      <rPr>
        <sz val="9"/>
        <rFont val="Tw Cen MT"/>
        <family val="2"/>
      </rPr>
      <t>APL-H-298</t>
    </r>
  </si>
  <si>
    <r>
      <rPr>
        <sz val="9"/>
        <rFont val="Tw Cen MT"/>
        <family val="2"/>
      </rPr>
      <t>SS 1925/19</t>
    </r>
  </si>
  <si>
    <r>
      <rPr>
        <sz val="10"/>
        <rFont val="Tw Cen MT"/>
        <family val="2"/>
      </rPr>
      <t>kalaban coro, cercle de kati</t>
    </r>
  </si>
  <si>
    <r>
      <rPr>
        <sz val="9"/>
        <rFont val="Tw Cen MT"/>
        <family val="2"/>
      </rPr>
      <t>APL-H-299</t>
    </r>
  </si>
  <si>
    <r>
      <rPr>
        <sz val="9"/>
        <rFont val="Tw Cen MT"/>
        <family val="2"/>
      </rPr>
      <t>SS 1926/18</t>
    </r>
  </si>
  <si>
    <r>
      <rPr>
        <sz val="10"/>
        <rFont val="Tw Cen MT"/>
        <family val="2"/>
      </rPr>
      <t>Boulkassoumbougou, route de Koulikoro</t>
    </r>
  </si>
  <si>
    <r>
      <rPr>
        <sz val="9"/>
        <rFont val="Tw Cen MT"/>
        <family val="2"/>
      </rPr>
      <t>APL-H-3</t>
    </r>
  </si>
  <si>
    <r>
      <rPr>
        <sz val="9"/>
        <rFont val="Tw Cen MT"/>
        <family val="2"/>
      </rPr>
      <t>SS 1246/18</t>
    </r>
  </si>
  <si>
    <r>
      <rPr>
        <sz val="10"/>
        <rFont val="Tw Cen MT"/>
        <family val="2"/>
      </rPr>
      <t>Fana</t>
    </r>
  </si>
  <si>
    <r>
      <rPr>
        <sz val="9"/>
        <rFont val="Tw Cen MT"/>
        <family val="2"/>
      </rPr>
      <t>APL-H-30</t>
    </r>
  </si>
  <si>
    <r>
      <rPr>
        <sz val="9"/>
        <rFont val="Tw Cen MT"/>
        <family val="2"/>
      </rPr>
      <t>SS 1272/18</t>
    </r>
  </si>
  <si>
    <r>
      <rPr>
        <sz val="10"/>
        <rFont val="Tw Cen MT"/>
        <family val="2"/>
      </rPr>
      <t>Touba</t>
    </r>
  </si>
  <si>
    <r>
      <rPr>
        <sz val="9"/>
        <rFont val="Tw Cen MT"/>
        <family val="2"/>
      </rPr>
      <t>APL-H-300</t>
    </r>
  </si>
  <si>
    <r>
      <rPr>
        <sz val="9"/>
        <rFont val="Tw Cen MT"/>
        <family val="2"/>
      </rPr>
      <t>SS 1927/18</t>
    </r>
  </si>
  <si>
    <r>
      <rPr>
        <sz val="10"/>
        <rFont val="Tw Cen MT"/>
        <family val="2"/>
      </rPr>
      <t>Kati Farada</t>
    </r>
  </si>
  <si>
    <r>
      <rPr>
        <sz val="9"/>
        <rFont val="Tw Cen MT"/>
        <family val="2"/>
      </rPr>
      <t>APL-H-301</t>
    </r>
  </si>
  <si>
    <r>
      <rPr>
        <sz val="9"/>
        <rFont val="Tw Cen MT"/>
        <family val="2"/>
      </rPr>
      <t>SS 1928/18</t>
    </r>
  </si>
  <si>
    <r>
      <rPr>
        <sz val="9"/>
        <rFont val="Tw Cen MT"/>
        <family val="2"/>
      </rPr>
      <t>APL-H-302</t>
    </r>
  </si>
  <si>
    <r>
      <rPr>
        <sz val="9"/>
        <rFont val="Tw Cen MT"/>
        <family val="2"/>
      </rPr>
      <t>SS 1929/19</t>
    </r>
  </si>
  <si>
    <r>
      <rPr>
        <sz val="9"/>
        <rFont val="Tw Cen MT"/>
        <family val="2"/>
      </rPr>
      <t>diallo, samba</t>
    </r>
  </si>
  <si>
    <r>
      <rPr>
        <sz val="10"/>
        <rFont val="Tw Cen MT"/>
        <family val="2"/>
      </rPr>
      <t>niono</t>
    </r>
  </si>
  <si>
    <r>
      <rPr>
        <sz val="9"/>
        <rFont val="Tw Cen MT"/>
        <family val="2"/>
      </rPr>
      <t>APL-H-303</t>
    </r>
  </si>
  <si>
    <r>
      <rPr>
        <sz val="9"/>
        <rFont val="Tw Cen MT"/>
        <family val="2"/>
      </rPr>
      <t>SS 1930/19</t>
    </r>
  </si>
  <si>
    <r>
      <rPr>
        <sz val="9"/>
        <rFont val="Tw Cen MT"/>
        <family val="2"/>
      </rPr>
      <t>ORYX Mali SA</t>
    </r>
  </si>
  <si>
    <r>
      <rPr>
        <sz val="9"/>
        <rFont val="Tw Cen MT"/>
        <family val="2"/>
      </rPr>
      <t>087899673</t>
    </r>
  </si>
  <si>
    <r>
      <rPr>
        <sz val="10"/>
        <rFont val="Tw Cen MT"/>
        <family val="2"/>
      </rPr>
      <t>hamdalaye, sur la route de koutiala</t>
    </r>
  </si>
  <si>
    <r>
      <rPr>
        <sz val="9"/>
        <rFont val="Tw Cen MT"/>
        <family val="2"/>
      </rPr>
      <t>APL-H-304</t>
    </r>
  </si>
  <si>
    <r>
      <rPr>
        <sz val="9"/>
        <rFont val="Tw Cen MT"/>
        <family val="2"/>
      </rPr>
      <t>SS 1931/19</t>
    </r>
  </si>
  <si>
    <r>
      <rPr>
        <sz val="10"/>
        <rFont val="Tw Cen MT"/>
        <family val="2"/>
      </rPr>
      <t>Faladié Commune VI, en face de la tour d afrique</t>
    </r>
  </si>
  <si>
    <r>
      <rPr>
        <sz val="9"/>
        <rFont val="Tw Cen MT"/>
        <family val="2"/>
      </rPr>
      <t>APL-H-305</t>
    </r>
  </si>
  <si>
    <r>
      <rPr>
        <sz val="9"/>
        <rFont val="Tw Cen MT"/>
        <family val="2"/>
      </rPr>
      <t>SS 1932/19</t>
    </r>
  </si>
  <si>
    <r>
      <rPr>
        <sz val="10"/>
        <rFont val="Tw Cen MT"/>
        <family val="2"/>
      </rPr>
      <t>route de zégoua</t>
    </r>
  </si>
  <si>
    <r>
      <rPr>
        <sz val="9"/>
        <rFont val="Tw Cen MT"/>
        <family val="2"/>
      </rPr>
      <t>APL-H-306</t>
    </r>
  </si>
  <si>
    <r>
      <rPr>
        <sz val="9"/>
        <rFont val="Tw Cen MT"/>
        <family val="2"/>
      </rPr>
      <t>SS 1933/02</t>
    </r>
  </si>
  <si>
    <r>
      <rPr>
        <sz val="9"/>
        <rFont val="Tw Cen MT"/>
        <family val="2"/>
      </rPr>
      <t>Société N'Diaye et Frères "SNF-SA"</t>
    </r>
  </si>
  <si>
    <r>
      <rPr>
        <sz val="9"/>
        <rFont val="Tw Cen MT"/>
        <family val="2"/>
      </rPr>
      <t>035000034B</t>
    </r>
  </si>
  <si>
    <r>
      <rPr>
        <sz val="9"/>
        <rFont val="Tw Cen MT"/>
        <family val="2"/>
      </rPr>
      <t>APL-H-307</t>
    </r>
  </si>
  <si>
    <r>
      <rPr>
        <sz val="9"/>
        <rFont val="Tw Cen MT"/>
        <family val="2"/>
      </rPr>
      <t>SS 1934/05</t>
    </r>
  </si>
  <si>
    <r>
      <rPr>
        <sz val="9"/>
        <rFont val="Tw Cen MT"/>
        <family val="2"/>
      </rPr>
      <t>APL-H-308</t>
    </r>
  </si>
  <si>
    <r>
      <rPr>
        <sz val="9"/>
        <rFont val="Tw Cen MT"/>
        <family val="2"/>
      </rPr>
      <t>SS 1935/99</t>
    </r>
  </si>
  <si>
    <r>
      <rPr>
        <sz val="9"/>
        <rFont val="Tw Cen MT"/>
        <family val="2"/>
      </rPr>
      <t>APL-H-309</t>
    </r>
  </si>
  <si>
    <r>
      <rPr>
        <sz val="9"/>
        <rFont val="Tw Cen MT"/>
        <family val="2"/>
      </rPr>
      <t>SS 1936/05</t>
    </r>
  </si>
  <si>
    <r>
      <rPr>
        <sz val="9"/>
        <rFont val="Tw Cen MT"/>
        <family val="2"/>
      </rPr>
      <t>APL-H-31</t>
    </r>
  </si>
  <si>
    <r>
      <rPr>
        <sz val="9"/>
        <rFont val="Tw Cen MT"/>
        <family val="2"/>
      </rPr>
      <t>SS 1273/18</t>
    </r>
  </si>
  <si>
    <r>
      <rPr>
        <sz val="9"/>
        <rFont val="Tw Cen MT"/>
        <family val="2"/>
      </rPr>
      <t>Societé Petro Cheick SARL</t>
    </r>
  </si>
  <si>
    <r>
      <rPr>
        <sz val="10"/>
        <rFont val="Tw Cen MT"/>
        <family val="2"/>
      </rPr>
      <t>Kalaban-Coura</t>
    </r>
  </si>
  <si>
    <r>
      <rPr>
        <sz val="9"/>
        <rFont val="Tw Cen MT"/>
        <family val="2"/>
      </rPr>
      <t>APL-H-310</t>
    </r>
  </si>
  <si>
    <r>
      <rPr>
        <sz val="9"/>
        <rFont val="Tw Cen MT"/>
        <family val="2"/>
      </rPr>
      <t>SS 1937/15</t>
    </r>
  </si>
  <si>
    <r>
      <rPr>
        <sz val="10"/>
        <rFont val="Tw Cen MT"/>
        <family val="2"/>
      </rPr>
      <t>missira</t>
    </r>
  </si>
  <si>
    <r>
      <rPr>
        <sz val="9"/>
        <rFont val="Tw Cen MT"/>
        <family val="2"/>
      </rPr>
      <t>APL-H-311</t>
    </r>
  </si>
  <si>
    <r>
      <rPr>
        <sz val="9"/>
        <rFont val="Tw Cen MT"/>
        <family val="2"/>
      </rPr>
      <t>SS 1938/03</t>
    </r>
  </si>
  <si>
    <r>
      <rPr>
        <sz val="10"/>
        <rFont val="Tw Cen MT"/>
        <family val="2"/>
      </rPr>
      <t>koutiala</t>
    </r>
  </si>
  <si>
    <r>
      <rPr>
        <sz val="9"/>
        <rFont val="Tw Cen MT"/>
        <family val="2"/>
      </rPr>
      <t>APL-H-312</t>
    </r>
  </si>
  <si>
    <r>
      <rPr>
        <sz val="9"/>
        <rFont val="Tw Cen MT"/>
        <family val="2"/>
      </rPr>
      <t>SS 1939/03</t>
    </r>
  </si>
  <si>
    <r>
      <rPr>
        <sz val="10"/>
        <rFont val="Tw Cen MT"/>
        <family val="2"/>
      </rPr>
      <t>badialan I, route de lido</t>
    </r>
  </si>
  <si>
    <r>
      <rPr>
        <sz val="9"/>
        <rFont val="Tw Cen MT"/>
        <family val="2"/>
      </rPr>
      <t>APL-H-313</t>
    </r>
  </si>
  <si>
    <r>
      <rPr>
        <sz val="9"/>
        <rFont val="Tw Cen MT"/>
        <family val="2"/>
      </rPr>
      <t>SS 1940/05</t>
    </r>
  </si>
  <si>
    <r>
      <rPr>
        <sz val="9"/>
        <rFont val="Tw Cen MT"/>
        <family val="2"/>
      </rPr>
      <t>APL-H-314</t>
    </r>
  </si>
  <si>
    <r>
      <rPr>
        <sz val="9"/>
        <rFont val="Tw Cen MT"/>
        <family val="2"/>
      </rPr>
      <t>SS 1941/03</t>
    </r>
  </si>
  <si>
    <r>
      <rPr>
        <sz val="10"/>
        <rFont val="Tw Cen MT"/>
        <family val="2"/>
      </rPr>
      <t>Quinzambougou</t>
    </r>
  </si>
  <si>
    <r>
      <rPr>
        <sz val="9"/>
        <rFont val="Tw Cen MT"/>
        <family val="2"/>
      </rPr>
      <t>APL-H-315</t>
    </r>
  </si>
  <si>
    <r>
      <rPr>
        <sz val="9"/>
        <rFont val="Tw Cen MT"/>
        <family val="2"/>
      </rPr>
      <t>SS 1942/03</t>
    </r>
  </si>
  <si>
    <r>
      <rPr>
        <sz val="10"/>
        <rFont val="Tw Cen MT"/>
        <family val="2"/>
      </rPr>
      <t>sabalibougou</t>
    </r>
  </si>
  <si>
    <r>
      <rPr>
        <sz val="9"/>
        <rFont val="Tw Cen MT"/>
        <family val="2"/>
      </rPr>
      <t>APL-H-316</t>
    </r>
  </si>
  <si>
    <r>
      <rPr>
        <sz val="9"/>
        <rFont val="Tw Cen MT"/>
        <family val="2"/>
      </rPr>
      <t>SS 1943/03</t>
    </r>
  </si>
  <si>
    <r>
      <rPr>
        <sz val="10"/>
        <rFont val="Tw Cen MT"/>
        <family val="2"/>
      </rPr>
      <t>Mopti route de Sévaré</t>
    </r>
  </si>
  <si>
    <r>
      <rPr>
        <sz val="9"/>
        <rFont val="Tw Cen MT"/>
        <family val="2"/>
      </rPr>
      <t>APL-H-317</t>
    </r>
  </si>
  <si>
    <r>
      <rPr>
        <sz val="9"/>
        <rFont val="Tw Cen MT"/>
        <family val="2"/>
      </rPr>
      <t>SS 1944/00</t>
    </r>
  </si>
  <si>
    <r>
      <rPr>
        <sz val="9"/>
        <rFont val="Tw Cen MT"/>
        <family val="2"/>
      </rPr>
      <t>APL-H-318</t>
    </r>
  </si>
  <si>
    <r>
      <rPr>
        <sz val="9"/>
        <rFont val="Tw Cen MT"/>
        <family val="2"/>
      </rPr>
      <t>SS 1945/02</t>
    </r>
  </si>
  <si>
    <r>
      <rPr>
        <sz val="9"/>
        <rFont val="Tw Cen MT"/>
        <family val="2"/>
      </rPr>
      <t>APL-H-319</t>
    </r>
  </si>
  <si>
    <r>
      <rPr>
        <sz val="9"/>
        <rFont val="Tw Cen MT"/>
        <family val="2"/>
      </rPr>
      <t>SS 1946/05</t>
    </r>
  </si>
  <si>
    <r>
      <rPr>
        <sz val="10"/>
        <rFont val="Tw Cen MT"/>
        <family val="2"/>
      </rPr>
      <t>Bougouba-Sotuba</t>
    </r>
  </si>
  <si>
    <r>
      <rPr>
        <sz val="9"/>
        <rFont val="Tw Cen MT"/>
        <family val="2"/>
      </rPr>
      <t>APL-H-32</t>
    </r>
  </si>
  <si>
    <r>
      <rPr>
        <sz val="9"/>
        <rFont val="Tw Cen MT"/>
        <family val="2"/>
      </rPr>
      <t>SS 1274/18</t>
    </r>
  </si>
  <si>
    <r>
      <rPr>
        <sz val="10"/>
        <rFont val="Tw Cen MT"/>
        <family val="2"/>
      </rPr>
      <t>Sabalibougou-Coura</t>
    </r>
  </si>
  <si>
    <r>
      <rPr>
        <sz val="9"/>
        <rFont val="Tw Cen MT"/>
        <family val="2"/>
      </rPr>
      <t>APL-H-320</t>
    </r>
  </si>
  <si>
    <r>
      <rPr>
        <sz val="9"/>
        <rFont val="Tw Cen MT"/>
        <family val="2"/>
      </rPr>
      <t>SS 1947/99</t>
    </r>
  </si>
  <si>
    <r>
      <rPr>
        <sz val="9"/>
        <rFont val="Tw Cen MT"/>
        <family val="2"/>
      </rPr>
      <t>APL-H-321</t>
    </r>
  </si>
  <si>
    <r>
      <rPr>
        <sz val="9"/>
        <rFont val="Tw Cen MT"/>
        <family val="2"/>
      </rPr>
      <t>SS 1948/03</t>
    </r>
  </si>
  <si>
    <r>
      <rPr>
        <sz val="10"/>
        <rFont val="Tw Cen MT"/>
        <family val="2"/>
      </rPr>
      <t>Sévaré</t>
    </r>
  </si>
  <si>
    <r>
      <rPr>
        <sz val="9"/>
        <rFont val="Tw Cen MT"/>
        <family val="2"/>
      </rPr>
      <t>APL-H-322</t>
    </r>
  </si>
  <si>
    <r>
      <rPr>
        <sz val="9"/>
        <rFont val="Tw Cen MT"/>
        <family val="2"/>
      </rPr>
      <t>SS 1949/00</t>
    </r>
  </si>
  <si>
    <r>
      <rPr>
        <sz val="9"/>
        <rFont val="Tw Cen MT"/>
        <family val="2"/>
      </rPr>
      <t>APL-H-323</t>
    </r>
  </si>
  <si>
    <r>
      <rPr>
        <sz val="9"/>
        <rFont val="Tw Cen MT"/>
        <family val="2"/>
      </rPr>
      <t>SS 1950/01</t>
    </r>
  </si>
  <si>
    <r>
      <rPr>
        <sz val="9"/>
        <rFont val="Tw Cen MT"/>
        <family val="2"/>
      </rPr>
      <t>APL-H-324</t>
    </r>
  </si>
  <si>
    <r>
      <rPr>
        <sz val="9"/>
        <rFont val="Tw Cen MT"/>
        <family val="2"/>
      </rPr>
      <t>SS 1951/11</t>
    </r>
  </si>
  <si>
    <r>
      <rPr>
        <sz val="10"/>
        <rFont val="Tw Cen MT"/>
        <family val="2"/>
      </rPr>
      <t xml:space="preserve">Bacodjicoroni </t>
    </r>
  </si>
  <si>
    <r>
      <rPr>
        <sz val="9"/>
        <rFont val="Tw Cen MT"/>
        <family val="2"/>
      </rPr>
      <t>APL-H-325</t>
    </r>
  </si>
  <si>
    <r>
      <rPr>
        <sz val="9"/>
        <rFont val="Tw Cen MT"/>
        <family val="2"/>
      </rPr>
      <t>SS 1952/10</t>
    </r>
  </si>
  <si>
    <r>
      <rPr>
        <sz val="10"/>
        <rFont val="Tw Cen MT"/>
        <family val="2"/>
      </rPr>
      <t>Siby, cercle de Kati</t>
    </r>
  </si>
  <si>
    <r>
      <rPr>
        <sz val="9"/>
        <rFont val="Tw Cen MT"/>
        <family val="2"/>
      </rPr>
      <t>APL-H-326</t>
    </r>
  </si>
  <si>
    <r>
      <rPr>
        <sz val="9"/>
        <rFont val="Tw Cen MT"/>
        <family val="2"/>
      </rPr>
      <t>SS 1953/17</t>
    </r>
  </si>
  <si>
    <r>
      <rPr>
        <sz val="10"/>
        <rFont val="Tw Cen MT"/>
        <family val="2"/>
      </rPr>
      <t>Sur la RN26</t>
    </r>
  </si>
  <si>
    <r>
      <rPr>
        <sz val="9"/>
        <rFont val="Tw Cen MT"/>
        <family val="2"/>
      </rPr>
      <t>APL-H-327</t>
    </r>
  </si>
  <si>
    <r>
      <rPr>
        <sz val="9"/>
        <rFont val="Tw Cen MT"/>
        <family val="2"/>
      </rPr>
      <t>SS 1954/17</t>
    </r>
  </si>
  <si>
    <r>
      <rPr>
        <sz val="10"/>
        <rFont val="Tw Cen MT"/>
        <family val="2"/>
      </rPr>
      <t>Sirakoro, près du pote des Douanes</t>
    </r>
  </si>
  <si>
    <r>
      <rPr>
        <sz val="9"/>
        <rFont val="Tw Cen MT"/>
        <family val="2"/>
      </rPr>
      <t>APL-H-328</t>
    </r>
  </si>
  <si>
    <r>
      <rPr>
        <sz val="9"/>
        <rFont val="Tw Cen MT"/>
        <family val="2"/>
      </rPr>
      <t>SS 1955/17</t>
    </r>
  </si>
  <si>
    <r>
      <rPr>
        <sz val="10"/>
        <rFont val="Tw Cen MT"/>
        <family val="2"/>
      </rPr>
      <t>route de Kayes</t>
    </r>
  </si>
  <si>
    <r>
      <rPr>
        <sz val="9"/>
        <rFont val="Tw Cen MT"/>
        <family val="2"/>
      </rPr>
      <t>APL-H-329</t>
    </r>
  </si>
  <si>
    <r>
      <rPr>
        <sz val="9"/>
        <rFont val="Tw Cen MT"/>
        <family val="2"/>
      </rPr>
      <t>SS 1956/17</t>
    </r>
  </si>
  <si>
    <r>
      <rPr>
        <sz val="10"/>
        <rFont val="Tw Cen MT"/>
        <family val="2"/>
      </rPr>
      <t>Kangaba Sud</t>
    </r>
  </si>
  <si>
    <r>
      <rPr>
        <sz val="9"/>
        <rFont val="Tw Cen MT"/>
        <family val="2"/>
      </rPr>
      <t>APL-H-33</t>
    </r>
  </si>
  <si>
    <r>
      <rPr>
        <sz val="9"/>
        <rFont val="Tw Cen MT"/>
        <family val="2"/>
      </rPr>
      <t>SS 1275/18</t>
    </r>
  </si>
  <si>
    <r>
      <rPr>
        <sz val="10"/>
        <rFont val="Tw Cen MT"/>
        <family val="2"/>
      </rPr>
      <t>SEBE-C/KATI</t>
    </r>
  </si>
  <si>
    <r>
      <rPr>
        <sz val="9"/>
        <rFont val="Tw Cen MT"/>
        <family val="2"/>
      </rPr>
      <t>APL-H-330</t>
    </r>
  </si>
  <si>
    <r>
      <rPr>
        <sz val="9"/>
        <rFont val="Tw Cen MT"/>
        <family val="2"/>
      </rPr>
      <t>SS 1957/11</t>
    </r>
  </si>
  <si>
    <r>
      <rPr>
        <sz val="10"/>
        <rFont val="Tw Cen MT"/>
        <family val="2"/>
      </rPr>
      <t>Kalaban-Coura Sud Extension</t>
    </r>
  </si>
  <si>
    <r>
      <rPr>
        <sz val="9"/>
        <rFont val="Tw Cen MT"/>
        <family val="2"/>
      </rPr>
      <t>APL-H-331</t>
    </r>
  </si>
  <si>
    <r>
      <rPr>
        <sz val="9"/>
        <rFont val="Tw Cen MT"/>
        <family val="2"/>
      </rPr>
      <t>SS 1958/11</t>
    </r>
  </si>
  <si>
    <r>
      <rPr>
        <sz val="10"/>
        <rFont val="Tw Cen MT"/>
        <family val="2"/>
      </rPr>
      <t>Torokorobougou</t>
    </r>
  </si>
  <si>
    <r>
      <rPr>
        <sz val="9"/>
        <rFont val="Tw Cen MT"/>
        <family val="2"/>
      </rPr>
      <t>APL-H-332</t>
    </r>
  </si>
  <si>
    <r>
      <rPr>
        <sz val="9"/>
        <rFont val="Tw Cen MT"/>
        <family val="2"/>
      </rPr>
      <t>SS 1959/09</t>
    </r>
  </si>
  <si>
    <r>
      <rPr>
        <sz val="9"/>
        <rFont val="Tw Cen MT"/>
        <family val="2"/>
      </rPr>
      <t>APL-H-333</t>
    </r>
  </si>
  <si>
    <r>
      <rPr>
        <sz val="9"/>
        <rFont val="Tw Cen MT"/>
        <family val="2"/>
      </rPr>
      <t>SS 1960/16</t>
    </r>
  </si>
  <si>
    <r>
      <rPr>
        <sz val="9"/>
        <rFont val="Tw Cen MT"/>
        <family val="2"/>
      </rPr>
      <t>NEMA PETROLEUM-SARL</t>
    </r>
  </si>
  <si>
    <r>
      <rPr>
        <sz val="10"/>
        <rFont val="Tw Cen MT"/>
        <family val="2"/>
      </rPr>
      <t>Djoliba, commune rurale du Mandé, Cercle de Kati</t>
    </r>
  </si>
  <si>
    <r>
      <rPr>
        <sz val="9"/>
        <rFont val="Tw Cen MT"/>
        <family val="2"/>
      </rPr>
      <t>APL-H-334</t>
    </r>
  </si>
  <si>
    <r>
      <rPr>
        <sz val="9"/>
        <rFont val="Tw Cen MT"/>
        <family val="2"/>
      </rPr>
      <t>BAOURA DAOU ET FILS-SARL</t>
    </r>
  </si>
  <si>
    <r>
      <rPr>
        <sz val="9"/>
        <rFont val="Tw Cen MT"/>
        <family val="2"/>
      </rPr>
      <t>APL-H-335</t>
    </r>
  </si>
  <si>
    <r>
      <rPr>
        <sz val="9"/>
        <rFont val="Tw Cen MT"/>
        <family val="2"/>
      </rPr>
      <t>SS 1961/03</t>
    </r>
  </si>
  <si>
    <r>
      <rPr>
        <sz val="9"/>
        <rFont val="Tw Cen MT"/>
        <family val="2"/>
      </rPr>
      <t>APL-H-336</t>
    </r>
  </si>
  <si>
    <r>
      <rPr>
        <sz val="9"/>
        <rFont val="Tw Cen MT"/>
        <family val="2"/>
      </rPr>
      <t>SS 1962/12</t>
    </r>
  </si>
  <si>
    <r>
      <rPr>
        <sz val="9"/>
        <rFont val="Tw Cen MT"/>
        <family val="2"/>
      </rPr>
      <t>AB-OIL-SARL</t>
    </r>
  </si>
  <si>
    <r>
      <rPr>
        <sz val="9"/>
        <rFont val="Tw Cen MT"/>
        <family val="2"/>
      </rPr>
      <t>APL-H-337</t>
    </r>
  </si>
  <si>
    <r>
      <rPr>
        <sz val="9"/>
        <rFont val="Tw Cen MT"/>
        <family val="2"/>
      </rPr>
      <t>SS 1963/12</t>
    </r>
  </si>
  <si>
    <r>
      <rPr>
        <sz val="10"/>
        <rFont val="Tw Cen MT"/>
        <family val="2"/>
      </rPr>
      <t>Soutoucoulé</t>
    </r>
  </si>
  <si>
    <r>
      <rPr>
        <sz val="9"/>
        <rFont val="Tw Cen MT"/>
        <family val="2"/>
      </rPr>
      <t>APL-H-338</t>
    </r>
  </si>
  <si>
    <r>
      <rPr>
        <sz val="9"/>
        <rFont val="Tw Cen MT"/>
        <family val="2"/>
      </rPr>
      <t>SS 1964/10</t>
    </r>
  </si>
  <si>
    <r>
      <rPr>
        <sz val="9"/>
        <rFont val="Tw Cen MT"/>
        <family val="2"/>
      </rPr>
      <t>MAIGA, ABDOUL</t>
    </r>
  </si>
  <si>
    <r>
      <rPr>
        <sz val="9"/>
        <rFont val="Tw Cen MT"/>
        <family val="2"/>
      </rPr>
      <t>APL-H-339</t>
    </r>
  </si>
  <si>
    <r>
      <rPr>
        <sz val="9"/>
        <rFont val="Tw Cen MT"/>
        <family val="2"/>
      </rPr>
      <t>SS 1965/12</t>
    </r>
  </si>
  <si>
    <r>
      <rPr>
        <sz val="9"/>
        <rFont val="Tw Cen MT"/>
        <family val="2"/>
      </rPr>
      <t>SO.CO.F-SARL</t>
    </r>
  </si>
  <si>
    <r>
      <rPr>
        <sz val="10"/>
        <rFont val="Tw Cen MT"/>
        <family val="2"/>
      </rPr>
      <t>Route de Markala</t>
    </r>
  </si>
  <si>
    <r>
      <rPr>
        <sz val="9"/>
        <rFont val="Tw Cen MT"/>
        <family val="2"/>
      </rPr>
      <t>APL-H-34</t>
    </r>
  </si>
  <si>
    <r>
      <rPr>
        <sz val="9"/>
        <rFont val="Tw Cen MT"/>
        <family val="2"/>
      </rPr>
      <t>SS 1276/18</t>
    </r>
  </si>
  <si>
    <r>
      <rPr>
        <sz val="9"/>
        <rFont val="Tw Cen MT"/>
        <family val="2"/>
      </rPr>
      <t>Kontao, Oumar</t>
    </r>
  </si>
  <si>
    <r>
      <rPr>
        <sz val="10"/>
        <rFont val="Tw Cen MT"/>
        <family val="2"/>
      </rPr>
      <t>Mopti</t>
    </r>
  </si>
  <si>
    <r>
      <rPr>
        <sz val="9"/>
        <rFont val="Tw Cen MT"/>
        <family val="2"/>
      </rPr>
      <t>APL-H-340</t>
    </r>
  </si>
  <si>
    <r>
      <rPr>
        <sz val="9"/>
        <rFont val="Tw Cen MT"/>
        <family val="2"/>
      </rPr>
      <t>SS 1966/17</t>
    </r>
  </si>
  <si>
    <r>
      <rPr>
        <sz val="9"/>
        <rFont val="Tw Cen MT"/>
        <family val="2"/>
      </rPr>
      <t>SO.PE.M-SARL</t>
    </r>
  </si>
  <si>
    <r>
      <rPr>
        <sz val="10"/>
        <rFont val="Tw Cen MT"/>
        <family val="2"/>
      </rPr>
      <t>Kambila, route de Kita, cercle de Kati</t>
    </r>
  </si>
  <si>
    <r>
      <rPr>
        <sz val="9"/>
        <rFont val="Tw Cen MT"/>
        <family val="2"/>
      </rPr>
      <t>APL-H-341</t>
    </r>
  </si>
  <si>
    <r>
      <rPr>
        <sz val="9"/>
        <rFont val="Tw Cen MT"/>
        <family val="2"/>
      </rPr>
      <t>SS 1967/17</t>
    </r>
  </si>
  <si>
    <r>
      <rPr>
        <sz val="10"/>
        <rFont val="Tw Cen MT"/>
        <family val="2"/>
      </rPr>
      <t>Zone Industrielle, Bamako</t>
    </r>
  </si>
  <si>
    <r>
      <rPr>
        <sz val="9"/>
        <rFont val="Tw Cen MT"/>
        <family val="2"/>
      </rPr>
      <t>APL-H-342</t>
    </r>
  </si>
  <si>
    <r>
      <rPr>
        <sz val="9"/>
        <rFont val="Tw Cen MT"/>
        <family val="2"/>
      </rPr>
      <t>SS 1968/17</t>
    </r>
  </si>
  <si>
    <r>
      <rPr>
        <sz val="9"/>
        <rFont val="Tw Cen MT"/>
        <family val="2"/>
      </rPr>
      <t>APL-H-343</t>
    </r>
  </si>
  <si>
    <r>
      <rPr>
        <sz val="9"/>
        <rFont val="Tw Cen MT"/>
        <family val="2"/>
      </rPr>
      <t>SS 1969/17</t>
    </r>
  </si>
  <si>
    <r>
      <rPr>
        <sz val="9"/>
        <rFont val="Tw Cen MT"/>
        <family val="2"/>
      </rPr>
      <t>APL-H-344</t>
    </r>
  </si>
  <si>
    <r>
      <rPr>
        <sz val="9"/>
        <rFont val="Tw Cen MT"/>
        <family val="2"/>
      </rPr>
      <t>SS 1970/17</t>
    </r>
  </si>
  <si>
    <r>
      <rPr>
        <sz val="10"/>
        <rFont val="Tw Cen MT"/>
        <family val="2"/>
      </rPr>
      <t>Bakaribougou</t>
    </r>
  </si>
  <si>
    <r>
      <rPr>
        <sz val="9"/>
        <rFont val="Tw Cen MT"/>
        <family val="2"/>
      </rPr>
      <t>APL-H-345</t>
    </r>
  </si>
  <si>
    <r>
      <rPr>
        <sz val="9"/>
        <rFont val="Tw Cen MT"/>
        <family val="2"/>
      </rPr>
      <t>SS 1971/17</t>
    </r>
  </si>
  <si>
    <r>
      <rPr>
        <sz val="9"/>
        <rFont val="Tw Cen MT"/>
        <family val="2"/>
      </rPr>
      <t>APL-H-346</t>
    </r>
  </si>
  <si>
    <r>
      <rPr>
        <sz val="9"/>
        <rFont val="Tw Cen MT"/>
        <family val="2"/>
      </rPr>
      <t>SS 1972/17</t>
    </r>
  </si>
  <si>
    <r>
      <rPr>
        <sz val="10"/>
        <rFont val="Tw Cen MT"/>
        <family val="2"/>
      </rPr>
      <t>Djélibougou</t>
    </r>
  </si>
  <si>
    <r>
      <rPr>
        <sz val="9"/>
        <rFont val="Tw Cen MT"/>
        <family val="2"/>
      </rPr>
      <t>APL-H-347</t>
    </r>
  </si>
  <si>
    <r>
      <rPr>
        <sz val="9"/>
        <rFont val="Tw Cen MT"/>
        <family val="2"/>
      </rPr>
      <t>SS 1973/11</t>
    </r>
  </si>
  <si>
    <r>
      <rPr>
        <sz val="9"/>
        <rFont val="Tw Cen MT"/>
        <family val="2"/>
      </rPr>
      <t>Diawara, Brahima</t>
    </r>
  </si>
  <si>
    <r>
      <rPr>
        <sz val="10"/>
        <rFont val="Tw Cen MT"/>
        <family val="2"/>
      </rPr>
      <t>Diéma</t>
    </r>
  </si>
  <si>
    <r>
      <rPr>
        <sz val="9"/>
        <rFont val="Tw Cen MT"/>
        <family val="2"/>
      </rPr>
      <t>APL-H-348</t>
    </r>
  </si>
  <si>
    <r>
      <rPr>
        <sz val="9"/>
        <rFont val="Tw Cen MT"/>
        <family val="2"/>
      </rPr>
      <t>SS 1974/11</t>
    </r>
  </si>
  <si>
    <r>
      <rPr>
        <sz val="10"/>
        <rFont val="Tw Cen MT"/>
        <family val="2"/>
      </rPr>
      <t>Gogui, cercle de Nioro Du Sahel</t>
    </r>
  </si>
  <si>
    <r>
      <rPr>
        <sz val="9"/>
        <rFont val="Tw Cen MT"/>
        <family val="2"/>
      </rPr>
      <t>APL-H-349</t>
    </r>
  </si>
  <si>
    <r>
      <rPr>
        <sz val="9"/>
        <rFont val="Tw Cen MT"/>
        <family val="2"/>
      </rPr>
      <t>SS 1975/12</t>
    </r>
  </si>
  <si>
    <r>
      <rPr>
        <sz val="10"/>
        <rFont val="Tw Cen MT"/>
        <family val="2"/>
      </rPr>
      <t>Sandaré, route de Diéma</t>
    </r>
  </si>
  <si>
    <r>
      <rPr>
        <sz val="9"/>
        <rFont val="Tw Cen MT"/>
        <family val="2"/>
      </rPr>
      <t>APL-H-35</t>
    </r>
  </si>
  <si>
    <r>
      <rPr>
        <sz val="9"/>
        <rFont val="Tw Cen MT"/>
        <family val="2"/>
      </rPr>
      <t>SS 1277/18</t>
    </r>
  </si>
  <si>
    <r>
      <rPr>
        <sz val="9"/>
        <rFont val="Tw Cen MT"/>
        <family val="2"/>
      </rPr>
      <t>Societé Sahel Commerce Transport SARL/SO.S.C.T</t>
    </r>
  </si>
  <si>
    <r>
      <rPr>
        <sz val="10"/>
        <rFont val="Tw Cen MT"/>
        <family val="2"/>
      </rPr>
      <t>GAO</t>
    </r>
  </si>
  <si>
    <r>
      <rPr>
        <sz val="9"/>
        <rFont val="Tw Cen MT"/>
        <family val="2"/>
      </rPr>
      <t>APL-H-350</t>
    </r>
  </si>
  <si>
    <r>
      <rPr>
        <sz val="9"/>
        <rFont val="Tw Cen MT"/>
        <family val="2"/>
      </rPr>
      <t>SS 1976/12</t>
    </r>
  </si>
  <si>
    <r>
      <rPr>
        <sz val="10"/>
        <rFont val="Tw Cen MT"/>
        <family val="2"/>
      </rPr>
      <t>Fato-Lambidou, cercle de Diéma</t>
    </r>
  </si>
  <si>
    <r>
      <rPr>
        <sz val="9"/>
        <rFont val="Tw Cen MT"/>
        <family val="2"/>
      </rPr>
      <t>APL-H-351</t>
    </r>
  </si>
  <si>
    <r>
      <rPr>
        <sz val="9"/>
        <rFont val="Tw Cen MT"/>
        <family val="2"/>
      </rPr>
      <t>SS 1977/16</t>
    </r>
  </si>
  <si>
    <r>
      <rPr>
        <sz val="9"/>
        <rFont val="Tw Cen MT"/>
        <family val="2"/>
      </rPr>
      <t>Dia, Oumar</t>
    </r>
  </si>
  <si>
    <r>
      <rPr>
        <sz val="10"/>
        <rFont val="Tw Cen MT"/>
        <family val="2"/>
      </rPr>
      <t>lafiabougou, Kéniéba</t>
    </r>
  </si>
  <si>
    <r>
      <rPr>
        <sz val="9"/>
        <rFont val="Tw Cen MT"/>
        <family val="2"/>
      </rPr>
      <t>APL-H-352</t>
    </r>
  </si>
  <si>
    <r>
      <rPr>
        <sz val="9"/>
        <rFont val="Tw Cen MT"/>
        <family val="2"/>
      </rPr>
      <t>SS 1978/16</t>
    </r>
  </si>
  <si>
    <r>
      <rPr>
        <sz val="10"/>
        <rFont val="Tw Cen MT"/>
        <family val="2"/>
      </rPr>
      <t>Koundan</t>
    </r>
  </si>
  <si>
    <r>
      <rPr>
        <sz val="9"/>
        <rFont val="Tw Cen MT"/>
        <family val="2"/>
      </rPr>
      <t>APL-H-353</t>
    </r>
  </si>
  <si>
    <r>
      <rPr>
        <sz val="9"/>
        <rFont val="Tw Cen MT"/>
        <family val="2"/>
      </rPr>
      <t>SS 1993/11</t>
    </r>
  </si>
  <si>
    <r>
      <rPr>
        <sz val="9"/>
        <rFont val="Tw Cen MT"/>
        <family val="2"/>
      </rPr>
      <t>APL-H-354</t>
    </r>
  </si>
  <si>
    <r>
      <rPr>
        <sz val="9"/>
        <rFont val="Tw Cen MT"/>
        <family val="2"/>
      </rPr>
      <t>SS 1994/00</t>
    </r>
  </si>
  <si>
    <r>
      <rPr>
        <sz val="10"/>
        <rFont val="Tw Cen MT"/>
        <family val="2"/>
      </rPr>
      <t>Missira</t>
    </r>
  </si>
  <si>
    <r>
      <rPr>
        <sz val="9"/>
        <rFont val="Tw Cen MT"/>
        <family val="2"/>
      </rPr>
      <t>APL-H-355</t>
    </r>
  </si>
  <si>
    <r>
      <rPr>
        <sz val="9"/>
        <rFont val="Tw Cen MT"/>
        <family val="2"/>
      </rPr>
      <t>SS 1995/00</t>
    </r>
  </si>
  <si>
    <r>
      <rPr>
        <sz val="9"/>
        <rFont val="Tw Cen MT"/>
        <family val="2"/>
      </rPr>
      <t>APL-H-356</t>
    </r>
  </si>
  <si>
    <r>
      <rPr>
        <sz val="9"/>
        <rFont val="Tw Cen MT"/>
        <family val="2"/>
      </rPr>
      <t>SS 1997/00</t>
    </r>
  </si>
  <si>
    <r>
      <rPr>
        <sz val="10"/>
        <rFont val="Tw Cen MT"/>
        <family val="2"/>
      </rPr>
      <t>Médina Coura, Avenue ALQOODS</t>
    </r>
  </si>
  <si>
    <r>
      <rPr>
        <sz val="9"/>
        <rFont val="Tw Cen MT"/>
        <family val="2"/>
      </rPr>
      <t>APL-H-357</t>
    </r>
  </si>
  <si>
    <r>
      <rPr>
        <sz val="9"/>
        <rFont val="Tw Cen MT"/>
        <family val="2"/>
      </rPr>
      <t>SS 1996/00</t>
    </r>
  </si>
  <si>
    <r>
      <rPr>
        <sz val="10"/>
        <rFont val="Tw Cen MT"/>
        <family val="2"/>
      </rPr>
      <t>Niaréla, route de sotuba</t>
    </r>
  </si>
  <si>
    <r>
      <rPr>
        <sz val="9"/>
        <rFont val="Tw Cen MT"/>
        <family val="2"/>
      </rPr>
      <t>APL-H-358</t>
    </r>
  </si>
  <si>
    <r>
      <rPr>
        <sz val="9"/>
        <rFont val="Tw Cen MT"/>
        <family val="2"/>
      </rPr>
      <t>SS 1998/19</t>
    </r>
  </si>
  <si>
    <r>
      <rPr>
        <sz val="10"/>
        <rFont val="Tw Cen MT"/>
        <family val="2"/>
      </rPr>
      <t>Sogoniko; sur l'Avenue OUA</t>
    </r>
  </si>
  <si>
    <r>
      <rPr>
        <sz val="9"/>
        <rFont val="Tw Cen MT"/>
        <family val="2"/>
      </rPr>
      <t>APL-H-359</t>
    </r>
  </si>
  <si>
    <r>
      <rPr>
        <sz val="9"/>
        <rFont val="Tw Cen MT"/>
        <family val="2"/>
      </rPr>
      <t>SS 1999/19</t>
    </r>
  </si>
  <si>
    <r>
      <rPr>
        <sz val="10"/>
        <rFont val="Tw Cen MT"/>
        <family val="2"/>
      </rPr>
      <t>ACI 2000</t>
    </r>
  </si>
  <si>
    <r>
      <rPr>
        <sz val="9"/>
        <rFont val="Tw Cen MT"/>
        <family val="2"/>
      </rPr>
      <t>APL-H-36</t>
    </r>
  </si>
  <si>
    <r>
      <rPr>
        <sz val="9"/>
        <rFont val="Tw Cen MT"/>
        <family val="2"/>
      </rPr>
      <t>SS 1286/18</t>
    </r>
  </si>
  <si>
    <r>
      <rPr>
        <sz val="9"/>
        <rFont val="Tw Cen MT"/>
        <family val="2"/>
      </rPr>
      <t>Societé Yattassaye Amadou Frères et Fils-SOYAFF</t>
    </r>
  </si>
  <si>
    <r>
      <rPr>
        <sz val="9"/>
        <rFont val="Tw Cen MT"/>
        <family val="2"/>
      </rPr>
      <t>APL-H-360</t>
    </r>
  </si>
  <si>
    <r>
      <rPr>
        <sz val="9"/>
        <rFont val="Tw Cen MT"/>
        <family val="2"/>
      </rPr>
      <t>SS 2000/19</t>
    </r>
  </si>
  <si>
    <r>
      <rPr>
        <sz val="10"/>
        <rFont val="Tw Cen MT"/>
        <family val="2"/>
      </rPr>
      <t>Sébénikoro, non loin du marché</t>
    </r>
  </si>
  <si>
    <r>
      <rPr>
        <sz val="9"/>
        <rFont val="Tw Cen MT"/>
        <family val="2"/>
      </rPr>
      <t>APL-H-361</t>
    </r>
  </si>
  <si>
    <r>
      <rPr>
        <sz val="9"/>
        <rFont val="Tw Cen MT"/>
        <family val="2"/>
      </rPr>
      <t>SS 2001/19</t>
    </r>
  </si>
  <si>
    <r>
      <rPr>
        <sz val="10"/>
        <rFont val="Tw Cen MT"/>
        <family val="2"/>
      </rPr>
      <t>Hamdallaye ACI, près de la place can</t>
    </r>
  </si>
  <si>
    <r>
      <rPr>
        <sz val="9"/>
        <rFont val="Tw Cen MT"/>
        <family val="2"/>
      </rPr>
      <t>APL-H-362</t>
    </r>
  </si>
  <si>
    <r>
      <rPr>
        <sz val="9"/>
        <rFont val="Tw Cen MT"/>
        <family val="2"/>
      </rPr>
      <t>SS 2002/19</t>
    </r>
  </si>
  <si>
    <r>
      <rPr>
        <sz val="10"/>
        <rFont val="Tw Cen MT"/>
        <family val="2"/>
      </rPr>
      <t>Sénou</t>
    </r>
  </si>
  <si>
    <r>
      <rPr>
        <sz val="9"/>
        <rFont val="Tw Cen MT"/>
        <family val="2"/>
      </rPr>
      <t>APL-H-363</t>
    </r>
  </si>
  <si>
    <r>
      <rPr>
        <sz val="9"/>
        <rFont val="Tw Cen MT"/>
        <family val="2"/>
      </rPr>
      <t>SS 2003/19</t>
    </r>
  </si>
  <si>
    <r>
      <rPr>
        <sz val="10"/>
        <rFont val="Tw Cen MT"/>
        <family val="2"/>
      </rPr>
      <t>Kalaban-Coura  Extension, près de la mairie</t>
    </r>
  </si>
  <si>
    <r>
      <rPr>
        <sz val="9"/>
        <rFont val="Tw Cen MT"/>
        <family val="2"/>
      </rPr>
      <t>APL-H-364</t>
    </r>
  </si>
  <si>
    <r>
      <rPr>
        <sz val="9"/>
        <rFont val="Tw Cen MT"/>
        <family val="2"/>
      </rPr>
      <t>SS 2004/19</t>
    </r>
  </si>
  <si>
    <r>
      <rPr>
        <sz val="10"/>
        <rFont val="Tw Cen MT"/>
        <family val="2"/>
      </rPr>
      <t>Kalaban-Coura, sur la route  des 30 mètres</t>
    </r>
  </si>
  <si>
    <r>
      <rPr>
        <sz val="9"/>
        <rFont val="Tw Cen MT"/>
        <family val="2"/>
      </rPr>
      <t>APL-H-365</t>
    </r>
  </si>
  <si>
    <r>
      <rPr>
        <sz val="9"/>
        <rFont val="Tw Cen MT"/>
        <family val="2"/>
      </rPr>
      <t>SS 2005/06</t>
    </r>
  </si>
  <si>
    <r>
      <rPr>
        <sz val="9"/>
        <rFont val="Tw Cen MT"/>
        <family val="2"/>
      </rPr>
      <t>APL-H-366</t>
    </r>
  </si>
  <si>
    <r>
      <rPr>
        <sz val="9"/>
        <rFont val="Tw Cen MT"/>
        <family val="2"/>
      </rPr>
      <t>SS 2006/03</t>
    </r>
  </si>
  <si>
    <r>
      <rPr>
        <sz val="10"/>
        <rFont val="Tw Cen MT"/>
        <family val="2"/>
      </rPr>
      <t>Boulkassoumbougou, route de koulikoro</t>
    </r>
  </si>
  <si>
    <r>
      <rPr>
        <sz val="9"/>
        <rFont val="Tw Cen MT"/>
        <family val="2"/>
      </rPr>
      <t>APL-H-367</t>
    </r>
  </si>
  <si>
    <r>
      <rPr>
        <sz val="9"/>
        <rFont val="Tw Cen MT"/>
        <family val="2"/>
      </rPr>
      <t>SS 2007/11</t>
    </r>
  </si>
  <si>
    <r>
      <rPr>
        <sz val="9"/>
        <rFont val="Tw Cen MT"/>
        <family val="2"/>
      </rPr>
      <t>Kanouté, Boubacar</t>
    </r>
  </si>
  <si>
    <r>
      <rPr>
        <sz val="10"/>
        <rFont val="Tw Cen MT"/>
        <family val="2"/>
      </rPr>
      <t>Kofoulabé, Kita sur la route de Manantalie</t>
    </r>
  </si>
  <si>
    <r>
      <rPr>
        <sz val="9"/>
        <rFont val="Tw Cen MT"/>
        <family val="2"/>
      </rPr>
      <t>APL-H-368</t>
    </r>
  </si>
  <si>
    <r>
      <rPr>
        <sz val="9"/>
        <rFont val="Tw Cen MT"/>
        <family val="2"/>
      </rPr>
      <t>SS 2008/11</t>
    </r>
  </si>
  <si>
    <r>
      <rPr>
        <sz val="10"/>
        <rFont val="Tw Cen MT"/>
        <family val="2"/>
      </rPr>
      <t>N'Gabacoro Droit, cercle de Kati</t>
    </r>
  </si>
  <si>
    <r>
      <rPr>
        <sz val="9"/>
        <rFont val="Tw Cen MT"/>
        <family val="2"/>
      </rPr>
      <t>APL-H-369</t>
    </r>
  </si>
  <si>
    <r>
      <rPr>
        <sz val="9"/>
        <rFont val="Tw Cen MT"/>
        <family val="2"/>
      </rPr>
      <t>SS 2009/10</t>
    </r>
  </si>
  <si>
    <r>
      <rPr>
        <sz val="9"/>
        <rFont val="Tw Cen MT"/>
        <family val="2"/>
      </rPr>
      <t>APL-H-37</t>
    </r>
  </si>
  <si>
    <r>
      <rPr>
        <sz val="9"/>
        <rFont val="Tw Cen MT"/>
        <family val="2"/>
      </rPr>
      <t>SS 1287/18</t>
    </r>
  </si>
  <si>
    <r>
      <rPr>
        <sz val="9"/>
        <rFont val="Tw Cen MT"/>
        <family val="2"/>
      </rPr>
      <t>OIL Mali Limited SARL</t>
    </r>
  </si>
  <si>
    <r>
      <rPr>
        <sz val="10"/>
        <rFont val="Tw Cen MT"/>
        <family val="2"/>
      </rPr>
      <t>Sinsina Commune de Sanankoroba</t>
    </r>
  </si>
  <si>
    <r>
      <rPr>
        <sz val="9"/>
        <rFont val="Tw Cen MT"/>
        <family val="2"/>
      </rPr>
      <t>APL-H-370</t>
    </r>
  </si>
  <si>
    <r>
      <rPr>
        <sz val="9"/>
        <rFont val="Tw Cen MT"/>
        <family val="2"/>
      </rPr>
      <t>SS 2010/06</t>
    </r>
  </si>
  <si>
    <r>
      <rPr>
        <sz val="10"/>
        <rFont val="Tw Cen MT"/>
        <family val="2"/>
      </rPr>
      <t>Daoudabougou</t>
    </r>
  </si>
  <si>
    <r>
      <rPr>
        <sz val="9"/>
        <rFont val="Tw Cen MT"/>
        <family val="2"/>
      </rPr>
      <t>APL-H-371</t>
    </r>
  </si>
  <si>
    <r>
      <rPr>
        <sz val="9"/>
        <rFont val="Tw Cen MT"/>
        <family val="2"/>
      </rPr>
      <t>SS 2011/03</t>
    </r>
  </si>
  <si>
    <r>
      <rPr>
        <sz val="9"/>
        <rFont val="Tw Cen MT"/>
        <family val="2"/>
      </rPr>
      <t>APL-H-372</t>
    </r>
  </si>
  <si>
    <r>
      <rPr>
        <sz val="9"/>
        <rFont val="Tw Cen MT"/>
        <family val="2"/>
      </rPr>
      <t>SS 2012/02</t>
    </r>
  </si>
  <si>
    <r>
      <rPr>
        <sz val="9"/>
        <rFont val="Tw Cen MT"/>
        <family val="2"/>
      </rPr>
      <t>CM-ENERGY</t>
    </r>
  </si>
  <si>
    <r>
      <rPr>
        <sz val="9"/>
        <rFont val="Tw Cen MT"/>
        <family val="2"/>
      </rPr>
      <t>APL-H-373</t>
    </r>
  </si>
  <si>
    <r>
      <rPr>
        <sz val="9"/>
        <rFont val="Tw Cen MT"/>
        <family val="2"/>
      </rPr>
      <t>SS 2013/11</t>
    </r>
  </si>
  <si>
    <r>
      <rPr>
        <sz val="9"/>
        <rFont val="Tw Cen MT"/>
        <family val="2"/>
      </rPr>
      <t>APL-H-374</t>
    </r>
  </si>
  <si>
    <r>
      <rPr>
        <sz val="9"/>
        <rFont val="Tw Cen MT"/>
        <family val="2"/>
      </rPr>
      <t>SS 2014/10</t>
    </r>
  </si>
  <si>
    <r>
      <rPr>
        <sz val="10"/>
        <rFont val="Tw Cen MT"/>
        <family val="2"/>
      </rPr>
      <t>Bagadaji</t>
    </r>
  </si>
  <si>
    <r>
      <rPr>
        <sz val="9"/>
        <rFont val="Tw Cen MT"/>
        <family val="2"/>
      </rPr>
      <t>APL-H-375</t>
    </r>
  </si>
  <si>
    <r>
      <rPr>
        <sz val="9"/>
        <rFont val="Tw Cen MT"/>
        <family val="2"/>
      </rPr>
      <t>SS 2015/09</t>
    </r>
  </si>
  <si>
    <r>
      <rPr>
        <sz val="9"/>
        <rFont val="Tw Cen MT"/>
        <family val="2"/>
      </rPr>
      <t>APL-H-376</t>
    </r>
  </si>
  <si>
    <r>
      <rPr>
        <sz val="9"/>
        <rFont val="Tw Cen MT"/>
        <family val="2"/>
      </rPr>
      <t>SS 2016/15</t>
    </r>
  </si>
  <si>
    <r>
      <rPr>
        <sz val="10"/>
        <rFont val="Tw Cen MT"/>
        <family val="2"/>
      </rPr>
      <t>Souban</t>
    </r>
  </si>
  <si>
    <r>
      <rPr>
        <sz val="9"/>
        <rFont val="Tw Cen MT"/>
        <family val="2"/>
      </rPr>
      <t>APL-H-377</t>
    </r>
  </si>
  <si>
    <r>
      <rPr>
        <sz val="9"/>
        <rFont val="Tw Cen MT"/>
        <family val="2"/>
      </rPr>
      <t>SS 2041/97</t>
    </r>
  </si>
  <si>
    <r>
      <rPr>
        <sz val="9"/>
        <rFont val="Tw Cen MT"/>
        <family val="2"/>
      </rPr>
      <t>Niangado, Oumar Aboubacar</t>
    </r>
  </si>
  <si>
    <r>
      <rPr>
        <sz val="10"/>
        <rFont val="Tw Cen MT"/>
        <family val="2"/>
      </rPr>
      <t>Kati</t>
    </r>
  </si>
  <si>
    <r>
      <rPr>
        <sz val="9"/>
        <rFont val="Tw Cen MT"/>
        <family val="2"/>
      </rPr>
      <t>APL-H-378</t>
    </r>
  </si>
  <si>
    <r>
      <rPr>
        <sz val="9"/>
        <rFont val="Tw Cen MT"/>
        <family val="2"/>
      </rPr>
      <t>SS 2042/05</t>
    </r>
  </si>
  <si>
    <r>
      <rPr>
        <sz val="9"/>
        <rFont val="Tw Cen MT"/>
        <family val="2"/>
      </rPr>
      <t>SOLEIL SERVICES-SARL</t>
    </r>
  </si>
  <si>
    <r>
      <rPr>
        <sz val="9"/>
        <rFont val="Tw Cen MT"/>
        <family val="2"/>
      </rPr>
      <t>APL-H-379</t>
    </r>
  </si>
  <si>
    <r>
      <rPr>
        <sz val="9"/>
        <rFont val="Tw Cen MT"/>
        <family val="2"/>
      </rPr>
      <t>SS 2046/05</t>
    </r>
  </si>
  <si>
    <r>
      <rPr>
        <sz val="9"/>
        <rFont val="Tw Cen MT"/>
        <family val="2"/>
      </rPr>
      <t>APL-H-38</t>
    </r>
  </si>
  <si>
    <r>
      <rPr>
        <sz val="9"/>
        <rFont val="Tw Cen MT"/>
        <family val="2"/>
      </rPr>
      <t>SS 1288/18</t>
    </r>
  </si>
  <si>
    <r>
      <rPr>
        <sz val="9"/>
        <rFont val="Tw Cen MT"/>
        <family val="2"/>
      </rPr>
      <t>SEDICOM-MALI SARL</t>
    </r>
  </si>
  <si>
    <r>
      <rPr>
        <sz val="10"/>
        <rFont val="Tw Cen MT"/>
        <family val="2"/>
      </rPr>
      <t>Samaya-Kati</t>
    </r>
  </si>
  <si>
    <r>
      <rPr>
        <sz val="9"/>
        <rFont val="Tw Cen MT"/>
        <family val="2"/>
      </rPr>
      <t>APL-H-380</t>
    </r>
  </si>
  <si>
    <r>
      <rPr>
        <sz val="9"/>
        <rFont val="Tw Cen MT"/>
        <family val="2"/>
      </rPr>
      <t>SS 2044/05</t>
    </r>
  </si>
  <si>
    <r>
      <rPr>
        <sz val="9"/>
        <rFont val="Tw Cen MT"/>
        <family val="2"/>
      </rPr>
      <t>APL-H-381</t>
    </r>
  </si>
  <si>
    <r>
      <rPr>
        <sz val="9"/>
        <rFont val="Tw Cen MT"/>
        <family val="2"/>
      </rPr>
      <t>SS 2070/02</t>
    </r>
  </si>
  <si>
    <r>
      <rPr>
        <sz val="10"/>
        <rFont val="Tw Cen MT"/>
        <family val="2"/>
      </rPr>
      <t xml:space="preserve">Kalaban-Coura </t>
    </r>
  </si>
  <si>
    <r>
      <rPr>
        <sz val="9"/>
        <rFont val="Tw Cen MT"/>
        <family val="2"/>
      </rPr>
      <t>APL-H-382</t>
    </r>
  </si>
  <si>
    <r>
      <rPr>
        <sz val="9"/>
        <rFont val="Tw Cen MT"/>
        <family val="2"/>
      </rPr>
      <t>SS 2071/03</t>
    </r>
  </si>
  <si>
    <r>
      <rPr>
        <sz val="9"/>
        <rFont val="Tw Cen MT"/>
        <family val="2"/>
      </rPr>
      <t>APL-H-383</t>
    </r>
  </si>
  <si>
    <r>
      <rPr>
        <sz val="9"/>
        <rFont val="Tw Cen MT"/>
        <family val="2"/>
      </rPr>
      <t>SS 2072/09</t>
    </r>
  </si>
  <si>
    <r>
      <rPr>
        <sz val="10"/>
        <rFont val="Tw Cen MT"/>
        <family val="2"/>
      </rPr>
      <t>Auto-Gare de Sikasso</t>
    </r>
  </si>
  <si>
    <r>
      <rPr>
        <sz val="9"/>
        <rFont val="Tw Cen MT"/>
        <family val="2"/>
      </rPr>
      <t>APL-H-384</t>
    </r>
  </si>
  <si>
    <r>
      <rPr>
        <sz val="9"/>
        <rFont val="Tw Cen MT"/>
        <family val="2"/>
      </rPr>
      <t>SS 2073/09</t>
    </r>
  </si>
  <si>
    <r>
      <rPr>
        <sz val="9"/>
        <rFont val="Tw Cen MT"/>
        <family val="2"/>
      </rPr>
      <t>APL-H-385</t>
    </r>
  </si>
  <si>
    <r>
      <rPr>
        <sz val="9"/>
        <rFont val="Tw Cen MT"/>
        <family val="2"/>
      </rPr>
      <t>SS 2074/01</t>
    </r>
  </si>
  <si>
    <r>
      <rPr>
        <sz val="9"/>
        <rFont val="Tw Cen MT"/>
        <family val="2"/>
      </rPr>
      <t>APL-H-386</t>
    </r>
  </si>
  <si>
    <r>
      <rPr>
        <sz val="9"/>
        <rFont val="Tw Cen MT"/>
        <family val="2"/>
      </rPr>
      <t>SS 2075/02</t>
    </r>
  </si>
  <si>
    <r>
      <rPr>
        <sz val="9"/>
        <rFont val="Tw Cen MT"/>
        <family val="2"/>
      </rPr>
      <t>APL-H-387</t>
    </r>
  </si>
  <si>
    <r>
      <rPr>
        <sz val="9"/>
        <rFont val="Tw Cen MT"/>
        <family val="2"/>
      </rPr>
      <t>SS 2076/17</t>
    </r>
  </si>
  <si>
    <r>
      <rPr>
        <sz val="9"/>
        <rFont val="Tw Cen MT"/>
        <family val="2"/>
      </rPr>
      <t>EDY-SA</t>
    </r>
  </si>
  <si>
    <r>
      <rPr>
        <sz val="9"/>
        <rFont val="Tw Cen MT"/>
        <family val="2"/>
      </rPr>
      <t>APL-H-388</t>
    </r>
  </si>
  <si>
    <r>
      <rPr>
        <sz val="9"/>
        <rFont val="Tw Cen MT"/>
        <family val="2"/>
      </rPr>
      <t>APL-H-389</t>
    </r>
  </si>
  <si>
    <r>
      <rPr>
        <sz val="9"/>
        <rFont val="Tw Cen MT"/>
        <family val="2"/>
      </rPr>
      <t>SS 2077/17</t>
    </r>
  </si>
  <si>
    <r>
      <rPr>
        <sz val="9"/>
        <rFont val="Tw Cen MT"/>
        <family val="2"/>
      </rPr>
      <t>APL-H-39</t>
    </r>
  </si>
  <si>
    <r>
      <rPr>
        <sz val="9"/>
        <rFont val="Tw Cen MT"/>
        <family val="2"/>
      </rPr>
      <t>SS 1289/18</t>
    </r>
  </si>
  <si>
    <r>
      <rPr>
        <sz val="10"/>
        <rFont val="Tw Cen MT"/>
        <family val="2"/>
      </rPr>
      <t>Nioro du Sahel</t>
    </r>
  </si>
  <si>
    <r>
      <rPr>
        <sz val="9"/>
        <rFont val="Tw Cen MT"/>
        <family val="2"/>
      </rPr>
      <t>APL-H-390</t>
    </r>
  </si>
  <si>
    <r>
      <rPr>
        <sz val="9"/>
        <rFont val="Tw Cen MT"/>
        <family val="2"/>
      </rPr>
      <t>SS 2078/02</t>
    </r>
  </si>
  <si>
    <r>
      <rPr>
        <sz val="9"/>
        <rFont val="Tw Cen MT"/>
        <family val="2"/>
      </rPr>
      <t>PETRO-GOLFA</t>
    </r>
  </si>
  <si>
    <r>
      <rPr>
        <sz val="9"/>
        <rFont val="Tw Cen MT"/>
        <family val="2"/>
      </rPr>
      <t>APL-H-391</t>
    </r>
  </si>
  <si>
    <r>
      <rPr>
        <sz val="9"/>
        <rFont val="Tw Cen MT"/>
        <family val="2"/>
      </rPr>
      <t>SS 2079/02</t>
    </r>
  </si>
  <si>
    <r>
      <rPr>
        <sz val="10"/>
        <rFont val="Tw Cen MT"/>
        <family val="2"/>
      </rPr>
      <t>Daoudabougou Marché</t>
    </r>
  </si>
  <si>
    <r>
      <rPr>
        <sz val="9"/>
        <rFont val="Tw Cen MT"/>
        <family val="2"/>
      </rPr>
      <t>APL-H-392</t>
    </r>
  </si>
  <si>
    <r>
      <rPr>
        <sz val="9"/>
        <rFont val="Tw Cen MT"/>
        <family val="2"/>
      </rPr>
      <t>SS 2111/99</t>
    </r>
  </si>
  <si>
    <r>
      <rPr>
        <sz val="9"/>
        <rFont val="Tw Cen MT"/>
        <family val="2"/>
      </rPr>
      <t>Dramera, Boubacar</t>
    </r>
  </si>
  <si>
    <r>
      <rPr>
        <sz val="9"/>
        <rFont val="Tw Cen MT"/>
        <family val="2"/>
      </rPr>
      <t>APL-H-393</t>
    </r>
  </si>
  <si>
    <r>
      <rPr>
        <sz val="9"/>
        <rFont val="Tw Cen MT"/>
        <family val="2"/>
      </rPr>
      <t>SS 2112/07</t>
    </r>
  </si>
  <si>
    <r>
      <rPr>
        <sz val="9"/>
        <rFont val="Tw Cen MT"/>
        <family val="2"/>
      </rPr>
      <t>BPS-SARL</t>
    </r>
  </si>
  <si>
    <r>
      <rPr>
        <sz val="9"/>
        <rFont val="Tw Cen MT"/>
        <family val="2"/>
      </rPr>
      <t>APL-H-394</t>
    </r>
  </si>
  <si>
    <r>
      <rPr>
        <sz val="9"/>
        <rFont val="Tw Cen MT"/>
        <family val="2"/>
      </rPr>
      <t>SS 2113/11</t>
    </r>
  </si>
  <si>
    <r>
      <rPr>
        <sz val="10"/>
        <rFont val="Tw Cen MT"/>
        <family val="2"/>
      </rPr>
      <t>Kamankolé, route de Samé</t>
    </r>
  </si>
  <si>
    <r>
      <rPr>
        <sz val="9"/>
        <rFont val="Tw Cen MT"/>
        <family val="2"/>
      </rPr>
      <t>APL-H-395</t>
    </r>
  </si>
  <si>
    <r>
      <rPr>
        <sz val="9"/>
        <rFont val="Tw Cen MT"/>
        <family val="2"/>
      </rPr>
      <t>SS 2115/06</t>
    </r>
  </si>
  <si>
    <r>
      <rPr>
        <sz val="9"/>
        <rFont val="Tw Cen MT"/>
        <family val="2"/>
      </rPr>
      <t>Maîga, Abdou</t>
    </r>
  </si>
  <si>
    <r>
      <rPr>
        <sz val="9"/>
        <rFont val="Tw Cen MT"/>
        <family val="2"/>
      </rPr>
      <t>APL-H-396</t>
    </r>
  </si>
  <si>
    <r>
      <rPr>
        <sz val="9"/>
        <rFont val="Tw Cen MT"/>
        <family val="2"/>
      </rPr>
      <t>SS 2117/98</t>
    </r>
  </si>
  <si>
    <r>
      <rPr>
        <sz val="9"/>
        <rFont val="Tw Cen MT"/>
        <family val="2"/>
      </rPr>
      <t>N'DOURE, OUSMANE</t>
    </r>
  </si>
  <si>
    <r>
      <rPr>
        <sz val="9"/>
        <rFont val="Tw Cen MT"/>
        <family val="2"/>
      </rPr>
      <t>APL-H-397</t>
    </r>
  </si>
  <si>
    <r>
      <rPr>
        <sz val="9"/>
        <rFont val="Tw Cen MT"/>
        <family val="2"/>
      </rPr>
      <t>SS 2118/02</t>
    </r>
  </si>
  <si>
    <r>
      <rPr>
        <sz val="9"/>
        <rFont val="Tw Cen MT"/>
        <family val="2"/>
      </rPr>
      <t>Etablissements Coulibaly et Frères</t>
    </r>
  </si>
  <si>
    <r>
      <rPr>
        <sz val="9"/>
        <rFont val="Tw Cen MT"/>
        <family val="2"/>
      </rPr>
      <t>APL-H-398</t>
    </r>
  </si>
  <si>
    <r>
      <rPr>
        <sz val="9"/>
        <rFont val="Tw Cen MT"/>
        <family val="2"/>
      </rPr>
      <t>SS 2121/05</t>
    </r>
  </si>
  <si>
    <r>
      <rPr>
        <sz val="9"/>
        <rFont val="Tw Cen MT"/>
        <family val="2"/>
      </rPr>
      <t>Coulibaly, Bassirou</t>
    </r>
  </si>
  <si>
    <r>
      <rPr>
        <sz val="9"/>
        <rFont val="Tw Cen MT"/>
        <family val="2"/>
      </rPr>
      <t>APL-H-399</t>
    </r>
  </si>
  <si>
    <r>
      <rPr>
        <sz val="9"/>
        <rFont val="Tw Cen MT"/>
        <family val="2"/>
      </rPr>
      <t>SS 2123/04</t>
    </r>
  </si>
  <si>
    <r>
      <rPr>
        <sz val="10"/>
        <rFont val="Tw Cen MT"/>
        <family val="2"/>
      </rPr>
      <t>DIOILA</t>
    </r>
  </si>
  <si>
    <r>
      <rPr>
        <sz val="9"/>
        <rFont val="Tw Cen MT"/>
        <family val="2"/>
      </rPr>
      <t>APL-H-4</t>
    </r>
  </si>
  <si>
    <r>
      <rPr>
        <sz val="9"/>
        <rFont val="Tw Cen MT"/>
        <family val="2"/>
      </rPr>
      <t>SS 1247/18</t>
    </r>
  </si>
  <si>
    <r>
      <rPr>
        <sz val="10"/>
        <rFont val="Tw Cen MT"/>
        <family val="2"/>
      </rPr>
      <t>Fana 2</t>
    </r>
  </si>
  <si>
    <r>
      <rPr>
        <sz val="9"/>
        <rFont val="Tw Cen MT"/>
        <family val="2"/>
      </rPr>
      <t>APL-H-40</t>
    </r>
  </si>
  <si>
    <r>
      <rPr>
        <sz val="9"/>
        <rFont val="Tw Cen MT"/>
        <family val="2"/>
      </rPr>
      <t>SS 1290/18</t>
    </r>
  </si>
  <si>
    <r>
      <rPr>
        <sz val="10"/>
        <rFont val="Tw Cen MT"/>
        <family val="2"/>
      </rPr>
      <t>Nioro du Sahel route de l'Aéroport</t>
    </r>
  </si>
  <si>
    <r>
      <rPr>
        <sz val="9"/>
        <rFont val="Tw Cen MT"/>
        <family val="2"/>
      </rPr>
      <t>APL-H-400</t>
    </r>
  </si>
  <si>
    <r>
      <rPr>
        <sz val="9"/>
        <rFont val="Tw Cen MT"/>
        <family val="2"/>
      </rPr>
      <t>SS 2124/97</t>
    </r>
  </si>
  <si>
    <r>
      <rPr>
        <sz val="10"/>
        <rFont val="Tw Cen MT"/>
        <family val="2"/>
      </rPr>
      <t>SAN</t>
    </r>
  </si>
  <si>
    <r>
      <rPr>
        <sz val="9"/>
        <rFont val="Tw Cen MT"/>
        <family val="2"/>
      </rPr>
      <t>APL-H-401</t>
    </r>
  </si>
  <si>
    <r>
      <rPr>
        <sz val="9"/>
        <rFont val="Tw Cen MT"/>
        <family val="2"/>
      </rPr>
      <t>SS 2125/00</t>
    </r>
  </si>
  <si>
    <r>
      <rPr>
        <sz val="10"/>
        <rFont val="Tw Cen MT"/>
        <family val="2"/>
      </rPr>
      <t>FANA</t>
    </r>
  </si>
  <si>
    <r>
      <rPr>
        <sz val="9"/>
        <rFont val="Tw Cen MT"/>
        <family val="2"/>
      </rPr>
      <t>APL-H-402</t>
    </r>
  </si>
  <si>
    <r>
      <rPr>
        <sz val="9"/>
        <rFont val="Tw Cen MT"/>
        <family val="2"/>
      </rPr>
      <t>SS 2126/03</t>
    </r>
  </si>
  <si>
    <r>
      <rPr>
        <sz val="10"/>
        <rFont val="Tw Cen MT"/>
        <family val="2"/>
      </rPr>
      <t>MEDINA COURA, Route de kolikoro</t>
    </r>
  </si>
  <si>
    <r>
      <rPr>
        <sz val="9"/>
        <rFont val="Tw Cen MT"/>
        <family val="2"/>
      </rPr>
      <t>APL-H-403</t>
    </r>
  </si>
  <si>
    <r>
      <rPr>
        <sz val="9"/>
        <rFont val="Tw Cen MT"/>
        <family val="2"/>
      </rPr>
      <t>SS 2127/97</t>
    </r>
  </si>
  <si>
    <r>
      <rPr>
        <sz val="9"/>
        <rFont val="Tw Cen MT"/>
        <family val="2"/>
      </rPr>
      <t>APL-H-404</t>
    </r>
  </si>
  <si>
    <r>
      <rPr>
        <sz val="9"/>
        <rFont val="Tw Cen MT"/>
        <family val="2"/>
      </rPr>
      <t>SS 2128/90</t>
    </r>
  </si>
  <si>
    <r>
      <rPr>
        <sz val="9"/>
        <rFont val="Tw Cen MT"/>
        <family val="2"/>
      </rPr>
      <t>Coulibaly, Karamoko</t>
    </r>
  </si>
  <si>
    <r>
      <rPr>
        <sz val="10"/>
        <rFont val="Tw Cen MT"/>
        <family val="2"/>
      </rPr>
      <t>cercle de dioro</t>
    </r>
  </si>
  <si>
    <r>
      <rPr>
        <sz val="9"/>
        <rFont val="Tw Cen MT"/>
        <family val="2"/>
      </rPr>
      <t>APL-H-405</t>
    </r>
  </si>
  <si>
    <r>
      <rPr>
        <sz val="9"/>
        <rFont val="Tw Cen MT"/>
        <family val="2"/>
      </rPr>
      <t>SS 2206/19</t>
    </r>
  </si>
  <si>
    <r>
      <rPr>
        <sz val="10"/>
        <rFont val="Tw Cen MT"/>
        <family val="2"/>
      </rPr>
      <t>N'Tabacoro, Cercle de Kati</t>
    </r>
  </si>
  <si>
    <r>
      <rPr>
        <sz val="9"/>
        <rFont val="Tw Cen MT"/>
        <family val="2"/>
      </rPr>
      <t>APL-H-406</t>
    </r>
  </si>
  <si>
    <r>
      <rPr>
        <sz val="9"/>
        <rFont val="Tw Cen MT"/>
        <family val="2"/>
      </rPr>
      <t>SS 2272/20</t>
    </r>
  </si>
  <si>
    <r>
      <rPr>
        <sz val="10"/>
        <rFont val="Tw Cen MT"/>
        <family val="2"/>
      </rPr>
      <t>Quartier Mali, Commune V</t>
    </r>
  </si>
  <si>
    <r>
      <rPr>
        <sz val="9"/>
        <rFont val="Tw Cen MT"/>
        <family val="2"/>
      </rPr>
      <t>APL-H-407</t>
    </r>
  </si>
  <si>
    <r>
      <rPr>
        <sz val="9"/>
        <rFont val="Tw Cen MT"/>
        <family val="2"/>
      </rPr>
      <t>SS 2329/20</t>
    </r>
  </si>
  <si>
    <r>
      <rPr>
        <sz val="9"/>
        <rFont val="Tw Cen MT"/>
        <family val="2"/>
      </rPr>
      <t>APL-H-408</t>
    </r>
  </si>
  <si>
    <r>
      <rPr>
        <sz val="9"/>
        <rFont val="Tw Cen MT"/>
        <family val="2"/>
      </rPr>
      <t>SS 2330/19</t>
    </r>
  </si>
  <si>
    <r>
      <rPr>
        <sz val="9"/>
        <rFont val="Tw Cen MT"/>
        <family val="2"/>
      </rPr>
      <t>GAMBY, Moussa</t>
    </r>
  </si>
  <si>
    <r>
      <rPr>
        <sz val="9"/>
        <rFont val="Tw Cen MT"/>
        <family val="2"/>
      </rPr>
      <t>APL-H-409</t>
    </r>
  </si>
  <si>
    <r>
      <rPr>
        <sz val="9"/>
        <rFont val="Tw Cen MT"/>
        <family val="2"/>
      </rPr>
      <t>SS 2331/19</t>
    </r>
  </si>
  <si>
    <r>
      <rPr>
        <sz val="9"/>
        <rFont val="Tw Cen MT"/>
        <family val="2"/>
      </rPr>
      <t>FOFANA, Mama</t>
    </r>
  </si>
  <si>
    <r>
      <rPr>
        <sz val="9"/>
        <rFont val="Tw Cen MT"/>
        <family val="2"/>
      </rPr>
      <t>APL-H-41</t>
    </r>
  </si>
  <si>
    <r>
      <rPr>
        <sz val="9"/>
        <rFont val="Tw Cen MT"/>
        <family val="2"/>
      </rPr>
      <t>SS 1291/18</t>
    </r>
  </si>
  <si>
    <r>
      <rPr>
        <sz val="9"/>
        <rFont val="Tw Cen MT"/>
        <family val="2"/>
      </rPr>
      <t>Bathily, Bakary</t>
    </r>
  </si>
  <si>
    <r>
      <rPr>
        <sz val="10"/>
        <rFont val="Tw Cen MT"/>
        <family val="2"/>
      </rPr>
      <t>Nioro du Sahel route de Kayes</t>
    </r>
  </si>
  <si>
    <r>
      <rPr>
        <sz val="9"/>
        <rFont val="Tw Cen MT"/>
        <family val="2"/>
      </rPr>
      <t>APL-H-410</t>
    </r>
  </si>
  <si>
    <r>
      <rPr>
        <sz val="9"/>
        <rFont val="Tw Cen MT"/>
        <family val="2"/>
      </rPr>
      <t>SS 2332/19</t>
    </r>
  </si>
  <si>
    <r>
      <rPr>
        <sz val="9"/>
        <rFont val="Tw Cen MT"/>
        <family val="2"/>
      </rPr>
      <t>N'DIAYE, Amadou</t>
    </r>
  </si>
  <si>
    <r>
      <rPr>
        <sz val="9"/>
        <rFont val="Tw Cen MT"/>
        <family val="2"/>
      </rPr>
      <t>APL-H-411</t>
    </r>
  </si>
  <si>
    <r>
      <rPr>
        <sz val="9"/>
        <rFont val="Tw Cen MT"/>
        <family val="2"/>
      </rPr>
      <t>SS 2364/20</t>
    </r>
  </si>
  <si>
    <r>
      <rPr>
        <sz val="9"/>
        <rFont val="Tw Cen MT"/>
        <family val="2"/>
      </rPr>
      <t>NIENTAO, Kamaye dit Dodo</t>
    </r>
  </si>
  <si>
    <r>
      <rPr>
        <sz val="10"/>
        <rFont val="Tw Cen MT"/>
        <family val="2"/>
      </rPr>
      <t>Kayo Cercle de Koulikoro</t>
    </r>
  </si>
  <si>
    <r>
      <rPr>
        <sz val="9"/>
        <rFont val="Tw Cen MT"/>
        <family val="2"/>
      </rPr>
      <t>APL-H-412</t>
    </r>
  </si>
  <si>
    <r>
      <rPr>
        <sz val="9"/>
        <rFont val="Tw Cen MT"/>
        <family val="2"/>
      </rPr>
      <t>SS 2365/20</t>
    </r>
  </si>
  <si>
    <r>
      <rPr>
        <sz val="9"/>
        <rFont val="Tw Cen MT"/>
        <family val="2"/>
      </rPr>
      <t>DIARRA, Mory</t>
    </r>
  </si>
  <si>
    <r>
      <rPr>
        <sz val="10"/>
        <rFont val="Tw Cen MT"/>
        <family val="2"/>
      </rPr>
      <t>Safo Cercle de Kati</t>
    </r>
  </si>
  <si>
    <r>
      <rPr>
        <sz val="9"/>
        <rFont val="Tw Cen MT"/>
        <family val="2"/>
      </rPr>
      <t>APL-H-413</t>
    </r>
  </si>
  <si>
    <r>
      <rPr>
        <sz val="9"/>
        <rFont val="Tw Cen MT"/>
        <family val="2"/>
      </rPr>
      <t>SS 2377/17</t>
    </r>
  </si>
  <si>
    <r>
      <rPr>
        <sz val="9"/>
        <rFont val="Tw Cen MT"/>
        <family val="2"/>
      </rPr>
      <t>OLA ENERGY</t>
    </r>
  </si>
  <si>
    <r>
      <rPr>
        <sz val="9"/>
        <rFont val="Tw Cen MT"/>
        <family val="2"/>
      </rPr>
      <t>087800407A</t>
    </r>
  </si>
  <si>
    <r>
      <rPr>
        <sz val="10"/>
        <rFont val="Tw Cen MT"/>
        <family val="2"/>
      </rPr>
      <t>Boulkassoumbougou Commune I</t>
    </r>
  </si>
  <si>
    <r>
      <rPr>
        <sz val="9"/>
        <rFont val="Tw Cen MT"/>
        <family val="2"/>
      </rPr>
      <t>APL-H-414</t>
    </r>
  </si>
  <si>
    <r>
      <rPr>
        <sz val="9"/>
        <rFont val="Tw Cen MT"/>
        <family val="2"/>
      </rPr>
      <t>SS 2378/19</t>
    </r>
  </si>
  <si>
    <r>
      <rPr>
        <sz val="9"/>
        <rFont val="Tw Cen MT"/>
        <family val="2"/>
      </rPr>
      <t>SOCIETE FASO DJIGUI (SFD)</t>
    </r>
  </si>
  <si>
    <r>
      <rPr>
        <sz val="9"/>
        <rFont val="Tw Cen MT"/>
        <family val="2"/>
      </rPr>
      <t>041001909B</t>
    </r>
  </si>
  <si>
    <r>
      <rPr>
        <sz val="9"/>
        <rFont val="Tw Cen MT"/>
        <family val="2"/>
      </rPr>
      <t>APL-H-415</t>
    </r>
  </si>
  <si>
    <r>
      <rPr>
        <sz val="9"/>
        <rFont val="Tw Cen MT"/>
        <family val="2"/>
      </rPr>
      <t>SS 2379/19</t>
    </r>
  </si>
  <si>
    <r>
      <rPr>
        <sz val="9"/>
        <rFont val="Tw Cen MT"/>
        <family val="2"/>
      </rPr>
      <t>GAMBY, Hassana</t>
    </r>
  </si>
  <si>
    <r>
      <rPr>
        <sz val="9"/>
        <rFont val="Tw Cen MT"/>
        <family val="2"/>
      </rPr>
      <t>APL-H-416</t>
    </r>
  </si>
  <si>
    <r>
      <rPr>
        <sz val="9"/>
        <rFont val="Tw Cen MT"/>
        <family val="2"/>
      </rPr>
      <t>SS 2380/19</t>
    </r>
  </si>
  <si>
    <r>
      <rPr>
        <sz val="10"/>
        <rFont val="Tw Cen MT"/>
        <family val="2"/>
      </rPr>
      <t>Bagadadji</t>
    </r>
  </si>
  <si>
    <r>
      <rPr>
        <sz val="9"/>
        <rFont val="Tw Cen MT"/>
        <family val="2"/>
      </rPr>
      <t>APL-H-417</t>
    </r>
  </si>
  <si>
    <r>
      <rPr>
        <sz val="9"/>
        <rFont val="Tw Cen MT"/>
        <family val="2"/>
      </rPr>
      <t>SS 2381/19</t>
    </r>
  </si>
  <si>
    <r>
      <rPr>
        <sz val="9"/>
        <rFont val="Tw Cen MT"/>
        <family val="2"/>
      </rPr>
      <t>GOLFINGER SARL</t>
    </r>
  </si>
  <si>
    <r>
      <rPr>
        <sz val="10"/>
        <rFont val="Tw Cen MT"/>
        <family val="2"/>
      </rPr>
      <t>Banancoro Cercle de Kati</t>
    </r>
  </si>
  <si>
    <r>
      <rPr>
        <sz val="9"/>
        <rFont val="Tw Cen MT"/>
        <family val="2"/>
      </rPr>
      <t>APL-H-418</t>
    </r>
  </si>
  <si>
    <r>
      <rPr>
        <sz val="9"/>
        <rFont val="Tw Cen MT"/>
        <family val="2"/>
      </rPr>
      <t>SS 2382/19</t>
    </r>
  </si>
  <si>
    <r>
      <rPr>
        <sz val="10"/>
        <rFont val="Tw Cen MT"/>
        <family val="2"/>
      </rPr>
      <t>Niaréla Commune II</t>
    </r>
  </si>
  <si>
    <r>
      <rPr>
        <sz val="9"/>
        <rFont val="Tw Cen MT"/>
        <family val="2"/>
      </rPr>
      <t>APL-H-419</t>
    </r>
  </si>
  <si>
    <r>
      <rPr>
        <sz val="9"/>
        <rFont val="Tw Cen MT"/>
        <family val="2"/>
      </rPr>
      <t>SS 2385/20</t>
    </r>
  </si>
  <si>
    <r>
      <rPr>
        <sz val="9"/>
        <rFont val="Tw Cen MT"/>
        <family val="2"/>
      </rPr>
      <t>AKLAS NEGOCE SARL</t>
    </r>
  </si>
  <si>
    <r>
      <rPr>
        <sz val="9"/>
        <rFont val="Tw Cen MT"/>
        <family val="2"/>
      </rPr>
      <t>APL-H-42</t>
    </r>
  </si>
  <si>
    <r>
      <rPr>
        <sz val="9"/>
        <rFont val="Tw Cen MT"/>
        <family val="2"/>
      </rPr>
      <t>SS 1292/18</t>
    </r>
  </si>
  <si>
    <r>
      <rPr>
        <sz val="9"/>
        <rFont val="Tw Cen MT"/>
        <family val="2"/>
      </rPr>
      <t>Niang, Seydou Nourou</t>
    </r>
  </si>
  <si>
    <r>
      <rPr>
        <sz val="10"/>
        <rFont val="Tw Cen MT"/>
        <family val="2"/>
      </rPr>
      <t>Kersignané</t>
    </r>
  </si>
  <si>
    <r>
      <rPr>
        <sz val="9"/>
        <rFont val="Tw Cen MT"/>
        <family val="2"/>
      </rPr>
      <t>APL-H-420</t>
    </r>
  </si>
  <si>
    <r>
      <rPr>
        <sz val="9"/>
        <rFont val="Tw Cen MT"/>
        <family val="2"/>
      </rPr>
      <t>SS 2386/20</t>
    </r>
  </si>
  <si>
    <r>
      <rPr>
        <sz val="9"/>
        <rFont val="Tw Cen MT"/>
        <family val="2"/>
      </rPr>
      <t>SOCIETE BAH ET FILS SERVICES "S.B.F.S-SARL"</t>
    </r>
  </si>
  <si>
    <r>
      <rPr>
        <sz val="10"/>
        <rFont val="Tw Cen MT"/>
        <family val="2"/>
      </rPr>
      <t>Niono, Quartier Administratif</t>
    </r>
  </si>
  <si>
    <r>
      <rPr>
        <sz val="9"/>
        <rFont val="Tw Cen MT"/>
        <family val="2"/>
      </rPr>
      <t>APL-H-421</t>
    </r>
  </si>
  <si>
    <r>
      <rPr>
        <sz val="9"/>
        <rFont val="Tw Cen MT"/>
        <family val="2"/>
      </rPr>
      <t>SS 2387/20</t>
    </r>
  </si>
  <si>
    <r>
      <rPr>
        <sz val="9"/>
        <rFont val="Tw Cen MT"/>
        <family val="2"/>
      </rPr>
      <t>APL-H-422</t>
    </r>
  </si>
  <si>
    <r>
      <rPr>
        <sz val="9"/>
        <rFont val="Tw Cen MT"/>
        <family val="2"/>
      </rPr>
      <t>SS 2388/20</t>
    </r>
  </si>
  <si>
    <r>
      <rPr>
        <sz val="10"/>
        <rFont val="Tw Cen MT"/>
        <family val="2"/>
      </rPr>
      <t>Niono, Niégué Coura km 23</t>
    </r>
  </si>
  <si>
    <r>
      <rPr>
        <sz val="9"/>
        <rFont val="Tw Cen MT"/>
        <family val="2"/>
      </rPr>
      <t>APL-H-423</t>
    </r>
  </si>
  <si>
    <r>
      <rPr>
        <sz val="9"/>
        <rFont val="Tw Cen MT"/>
        <family val="2"/>
      </rPr>
      <t>SS 2389/20</t>
    </r>
  </si>
  <si>
    <r>
      <rPr>
        <sz val="9"/>
        <rFont val="Tw Cen MT"/>
        <family val="2"/>
      </rPr>
      <t>SOUDAN PETROLEUM SARL</t>
    </r>
  </si>
  <si>
    <r>
      <rPr>
        <sz val="9"/>
        <rFont val="Tw Cen MT"/>
        <family val="2"/>
      </rPr>
      <t>APL-H-424</t>
    </r>
  </si>
  <si>
    <r>
      <rPr>
        <sz val="9"/>
        <rFont val="Tw Cen MT"/>
        <family val="2"/>
      </rPr>
      <t>SS 2390/20</t>
    </r>
  </si>
  <si>
    <r>
      <rPr>
        <sz val="9"/>
        <rFont val="Tw Cen MT"/>
        <family val="2"/>
      </rPr>
      <t>APL-H-425</t>
    </r>
  </si>
  <si>
    <r>
      <rPr>
        <sz val="9"/>
        <rFont val="Tw Cen MT"/>
        <family val="2"/>
      </rPr>
      <t>SS 2391/20</t>
    </r>
  </si>
  <si>
    <r>
      <rPr>
        <sz val="9"/>
        <rFont val="Tw Cen MT"/>
        <family val="2"/>
      </rPr>
      <t>YARA OIL SA</t>
    </r>
  </si>
  <si>
    <r>
      <rPr>
        <sz val="10"/>
        <rFont val="Tw Cen MT"/>
        <family val="2"/>
      </rPr>
      <t>Faladié</t>
    </r>
  </si>
  <si>
    <r>
      <rPr>
        <sz val="9"/>
        <rFont val="Tw Cen MT"/>
        <family val="2"/>
      </rPr>
      <t>APL-H-426</t>
    </r>
  </si>
  <si>
    <r>
      <rPr>
        <sz val="9"/>
        <rFont val="Tw Cen MT"/>
        <family val="2"/>
      </rPr>
      <t>SS 2392/20</t>
    </r>
  </si>
  <si>
    <r>
      <rPr>
        <sz val="10"/>
        <rFont val="Tw Cen MT"/>
        <family val="2"/>
      </rPr>
      <t>Hamdallaye ACI 2000</t>
    </r>
  </si>
  <si>
    <r>
      <rPr>
        <sz val="9"/>
        <rFont val="Tw Cen MT"/>
        <family val="2"/>
      </rPr>
      <t>APL-H-427</t>
    </r>
  </si>
  <si>
    <r>
      <rPr>
        <sz val="9"/>
        <rFont val="Tw Cen MT"/>
        <family val="2"/>
      </rPr>
      <t>SS 2393/20</t>
    </r>
  </si>
  <si>
    <r>
      <rPr>
        <sz val="9"/>
        <rFont val="Tw Cen MT"/>
        <family val="2"/>
      </rPr>
      <t>APL-H-428</t>
    </r>
  </si>
  <si>
    <r>
      <rPr>
        <sz val="9"/>
        <rFont val="Tw Cen MT"/>
        <family val="2"/>
      </rPr>
      <t>SS 2394/20</t>
    </r>
  </si>
  <si>
    <r>
      <rPr>
        <sz val="10"/>
        <rFont val="Tw Cen MT"/>
        <family val="2"/>
      </rPr>
      <t>Medina Coura</t>
    </r>
  </si>
  <si>
    <r>
      <rPr>
        <sz val="9"/>
        <rFont val="Tw Cen MT"/>
        <family val="2"/>
      </rPr>
      <t>APL-H-429</t>
    </r>
  </si>
  <si>
    <r>
      <rPr>
        <sz val="9"/>
        <rFont val="Tw Cen MT"/>
        <family val="2"/>
      </rPr>
      <t>SS 2395/20</t>
    </r>
  </si>
  <si>
    <r>
      <rPr>
        <sz val="9"/>
        <rFont val="Tw Cen MT"/>
        <family val="2"/>
      </rPr>
      <t>APL-H-43</t>
    </r>
  </si>
  <si>
    <r>
      <rPr>
        <sz val="9"/>
        <rFont val="Tw Cen MT"/>
        <family val="2"/>
      </rPr>
      <t>SS 1293/18</t>
    </r>
  </si>
  <si>
    <r>
      <rPr>
        <sz val="10"/>
        <rFont val="Tw Cen MT"/>
        <family val="2"/>
      </rPr>
      <t>Danfakhabouugou Kayes</t>
    </r>
  </si>
  <si>
    <r>
      <rPr>
        <sz val="9"/>
        <rFont val="Tw Cen MT"/>
        <family val="2"/>
      </rPr>
      <t>APL-H-430</t>
    </r>
  </si>
  <si>
    <r>
      <rPr>
        <sz val="9"/>
        <rFont val="Tw Cen MT"/>
        <family val="2"/>
      </rPr>
      <t>SS 2396/20</t>
    </r>
  </si>
  <si>
    <r>
      <rPr>
        <sz val="10"/>
        <rFont val="Tw Cen MT"/>
        <family val="2"/>
      </rPr>
      <t>KALABAN COURA</t>
    </r>
  </si>
  <si>
    <r>
      <rPr>
        <sz val="9"/>
        <rFont val="Tw Cen MT"/>
        <family val="2"/>
      </rPr>
      <t>APL-H-431</t>
    </r>
  </si>
  <si>
    <r>
      <rPr>
        <sz val="9"/>
        <rFont val="Tw Cen MT"/>
        <family val="2"/>
      </rPr>
      <t>SS 2397/20</t>
    </r>
  </si>
  <si>
    <r>
      <rPr>
        <sz val="9"/>
        <rFont val="Tw Cen MT"/>
        <family val="2"/>
      </rPr>
      <t>NIANGADOU DISTRIBUTION COMPAGNIE N.D.C</t>
    </r>
  </si>
  <si>
    <r>
      <rPr>
        <sz val="9"/>
        <rFont val="Tw Cen MT"/>
        <family val="2"/>
      </rPr>
      <t>083329428W</t>
    </r>
  </si>
  <si>
    <r>
      <rPr>
        <sz val="10"/>
        <rFont val="Tw Cen MT"/>
        <family val="2"/>
      </rPr>
      <t>Kalaban Coro Kyebabougou, Cercle de Kati</t>
    </r>
  </si>
  <si>
    <r>
      <rPr>
        <sz val="9"/>
        <rFont val="Tw Cen MT"/>
        <family val="2"/>
      </rPr>
      <t>APL-H-432</t>
    </r>
  </si>
  <si>
    <r>
      <rPr>
        <sz val="9"/>
        <rFont val="Tw Cen MT"/>
        <family val="2"/>
      </rPr>
      <t>SS 2398/18</t>
    </r>
  </si>
  <si>
    <r>
      <rPr>
        <sz val="10"/>
        <rFont val="Tw Cen MT"/>
        <family val="2"/>
      </rPr>
      <t>Kassaro Fladougou</t>
    </r>
  </si>
  <si>
    <r>
      <rPr>
        <sz val="9"/>
        <rFont val="Tw Cen MT"/>
        <family val="2"/>
      </rPr>
      <t>APL-H-433</t>
    </r>
  </si>
  <si>
    <r>
      <rPr>
        <sz val="9"/>
        <rFont val="Tw Cen MT"/>
        <family val="2"/>
      </rPr>
      <t>APL-H-434</t>
    </r>
  </si>
  <si>
    <r>
      <rPr>
        <sz val="9"/>
        <rFont val="Tw Cen MT"/>
        <family val="2"/>
      </rPr>
      <t>APL-H-435</t>
    </r>
  </si>
  <si>
    <r>
      <rPr>
        <sz val="9"/>
        <rFont val="Tw Cen MT"/>
        <family val="2"/>
      </rPr>
      <t>APL-H-436</t>
    </r>
  </si>
  <si>
    <r>
      <rPr>
        <sz val="9"/>
        <rFont val="Tw Cen MT"/>
        <family val="2"/>
      </rPr>
      <t>APL-H-437</t>
    </r>
  </si>
  <si>
    <r>
      <rPr>
        <sz val="9"/>
        <rFont val="Tw Cen MT"/>
        <family val="2"/>
      </rPr>
      <t>SS 2612/20</t>
    </r>
  </si>
  <si>
    <r>
      <rPr>
        <sz val="10"/>
        <rFont val="Tw Cen MT"/>
        <family val="2"/>
      </rPr>
      <t>Missabougou</t>
    </r>
  </si>
  <si>
    <r>
      <rPr>
        <sz val="9"/>
        <rFont val="Tw Cen MT"/>
        <family val="2"/>
      </rPr>
      <t>APL-H-438</t>
    </r>
  </si>
  <si>
    <r>
      <rPr>
        <sz val="9"/>
        <rFont val="Tw Cen MT"/>
        <family val="2"/>
      </rPr>
      <t>SS 2611/20</t>
    </r>
  </si>
  <si>
    <r>
      <rPr>
        <sz val="10"/>
        <rFont val="Tw Cen MT"/>
        <family val="2"/>
      </rPr>
      <t>Banankabougou</t>
    </r>
  </si>
  <si>
    <r>
      <rPr>
        <sz val="9"/>
        <rFont val="Tw Cen MT"/>
        <family val="2"/>
      </rPr>
      <t>APL-H-439</t>
    </r>
  </si>
  <si>
    <r>
      <rPr>
        <sz val="9"/>
        <rFont val="Tw Cen MT"/>
        <family val="2"/>
      </rPr>
      <t>SS 2613/20</t>
    </r>
  </si>
  <si>
    <r>
      <rPr>
        <sz val="9"/>
        <rFont val="Tw Cen MT"/>
        <family val="2"/>
      </rPr>
      <t>APL-H-44</t>
    </r>
  </si>
  <si>
    <r>
      <rPr>
        <sz val="9"/>
        <rFont val="Tw Cen MT"/>
        <family val="2"/>
      </rPr>
      <t>SS 1294/18</t>
    </r>
  </si>
  <si>
    <r>
      <rPr>
        <sz val="9"/>
        <rFont val="Tw Cen MT"/>
        <family val="2"/>
      </rPr>
      <t>APL-H-440</t>
    </r>
  </si>
  <si>
    <r>
      <rPr>
        <sz val="9"/>
        <rFont val="Tw Cen MT"/>
        <family val="2"/>
      </rPr>
      <t>SS 2614/20</t>
    </r>
  </si>
  <si>
    <r>
      <rPr>
        <sz val="10"/>
        <rFont val="Tw Cen MT"/>
        <family val="2"/>
      </rPr>
      <t>Kalaban Coro, Cercle de Kati</t>
    </r>
  </si>
  <si>
    <r>
      <rPr>
        <sz val="9"/>
        <rFont val="Tw Cen MT"/>
        <family val="2"/>
      </rPr>
      <t>APL-H-441</t>
    </r>
  </si>
  <si>
    <r>
      <rPr>
        <sz val="9"/>
        <rFont val="Tw Cen MT"/>
        <family val="2"/>
      </rPr>
      <t>SS 2615/20</t>
    </r>
  </si>
  <si>
    <r>
      <rPr>
        <sz val="10"/>
        <rFont val="Tw Cen MT"/>
        <family val="2"/>
      </rPr>
      <t>Kalaban Coro 2, Cercle de Kati</t>
    </r>
  </si>
  <si>
    <r>
      <rPr>
        <sz val="9"/>
        <rFont val="Tw Cen MT"/>
        <family val="2"/>
      </rPr>
      <t>APL-H-442</t>
    </r>
  </si>
  <si>
    <r>
      <rPr>
        <sz val="9"/>
        <rFont val="Tw Cen MT"/>
        <family val="2"/>
      </rPr>
      <t>SS 2616/20</t>
    </r>
  </si>
  <si>
    <r>
      <rPr>
        <sz val="9"/>
        <rFont val="Tw Cen MT"/>
        <family val="2"/>
      </rPr>
      <t>APL-H-443</t>
    </r>
  </si>
  <si>
    <r>
      <rPr>
        <sz val="9"/>
        <rFont val="Tw Cen MT"/>
        <family val="2"/>
      </rPr>
      <t>SS 2617/21</t>
    </r>
  </si>
  <si>
    <r>
      <rPr>
        <sz val="10"/>
        <rFont val="Tw Cen MT"/>
        <family val="2"/>
      </rPr>
      <t>Niamakoro CVI</t>
    </r>
  </si>
  <si>
    <r>
      <rPr>
        <sz val="9"/>
        <rFont val="Tw Cen MT"/>
        <family val="2"/>
      </rPr>
      <t>APL-H-444</t>
    </r>
  </si>
  <si>
    <r>
      <rPr>
        <sz val="9"/>
        <rFont val="Tw Cen MT"/>
        <family val="2"/>
      </rPr>
      <t>SS 2618/21</t>
    </r>
  </si>
  <si>
    <r>
      <rPr>
        <sz val="9"/>
        <rFont val="Tw Cen MT"/>
        <family val="2"/>
      </rPr>
      <t>ALLIANCE PETROLEUM</t>
    </r>
  </si>
  <si>
    <r>
      <rPr>
        <sz val="10"/>
        <rFont val="Tw Cen MT"/>
        <family val="2"/>
      </rPr>
      <t>Diatoula, Cercle de Kati</t>
    </r>
  </si>
  <si>
    <r>
      <rPr>
        <sz val="9"/>
        <rFont val="Tw Cen MT"/>
        <family val="2"/>
      </rPr>
      <t>APL-H-445</t>
    </r>
  </si>
  <si>
    <r>
      <rPr>
        <sz val="9"/>
        <rFont val="Tw Cen MT"/>
        <family val="2"/>
      </rPr>
      <t>SS 2619/05</t>
    </r>
  </si>
  <si>
    <r>
      <rPr>
        <sz val="10"/>
        <rFont val="Tw Cen MT"/>
        <family val="2"/>
      </rPr>
      <t>Samè, Cercle de Kati</t>
    </r>
  </si>
  <si>
    <r>
      <rPr>
        <sz val="9"/>
        <rFont val="Tw Cen MT"/>
        <family val="2"/>
      </rPr>
      <t>APL-H-446</t>
    </r>
  </si>
  <si>
    <r>
      <rPr>
        <sz val="9"/>
        <rFont val="Tw Cen MT"/>
        <family val="2"/>
      </rPr>
      <t>SS 2620/04</t>
    </r>
  </si>
  <si>
    <r>
      <rPr>
        <sz val="10"/>
        <rFont val="Tw Cen MT"/>
        <family val="2"/>
      </rPr>
      <t>Sénou, Commune VI</t>
    </r>
  </si>
  <si>
    <r>
      <rPr>
        <sz val="9"/>
        <rFont val="Tw Cen MT"/>
        <family val="2"/>
      </rPr>
      <t>APL-H-447</t>
    </r>
  </si>
  <si>
    <r>
      <rPr>
        <sz val="9"/>
        <rFont val="Tw Cen MT"/>
        <family val="2"/>
      </rPr>
      <t>SS 2621/06</t>
    </r>
  </si>
  <si>
    <r>
      <rPr>
        <sz val="10"/>
        <rFont val="Tw Cen MT"/>
        <family val="2"/>
      </rPr>
      <t>Hippodrome</t>
    </r>
  </si>
  <si>
    <r>
      <rPr>
        <sz val="9"/>
        <rFont val="Tw Cen MT"/>
        <family val="2"/>
      </rPr>
      <t>APL-H-448</t>
    </r>
  </si>
  <si>
    <r>
      <rPr>
        <sz val="9"/>
        <rFont val="Tw Cen MT"/>
        <family val="2"/>
      </rPr>
      <t>SS 2703/21</t>
    </r>
  </si>
  <si>
    <r>
      <rPr>
        <sz val="9"/>
        <rFont val="Tw Cen MT"/>
        <family val="2"/>
      </rPr>
      <t>SIDIBE, Amadou</t>
    </r>
  </si>
  <si>
    <r>
      <rPr>
        <sz val="10"/>
        <rFont val="Tw Cen MT"/>
        <family val="2"/>
      </rPr>
      <t>Ballatiébougou Yanfolila</t>
    </r>
  </si>
  <si>
    <r>
      <rPr>
        <sz val="9"/>
        <rFont val="Tw Cen MT"/>
        <family val="2"/>
      </rPr>
      <t>APL-H-45</t>
    </r>
  </si>
  <si>
    <r>
      <rPr>
        <sz val="9"/>
        <rFont val="Tw Cen MT"/>
        <family val="2"/>
      </rPr>
      <t>SS 1295/18</t>
    </r>
  </si>
  <si>
    <r>
      <rPr>
        <sz val="10"/>
        <rFont val="Tw Cen MT"/>
        <family val="2"/>
      </rPr>
      <t>Lafiabougou  kayes</t>
    </r>
  </si>
  <si>
    <r>
      <rPr>
        <sz val="9"/>
        <rFont val="Tw Cen MT"/>
        <family val="2"/>
      </rPr>
      <t>APL-H-46</t>
    </r>
  </si>
  <si>
    <r>
      <rPr>
        <sz val="9"/>
        <rFont val="Tw Cen MT"/>
        <family val="2"/>
      </rPr>
      <t>SS 1296/18</t>
    </r>
  </si>
  <si>
    <r>
      <rPr>
        <sz val="10"/>
        <rFont val="Tw Cen MT"/>
        <family val="2"/>
      </rPr>
      <t>DIBOLI</t>
    </r>
  </si>
  <si>
    <r>
      <rPr>
        <sz val="9"/>
        <rFont val="Tw Cen MT"/>
        <family val="2"/>
      </rPr>
      <t>APL-H-47</t>
    </r>
  </si>
  <si>
    <r>
      <rPr>
        <sz val="9"/>
        <rFont val="Tw Cen MT"/>
        <family val="2"/>
      </rPr>
      <t>SS 1297/18</t>
    </r>
  </si>
  <si>
    <r>
      <rPr>
        <sz val="10"/>
        <rFont val="Tw Cen MT"/>
        <family val="2"/>
      </rPr>
      <t>Baguineda Route de Ségou</t>
    </r>
  </si>
  <si>
    <r>
      <rPr>
        <sz val="9"/>
        <rFont val="Tw Cen MT"/>
        <family val="2"/>
      </rPr>
      <t>APL-H-48</t>
    </r>
  </si>
  <si>
    <r>
      <rPr>
        <sz val="9"/>
        <rFont val="Tw Cen MT"/>
        <family val="2"/>
      </rPr>
      <t>SS 1298/18</t>
    </r>
  </si>
  <si>
    <r>
      <rPr>
        <sz val="10"/>
        <rFont val="Tw Cen MT"/>
        <family val="2"/>
      </rPr>
      <t>YIRIMADIO-BAMAKO Près de l'ex-Poste de Controle</t>
    </r>
  </si>
  <si>
    <r>
      <rPr>
        <sz val="9"/>
        <rFont val="Tw Cen MT"/>
        <family val="2"/>
      </rPr>
      <t>APL-H-49</t>
    </r>
  </si>
  <si>
    <r>
      <rPr>
        <sz val="9"/>
        <rFont val="Tw Cen MT"/>
        <family val="2"/>
      </rPr>
      <t>SS 1299/18</t>
    </r>
  </si>
  <si>
    <r>
      <rPr>
        <sz val="9"/>
        <rFont val="Tw Cen MT"/>
        <family val="2"/>
      </rPr>
      <t>H2A-SA</t>
    </r>
  </si>
  <si>
    <r>
      <rPr>
        <sz val="10"/>
        <rFont val="Tw Cen MT"/>
        <family val="2"/>
      </rPr>
      <t>Kobala koro Commune de Baguineda</t>
    </r>
  </si>
  <si>
    <r>
      <rPr>
        <sz val="9"/>
        <rFont val="Tw Cen MT"/>
        <family val="2"/>
      </rPr>
      <t>APL-H-5</t>
    </r>
  </si>
  <si>
    <r>
      <rPr>
        <sz val="9"/>
        <rFont val="Tw Cen MT"/>
        <family val="2"/>
      </rPr>
      <t>SS 1248/18</t>
    </r>
  </si>
  <si>
    <r>
      <rPr>
        <sz val="10"/>
        <rFont val="Tw Cen MT"/>
        <family val="2"/>
      </rPr>
      <t>Ségou Pélengana</t>
    </r>
  </si>
  <si>
    <r>
      <rPr>
        <sz val="9"/>
        <rFont val="Tw Cen MT"/>
        <family val="2"/>
      </rPr>
      <t>APL-H-50</t>
    </r>
  </si>
  <si>
    <r>
      <rPr>
        <sz val="9"/>
        <rFont val="Tw Cen MT"/>
        <family val="2"/>
      </rPr>
      <t>SS 1311/18</t>
    </r>
  </si>
  <si>
    <r>
      <rPr>
        <sz val="9"/>
        <rFont val="Tw Cen MT"/>
        <family val="2"/>
      </rPr>
      <t>KAMPO, MAMA</t>
    </r>
  </si>
  <si>
    <r>
      <rPr>
        <sz val="9"/>
        <rFont val="Tw Cen MT"/>
        <family val="2"/>
      </rPr>
      <t>APL-H-51</t>
    </r>
  </si>
  <si>
    <r>
      <rPr>
        <sz val="9"/>
        <rFont val="Tw Cen MT"/>
        <family val="2"/>
      </rPr>
      <t>SS 1312/18</t>
    </r>
  </si>
  <si>
    <r>
      <rPr>
        <sz val="9"/>
        <rFont val="Tw Cen MT"/>
        <family val="2"/>
      </rPr>
      <t>APL-H-52</t>
    </r>
  </si>
  <si>
    <r>
      <rPr>
        <sz val="9"/>
        <rFont val="Tw Cen MT"/>
        <family val="2"/>
      </rPr>
      <t>SS 1313/18</t>
    </r>
  </si>
  <si>
    <r>
      <rPr>
        <sz val="9"/>
        <rFont val="Tw Cen MT"/>
        <family val="2"/>
      </rPr>
      <t>Perou, Adorgo</t>
    </r>
  </si>
  <si>
    <r>
      <rPr>
        <sz val="10"/>
        <rFont val="Tw Cen MT"/>
        <family val="2"/>
      </rPr>
      <t>HIPPODROME BAMAKO</t>
    </r>
  </si>
  <si>
    <r>
      <rPr>
        <sz val="9"/>
        <rFont val="Tw Cen MT"/>
        <family val="2"/>
      </rPr>
      <t>APL-H-53</t>
    </r>
  </si>
  <si>
    <r>
      <rPr>
        <sz val="9"/>
        <rFont val="Tw Cen MT"/>
        <family val="2"/>
      </rPr>
      <t>SS 1314/18</t>
    </r>
  </si>
  <si>
    <r>
      <rPr>
        <sz val="9"/>
        <rFont val="Tw Cen MT"/>
        <family val="2"/>
      </rPr>
      <t>MADINA TRANS-SARL</t>
    </r>
  </si>
  <si>
    <r>
      <rPr>
        <sz val="9"/>
        <rFont val="Tw Cen MT"/>
        <family val="2"/>
      </rPr>
      <t>APL-H-54</t>
    </r>
  </si>
  <si>
    <r>
      <rPr>
        <sz val="9"/>
        <rFont val="Tw Cen MT"/>
        <family val="2"/>
      </rPr>
      <t>SS 1315/18</t>
    </r>
  </si>
  <si>
    <r>
      <rPr>
        <sz val="9"/>
        <rFont val="Tw Cen MT"/>
        <family val="2"/>
      </rPr>
      <t>Matrans Mali Sarl</t>
    </r>
  </si>
  <si>
    <r>
      <rPr>
        <sz val="9"/>
        <rFont val="Tw Cen MT"/>
        <family val="2"/>
      </rPr>
      <t>083201874H</t>
    </r>
  </si>
  <si>
    <r>
      <rPr>
        <sz val="9"/>
        <rFont val="Tw Cen MT"/>
        <family val="2"/>
      </rPr>
      <t>APL-H-55</t>
    </r>
  </si>
  <si>
    <r>
      <rPr>
        <sz val="9"/>
        <rFont val="Tw Cen MT"/>
        <family val="2"/>
      </rPr>
      <t>SS 1316/18</t>
    </r>
  </si>
  <si>
    <r>
      <rPr>
        <sz val="9"/>
        <rFont val="Tw Cen MT"/>
        <family val="2"/>
      </rPr>
      <t>Societé BARAKA de Produits Pétroliers</t>
    </r>
  </si>
  <si>
    <r>
      <rPr>
        <sz val="9"/>
        <rFont val="Tw Cen MT"/>
        <family val="2"/>
      </rPr>
      <t>011002649N</t>
    </r>
  </si>
  <si>
    <r>
      <rPr>
        <sz val="9"/>
        <rFont val="Tw Cen MT"/>
        <family val="2"/>
      </rPr>
      <t>APL-H-56</t>
    </r>
  </si>
  <si>
    <r>
      <rPr>
        <sz val="9"/>
        <rFont val="Tw Cen MT"/>
        <family val="2"/>
      </rPr>
      <t>SS 1317/18</t>
    </r>
  </si>
  <si>
    <r>
      <rPr>
        <sz val="10"/>
        <rFont val="Tw Cen MT"/>
        <family val="2"/>
      </rPr>
      <t>Kayes DIYALA</t>
    </r>
  </si>
  <si>
    <r>
      <rPr>
        <sz val="9"/>
        <rFont val="Tw Cen MT"/>
        <family val="2"/>
      </rPr>
      <t>APL-H-57</t>
    </r>
  </si>
  <si>
    <r>
      <rPr>
        <sz val="9"/>
        <rFont val="Tw Cen MT"/>
        <family val="2"/>
      </rPr>
      <t>SS 1318/18</t>
    </r>
  </si>
  <si>
    <r>
      <rPr>
        <sz val="9"/>
        <rFont val="Tw Cen MT"/>
        <family val="2"/>
      </rPr>
      <t>APL-H-58</t>
    </r>
  </si>
  <si>
    <r>
      <rPr>
        <sz val="9"/>
        <rFont val="Tw Cen MT"/>
        <family val="2"/>
      </rPr>
      <t>SS 1319/18</t>
    </r>
  </si>
  <si>
    <r>
      <rPr>
        <sz val="9"/>
        <rFont val="Tw Cen MT"/>
        <family val="2"/>
      </rPr>
      <t>APL-H-59</t>
    </r>
  </si>
  <si>
    <r>
      <rPr>
        <sz val="9"/>
        <rFont val="Tw Cen MT"/>
        <family val="2"/>
      </rPr>
      <t>SS 1320/18</t>
    </r>
  </si>
  <si>
    <r>
      <rPr>
        <sz val="10"/>
        <rFont val="Tw Cen MT"/>
        <family val="2"/>
      </rPr>
      <t>Kalaban-Coura Sud</t>
    </r>
  </si>
  <si>
    <r>
      <rPr>
        <sz val="9"/>
        <rFont val="Tw Cen MT"/>
        <family val="2"/>
      </rPr>
      <t>APL-H-6</t>
    </r>
  </si>
  <si>
    <r>
      <rPr>
        <sz val="9"/>
        <rFont val="Tw Cen MT"/>
        <family val="2"/>
      </rPr>
      <t>SS 1249/18</t>
    </r>
  </si>
  <si>
    <r>
      <rPr>
        <sz val="10"/>
        <rFont val="Tw Cen MT"/>
        <family val="2"/>
      </rPr>
      <t>SEGOU-Route de Markala</t>
    </r>
  </si>
  <si>
    <r>
      <rPr>
        <sz val="9"/>
        <rFont val="Tw Cen MT"/>
        <family val="2"/>
      </rPr>
      <t>APL-H-60</t>
    </r>
  </si>
  <si>
    <r>
      <rPr>
        <sz val="9"/>
        <rFont val="Tw Cen MT"/>
        <family val="2"/>
      </rPr>
      <t>SS 1321/18</t>
    </r>
  </si>
  <si>
    <r>
      <rPr>
        <sz val="10"/>
        <rFont val="Tw Cen MT"/>
        <family val="2"/>
      </rPr>
      <t>FALADIE 30m</t>
    </r>
  </si>
  <si>
    <r>
      <rPr>
        <sz val="9"/>
        <rFont val="Tw Cen MT"/>
        <family val="2"/>
      </rPr>
      <t>APL-H-61</t>
    </r>
  </si>
  <si>
    <r>
      <rPr>
        <sz val="9"/>
        <rFont val="Tw Cen MT"/>
        <family val="2"/>
      </rPr>
      <t>SS 1322/18</t>
    </r>
  </si>
  <si>
    <r>
      <rPr>
        <sz val="10"/>
        <rFont val="Tw Cen MT"/>
        <family val="2"/>
      </rPr>
      <t>Sabalibougou</t>
    </r>
  </si>
  <si>
    <r>
      <rPr>
        <sz val="9"/>
        <rFont val="Tw Cen MT"/>
        <family val="2"/>
      </rPr>
      <t>APL-H-62</t>
    </r>
  </si>
  <si>
    <r>
      <rPr>
        <sz val="9"/>
        <rFont val="Tw Cen MT"/>
        <family val="2"/>
      </rPr>
      <t>SS 1323/18</t>
    </r>
  </si>
  <si>
    <r>
      <rPr>
        <sz val="9"/>
        <rFont val="Tw Cen MT"/>
        <family val="2"/>
      </rPr>
      <t>Compagnie Nationale de Commerce et Produits Petroliers SARL</t>
    </r>
  </si>
  <si>
    <r>
      <rPr>
        <sz val="10"/>
        <rFont val="Tw Cen MT"/>
        <family val="2"/>
      </rPr>
      <t>FARABA C/KATI</t>
    </r>
  </si>
  <si>
    <r>
      <rPr>
        <sz val="9"/>
        <rFont val="Tw Cen MT"/>
        <family val="2"/>
      </rPr>
      <t>APL-H-63</t>
    </r>
  </si>
  <si>
    <r>
      <rPr>
        <sz val="9"/>
        <rFont val="Tw Cen MT"/>
        <family val="2"/>
      </rPr>
      <t>SS 1324/18</t>
    </r>
  </si>
  <si>
    <r>
      <rPr>
        <sz val="9"/>
        <rFont val="Tw Cen MT"/>
        <family val="2"/>
      </rPr>
      <t>Goita, Emmanuel</t>
    </r>
  </si>
  <si>
    <r>
      <rPr>
        <sz val="10"/>
        <rFont val="Tw Cen MT"/>
        <family val="2"/>
      </rPr>
      <t>YOROSSO -</t>
    </r>
  </si>
  <si>
    <r>
      <rPr>
        <sz val="9"/>
        <rFont val="Tw Cen MT"/>
        <family val="2"/>
      </rPr>
      <t>APL-H-64</t>
    </r>
  </si>
  <si>
    <r>
      <rPr>
        <sz val="9"/>
        <rFont val="Tw Cen MT"/>
        <family val="2"/>
      </rPr>
      <t>SS 1325/18</t>
    </r>
  </si>
  <si>
    <r>
      <rPr>
        <sz val="9"/>
        <rFont val="Tw Cen MT"/>
        <family val="2"/>
      </rPr>
      <t>APL-H-65</t>
    </r>
  </si>
  <si>
    <r>
      <rPr>
        <sz val="9"/>
        <rFont val="Tw Cen MT"/>
        <family val="2"/>
      </rPr>
      <t>SS 1326/18</t>
    </r>
  </si>
  <si>
    <r>
      <rPr>
        <sz val="9"/>
        <rFont val="Tw Cen MT"/>
        <family val="2"/>
      </rPr>
      <t>Traoré, Lozeni</t>
    </r>
  </si>
  <si>
    <r>
      <rPr>
        <sz val="10"/>
        <rFont val="Tw Cen MT"/>
        <family val="2"/>
      </rPr>
      <t>Koutiala</t>
    </r>
  </si>
  <si>
    <r>
      <rPr>
        <sz val="9"/>
        <rFont val="Tw Cen MT"/>
        <family val="2"/>
      </rPr>
      <t>APL-H-66</t>
    </r>
  </si>
  <si>
    <r>
      <rPr>
        <sz val="9"/>
        <rFont val="Tw Cen MT"/>
        <family val="2"/>
      </rPr>
      <t>SS 1327/18</t>
    </r>
  </si>
  <si>
    <r>
      <rPr>
        <sz val="9"/>
        <rFont val="Tw Cen MT"/>
        <family val="2"/>
      </rPr>
      <t>Diarra, Mohamed Daouda</t>
    </r>
  </si>
  <si>
    <r>
      <rPr>
        <sz val="10"/>
        <rFont val="Tw Cen MT"/>
        <family val="2"/>
      </rPr>
      <t>Koutiala Darsalam II</t>
    </r>
  </si>
  <si>
    <r>
      <rPr>
        <sz val="9"/>
        <rFont val="Tw Cen MT"/>
        <family val="2"/>
      </rPr>
      <t>APL-H-67</t>
    </r>
  </si>
  <si>
    <r>
      <rPr>
        <sz val="9"/>
        <rFont val="Tw Cen MT"/>
        <family val="2"/>
      </rPr>
      <t>SS 1328/18</t>
    </r>
  </si>
  <si>
    <r>
      <rPr>
        <sz val="10"/>
        <rFont val="Tw Cen MT"/>
        <family val="2"/>
      </rPr>
      <t>KOUTIALA pont Lumumba</t>
    </r>
  </si>
  <si>
    <r>
      <rPr>
        <sz val="9"/>
        <rFont val="Tw Cen MT"/>
        <family val="2"/>
      </rPr>
      <t>APL-H-68</t>
    </r>
  </si>
  <si>
    <r>
      <rPr>
        <sz val="9"/>
        <rFont val="Tw Cen MT"/>
        <family val="2"/>
      </rPr>
      <t>SS 1329/18</t>
    </r>
  </si>
  <si>
    <r>
      <rPr>
        <sz val="10"/>
        <rFont val="Tw Cen MT"/>
        <family val="2"/>
      </rPr>
      <t>Koutiala Darsalam I</t>
    </r>
  </si>
  <si>
    <r>
      <rPr>
        <sz val="9"/>
        <rFont val="Tw Cen MT"/>
        <family val="2"/>
      </rPr>
      <t>APL-H-69</t>
    </r>
  </si>
  <si>
    <r>
      <rPr>
        <sz val="9"/>
        <rFont val="Tw Cen MT"/>
        <family val="2"/>
      </rPr>
      <t>SS 1330/18</t>
    </r>
  </si>
  <si>
    <r>
      <rPr>
        <sz val="10"/>
        <rFont val="Tw Cen MT"/>
        <family val="2"/>
      </rPr>
      <t>Niamakoro 30 mètres</t>
    </r>
  </si>
  <si>
    <r>
      <rPr>
        <sz val="9"/>
        <rFont val="Tw Cen MT"/>
        <family val="2"/>
      </rPr>
      <t>APL-H-7</t>
    </r>
  </si>
  <si>
    <r>
      <rPr>
        <sz val="9"/>
        <rFont val="Tw Cen MT"/>
        <family val="2"/>
      </rPr>
      <t>SS 1250/18</t>
    </r>
  </si>
  <si>
    <r>
      <rPr>
        <sz val="10"/>
        <rFont val="Tw Cen MT"/>
        <family val="2"/>
      </rPr>
      <t>SEGOU SIDO SONIKOURA</t>
    </r>
  </si>
  <si>
    <r>
      <rPr>
        <sz val="9"/>
        <rFont val="Tw Cen MT"/>
        <family val="2"/>
      </rPr>
      <t>APL-H-70</t>
    </r>
  </si>
  <si>
    <r>
      <rPr>
        <sz val="9"/>
        <rFont val="Tw Cen MT"/>
        <family val="2"/>
      </rPr>
      <t>SS 1331/18</t>
    </r>
  </si>
  <si>
    <r>
      <rPr>
        <sz val="10"/>
        <rFont val="Tw Cen MT"/>
        <family val="2"/>
      </rPr>
      <t>Bamako Quartier du Fleuve</t>
    </r>
  </si>
  <si>
    <r>
      <rPr>
        <sz val="9"/>
        <rFont val="Tw Cen MT"/>
        <family val="2"/>
      </rPr>
      <t>APL-H-71</t>
    </r>
  </si>
  <si>
    <r>
      <rPr>
        <sz val="9"/>
        <rFont val="Tw Cen MT"/>
        <family val="2"/>
      </rPr>
      <t>SS 1341/18</t>
    </r>
  </si>
  <si>
    <r>
      <rPr>
        <sz val="9"/>
        <rFont val="Tw Cen MT"/>
        <family val="2"/>
      </rPr>
      <t>BALIMAYA KADI SARL</t>
    </r>
  </si>
  <si>
    <r>
      <rPr>
        <sz val="9"/>
        <rFont val="Tw Cen MT"/>
        <family val="2"/>
      </rPr>
      <t>APL-H-72</t>
    </r>
  </si>
  <si>
    <r>
      <rPr>
        <sz val="9"/>
        <rFont val="Tw Cen MT"/>
        <family val="2"/>
      </rPr>
      <t>SS 1342/18</t>
    </r>
  </si>
  <si>
    <r>
      <rPr>
        <sz val="10"/>
        <rFont val="Tw Cen MT"/>
        <family val="2"/>
      </rPr>
      <t>PAPARAH KAYES</t>
    </r>
  </si>
  <si>
    <r>
      <rPr>
        <sz val="9"/>
        <rFont val="Tw Cen MT"/>
        <family val="2"/>
      </rPr>
      <t>APL-H-73</t>
    </r>
  </si>
  <si>
    <r>
      <rPr>
        <sz val="9"/>
        <rFont val="Tw Cen MT"/>
        <family val="2"/>
      </rPr>
      <t>SS 1343/18</t>
    </r>
  </si>
  <si>
    <r>
      <rPr>
        <sz val="9"/>
        <rFont val="Tw Cen MT"/>
        <family val="2"/>
      </rPr>
      <t>APL-H-74</t>
    </r>
  </si>
  <si>
    <r>
      <rPr>
        <sz val="9"/>
        <rFont val="Tw Cen MT"/>
        <family val="2"/>
      </rPr>
      <t>SS 1344/18</t>
    </r>
  </si>
  <si>
    <r>
      <rPr>
        <sz val="10"/>
        <rFont val="Tw Cen MT"/>
        <family val="2"/>
      </rPr>
      <t>Djidjan</t>
    </r>
  </si>
  <si>
    <r>
      <rPr>
        <sz val="9"/>
        <rFont val="Tw Cen MT"/>
        <family val="2"/>
      </rPr>
      <t>APL-H-75</t>
    </r>
  </si>
  <si>
    <r>
      <rPr>
        <sz val="9"/>
        <rFont val="Tw Cen MT"/>
        <family val="2"/>
      </rPr>
      <t>SS 1345/18</t>
    </r>
  </si>
  <si>
    <r>
      <rPr>
        <sz val="9"/>
        <rFont val="Tw Cen MT"/>
        <family val="2"/>
      </rPr>
      <t>APL-H-76</t>
    </r>
  </si>
  <si>
    <r>
      <rPr>
        <sz val="9"/>
        <rFont val="Tw Cen MT"/>
        <family val="2"/>
      </rPr>
      <t>SS 1346/18</t>
    </r>
  </si>
  <si>
    <r>
      <rPr>
        <sz val="9"/>
        <rFont val="Tw Cen MT"/>
        <family val="2"/>
      </rPr>
      <t>APL-H-77</t>
    </r>
  </si>
  <si>
    <r>
      <rPr>
        <sz val="9"/>
        <rFont val="Tw Cen MT"/>
        <family val="2"/>
      </rPr>
      <t>SS 1347/18</t>
    </r>
  </si>
  <si>
    <r>
      <rPr>
        <sz val="10"/>
        <rFont val="Tw Cen MT"/>
        <family val="2"/>
      </rPr>
      <t>KAYES SOUTOUCOULE</t>
    </r>
  </si>
  <si>
    <r>
      <rPr>
        <sz val="9"/>
        <rFont val="Tw Cen MT"/>
        <family val="2"/>
      </rPr>
      <t>APL-H-78</t>
    </r>
  </si>
  <si>
    <r>
      <rPr>
        <sz val="9"/>
        <rFont val="Tw Cen MT"/>
        <family val="2"/>
      </rPr>
      <t>SS 1348/18</t>
    </r>
  </si>
  <si>
    <r>
      <rPr>
        <sz val="10"/>
        <rFont val="Tw Cen MT"/>
        <family val="2"/>
      </rPr>
      <t>KAYES LAFIABOUBOU</t>
    </r>
  </si>
  <si>
    <r>
      <rPr>
        <sz val="9"/>
        <rFont val="Tw Cen MT"/>
        <family val="2"/>
      </rPr>
      <t>APL-H-79</t>
    </r>
  </si>
  <si>
    <r>
      <rPr>
        <sz val="9"/>
        <rFont val="Tw Cen MT"/>
        <family val="2"/>
      </rPr>
      <t>SS 1437/18</t>
    </r>
  </si>
  <si>
    <r>
      <rPr>
        <sz val="9"/>
        <rFont val="Tw Cen MT"/>
        <family val="2"/>
      </rPr>
      <t>LIBYA OIL MALI</t>
    </r>
  </si>
  <si>
    <r>
      <rPr>
        <sz val="9"/>
        <rFont val="Tw Cen MT"/>
        <family val="2"/>
      </rPr>
      <t>MaBK02010.B3562</t>
    </r>
  </si>
  <si>
    <r>
      <rPr>
        <sz val="9"/>
        <rFont val="Tw Cen MT"/>
        <family val="2"/>
      </rPr>
      <t>APL-H-8</t>
    </r>
  </si>
  <si>
    <r>
      <rPr>
        <sz val="9"/>
        <rFont val="Tw Cen MT"/>
        <family val="2"/>
      </rPr>
      <t>SS 1251/18</t>
    </r>
  </si>
  <si>
    <r>
      <rPr>
        <sz val="10"/>
        <rFont val="Tw Cen MT"/>
        <family val="2"/>
      </rPr>
      <t>SEGOU BAGADADJI</t>
    </r>
  </si>
  <si>
    <r>
      <rPr>
        <sz val="9"/>
        <rFont val="Tw Cen MT"/>
        <family val="2"/>
      </rPr>
      <t>APL-H-80</t>
    </r>
  </si>
  <si>
    <r>
      <rPr>
        <sz val="9"/>
        <rFont val="Tw Cen MT"/>
        <family val="2"/>
      </rPr>
      <t>SS 1438/18</t>
    </r>
  </si>
  <si>
    <r>
      <rPr>
        <sz val="10"/>
        <rFont val="Tw Cen MT"/>
        <family val="2"/>
      </rPr>
      <t>Boulkassoubougou bamako</t>
    </r>
  </si>
  <si>
    <r>
      <rPr>
        <sz val="9"/>
        <rFont val="Tw Cen MT"/>
        <family val="2"/>
      </rPr>
      <t>APL-H-81</t>
    </r>
  </si>
  <si>
    <r>
      <rPr>
        <sz val="9"/>
        <rFont val="Tw Cen MT"/>
        <family val="2"/>
      </rPr>
      <t>SS 1439/18</t>
    </r>
  </si>
  <si>
    <r>
      <rPr>
        <sz val="10"/>
        <rFont val="Tw Cen MT"/>
        <family val="2"/>
      </rPr>
      <t xml:space="preserve">N'gomi, Cercle de Kati </t>
    </r>
  </si>
  <si>
    <r>
      <rPr>
        <sz val="9"/>
        <rFont val="Tw Cen MT"/>
        <family val="2"/>
      </rPr>
      <t>APL-H-82</t>
    </r>
  </si>
  <si>
    <r>
      <rPr>
        <sz val="9"/>
        <rFont val="Tw Cen MT"/>
        <family val="2"/>
      </rPr>
      <t>SS 1441/18</t>
    </r>
  </si>
  <si>
    <r>
      <rPr>
        <sz val="10"/>
        <rFont val="Tw Cen MT"/>
        <family val="2"/>
      </rPr>
      <t>centre commercial près de la gare ferroviaire</t>
    </r>
  </si>
  <si>
    <r>
      <rPr>
        <sz val="9"/>
        <rFont val="Tw Cen MT"/>
        <family val="2"/>
      </rPr>
      <t>APL-H-83</t>
    </r>
  </si>
  <si>
    <r>
      <rPr>
        <sz val="9"/>
        <rFont val="Tw Cen MT"/>
        <family val="2"/>
      </rPr>
      <t>SS 1440/18</t>
    </r>
  </si>
  <si>
    <r>
      <rPr>
        <sz val="10"/>
        <rFont val="Tw Cen MT"/>
        <family val="2"/>
      </rPr>
      <t>Bamako - Hamdallaye ACI 2000</t>
    </r>
  </si>
  <si>
    <r>
      <rPr>
        <sz val="9"/>
        <rFont val="Tw Cen MT"/>
        <family val="2"/>
      </rPr>
      <t>APL-H-84</t>
    </r>
  </si>
  <si>
    <r>
      <rPr>
        <sz val="9"/>
        <rFont val="Tw Cen MT"/>
        <family val="2"/>
      </rPr>
      <t>SS 1443/18</t>
    </r>
  </si>
  <si>
    <r>
      <rPr>
        <sz val="9"/>
        <rFont val="Tw Cen MT"/>
        <family val="2"/>
      </rPr>
      <t>Maiga, Amadou</t>
    </r>
  </si>
  <si>
    <r>
      <rPr>
        <sz val="10"/>
        <rFont val="Tw Cen MT"/>
        <family val="2"/>
      </rPr>
      <t>Niamakoro Cite Unicef</t>
    </r>
  </si>
  <si>
    <r>
      <rPr>
        <sz val="9"/>
        <rFont val="Tw Cen MT"/>
        <family val="2"/>
      </rPr>
      <t>APL-H-85</t>
    </r>
  </si>
  <si>
    <r>
      <rPr>
        <sz val="9"/>
        <rFont val="Tw Cen MT"/>
        <family val="2"/>
      </rPr>
      <t>SS 1444/18</t>
    </r>
  </si>
  <si>
    <r>
      <rPr>
        <sz val="9"/>
        <rFont val="Tw Cen MT"/>
        <family val="2"/>
      </rPr>
      <t>Djigué, Samba</t>
    </r>
  </si>
  <si>
    <r>
      <rPr>
        <sz val="10"/>
        <rFont val="Tw Cen MT"/>
        <family val="2"/>
      </rPr>
      <t>SOGONIKO BAMAKO</t>
    </r>
  </si>
  <si>
    <r>
      <rPr>
        <sz val="9"/>
        <rFont val="Tw Cen MT"/>
        <family val="2"/>
      </rPr>
      <t>APL-H-86</t>
    </r>
  </si>
  <si>
    <r>
      <rPr>
        <sz val="9"/>
        <rFont val="Tw Cen MT"/>
        <family val="2"/>
      </rPr>
      <t>SS 1445/18</t>
    </r>
  </si>
  <si>
    <r>
      <rPr>
        <sz val="10"/>
        <rFont val="Tw Cen MT"/>
        <family val="2"/>
      </rPr>
      <t>Under Review</t>
    </r>
  </si>
  <si>
    <r>
      <rPr>
        <sz val="10"/>
        <rFont val="Tw Cen MT"/>
        <family val="2"/>
      </rPr>
      <t>Niono, Ségou</t>
    </r>
  </si>
  <si>
    <r>
      <rPr>
        <sz val="9"/>
        <rFont val="Tw Cen MT"/>
        <family val="2"/>
      </rPr>
      <t>APL-H-87</t>
    </r>
  </si>
  <si>
    <r>
      <rPr>
        <sz val="9"/>
        <rFont val="Tw Cen MT"/>
        <family val="2"/>
      </rPr>
      <t>SS 1447/18</t>
    </r>
  </si>
  <si>
    <r>
      <rPr>
        <sz val="10"/>
        <rFont val="Tw Cen MT"/>
        <family val="2"/>
      </rPr>
      <t>Kangaba</t>
    </r>
  </si>
  <si>
    <r>
      <rPr>
        <sz val="9"/>
        <rFont val="Tw Cen MT"/>
        <family val="2"/>
      </rPr>
      <t>APL-H-88</t>
    </r>
  </si>
  <si>
    <r>
      <rPr>
        <sz val="9"/>
        <rFont val="Tw Cen MT"/>
        <family val="2"/>
      </rPr>
      <t>SS 1449/18</t>
    </r>
  </si>
  <si>
    <r>
      <rPr>
        <sz val="10"/>
        <rFont val="Tw Cen MT"/>
        <family val="2"/>
      </rPr>
      <t xml:space="preserve">Kayes - Kita </t>
    </r>
  </si>
  <si>
    <r>
      <rPr>
        <sz val="9"/>
        <rFont val="Tw Cen MT"/>
        <family val="2"/>
      </rPr>
      <t>APL-H-89</t>
    </r>
  </si>
  <si>
    <r>
      <rPr>
        <sz val="9"/>
        <rFont val="Tw Cen MT"/>
        <family val="2"/>
      </rPr>
      <t>SS 1451/18</t>
    </r>
  </si>
  <si>
    <r>
      <rPr>
        <sz val="10"/>
        <rFont val="Tw Cen MT"/>
        <family val="2"/>
      </rPr>
      <t>Kati Farada, Koulikoro</t>
    </r>
  </si>
  <si>
    <r>
      <rPr>
        <sz val="9"/>
        <rFont val="Tw Cen MT"/>
        <family val="2"/>
      </rPr>
      <t>APL-H-9</t>
    </r>
  </si>
  <si>
    <r>
      <rPr>
        <sz val="9"/>
        <rFont val="Tw Cen MT"/>
        <family val="2"/>
      </rPr>
      <t>SS 1252/18</t>
    </r>
  </si>
  <si>
    <r>
      <rPr>
        <sz val="10"/>
        <rFont val="Tw Cen MT"/>
        <family val="2"/>
      </rPr>
      <t>Kayes</t>
    </r>
  </si>
  <si>
    <r>
      <rPr>
        <sz val="9"/>
        <rFont val="Tw Cen MT"/>
        <family val="2"/>
      </rPr>
      <t>APL-H-90</t>
    </r>
  </si>
  <si>
    <r>
      <rPr>
        <sz val="9"/>
        <rFont val="Tw Cen MT"/>
        <family val="2"/>
      </rPr>
      <t>SS 1452/18</t>
    </r>
  </si>
  <si>
    <r>
      <rPr>
        <sz val="10"/>
        <rFont val="Tw Cen MT"/>
        <family val="2"/>
      </rPr>
      <t>Kayes Diyala</t>
    </r>
  </si>
  <si>
    <r>
      <rPr>
        <sz val="9"/>
        <rFont val="Tw Cen MT"/>
        <family val="2"/>
      </rPr>
      <t>APL-H-91</t>
    </r>
  </si>
  <si>
    <r>
      <rPr>
        <sz val="9"/>
        <rFont val="Tw Cen MT"/>
        <family val="2"/>
      </rPr>
      <t>SS 1453/18</t>
    </r>
  </si>
  <si>
    <r>
      <rPr>
        <sz val="10"/>
        <rFont val="Tw Cen MT"/>
        <family val="2"/>
      </rPr>
      <t>Diéma, Kayes</t>
    </r>
  </si>
  <si>
    <r>
      <rPr>
        <sz val="9"/>
        <rFont val="Tw Cen MT"/>
        <family val="2"/>
      </rPr>
      <t>APL-H-92</t>
    </r>
  </si>
  <si>
    <r>
      <rPr>
        <sz val="9"/>
        <rFont val="Tw Cen MT"/>
        <family val="2"/>
      </rPr>
      <t>SS 1454/18</t>
    </r>
  </si>
  <si>
    <r>
      <rPr>
        <sz val="9"/>
        <rFont val="Tw Cen MT"/>
        <family val="2"/>
      </rPr>
      <t>Societé corridor</t>
    </r>
  </si>
  <si>
    <r>
      <rPr>
        <sz val="9"/>
        <rFont val="Tw Cen MT"/>
        <family val="2"/>
      </rPr>
      <t>085125472w</t>
    </r>
  </si>
  <si>
    <r>
      <rPr>
        <sz val="9"/>
        <rFont val="Tw Cen MT"/>
        <family val="2"/>
      </rPr>
      <t>APL-H-93</t>
    </r>
  </si>
  <si>
    <r>
      <rPr>
        <sz val="9"/>
        <rFont val="Tw Cen MT"/>
        <family val="2"/>
      </rPr>
      <t>SS 1455/18</t>
    </r>
  </si>
  <si>
    <r>
      <rPr>
        <sz val="10"/>
        <rFont val="Tw Cen MT"/>
        <family val="2"/>
      </rPr>
      <t>Kounda, Kayes</t>
    </r>
  </si>
  <si>
    <r>
      <rPr>
        <sz val="9"/>
        <rFont val="Tw Cen MT"/>
        <family val="2"/>
      </rPr>
      <t>APL-H-94</t>
    </r>
  </si>
  <si>
    <r>
      <rPr>
        <sz val="9"/>
        <rFont val="Tw Cen MT"/>
        <family val="2"/>
      </rPr>
      <t>SS 1456/18</t>
    </r>
  </si>
  <si>
    <r>
      <rPr>
        <sz val="10"/>
        <rFont val="Tw Cen MT"/>
        <family val="2"/>
      </rPr>
      <t>Sotuba, Bamako</t>
    </r>
  </si>
  <si>
    <r>
      <rPr>
        <sz val="9"/>
        <rFont val="Tw Cen MT"/>
        <family val="2"/>
      </rPr>
      <t>APL-H-95</t>
    </r>
  </si>
  <si>
    <r>
      <rPr>
        <sz val="9"/>
        <rFont val="Tw Cen MT"/>
        <family val="2"/>
      </rPr>
      <t>SS 1457/18</t>
    </r>
  </si>
  <si>
    <r>
      <rPr>
        <sz val="10"/>
        <rFont val="Tw Cen MT"/>
        <family val="2"/>
      </rPr>
      <t>Faladiè, Bamako</t>
    </r>
  </si>
  <si>
    <r>
      <rPr>
        <sz val="9"/>
        <rFont val="Tw Cen MT"/>
        <family val="2"/>
      </rPr>
      <t>APL-H-96</t>
    </r>
  </si>
  <si>
    <r>
      <rPr>
        <sz val="9"/>
        <rFont val="Tw Cen MT"/>
        <family val="2"/>
      </rPr>
      <t>SS 1458/18</t>
    </r>
  </si>
  <si>
    <r>
      <rPr>
        <sz val="10"/>
        <rFont val="Tw Cen MT"/>
        <family val="2"/>
      </rPr>
      <t>Banconi</t>
    </r>
  </si>
  <si>
    <r>
      <rPr>
        <sz val="9"/>
        <rFont val="Tw Cen MT"/>
        <family val="2"/>
      </rPr>
      <t>APL-H-97</t>
    </r>
  </si>
  <si>
    <r>
      <rPr>
        <sz val="9"/>
        <rFont val="Tw Cen MT"/>
        <family val="2"/>
      </rPr>
      <t>SS 1459/18</t>
    </r>
  </si>
  <si>
    <r>
      <rPr>
        <sz val="10"/>
        <rFont val="Tw Cen MT"/>
        <family val="2"/>
      </rPr>
      <t>Missabougou, Bamako</t>
    </r>
  </si>
  <si>
    <r>
      <rPr>
        <sz val="9"/>
        <rFont val="Tw Cen MT"/>
        <family val="2"/>
      </rPr>
      <t>APL-H-98</t>
    </r>
  </si>
  <si>
    <r>
      <rPr>
        <sz val="9"/>
        <rFont val="Tw Cen MT"/>
        <family val="2"/>
      </rPr>
      <t>SS 1460/18</t>
    </r>
  </si>
  <si>
    <r>
      <rPr>
        <sz val="10"/>
        <rFont val="Tw Cen MT"/>
        <family val="2"/>
      </rPr>
      <t>Hamdallaye ACI 2000, Bamako</t>
    </r>
  </si>
  <si>
    <r>
      <rPr>
        <sz val="9"/>
        <rFont val="Tw Cen MT"/>
        <family val="2"/>
      </rPr>
      <t>APL-H-99</t>
    </r>
  </si>
  <si>
    <r>
      <rPr>
        <sz val="9"/>
        <rFont val="Tw Cen MT"/>
        <family val="2"/>
      </rPr>
      <t>SS 1461/18</t>
    </r>
  </si>
  <si>
    <r>
      <rPr>
        <sz val="10"/>
        <rFont val="Tw Cen MT"/>
        <family val="2"/>
      </rPr>
      <t>Sébénicoro-Oyanko</t>
    </r>
  </si>
  <si>
    <r>
      <rPr>
        <sz val="9"/>
        <rFont val="Tw Cen MT"/>
        <family val="2"/>
      </rPr>
      <t>APL-I-1</t>
    </r>
  </si>
  <si>
    <r>
      <rPr>
        <sz val="9"/>
        <rFont val="Tw Cen MT"/>
        <family val="2"/>
      </rPr>
      <t>Jinlong-S.A.R.L</t>
    </r>
  </si>
  <si>
    <r>
      <rPr>
        <sz val="9"/>
        <rFont val="Tw Cen MT"/>
        <family val="2"/>
      </rPr>
      <t>082234708L</t>
    </r>
  </si>
  <si>
    <r>
      <rPr>
        <sz val="9"/>
        <rFont val="Tw Cen MT"/>
        <family val="2"/>
      </rPr>
      <t>Permis de Recherche, Groupes 1 et 2</t>
    </r>
  </si>
  <si>
    <r>
      <rPr>
        <sz val="10"/>
        <rFont val="Tw Cen MT"/>
        <family val="2"/>
      </rPr>
      <t>Kéla</t>
    </r>
  </si>
  <si>
    <r>
      <rPr>
        <sz val="9"/>
        <rFont val="Tw Cen MT"/>
        <family val="2"/>
      </rPr>
      <t>APL-I-10</t>
    </r>
  </si>
  <si>
    <r>
      <rPr>
        <sz val="9"/>
        <rFont val="Tw Cen MT"/>
        <family val="2"/>
      </rPr>
      <t>PR 8/11</t>
    </r>
  </si>
  <si>
    <r>
      <rPr>
        <sz val="9"/>
        <rFont val="Tw Cen MT"/>
        <family val="2"/>
      </rPr>
      <t>Kasli Gold SA</t>
    </r>
  </si>
  <si>
    <r>
      <rPr>
        <sz val="9"/>
        <rFont val="Tw Cen MT"/>
        <family val="2"/>
      </rPr>
      <t>0855113232R</t>
    </r>
  </si>
  <si>
    <r>
      <rPr>
        <sz val="9"/>
        <rFont val="Tw Cen MT"/>
        <family val="2"/>
      </rPr>
      <t>&lt;2012 Permis de Recherche</t>
    </r>
  </si>
  <si>
    <r>
      <rPr>
        <sz val="9"/>
        <rFont val="Tw Cen MT"/>
        <family val="2"/>
      </rPr>
      <t>APL-I-100</t>
    </r>
  </si>
  <si>
    <r>
      <rPr>
        <sz val="9"/>
        <rFont val="Tw Cen MT"/>
        <family val="2"/>
      </rPr>
      <t>PR 96/13</t>
    </r>
  </si>
  <si>
    <r>
      <rPr>
        <sz val="9"/>
        <rFont val="Tw Cen MT"/>
        <family val="2"/>
      </rPr>
      <t>Minefinders Mali SARL</t>
    </r>
  </si>
  <si>
    <r>
      <rPr>
        <sz val="9"/>
        <rFont val="Tw Cen MT"/>
        <family val="2"/>
      </rPr>
      <t>083333719J</t>
    </r>
  </si>
  <si>
    <r>
      <rPr>
        <sz val="10"/>
        <rFont val="Tw Cen MT"/>
        <family val="2"/>
      </rPr>
      <t>Diossyan-Sud</t>
    </r>
  </si>
  <si>
    <r>
      <rPr>
        <sz val="9"/>
        <rFont val="Tw Cen MT"/>
        <family val="2"/>
      </rPr>
      <t>APL-I-1000</t>
    </r>
  </si>
  <si>
    <r>
      <rPr>
        <sz val="9"/>
        <rFont val="Tw Cen MT"/>
        <family val="2"/>
      </rPr>
      <t>PE 642/15</t>
    </r>
  </si>
  <si>
    <r>
      <rPr>
        <sz val="9"/>
        <rFont val="Tw Cen MT"/>
        <family val="2"/>
      </rPr>
      <t>African Gold Group Mali SARL</t>
    </r>
  </si>
  <si>
    <r>
      <rPr>
        <sz val="9"/>
        <rFont val="Tw Cen MT"/>
        <family val="2"/>
      </rPr>
      <t>087800549W</t>
    </r>
  </si>
  <si>
    <r>
      <rPr>
        <sz val="9"/>
        <rFont val="Tw Cen MT"/>
        <family val="2"/>
      </rPr>
      <t>&lt;2012 Permis d'Exploitation</t>
    </r>
  </si>
  <si>
    <r>
      <rPr>
        <sz val="9"/>
        <rFont val="Tw Cen MT"/>
        <family val="2"/>
      </rPr>
      <t>APL-I-1001</t>
    </r>
  </si>
  <si>
    <r>
      <rPr>
        <sz val="9"/>
        <rFont val="Tw Cen MT"/>
        <family val="2"/>
      </rPr>
      <t>AEX 622/15</t>
    </r>
  </si>
  <si>
    <r>
      <rPr>
        <sz val="9"/>
        <rFont val="Tw Cen MT"/>
        <family val="2"/>
      </rPr>
      <t>Organisation Tounkara Commerce International Mining Investissement (O.T.C.I Mining Investissement) SARL</t>
    </r>
  </si>
  <si>
    <r>
      <rPr>
        <sz val="9"/>
        <rFont val="Tw Cen MT"/>
        <family val="2"/>
      </rPr>
      <t>082230097A</t>
    </r>
  </si>
  <si>
    <r>
      <rPr>
        <sz val="9"/>
        <rFont val="Tw Cen MT"/>
        <family val="2"/>
      </rPr>
      <t>Autorisation d'Exploration</t>
    </r>
  </si>
  <si>
    <r>
      <rPr>
        <sz val="10"/>
        <rFont val="Tw Cen MT"/>
        <family val="2"/>
      </rPr>
      <t>Djiningoué2</t>
    </r>
  </si>
  <si>
    <r>
      <rPr>
        <sz val="9"/>
        <rFont val="Tw Cen MT"/>
        <family val="2"/>
      </rPr>
      <t>APL-I-1002</t>
    </r>
  </si>
  <si>
    <r>
      <rPr>
        <sz val="9"/>
        <rFont val="Tw Cen MT"/>
        <family val="2"/>
      </rPr>
      <t>AEX 623/15</t>
    </r>
  </si>
  <si>
    <r>
      <rPr>
        <sz val="10"/>
        <rFont val="Tw Cen MT"/>
        <family val="2"/>
      </rPr>
      <t>Noumorilako-ESt</t>
    </r>
  </si>
  <si>
    <r>
      <rPr>
        <sz val="9"/>
        <rFont val="Tw Cen MT"/>
        <family val="2"/>
      </rPr>
      <t>APL-I-1003</t>
    </r>
  </si>
  <si>
    <r>
      <rPr>
        <sz val="9"/>
        <rFont val="Tw Cen MT"/>
        <family val="2"/>
      </rPr>
      <t>Boufan Minerales Ressources SARL</t>
    </r>
  </si>
  <si>
    <r>
      <rPr>
        <sz val="9"/>
        <rFont val="Tw Cen MT"/>
        <family val="2"/>
      </rPr>
      <t>Autorisation de Prospection, Groupes 1 et 2</t>
    </r>
  </si>
  <si>
    <r>
      <rPr>
        <sz val="10"/>
        <rFont val="Tw Cen MT"/>
        <family val="2"/>
      </rPr>
      <t>Sitakili-Ouest</t>
    </r>
  </si>
  <si>
    <r>
      <rPr>
        <sz val="9"/>
        <rFont val="Tw Cen MT"/>
        <family val="2"/>
      </rPr>
      <t>APL-I-1004</t>
    </r>
  </si>
  <si>
    <r>
      <rPr>
        <sz val="9"/>
        <rFont val="Tw Cen MT"/>
        <family val="2"/>
      </rPr>
      <t>AEX 618/15</t>
    </r>
  </si>
  <si>
    <r>
      <rPr>
        <sz val="9"/>
        <rFont val="Tw Cen MT"/>
        <family val="2"/>
      </rPr>
      <t>Société Malienne des Mines ( SO.MA.MINE) SARL Unipersonnelle</t>
    </r>
  </si>
  <si>
    <r>
      <rPr>
        <sz val="9"/>
        <rFont val="Tw Cen MT"/>
        <family val="2"/>
      </rPr>
      <t>082236718L</t>
    </r>
  </si>
  <si>
    <r>
      <rPr>
        <sz val="10"/>
        <rFont val="Tw Cen MT"/>
        <family val="2"/>
      </rPr>
      <t>Diangounté-Ouest</t>
    </r>
  </si>
  <si>
    <r>
      <rPr>
        <sz val="9"/>
        <rFont val="Tw Cen MT"/>
        <family val="2"/>
      </rPr>
      <t>APL-I-1005</t>
    </r>
  </si>
  <si>
    <r>
      <rPr>
        <sz val="9"/>
        <rFont val="Tw Cen MT"/>
        <family val="2"/>
      </rPr>
      <t>Minerals Torrnat- SARL</t>
    </r>
  </si>
  <si>
    <r>
      <rPr>
        <sz val="9"/>
        <rFont val="Tw Cen MT"/>
        <family val="2"/>
      </rPr>
      <t>081127822F</t>
    </r>
  </si>
  <si>
    <r>
      <rPr>
        <sz val="10"/>
        <rFont val="Tw Cen MT"/>
        <family val="2"/>
      </rPr>
      <t>N'tjila</t>
    </r>
  </si>
  <si>
    <r>
      <rPr>
        <sz val="9"/>
        <rFont val="Tw Cen MT"/>
        <family val="2"/>
      </rPr>
      <t>APL-I-1006</t>
    </r>
  </si>
  <si>
    <r>
      <rPr>
        <sz val="9"/>
        <rFont val="Tw Cen MT"/>
        <family val="2"/>
      </rPr>
      <t>Ciments de l'Afrique Mali (CIMAF Mali) SA</t>
    </r>
  </si>
  <si>
    <r>
      <rPr>
        <sz val="9"/>
        <rFont val="Tw Cen MT"/>
        <family val="2"/>
      </rPr>
      <t>084121163L</t>
    </r>
  </si>
  <si>
    <r>
      <rPr>
        <sz val="10"/>
        <rFont val="Tw Cen MT"/>
        <family val="2"/>
      </rPr>
      <t>Diala</t>
    </r>
  </si>
  <si>
    <r>
      <rPr>
        <sz val="9"/>
        <rFont val="Tw Cen MT"/>
        <family val="2"/>
      </rPr>
      <t>APL-I-1007</t>
    </r>
  </si>
  <si>
    <r>
      <rPr>
        <sz val="9"/>
        <rFont val="Tw Cen MT"/>
        <family val="2"/>
      </rPr>
      <t>AEX 632/15</t>
    </r>
  </si>
  <si>
    <r>
      <rPr>
        <sz val="9"/>
        <rFont val="Tw Cen MT"/>
        <family val="2"/>
      </rPr>
      <t>Mali Carrières SARL</t>
    </r>
  </si>
  <si>
    <r>
      <rPr>
        <sz val="9"/>
        <rFont val="Tw Cen MT"/>
        <family val="2"/>
      </rPr>
      <t>084123650C</t>
    </r>
  </si>
  <si>
    <r>
      <rPr>
        <sz val="10"/>
        <rFont val="Tw Cen MT"/>
        <family val="2"/>
      </rPr>
      <t>Yélékébougou</t>
    </r>
  </si>
  <si>
    <r>
      <rPr>
        <sz val="9"/>
        <rFont val="Tw Cen MT"/>
        <family val="2"/>
      </rPr>
      <t>APL-I-1008</t>
    </r>
  </si>
  <si>
    <r>
      <rPr>
        <sz val="9"/>
        <rFont val="Tw Cen MT"/>
        <family val="2"/>
      </rPr>
      <t>AEX 620/15</t>
    </r>
  </si>
  <si>
    <r>
      <rPr>
        <sz val="9"/>
        <rFont val="Tw Cen MT"/>
        <family val="2"/>
      </rPr>
      <t>HIGh Services Africa SARL</t>
    </r>
  </si>
  <si>
    <r>
      <rPr>
        <sz val="9"/>
        <rFont val="Tw Cen MT"/>
        <family val="2"/>
      </rPr>
      <t>086135600F</t>
    </r>
  </si>
  <si>
    <r>
      <rPr>
        <sz val="9"/>
        <rFont val="Tw Cen MT"/>
        <family val="2"/>
      </rPr>
      <t>Diamant</t>
    </r>
  </si>
  <si>
    <r>
      <rPr>
        <sz val="10"/>
        <rFont val="Tw Cen MT"/>
        <family val="2"/>
      </rPr>
      <t>Fadougou</t>
    </r>
  </si>
  <si>
    <r>
      <rPr>
        <sz val="9"/>
        <rFont val="Tw Cen MT"/>
        <family val="2"/>
      </rPr>
      <t>APL-I-1009</t>
    </r>
  </si>
  <si>
    <r>
      <rPr>
        <sz val="9"/>
        <rFont val="Tw Cen MT"/>
        <family val="2"/>
      </rPr>
      <t>Avnel Mali SARL</t>
    </r>
  </si>
  <si>
    <r>
      <rPr>
        <sz val="9"/>
        <rFont val="Tw Cen MT"/>
        <family val="2"/>
      </rPr>
      <t>087800491X</t>
    </r>
  </si>
  <si>
    <r>
      <rPr>
        <sz val="10"/>
        <rFont val="Tw Cen MT"/>
        <family val="2"/>
      </rPr>
      <t>Fougadian</t>
    </r>
  </si>
  <si>
    <r>
      <rPr>
        <sz val="9"/>
        <rFont val="Tw Cen MT"/>
        <family val="2"/>
      </rPr>
      <t>APL-I-101</t>
    </r>
  </si>
  <si>
    <r>
      <rPr>
        <sz val="9"/>
        <rFont val="Tw Cen MT"/>
        <family val="2"/>
      </rPr>
      <t>PR 97/13</t>
    </r>
  </si>
  <si>
    <r>
      <rPr>
        <sz val="9"/>
        <rFont val="Tw Cen MT"/>
        <family val="2"/>
      </rPr>
      <t>Société Malienne de Recherche et d'Exploitation Minière "SMREM SARL"</t>
    </r>
  </si>
  <si>
    <r>
      <rPr>
        <sz val="9"/>
        <rFont val="Tw Cen MT"/>
        <family val="2"/>
      </rPr>
      <t>083320230F</t>
    </r>
  </si>
  <si>
    <r>
      <rPr>
        <sz val="10"/>
        <rFont val="Tw Cen MT"/>
        <family val="2"/>
      </rPr>
      <t>Faradjé</t>
    </r>
  </si>
  <si>
    <r>
      <rPr>
        <sz val="9"/>
        <rFont val="Tw Cen MT"/>
        <family val="2"/>
      </rPr>
      <t>APL-I-1010</t>
    </r>
  </si>
  <si>
    <r>
      <rPr>
        <sz val="9"/>
        <rFont val="Tw Cen MT"/>
        <family val="2"/>
      </rPr>
      <t>Mali Ressources Minières (MRM) SARL</t>
    </r>
  </si>
  <si>
    <r>
      <rPr>
        <sz val="9"/>
        <rFont val="Tw Cen MT"/>
        <family val="2"/>
      </rPr>
      <t>082221863W</t>
    </r>
  </si>
  <si>
    <r>
      <rPr>
        <sz val="9"/>
        <rFont val="Tw Cen MT"/>
        <family val="2"/>
      </rPr>
      <t>Permis de Recherche, Groupes 3, 4 et 5</t>
    </r>
  </si>
  <si>
    <r>
      <rPr>
        <sz val="9"/>
        <rFont val="Tw Cen MT"/>
        <family val="2"/>
      </rPr>
      <t>Fer</t>
    </r>
  </si>
  <si>
    <r>
      <rPr>
        <sz val="10"/>
        <rFont val="Tw Cen MT"/>
        <family val="2"/>
      </rPr>
      <t>Kouroula</t>
    </r>
  </si>
  <si>
    <r>
      <rPr>
        <sz val="9"/>
        <rFont val="Tw Cen MT"/>
        <family val="2"/>
      </rPr>
      <t>APL-I-1011</t>
    </r>
  </si>
  <si>
    <r>
      <rPr>
        <sz val="9"/>
        <rFont val="Tw Cen MT"/>
        <family val="2"/>
      </rPr>
      <t>Keme Gold sarl</t>
    </r>
  </si>
  <si>
    <r>
      <rPr>
        <sz val="9"/>
        <rFont val="Tw Cen MT"/>
        <family val="2"/>
      </rPr>
      <t>082236241V</t>
    </r>
  </si>
  <si>
    <r>
      <rPr>
        <sz val="10"/>
        <rFont val="Tw Cen MT"/>
        <family val="2"/>
      </rPr>
      <t>Kolé-Est</t>
    </r>
  </si>
  <si>
    <r>
      <rPr>
        <sz val="9"/>
        <rFont val="Tw Cen MT"/>
        <family val="2"/>
      </rPr>
      <t>APL-I-1012</t>
    </r>
  </si>
  <si>
    <r>
      <rPr>
        <sz val="9"/>
        <rFont val="Tw Cen MT"/>
        <family val="2"/>
      </rPr>
      <t>PONA Abdoulaye Mining Corporation Mali (PAMCO Mali SA)</t>
    </r>
  </si>
  <si>
    <r>
      <rPr>
        <sz val="9"/>
        <rFont val="Tw Cen MT"/>
        <family val="2"/>
      </rPr>
      <t>084117239X</t>
    </r>
  </si>
  <si>
    <r>
      <rPr>
        <sz val="10"/>
        <rFont val="Tw Cen MT"/>
        <family val="2"/>
      </rPr>
      <t>Kamarala</t>
    </r>
  </si>
  <si>
    <r>
      <rPr>
        <sz val="9"/>
        <rFont val="Tw Cen MT"/>
        <family val="2"/>
      </rPr>
      <t>APL-I-1013</t>
    </r>
  </si>
  <si>
    <r>
      <rPr>
        <sz val="9"/>
        <rFont val="Tw Cen MT"/>
        <family val="2"/>
      </rPr>
      <t>AE 598/15</t>
    </r>
  </si>
  <si>
    <r>
      <rPr>
        <sz val="9"/>
        <rFont val="Tw Cen MT"/>
        <family val="2"/>
      </rPr>
      <t>Traoré Mining Co SARL</t>
    </r>
  </si>
  <si>
    <r>
      <rPr>
        <sz val="9"/>
        <rFont val="Tw Cen MT"/>
        <family val="2"/>
      </rPr>
      <t>085123933W</t>
    </r>
  </si>
  <si>
    <r>
      <rPr>
        <sz val="9"/>
        <rFont val="Tw Cen MT"/>
        <family val="2"/>
      </rPr>
      <t>Autorisation d'Exploitation des Dragues</t>
    </r>
  </si>
  <si>
    <r>
      <rPr>
        <sz val="10"/>
        <rFont val="Tw Cen MT"/>
        <family val="2"/>
      </rPr>
      <t>Dégou</t>
    </r>
  </si>
  <si>
    <r>
      <rPr>
        <sz val="9"/>
        <rFont val="Tw Cen MT"/>
        <family val="2"/>
      </rPr>
      <t>APL-I-1014</t>
    </r>
  </si>
  <si>
    <r>
      <rPr>
        <sz val="9"/>
        <rFont val="Tw Cen MT"/>
        <family val="2"/>
      </rPr>
      <t>AEX 625/15</t>
    </r>
  </si>
  <si>
    <r>
      <rPr>
        <sz val="9"/>
        <rFont val="Tw Cen MT"/>
        <family val="2"/>
      </rPr>
      <t>Velmar Mining Mali SARL</t>
    </r>
  </si>
  <si>
    <r>
      <rPr>
        <sz val="9"/>
        <rFont val="Tw Cen MT"/>
        <family val="2"/>
      </rPr>
      <t>084122948B</t>
    </r>
  </si>
  <si>
    <r>
      <rPr>
        <sz val="10"/>
        <rFont val="Tw Cen MT"/>
        <family val="2"/>
      </rPr>
      <t>Faléa</t>
    </r>
  </si>
  <si>
    <r>
      <rPr>
        <sz val="9"/>
        <rFont val="Tw Cen MT"/>
        <family val="2"/>
      </rPr>
      <t>APL-I-1015</t>
    </r>
  </si>
  <si>
    <r>
      <rPr>
        <sz val="9"/>
        <rFont val="Tw Cen MT"/>
        <family val="2"/>
      </rPr>
      <t>Sokoura Mining SARL</t>
    </r>
  </si>
  <si>
    <r>
      <rPr>
        <sz val="9"/>
        <rFont val="Tw Cen MT"/>
        <family val="2"/>
      </rPr>
      <t>081128304X</t>
    </r>
  </si>
  <si>
    <r>
      <rPr>
        <sz val="10"/>
        <rFont val="Tw Cen MT"/>
        <family val="2"/>
      </rPr>
      <t>N'gokoli</t>
    </r>
  </si>
  <si>
    <r>
      <rPr>
        <sz val="9"/>
        <rFont val="Tw Cen MT"/>
        <family val="2"/>
      </rPr>
      <t>APL-I-1016</t>
    </r>
  </si>
  <si>
    <r>
      <rPr>
        <sz val="9"/>
        <rFont val="Tw Cen MT"/>
        <family val="2"/>
      </rPr>
      <t>PR 2195/16</t>
    </r>
  </si>
  <si>
    <r>
      <rPr>
        <sz val="9"/>
        <rFont val="Tw Cen MT"/>
        <family val="2"/>
      </rPr>
      <t>Société de Recherche et d'Exploitation des Mines du Mali "SOREM MALI-SARL"</t>
    </r>
  </si>
  <si>
    <r>
      <rPr>
        <sz val="9"/>
        <rFont val="Tw Cen MT"/>
        <family val="2"/>
      </rPr>
      <t>086129214A</t>
    </r>
  </si>
  <si>
    <r>
      <rPr>
        <sz val="10"/>
        <rFont val="Tw Cen MT"/>
        <family val="2"/>
      </rPr>
      <t>Sagalo</t>
    </r>
  </si>
  <si>
    <r>
      <rPr>
        <sz val="9"/>
        <rFont val="Tw Cen MT"/>
        <family val="2"/>
      </rPr>
      <t>APL-I-1017</t>
    </r>
  </si>
  <si>
    <r>
      <rPr>
        <sz val="9"/>
        <rFont val="Tw Cen MT"/>
        <family val="2"/>
      </rPr>
      <t>Mali Mineral Investments "M.M.I" SARL</t>
    </r>
  </si>
  <si>
    <r>
      <rPr>
        <sz val="9"/>
        <rFont val="Tw Cen MT"/>
        <family val="2"/>
      </rPr>
      <t>086135599M</t>
    </r>
  </si>
  <si>
    <r>
      <rPr>
        <sz val="10"/>
        <rFont val="Tw Cen MT"/>
        <family val="2"/>
      </rPr>
      <t>Balaliko</t>
    </r>
  </si>
  <si>
    <r>
      <rPr>
        <sz val="9"/>
        <rFont val="Tw Cen MT"/>
        <family val="2"/>
      </rPr>
      <t>APL-I-1018</t>
    </r>
  </si>
  <si>
    <r>
      <rPr>
        <sz val="10"/>
        <rFont val="Tw Cen MT"/>
        <family val="2"/>
      </rPr>
      <t>Bilaliko</t>
    </r>
  </si>
  <si>
    <r>
      <rPr>
        <sz val="9"/>
        <rFont val="Tw Cen MT"/>
        <family val="2"/>
      </rPr>
      <t>APL-I-1019</t>
    </r>
  </si>
  <si>
    <r>
      <rPr>
        <sz val="9"/>
        <rFont val="Tw Cen MT"/>
        <family val="2"/>
      </rPr>
      <t>Mineral Shan Shui Mali (M.S.S.M-Sarl)</t>
    </r>
  </si>
  <si>
    <r>
      <rPr>
        <sz val="9"/>
        <rFont val="Tw Cen MT"/>
        <family val="2"/>
      </rPr>
      <t>025022525W</t>
    </r>
  </si>
  <si>
    <r>
      <rPr>
        <sz val="10"/>
        <rFont val="Tw Cen MT"/>
        <family val="2"/>
      </rPr>
      <t>Heremakono</t>
    </r>
  </si>
  <si>
    <r>
      <rPr>
        <sz val="9"/>
        <rFont val="Tw Cen MT"/>
        <family val="2"/>
      </rPr>
      <t>APL-I-102</t>
    </r>
  </si>
  <si>
    <r>
      <rPr>
        <sz val="9"/>
        <rFont val="Tw Cen MT"/>
        <family val="2"/>
      </rPr>
      <t>PR 98/13</t>
    </r>
  </si>
  <si>
    <r>
      <rPr>
        <sz val="9"/>
        <rFont val="Tw Cen MT"/>
        <family val="2"/>
      </rPr>
      <t>Khan Lamya Mining SARL ( K L Mining SARL)</t>
    </r>
  </si>
  <si>
    <r>
      <rPr>
        <sz val="9"/>
        <rFont val="Tw Cen MT"/>
        <family val="2"/>
      </rPr>
      <t>084120000C</t>
    </r>
  </si>
  <si>
    <r>
      <rPr>
        <sz val="10"/>
        <rFont val="Tw Cen MT"/>
        <family val="2"/>
      </rPr>
      <t>Tangola</t>
    </r>
  </si>
  <si>
    <r>
      <rPr>
        <sz val="9"/>
        <rFont val="Tw Cen MT"/>
        <family val="2"/>
      </rPr>
      <t>APL-I-1020</t>
    </r>
  </si>
  <si>
    <r>
      <rPr>
        <sz val="9"/>
        <rFont val="Tw Cen MT"/>
        <family val="2"/>
      </rPr>
      <t>MinMetal S.A</t>
    </r>
  </si>
  <si>
    <r>
      <rPr>
        <sz val="9"/>
        <rFont val="Tw Cen MT"/>
        <family val="2"/>
      </rPr>
      <t>Cuivre</t>
    </r>
  </si>
  <si>
    <r>
      <rPr>
        <sz val="10"/>
        <rFont val="Tw Cen MT"/>
        <family val="2"/>
      </rPr>
      <t>Moutala</t>
    </r>
  </si>
  <si>
    <r>
      <rPr>
        <sz val="9"/>
        <rFont val="Tw Cen MT"/>
        <family val="2"/>
      </rPr>
      <t>APL-I-1021</t>
    </r>
  </si>
  <si>
    <r>
      <rPr>
        <sz val="9"/>
        <rFont val="Tw Cen MT"/>
        <family val="2"/>
      </rPr>
      <t>PR 736/16</t>
    </r>
  </si>
  <si>
    <r>
      <rPr>
        <sz val="9"/>
        <rFont val="Tw Cen MT"/>
        <family val="2"/>
      </rPr>
      <t>Société Malienne de Prestation (SOMAPRE) SARL</t>
    </r>
  </si>
  <si>
    <r>
      <rPr>
        <sz val="9"/>
        <rFont val="Tw Cen MT"/>
        <family val="2"/>
      </rPr>
      <t>083203370J</t>
    </r>
  </si>
  <si>
    <r>
      <rPr>
        <sz val="10"/>
        <rFont val="Tw Cen MT"/>
        <family val="2"/>
      </rPr>
      <t>Senou</t>
    </r>
  </si>
  <si>
    <r>
      <rPr>
        <sz val="9"/>
        <rFont val="Tw Cen MT"/>
        <family val="2"/>
      </rPr>
      <t>APL-I-1022</t>
    </r>
  </si>
  <si>
    <r>
      <rPr>
        <sz val="9"/>
        <rFont val="Tw Cen MT"/>
        <family val="2"/>
      </rPr>
      <t>AEX 636/15</t>
    </r>
  </si>
  <si>
    <r>
      <rPr>
        <sz val="9"/>
        <rFont val="Tw Cen MT"/>
        <family val="2"/>
      </rPr>
      <t>Toguna Agro-Industries SA</t>
    </r>
  </si>
  <si>
    <r>
      <rPr>
        <sz val="9"/>
        <rFont val="Tw Cen MT"/>
        <family val="2"/>
      </rPr>
      <t>087800590V</t>
    </r>
  </si>
  <si>
    <r>
      <rPr>
        <sz val="9"/>
        <rFont val="Tw Cen MT"/>
        <family val="2"/>
      </rPr>
      <t>Dolomie</t>
    </r>
  </si>
  <si>
    <r>
      <rPr>
        <sz val="10"/>
        <rFont val="Tw Cen MT"/>
        <family val="2"/>
      </rPr>
      <t>Finana</t>
    </r>
  </si>
  <si>
    <r>
      <rPr>
        <sz val="9"/>
        <rFont val="Tw Cen MT"/>
        <family val="2"/>
      </rPr>
      <t>APL-I-1023</t>
    </r>
  </si>
  <si>
    <r>
      <rPr>
        <sz val="9"/>
        <rFont val="Tw Cen MT"/>
        <family val="2"/>
      </rPr>
      <t>AE 671/15</t>
    </r>
  </si>
  <si>
    <r>
      <rPr>
        <sz val="9"/>
        <rFont val="Tw Cen MT"/>
        <family val="2"/>
      </rPr>
      <t>Société Malienne de Carrièrre "SOMACA" SARL</t>
    </r>
  </si>
  <si>
    <r>
      <rPr>
        <sz val="9"/>
        <rFont val="Tw Cen MT"/>
        <family val="2"/>
      </rPr>
      <t>085102571H</t>
    </r>
  </si>
  <si>
    <r>
      <rPr>
        <sz val="9"/>
        <rFont val="Tw Cen MT"/>
        <family val="2"/>
      </rPr>
      <t>Autorisation d'exploitation de carrière industrielle</t>
    </r>
  </si>
  <si>
    <r>
      <rPr>
        <sz val="10"/>
        <rFont val="Tw Cen MT"/>
        <family val="2"/>
      </rPr>
      <t>Siramasso</t>
    </r>
  </si>
  <si>
    <r>
      <rPr>
        <sz val="9"/>
        <rFont val="Tw Cen MT"/>
        <family val="2"/>
      </rPr>
      <t>APL-I-1024</t>
    </r>
  </si>
  <si>
    <r>
      <rPr>
        <sz val="9"/>
        <rFont val="Tw Cen MT"/>
        <family val="2"/>
      </rPr>
      <t>PR 763/16</t>
    </r>
  </si>
  <si>
    <r>
      <rPr>
        <sz val="9"/>
        <rFont val="Tw Cen MT"/>
        <family val="2"/>
      </rPr>
      <t>Green Gold System Europe (G.G.S)</t>
    </r>
  </si>
  <si>
    <r>
      <rPr>
        <sz val="9"/>
        <rFont val="Tw Cen MT"/>
        <family val="2"/>
      </rPr>
      <t>084122512T</t>
    </r>
  </si>
  <si>
    <r>
      <rPr>
        <sz val="10"/>
        <rFont val="Tw Cen MT"/>
        <family val="2"/>
      </rPr>
      <t>Komassala-Sud</t>
    </r>
  </si>
  <si>
    <r>
      <rPr>
        <sz val="9"/>
        <rFont val="Tw Cen MT"/>
        <family val="2"/>
      </rPr>
      <t>APL-I-1025</t>
    </r>
  </si>
  <si>
    <r>
      <rPr>
        <sz val="9"/>
        <rFont val="Tw Cen MT"/>
        <family val="2"/>
      </rPr>
      <t>AEX 624/15</t>
    </r>
  </si>
  <si>
    <r>
      <rPr>
        <sz val="10"/>
        <rFont val="Tw Cen MT"/>
        <family val="2"/>
      </rPr>
      <t>Mérigouéla-Est</t>
    </r>
  </si>
  <si>
    <r>
      <rPr>
        <sz val="9"/>
        <rFont val="Tw Cen MT"/>
        <family val="2"/>
      </rPr>
      <t>APL-I-1026</t>
    </r>
  </si>
  <si>
    <r>
      <rPr>
        <sz val="9"/>
        <rFont val="Tw Cen MT"/>
        <family val="2"/>
      </rPr>
      <t>Diatis-Exploration SARL</t>
    </r>
  </si>
  <si>
    <r>
      <rPr>
        <sz val="9"/>
        <rFont val="Tw Cen MT"/>
        <family val="2"/>
      </rPr>
      <t>085129641C</t>
    </r>
  </si>
  <si>
    <r>
      <rPr>
        <sz val="10"/>
        <rFont val="Tw Cen MT"/>
        <family val="2"/>
      </rPr>
      <t>Diantissan</t>
    </r>
  </si>
  <si>
    <r>
      <rPr>
        <sz val="9"/>
        <rFont val="Tw Cen MT"/>
        <family val="2"/>
      </rPr>
      <t>APL-I-1027</t>
    </r>
  </si>
  <si>
    <r>
      <rPr>
        <sz val="9"/>
        <rFont val="Tw Cen MT"/>
        <family val="2"/>
      </rPr>
      <t>AE 829/16</t>
    </r>
  </si>
  <si>
    <r>
      <rPr>
        <sz val="9"/>
        <rFont val="Tw Cen MT"/>
        <family val="2"/>
      </rPr>
      <t>Zheng Da Yi Yuan Mines Mali SARL</t>
    </r>
  </si>
  <si>
    <r>
      <rPr>
        <sz val="9"/>
        <rFont val="Tw Cen MT"/>
        <family val="2"/>
      </rPr>
      <t>082235986V</t>
    </r>
  </si>
  <si>
    <r>
      <rPr>
        <sz val="9"/>
        <rFont val="Tw Cen MT"/>
        <family val="2"/>
      </rPr>
      <t>Autorisation d'Exploitation de Petite Mine, Groupes 1 et 2</t>
    </r>
  </si>
  <si>
    <r>
      <rPr>
        <sz val="10"/>
        <rFont val="Tw Cen MT"/>
        <family val="2"/>
      </rPr>
      <t>Abaladougou Kéniéba</t>
    </r>
  </si>
  <si>
    <r>
      <rPr>
        <sz val="9"/>
        <rFont val="Tw Cen MT"/>
        <family val="2"/>
      </rPr>
      <t>APL-I-1028</t>
    </r>
  </si>
  <si>
    <r>
      <rPr>
        <sz val="9"/>
        <rFont val="Tw Cen MT"/>
        <family val="2"/>
      </rPr>
      <t>AEX 635/15</t>
    </r>
  </si>
  <si>
    <r>
      <rPr>
        <sz val="9"/>
        <rFont val="Tw Cen MT"/>
        <family val="2"/>
      </rPr>
      <t>Société Malienne d'investissements et de Négoce (Somain SARL)</t>
    </r>
  </si>
  <si>
    <r>
      <rPr>
        <sz val="9"/>
        <rFont val="Tw Cen MT"/>
        <family val="2"/>
      </rPr>
      <t>084115179</t>
    </r>
  </si>
  <si>
    <r>
      <rPr>
        <sz val="10"/>
        <rFont val="Tw Cen MT"/>
        <family val="2"/>
      </rPr>
      <t>Foulalaba</t>
    </r>
  </si>
  <si>
    <r>
      <rPr>
        <sz val="9"/>
        <rFont val="Tw Cen MT"/>
        <family val="2"/>
      </rPr>
      <t>APL-I-1029</t>
    </r>
  </si>
  <si>
    <r>
      <rPr>
        <sz val="9"/>
        <rFont val="Tw Cen MT"/>
        <family val="2"/>
      </rPr>
      <t>PR 885/16</t>
    </r>
  </si>
  <si>
    <r>
      <rPr>
        <sz val="9"/>
        <rFont val="Tw Cen MT"/>
        <family val="2"/>
      </rPr>
      <t>Finoil Mines-SARL</t>
    </r>
  </si>
  <si>
    <r>
      <rPr>
        <sz val="9"/>
        <rFont val="Tw Cen MT"/>
        <family val="2"/>
      </rPr>
      <t>087800829C</t>
    </r>
  </si>
  <si>
    <r>
      <rPr>
        <sz val="10"/>
        <rFont val="Tw Cen MT"/>
        <family val="2"/>
      </rPr>
      <t>Hafia-Nord</t>
    </r>
  </si>
  <si>
    <r>
      <rPr>
        <sz val="9"/>
        <rFont val="Tw Cen MT"/>
        <family val="2"/>
      </rPr>
      <t>APL-I-103</t>
    </r>
  </si>
  <si>
    <r>
      <rPr>
        <sz val="9"/>
        <rFont val="Tw Cen MT"/>
        <family val="2"/>
      </rPr>
      <t>PR 99/13</t>
    </r>
  </si>
  <si>
    <r>
      <rPr>
        <sz val="9"/>
        <rFont val="Tw Cen MT"/>
        <family val="2"/>
      </rPr>
      <t>S.K Company SARL</t>
    </r>
  </si>
  <si>
    <r>
      <rPr>
        <sz val="9"/>
        <rFont val="Tw Cen MT"/>
        <family val="2"/>
      </rPr>
      <t>084115529Y</t>
    </r>
  </si>
  <si>
    <r>
      <rPr>
        <sz val="10"/>
        <rFont val="Tw Cen MT"/>
        <family val="2"/>
      </rPr>
      <t>Sirimoulou</t>
    </r>
  </si>
  <si>
    <r>
      <rPr>
        <sz val="9"/>
        <rFont val="Tw Cen MT"/>
        <family val="2"/>
      </rPr>
      <t>APL-I-1030</t>
    </r>
  </si>
  <si>
    <r>
      <rPr>
        <sz val="9"/>
        <rFont val="Tw Cen MT"/>
        <family val="2"/>
      </rPr>
      <t>Société Malienne d'approvisionnement et de Fournitures (SOMAF-SA)</t>
    </r>
  </si>
  <si>
    <r>
      <rPr>
        <sz val="9"/>
        <rFont val="Tw Cen MT"/>
        <family val="2"/>
      </rPr>
      <t>083326456P</t>
    </r>
  </si>
  <si>
    <r>
      <rPr>
        <sz val="9"/>
        <rFont val="Tw Cen MT"/>
        <family val="2"/>
      </rPr>
      <t>Emeraude</t>
    </r>
  </si>
  <si>
    <r>
      <rPr>
        <sz val="10"/>
        <rFont val="Tw Cen MT"/>
        <family val="2"/>
      </rPr>
      <t>Kouri-Nord</t>
    </r>
  </si>
  <si>
    <r>
      <rPr>
        <sz val="9"/>
        <rFont val="Tw Cen MT"/>
        <family val="2"/>
      </rPr>
      <t>APL-I-1031</t>
    </r>
  </si>
  <si>
    <r>
      <rPr>
        <sz val="9"/>
        <rFont val="Tw Cen MT"/>
        <family val="2"/>
      </rPr>
      <t>AEX 674/15</t>
    </r>
  </si>
  <si>
    <r>
      <rPr>
        <sz val="10"/>
        <rFont val="Tw Cen MT"/>
        <family val="2"/>
      </rPr>
      <t>Yorobougoula</t>
    </r>
  </si>
  <si>
    <r>
      <rPr>
        <sz val="9"/>
        <rFont val="Tw Cen MT"/>
        <family val="2"/>
      </rPr>
      <t>APL-I-1032</t>
    </r>
  </si>
  <si>
    <r>
      <rPr>
        <sz val="9"/>
        <rFont val="Tw Cen MT"/>
        <family val="2"/>
      </rPr>
      <t>Omnium Invest S.A</t>
    </r>
  </si>
  <si>
    <r>
      <rPr>
        <sz val="9"/>
        <rFont val="Tw Cen MT"/>
        <family val="2"/>
      </rPr>
      <t>082228395G</t>
    </r>
  </si>
  <si>
    <r>
      <rPr>
        <sz val="9"/>
        <rFont val="Tw Cen MT"/>
        <family val="2"/>
      </rPr>
      <t>APL-I-1033</t>
    </r>
  </si>
  <si>
    <r>
      <rPr>
        <sz val="9"/>
        <rFont val="Tw Cen MT"/>
        <family val="2"/>
      </rPr>
      <t>AEX 634/15</t>
    </r>
  </si>
  <si>
    <r>
      <rPr>
        <sz val="9"/>
        <rFont val="Tw Cen MT"/>
        <family val="2"/>
      </rPr>
      <t>Koumare Ba SANGARE Mining &amp; Services (KBS- SARL)</t>
    </r>
  </si>
  <si>
    <r>
      <rPr>
        <sz val="9"/>
        <rFont val="Tw Cen MT"/>
        <family val="2"/>
      </rPr>
      <t>082230342V</t>
    </r>
  </si>
  <si>
    <r>
      <rPr>
        <sz val="10"/>
        <rFont val="Tw Cen MT"/>
        <family val="2"/>
      </rPr>
      <t>Faraba</t>
    </r>
  </si>
  <si>
    <r>
      <rPr>
        <sz val="9"/>
        <rFont val="Tw Cen MT"/>
        <family val="2"/>
      </rPr>
      <t>APL-I-1034</t>
    </r>
  </si>
  <si>
    <r>
      <rPr>
        <sz val="9"/>
        <rFont val="Tw Cen MT"/>
        <family val="2"/>
      </rPr>
      <t>Société Hong Xin Sarl</t>
    </r>
  </si>
  <si>
    <r>
      <rPr>
        <sz val="9"/>
        <rFont val="Tw Cen MT"/>
        <family val="2"/>
      </rPr>
      <t>084122823P</t>
    </r>
  </si>
  <si>
    <r>
      <rPr>
        <sz val="10"/>
        <rFont val="Tw Cen MT"/>
        <family val="2"/>
      </rPr>
      <t>Dankarela-Metela</t>
    </r>
  </si>
  <si>
    <r>
      <rPr>
        <sz val="9"/>
        <rFont val="Tw Cen MT"/>
        <family val="2"/>
      </rPr>
      <t>APL-I-1035</t>
    </r>
  </si>
  <si>
    <r>
      <rPr>
        <sz val="9"/>
        <rFont val="Tw Cen MT"/>
        <family val="2"/>
      </rPr>
      <t>AEX 633/15</t>
    </r>
  </si>
  <si>
    <r>
      <rPr>
        <sz val="10"/>
        <rFont val="Tw Cen MT"/>
        <family val="2"/>
      </rPr>
      <t>Ouaramandiana</t>
    </r>
  </si>
  <si>
    <r>
      <rPr>
        <sz val="9"/>
        <rFont val="Tw Cen MT"/>
        <family val="2"/>
      </rPr>
      <t>APL-I-1036</t>
    </r>
  </si>
  <si>
    <r>
      <rPr>
        <sz val="9"/>
        <rFont val="Tw Cen MT"/>
        <family val="2"/>
      </rPr>
      <t>AEX 639/15</t>
    </r>
  </si>
  <si>
    <r>
      <rPr>
        <sz val="9"/>
        <rFont val="Tw Cen MT"/>
        <family val="2"/>
      </rPr>
      <t>Wassa Gold Mining SARL</t>
    </r>
  </si>
  <si>
    <r>
      <rPr>
        <sz val="9"/>
        <rFont val="Tw Cen MT"/>
        <family val="2"/>
      </rPr>
      <t>084123937L</t>
    </r>
  </si>
  <si>
    <r>
      <rPr>
        <sz val="10"/>
        <rFont val="Tw Cen MT"/>
        <family val="2"/>
      </rPr>
      <t>Saboussiré</t>
    </r>
  </si>
  <si>
    <r>
      <rPr>
        <sz val="9"/>
        <rFont val="Tw Cen MT"/>
        <family val="2"/>
      </rPr>
      <t>APL-I-1037</t>
    </r>
  </si>
  <si>
    <r>
      <rPr>
        <sz val="9"/>
        <rFont val="Tw Cen MT"/>
        <family val="2"/>
      </rPr>
      <t>PR 1667/19</t>
    </r>
  </si>
  <si>
    <r>
      <rPr>
        <sz val="9"/>
        <rFont val="Tw Cen MT"/>
        <family val="2"/>
      </rPr>
      <t>Zendai Huijin Mines Mali SARL</t>
    </r>
  </si>
  <si>
    <r>
      <rPr>
        <sz val="9"/>
        <rFont val="Tw Cen MT"/>
        <family val="2"/>
      </rPr>
      <t>082235007X</t>
    </r>
  </si>
  <si>
    <r>
      <rPr>
        <sz val="10"/>
        <rFont val="Tw Cen MT"/>
        <family val="2"/>
      </rPr>
      <t>Soromana</t>
    </r>
  </si>
  <si>
    <r>
      <rPr>
        <sz val="9"/>
        <rFont val="Tw Cen MT"/>
        <family val="2"/>
      </rPr>
      <t>APL-I-1038</t>
    </r>
  </si>
  <si>
    <r>
      <rPr>
        <sz val="9"/>
        <rFont val="Tw Cen MT"/>
        <family val="2"/>
      </rPr>
      <t>AEX 640/15</t>
    </r>
  </si>
  <si>
    <r>
      <rPr>
        <sz val="9"/>
        <rFont val="Tw Cen MT"/>
        <family val="2"/>
      </rPr>
      <t>Faso Mining Corporation SARL (FMC-SARL)</t>
    </r>
  </si>
  <si>
    <r>
      <rPr>
        <sz val="9"/>
        <rFont val="Tw Cen MT"/>
        <family val="2"/>
      </rPr>
      <t>024000217D</t>
    </r>
  </si>
  <si>
    <r>
      <rPr>
        <sz val="9"/>
        <rFont val="Tw Cen MT"/>
        <family val="2"/>
      </rPr>
      <t>APL-I-1039</t>
    </r>
  </si>
  <si>
    <r>
      <rPr>
        <sz val="9"/>
        <rFont val="Tw Cen MT"/>
        <family val="2"/>
      </rPr>
      <t>PE 1033/15</t>
    </r>
  </si>
  <si>
    <r>
      <rPr>
        <sz val="9"/>
        <rFont val="Tw Cen MT"/>
        <family val="2"/>
      </rPr>
      <t>GH Mining SARL</t>
    </r>
  </si>
  <si>
    <r>
      <rPr>
        <sz val="9"/>
        <rFont val="Tw Cen MT"/>
        <family val="2"/>
      </rPr>
      <t>082228433H</t>
    </r>
  </si>
  <si>
    <r>
      <rPr>
        <sz val="9"/>
        <rFont val="Tw Cen MT"/>
        <family val="2"/>
      </rPr>
      <t>Permis d'Exploitation, Groupes 3, 4 et 5</t>
    </r>
  </si>
  <si>
    <r>
      <rPr>
        <sz val="10"/>
        <rFont val="Tw Cen MT"/>
        <family val="2"/>
      </rPr>
      <t>Fatao</t>
    </r>
  </si>
  <si>
    <r>
      <rPr>
        <sz val="9"/>
        <rFont val="Tw Cen MT"/>
        <family val="2"/>
      </rPr>
      <t>APL-I-104</t>
    </r>
  </si>
  <si>
    <r>
      <rPr>
        <sz val="9"/>
        <rFont val="Tw Cen MT"/>
        <family val="2"/>
      </rPr>
      <t>PR 100/13</t>
    </r>
  </si>
  <si>
    <r>
      <rPr>
        <sz val="10"/>
        <rFont val="Tw Cen MT"/>
        <family val="2"/>
      </rPr>
      <t>Moussala-Nord</t>
    </r>
  </si>
  <si>
    <r>
      <rPr>
        <sz val="9"/>
        <rFont val="Tw Cen MT"/>
        <family val="2"/>
      </rPr>
      <t>APL-I-1040</t>
    </r>
  </si>
  <si>
    <r>
      <rPr>
        <sz val="9"/>
        <rFont val="Tw Cen MT"/>
        <family val="2"/>
      </rPr>
      <t>AEX 641/15</t>
    </r>
  </si>
  <si>
    <r>
      <rPr>
        <sz val="9"/>
        <rFont val="Tw Cen MT"/>
        <family val="2"/>
      </rPr>
      <t>Sorexco SARL</t>
    </r>
  </si>
  <si>
    <r>
      <rPr>
        <sz val="9"/>
        <rFont val="Tw Cen MT"/>
        <family val="2"/>
      </rPr>
      <t>084119158L</t>
    </r>
  </si>
  <si>
    <r>
      <rPr>
        <sz val="10"/>
        <rFont val="Tw Cen MT"/>
        <family val="2"/>
      </rPr>
      <t>Niaralé-Ouest</t>
    </r>
  </si>
  <si>
    <r>
      <rPr>
        <sz val="9"/>
        <rFont val="Tw Cen MT"/>
        <family val="2"/>
      </rPr>
      <t>APL-I-1041</t>
    </r>
  </si>
  <si>
    <r>
      <rPr>
        <sz val="9"/>
        <rFont val="Tw Cen MT"/>
        <family val="2"/>
      </rPr>
      <t>Societé Lassine Fané (SOLF) SARL</t>
    </r>
  </si>
  <si>
    <r>
      <rPr>
        <sz val="9"/>
        <rFont val="Tw Cen MT"/>
        <family val="2"/>
      </rPr>
      <t>0811175573J</t>
    </r>
  </si>
  <si>
    <r>
      <rPr>
        <sz val="10"/>
        <rFont val="Tw Cen MT"/>
        <family val="2"/>
      </rPr>
      <t>Bantanko</t>
    </r>
  </si>
  <si>
    <r>
      <rPr>
        <sz val="9"/>
        <rFont val="Tw Cen MT"/>
        <family val="2"/>
      </rPr>
      <t>APL-I-1042</t>
    </r>
  </si>
  <si>
    <r>
      <rPr>
        <sz val="9"/>
        <rFont val="Tw Cen MT"/>
        <family val="2"/>
      </rPr>
      <t>AEX 644/15</t>
    </r>
  </si>
  <si>
    <r>
      <rPr>
        <sz val="9"/>
        <rFont val="Tw Cen MT"/>
        <family val="2"/>
      </rPr>
      <t>Entreprise Diamoun SARL</t>
    </r>
  </si>
  <si>
    <r>
      <rPr>
        <sz val="9"/>
        <rFont val="Tw Cen MT"/>
        <family val="2"/>
      </rPr>
      <t>0833248006B</t>
    </r>
  </si>
  <si>
    <r>
      <rPr>
        <sz val="10"/>
        <rFont val="Tw Cen MT"/>
        <family val="2"/>
      </rPr>
      <t>Bourako</t>
    </r>
  </si>
  <si>
    <r>
      <rPr>
        <sz val="9"/>
        <rFont val="Tw Cen MT"/>
        <family val="2"/>
      </rPr>
      <t>APL-I-1043</t>
    </r>
  </si>
  <si>
    <r>
      <rPr>
        <sz val="9"/>
        <rFont val="Tw Cen MT"/>
        <family val="2"/>
      </rPr>
      <t>AEX 658/15</t>
    </r>
  </si>
  <si>
    <r>
      <rPr>
        <sz val="9"/>
        <rFont val="Tw Cen MT"/>
        <family val="2"/>
      </rPr>
      <t>Susma Services International Mali (S.S.I Mali SA)</t>
    </r>
  </si>
  <si>
    <r>
      <rPr>
        <sz val="9"/>
        <rFont val="Tw Cen MT"/>
        <family val="2"/>
      </rPr>
      <t>086135945D</t>
    </r>
  </si>
  <si>
    <r>
      <rPr>
        <sz val="10"/>
        <rFont val="Tw Cen MT"/>
        <family val="2"/>
      </rPr>
      <t>Sodiankoro</t>
    </r>
  </si>
  <si>
    <r>
      <rPr>
        <sz val="9"/>
        <rFont val="Tw Cen MT"/>
        <family val="2"/>
      </rPr>
      <t>APL-I-1044</t>
    </r>
  </si>
  <si>
    <r>
      <rPr>
        <sz val="10"/>
        <rFont val="Tw Cen MT"/>
        <family val="2"/>
      </rPr>
      <t>Ouassorola</t>
    </r>
  </si>
  <si>
    <r>
      <rPr>
        <sz val="9"/>
        <rFont val="Tw Cen MT"/>
        <family val="2"/>
      </rPr>
      <t>APL-I-1045</t>
    </r>
  </si>
  <si>
    <r>
      <rPr>
        <sz val="9"/>
        <rFont val="Tw Cen MT"/>
        <family val="2"/>
      </rPr>
      <t>DEMBELE MINING CORPORATION "D.M.C" SARLU</t>
    </r>
  </si>
  <si>
    <r>
      <rPr>
        <sz val="9"/>
        <rFont val="Tw Cen MT"/>
        <family val="2"/>
      </rPr>
      <t>081127627V</t>
    </r>
  </si>
  <si>
    <r>
      <rPr>
        <sz val="10"/>
        <rFont val="Tw Cen MT"/>
        <family val="2"/>
      </rPr>
      <t>Approval</t>
    </r>
  </si>
  <si>
    <r>
      <rPr>
        <sz val="10"/>
        <rFont val="Tw Cen MT"/>
        <family val="2"/>
      </rPr>
      <t>Kolona</t>
    </r>
  </si>
  <si>
    <r>
      <rPr>
        <sz val="9"/>
        <rFont val="Tw Cen MT"/>
        <family val="2"/>
      </rPr>
      <t>APL-I-1046</t>
    </r>
  </si>
  <si>
    <r>
      <rPr>
        <sz val="9"/>
        <rFont val="Tw Cen MT"/>
        <family val="2"/>
      </rPr>
      <t>PR 881/16</t>
    </r>
  </si>
  <si>
    <r>
      <rPr>
        <sz val="9"/>
        <rFont val="Tw Cen MT"/>
        <family val="2"/>
      </rPr>
      <t>Timbuktu Ressources SARL</t>
    </r>
  </si>
  <si>
    <r>
      <rPr>
        <sz val="9"/>
        <rFont val="Tw Cen MT"/>
        <family val="2"/>
      </rPr>
      <t>084122677T</t>
    </r>
  </si>
  <si>
    <r>
      <rPr>
        <sz val="10"/>
        <rFont val="Tw Cen MT"/>
        <family val="2"/>
      </rPr>
      <t>Sanankoroni</t>
    </r>
  </si>
  <si>
    <r>
      <rPr>
        <sz val="9"/>
        <rFont val="Tw Cen MT"/>
        <family val="2"/>
      </rPr>
      <t>APL-I-1047</t>
    </r>
  </si>
  <si>
    <r>
      <rPr>
        <sz val="9"/>
        <rFont val="Tw Cen MT"/>
        <family val="2"/>
      </rPr>
      <t>AEX 645/15</t>
    </r>
  </si>
  <si>
    <r>
      <rPr>
        <sz val="9"/>
        <rFont val="Tw Cen MT"/>
        <family val="2"/>
      </rPr>
      <t>Africa Resources And Investment SARL</t>
    </r>
  </si>
  <si>
    <r>
      <rPr>
        <sz val="9"/>
        <rFont val="Tw Cen MT"/>
        <family val="2"/>
      </rPr>
      <t>084117171M</t>
    </r>
  </si>
  <si>
    <r>
      <rPr>
        <sz val="10"/>
        <rFont val="Tw Cen MT"/>
        <family val="2"/>
      </rPr>
      <t>Niomansala</t>
    </r>
  </si>
  <si>
    <r>
      <rPr>
        <sz val="9"/>
        <rFont val="Tw Cen MT"/>
        <family val="2"/>
      </rPr>
      <t>APL-I-1048</t>
    </r>
  </si>
  <si>
    <r>
      <rPr>
        <sz val="9"/>
        <rFont val="Tw Cen MT"/>
        <family val="2"/>
      </rPr>
      <t>AEX 648/15</t>
    </r>
  </si>
  <si>
    <r>
      <rPr>
        <sz val="10"/>
        <rFont val="Tw Cen MT"/>
        <family val="2"/>
      </rPr>
      <t>Mafeya</t>
    </r>
  </si>
  <si>
    <r>
      <rPr>
        <sz val="9"/>
        <rFont val="Tw Cen MT"/>
        <family val="2"/>
      </rPr>
      <t>APL-I-1049</t>
    </r>
  </si>
  <si>
    <r>
      <rPr>
        <sz val="9"/>
        <rFont val="Tw Cen MT"/>
        <family val="2"/>
      </rPr>
      <t>PR 894/16</t>
    </r>
  </si>
  <si>
    <r>
      <rPr>
        <sz val="9"/>
        <rFont val="Tw Cen MT"/>
        <family val="2"/>
      </rPr>
      <t>Société Songhoré-SARL</t>
    </r>
  </si>
  <si>
    <r>
      <rPr>
        <sz val="9"/>
        <rFont val="Tw Cen MT"/>
        <family val="2"/>
      </rPr>
      <t>084123934D</t>
    </r>
  </si>
  <si>
    <r>
      <rPr>
        <sz val="10"/>
        <rFont val="Tw Cen MT"/>
        <family val="2"/>
      </rPr>
      <t>Donbaléya</t>
    </r>
  </si>
  <si>
    <r>
      <rPr>
        <sz val="9"/>
        <rFont val="Tw Cen MT"/>
        <family val="2"/>
      </rPr>
      <t>APL-I-105</t>
    </r>
  </si>
  <si>
    <r>
      <rPr>
        <sz val="9"/>
        <rFont val="Tw Cen MT"/>
        <family val="2"/>
      </rPr>
      <t>PR 101/13</t>
    </r>
  </si>
  <si>
    <r>
      <rPr>
        <sz val="9"/>
        <rFont val="Tw Cen MT"/>
        <family val="2"/>
      </rPr>
      <t>TLG Mining Resources Mali SA</t>
    </r>
  </si>
  <si>
    <r>
      <rPr>
        <sz val="9"/>
        <rFont val="Tw Cen MT"/>
        <family val="2"/>
      </rPr>
      <t>084118759T</t>
    </r>
  </si>
  <si>
    <r>
      <rPr>
        <sz val="10"/>
        <rFont val="Tw Cen MT"/>
        <family val="2"/>
      </rPr>
      <t>Tanbandji</t>
    </r>
  </si>
  <si>
    <r>
      <rPr>
        <sz val="9"/>
        <rFont val="Tw Cen MT"/>
        <family val="2"/>
      </rPr>
      <t>APL-I-1050</t>
    </r>
  </si>
  <si>
    <r>
      <rPr>
        <sz val="9"/>
        <rFont val="Tw Cen MT"/>
        <family val="2"/>
      </rPr>
      <t>PR 993/16</t>
    </r>
  </si>
  <si>
    <r>
      <rPr>
        <sz val="9"/>
        <rFont val="Tw Cen MT"/>
        <family val="2"/>
      </rPr>
      <t>New Hope Gold Mali SARL</t>
    </r>
  </si>
  <si>
    <r>
      <rPr>
        <sz val="9"/>
        <rFont val="Tw Cen MT"/>
        <family val="2"/>
      </rPr>
      <t>086134064B</t>
    </r>
  </si>
  <si>
    <r>
      <rPr>
        <sz val="10"/>
        <rFont val="Tw Cen MT"/>
        <family val="2"/>
      </rPr>
      <t>Djoukourouni</t>
    </r>
  </si>
  <si>
    <r>
      <rPr>
        <sz val="9"/>
        <rFont val="Tw Cen MT"/>
        <family val="2"/>
      </rPr>
      <t>APL-I-1051</t>
    </r>
  </si>
  <si>
    <r>
      <rPr>
        <sz val="9"/>
        <rFont val="Tw Cen MT"/>
        <family val="2"/>
      </rPr>
      <t>PR 764/16</t>
    </r>
  </si>
  <si>
    <r>
      <rPr>
        <sz val="9"/>
        <rFont val="Tw Cen MT"/>
        <family val="2"/>
      </rPr>
      <t>APL-I-1052</t>
    </r>
  </si>
  <si>
    <r>
      <rPr>
        <sz val="9"/>
        <rFont val="Tw Cen MT"/>
        <family val="2"/>
      </rPr>
      <t>AEX 650/15</t>
    </r>
  </si>
  <si>
    <r>
      <rPr>
        <sz val="9"/>
        <rFont val="Tw Cen MT"/>
        <family val="2"/>
      </rPr>
      <t>Société d'Exploitation des Mines d'Or de Django  (S.E.M.O.D-SARL)</t>
    </r>
  </si>
  <si>
    <r>
      <rPr>
        <sz val="9"/>
        <rFont val="Tw Cen MT"/>
        <family val="2"/>
      </rPr>
      <t>082237823G</t>
    </r>
  </si>
  <si>
    <r>
      <rPr>
        <sz val="10"/>
        <rFont val="Tw Cen MT"/>
        <family val="2"/>
      </rPr>
      <t>Tiorila</t>
    </r>
  </si>
  <si>
    <r>
      <rPr>
        <sz val="9"/>
        <rFont val="Tw Cen MT"/>
        <family val="2"/>
      </rPr>
      <t>APL-I-1053</t>
    </r>
  </si>
  <si>
    <r>
      <rPr>
        <sz val="9"/>
        <rFont val="Tw Cen MT"/>
        <family val="2"/>
      </rPr>
      <t>PR 839/16</t>
    </r>
  </si>
  <si>
    <r>
      <rPr>
        <sz val="9"/>
        <rFont val="Tw Cen MT"/>
        <family val="2"/>
      </rPr>
      <t>Etablissements Zoumana TRAORE-SARL</t>
    </r>
  </si>
  <si>
    <r>
      <rPr>
        <sz val="9"/>
        <rFont val="Tw Cen MT"/>
        <family val="2"/>
      </rPr>
      <t>087800642B</t>
    </r>
  </si>
  <si>
    <r>
      <rPr>
        <sz val="10"/>
        <rFont val="Tw Cen MT"/>
        <family val="2"/>
      </rPr>
      <t>Mafelé</t>
    </r>
  </si>
  <si>
    <r>
      <rPr>
        <sz val="9"/>
        <rFont val="Tw Cen MT"/>
        <family val="2"/>
      </rPr>
      <t>APL-I-1054</t>
    </r>
  </si>
  <si>
    <r>
      <rPr>
        <sz val="9"/>
        <rFont val="Tw Cen MT"/>
        <family val="2"/>
      </rPr>
      <t>AEX 649/15</t>
    </r>
  </si>
  <si>
    <r>
      <rPr>
        <sz val="10"/>
        <rFont val="Tw Cen MT"/>
        <family val="2"/>
      </rPr>
      <t>Birou</t>
    </r>
  </si>
  <si>
    <r>
      <rPr>
        <sz val="9"/>
        <rFont val="Tw Cen MT"/>
        <family val="2"/>
      </rPr>
      <t>APL-I-1055</t>
    </r>
  </si>
  <si>
    <r>
      <rPr>
        <sz val="9"/>
        <rFont val="Tw Cen MT"/>
        <family val="2"/>
      </rPr>
      <t>PR 874/16</t>
    </r>
  </si>
  <si>
    <r>
      <rPr>
        <sz val="9"/>
        <rFont val="Tw Cen MT"/>
        <family val="2"/>
      </rPr>
      <t>Diawara Mining SARL</t>
    </r>
  </si>
  <si>
    <r>
      <rPr>
        <sz val="9"/>
        <rFont val="Tw Cen MT"/>
        <family val="2"/>
      </rPr>
      <t>086128441F</t>
    </r>
  </si>
  <si>
    <r>
      <rPr>
        <sz val="10"/>
        <rFont val="Tw Cen MT"/>
        <family val="2"/>
      </rPr>
      <t>Kouotoula</t>
    </r>
  </si>
  <si>
    <r>
      <rPr>
        <sz val="9"/>
        <rFont val="Tw Cen MT"/>
        <family val="2"/>
      </rPr>
      <t>APL-I-1056</t>
    </r>
  </si>
  <si>
    <r>
      <rPr>
        <sz val="9"/>
        <rFont val="Tw Cen MT"/>
        <family val="2"/>
      </rPr>
      <t>Recherche et Exploitation des Métaux Précieux (REXMETAL) SARL</t>
    </r>
  </si>
  <si>
    <r>
      <rPr>
        <sz val="9"/>
        <rFont val="Tw Cen MT"/>
        <family val="2"/>
      </rPr>
      <t>083313079N</t>
    </r>
  </si>
  <si>
    <r>
      <rPr>
        <sz val="10"/>
        <rFont val="Tw Cen MT"/>
        <family val="2"/>
      </rPr>
      <t>Memissala</t>
    </r>
  </si>
  <si>
    <r>
      <rPr>
        <sz val="9"/>
        <rFont val="Tw Cen MT"/>
        <family val="2"/>
      </rPr>
      <t>APL-I-1057</t>
    </r>
  </si>
  <si>
    <r>
      <rPr>
        <sz val="9"/>
        <rFont val="Tw Cen MT"/>
        <family val="2"/>
      </rPr>
      <t>PR 771/16</t>
    </r>
  </si>
  <si>
    <r>
      <rPr>
        <sz val="9"/>
        <rFont val="Tw Cen MT"/>
        <family val="2"/>
      </rPr>
      <t>GONKA GOLD MALI SARL</t>
    </r>
  </si>
  <si>
    <r>
      <rPr>
        <sz val="9"/>
        <rFont val="Tw Cen MT"/>
        <family val="2"/>
      </rPr>
      <t>084136257V</t>
    </r>
  </si>
  <si>
    <r>
      <rPr>
        <sz val="10"/>
        <rFont val="Tw Cen MT"/>
        <family val="2"/>
      </rPr>
      <t>Maligonga-Est</t>
    </r>
  </si>
  <si>
    <r>
      <rPr>
        <sz val="9"/>
        <rFont val="Tw Cen MT"/>
        <family val="2"/>
      </rPr>
      <t>APL-I-1058</t>
    </r>
  </si>
  <si>
    <r>
      <rPr>
        <sz val="9"/>
        <rFont val="Tw Cen MT"/>
        <family val="2"/>
      </rPr>
      <t>Maifa Mining Corporation SARL</t>
    </r>
  </si>
  <si>
    <r>
      <rPr>
        <sz val="9"/>
        <rFont val="Tw Cen MT"/>
        <family val="2"/>
      </rPr>
      <t>084119442K</t>
    </r>
  </si>
  <si>
    <r>
      <rPr>
        <sz val="10"/>
        <rFont val="Tw Cen MT"/>
        <family val="2"/>
      </rPr>
      <t>Netekoto Nord</t>
    </r>
  </si>
  <si>
    <r>
      <rPr>
        <sz val="9"/>
        <rFont val="Tw Cen MT"/>
        <family val="2"/>
      </rPr>
      <t>APL-I-1059</t>
    </r>
  </si>
  <si>
    <r>
      <rPr>
        <sz val="9"/>
        <rFont val="Tw Cen MT"/>
        <family val="2"/>
      </rPr>
      <t>AEX 656/15</t>
    </r>
  </si>
  <si>
    <r>
      <rPr>
        <sz val="9"/>
        <rFont val="Tw Cen MT"/>
        <family val="2"/>
      </rPr>
      <t>Pankona Mining Mali Sarl</t>
    </r>
  </si>
  <si>
    <r>
      <rPr>
        <sz val="9"/>
        <rFont val="Tw Cen MT"/>
        <family val="2"/>
      </rPr>
      <t>084122947N</t>
    </r>
  </si>
  <si>
    <r>
      <rPr>
        <sz val="10"/>
        <rFont val="Tw Cen MT"/>
        <family val="2"/>
      </rPr>
      <t>Samaniana-Est</t>
    </r>
  </si>
  <si>
    <r>
      <rPr>
        <sz val="9"/>
        <rFont val="Tw Cen MT"/>
        <family val="2"/>
      </rPr>
      <t>APL-I-106</t>
    </r>
  </si>
  <si>
    <r>
      <rPr>
        <sz val="9"/>
        <rFont val="Tw Cen MT"/>
        <family val="2"/>
      </rPr>
      <t>PR 102/13</t>
    </r>
  </si>
  <si>
    <r>
      <rPr>
        <sz val="9"/>
        <rFont val="Tw Cen MT"/>
        <family val="2"/>
      </rPr>
      <t>Pink Diamond Company (P.D.C) SARL</t>
    </r>
  </si>
  <si>
    <r>
      <rPr>
        <sz val="9"/>
        <rFont val="Tw Cen MT"/>
        <family val="2"/>
      </rPr>
      <t>084119973W</t>
    </r>
  </si>
  <si>
    <r>
      <rPr>
        <sz val="10"/>
        <rFont val="Tw Cen MT"/>
        <family val="2"/>
      </rPr>
      <t>Koloni</t>
    </r>
  </si>
  <si>
    <r>
      <rPr>
        <sz val="9"/>
        <rFont val="Tw Cen MT"/>
        <family val="2"/>
      </rPr>
      <t>APL-I-1060</t>
    </r>
  </si>
  <si>
    <r>
      <rPr>
        <sz val="9"/>
        <rFont val="Tw Cen MT"/>
        <family val="2"/>
      </rPr>
      <t>PR 1082/17</t>
    </r>
  </si>
  <si>
    <r>
      <rPr>
        <sz val="10"/>
        <rFont val="Tw Cen MT"/>
        <family val="2"/>
      </rPr>
      <t>Kéniébandi</t>
    </r>
  </si>
  <si>
    <r>
      <rPr>
        <sz val="9"/>
        <rFont val="Tw Cen MT"/>
        <family val="2"/>
      </rPr>
      <t>APL-I-1061</t>
    </r>
  </si>
  <si>
    <r>
      <rPr>
        <sz val="9"/>
        <rFont val="Tw Cen MT"/>
        <family val="2"/>
      </rPr>
      <t>Entreprise d'Exploitation de Minéraux et de Carrières "E E M C" SARL</t>
    </r>
  </si>
  <si>
    <r>
      <rPr>
        <sz val="10"/>
        <rFont val="Tw Cen MT"/>
        <family val="2"/>
      </rPr>
      <t>Bougouba</t>
    </r>
  </si>
  <si>
    <r>
      <rPr>
        <sz val="9"/>
        <rFont val="Tw Cen MT"/>
        <family val="2"/>
      </rPr>
      <t>APL-I-1062</t>
    </r>
  </si>
  <si>
    <r>
      <rPr>
        <sz val="9"/>
        <rFont val="Tw Cen MT"/>
        <family val="2"/>
      </rPr>
      <t>Universel Gold Sarl</t>
    </r>
  </si>
  <si>
    <r>
      <rPr>
        <sz val="10"/>
        <rFont val="Tw Cen MT"/>
        <family val="2"/>
      </rPr>
      <t>Fambina-Est</t>
    </r>
  </si>
  <si>
    <r>
      <rPr>
        <sz val="9"/>
        <rFont val="Tw Cen MT"/>
        <family val="2"/>
      </rPr>
      <t>APL-I-1063</t>
    </r>
  </si>
  <si>
    <r>
      <rPr>
        <sz val="9"/>
        <rFont val="Tw Cen MT"/>
        <family val="2"/>
      </rPr>
      <t>PR 1371/18</t>
    </r>
  </si>
  <si>
    <r>
      <rPr>
        <sz val="9"/>
        <rFont val="Tw Cen MT"/>
        <family val="2"/>
      </rPr>
      <t>Mali Minerals Resources S.A "M.M.R-SA"</t>
    </r>
  </si>
  <si>
    <r>
      <rPr>
        <sz val="9"/>
        <rFont val="Tw Cen MT"/>
        <family val="2"/>
      </rPr>
      <t>087800566G</t>
    </r>
  </si>
  <si>
    <r>
      <rPr>
        <sz val="9"/>
        <rFont val="Tw Cen MT"/>
        <family val="2"/>
      </rPr>
      <t>Bauxite</t>
    </r>
  </si>
  <si>
    <r>
      <rPr>
        <sz val="10"/>
        <rFont val="Tw Cen MT"/>
        <family val="2"/>
      </rPr>
      <t>Faléa-Sitadina</t>
    </r>
  </si>
  <si>
    <r>
      <rPr>
        <sz val="9"/>
        <rFont val="Tw Cen MT"/>
        <family val="2"/>
      </rPr>
      <t>APL-I-1064</t>
    </r>
  </si>
  <si>
    <r>
      <rPr>
        <sz val="9"/>
        <rFont val="Tw Cen MT"/>
        <family val="2"/>
      </rPr>
      <t>AEX 657/15</t>
    </r>
  </si>
  <si>
    <r>
      <rPr>
        <sz val="9"/>
        <rFont val="Tw Cen MT"/>
        <family val="2"/>
      </rPr>
      <t>IVENTUS MINING SARL Unipersonnelle</t>
    </r>
  </si>
  <si>
    <r>
      <rPr>
        <sz val="9"/>
        <rFont val="Tw Cen MT"/>
        <family val="2"/>
      </rPr>
      <t>085129477G</t>
    </r>
  </si>
  <si>
    <r>
      <rPr>
        <sz val="10"/>
        <rFont val="Tw Cen MT"/>
        <family val="2"/>
      </rPr>
      <t>Sodiankoro Nord</t>
    </r>
  </si>
  <si>
    <r>
      <rPr>
        <sz val="9"/>
        <rFont val="Tw Cen MT"/>
        <family val="2"/>
      </rPr>
      <t>APL-I-1065</t>
    </r>
  </si>
  <si>
    <r>
      <rPr>
        <sz val="9"/>
        <rFont val="Tw Cen MT"/>
        <family val="2"/>
      </rPr>
      <t>AEX 660/15</t>
    </r>
  </si>
  <si>
    <r>
      <rPr>
        <sz val="9"/>
        <rFont val="Tw Cen MT"/>
        <family val="2"/>
      </rPr>
      <t>Diaty Mining Sarl " DIAM SARL"</t>
    </r>
  </si>
  <si>
    <r>
      <rPr>
        <sz val="9"/>
        <rFont val="Tw Cen MT"/>
        <family val="2"/>
      </rPr>
      <t>084124056A</t>
    </r>
  </si>
  <si>
    <r>
      <rPr>
        <sz val="10"/>
        <rFont val="Tw Cen MT"/>
        <family val="2"/>
      </rPr>
      <t>Maréna-Sud</t>
    </r>
  </si>
  <si>
    <r>
      <rPr>
        <sz val="9"/>
        <rFont val="Tw Cen MT"/>
        <family val="2"/>
      </rPr>
      <t>APL-I-1066</t>
    </r>
  </si>
  <si>
    <r>
      <rPr>
        <sz val="9"/>
        <rFont val="Tw Cen MT"/>
        <family val="2"/>
      </rPr>
      <t>PR 706/15</t>
    </r>
  </si>
  <si>
    <r>
      <rPr>
        <sz val="9"/>
        <rFont val="Tw Cen MT"/>
        <family val="2"/>
      </rPr>
      <t>Mandingold Mining SARL</t>
    </r>
  </si>
  <si>
    <r>
      <rPr>
        <sz val="9"/>
        <rFont val="Tw Cen MT"/>
        <family val="2"/>
      </rPr>
      <t>083322816W</t>
    </r>
  </si>
  <si>
    <r>
      <rPr>
        <sz val="10"/>
        <rFont val="Tw Cen MT"/>
        <family val="2"/>
      </rPr>
      <t>Namarana-Sud</t>
    </r>
  </si>
  <si>
    <r>
      <rPr>
        <sz val="9"/>
        <rFont val="Tw Cen MT"/>
        <family val="2"/>
      </rPr>
      <t>APL-I-1067</t>
    </r>
  </si>
  <si>
    <r>
      <rPr>
        <sz val="9"/>
        <rFont val="Tw Cen MT"/>
        <family val="2"/>
      </rPr>
      <t>Mali Mining House "M.M.H-SA"</t>
    </r>
  </si>
  <si>
    <r>
      <rPr>
        <sz val="9"/>
        <rFont val="Tw Cen MT"/>
        <family val="2"/>
      </rPr>
      <t>084113141D</t>
    </r>
  </si>
  <si>
    <r>
      <rPr>
        <sz val="10"/>
        <rFont val="Tw Cen MT"/>
        <family val="2"/>
      </rPr>
      <t>Babara</t>
    </r>
  </si>
  <si>
    <r>
      <rPr>
        <sz val="9"/>
        <rFont val="Tw Cen MT"/>
        <family val="2"/>
      </rPr>
      <t>APL-I-1068</t>
    </r>
  </si>
  <si>
    <r>
      <rPr>
        <sz val="9"/>
        <rFont val="Tw Cen MT"/>
        <family val="2"/>
      </rPr>
      <t>THIEN PAO LINES DU MALI SARL</t>
    </r>
  </si>
  <si>
    <r>
      <rPr>
        <sz val="9"/>
        <rFont val="Tw Cen MT"/>
        <family val="2"/>
      </rPr>
      <t>083328897G</t>
    </r>
  </si>
  <si>
    <r>
      <rPr>
        <sz val="9"/>
        <rFont val="Tw Cen MT"/>
        <family val="2"/>
      </rPr>
      <t>Zinc</t>
    </r>
  </si>
  <si>
    <r>
      <rPr>
        <sz val="10"/>
        <rFont val="Tw Cen MT"/>
        <family val="2"/>
      </rPr>
      <t>Didian</t>
    </r>
  </si>
  <si>
    <r>
      <rPr>
        <sz val="9"/>
        <rFont val="Tw Cen MT"/>
        <family val="2"/>
      </rPr>
      <t>APL-I-1069</t>
    </r>
  </si>
  <si>
    <r>
      <rPr>
        <sz val="10"/>
        <rFont val="Tw Cen MT"/>
        <family val="2"/>
      </rPr>
      <t>Bakolobi</t>
    </r>
  </si>
  <si>
    <r>
      <rPr>
        <sz val="9"/>
        <rFont val="Tw Cen MT"/>
        <family val="2"/>
      </rPr>
      <t>APL-I-107</t>
    </r>
  </si>
  <si>
    <r>
      <rPr>
        <sz val="9"/>
        <rFont val="Tw Cen MT"/>
        <family val="2"/>
      </rPr>
      <t>AP 103/13</t>
    </r>
  </si>
  <si>
    <r>
      <rPr>
        <sz val="9"/>
        <rFont val="Tw Cen MT"/>
        <family val="2"/>
      </rPr>
      <t>Marena Gold SARL</t>
    </r>
  </si>
  <si>
    <r>
      <rPr>
        <sz val="9"/>
        <rFont val="Tw Cen MT"/>
        <family val="2"/>
      </rPr>
      <t>024000216N</t>
    </r>
  </si>
  <si>
    <r>
      <rPr>
        <sz val="10"/>
        <rFont val="Tw Cen MT"/>
        <family val="2"/>
      </rPr>
      <t>Sanfarhadala</t>
    </r>
  </si>
  <si>
    <r>
      <rPr>
        <sz val="9"/>
        <rFont val="Tw Cen MT"/>
        <family val="2"/>
      </rPr>
      <t>APL-I-1070</t>
    </r>
  </si>
  <si>
    <r>
      <rPr>
        <sz val="9"/>
        <rFont val="Tw Cen MT"/>
        <family val="2"/>
      </rPr>
      <t>AEX 665/15</t>
    </r>
  </si>
  <si>
    <r>
      <rPr>
        <sz val="9"/>
        <rFont val="Tw Cen MT"/>
        <family val="2"/>
      </rPr>
      <t>Wisdom Resources SARL</t>
    </r>
  </si>
  <si>
    <r>
      <rPr>
        <sz val="9"/>
        <rFont val="Tw Cen MT"/>
        <family val="2"/>
      </rPr>
      <t>082237653V</t>
    </r>
  </si>
  <si>
    <r>
      <rPr>
        <sz val="10"/>
        <rFont val="Tw Cen MT"/>
        <family val="2"/>
      </rPr>
      <t>Serhotafa</t>
    </r>
  </si>
  <si>
    <r>
      <rPr>
        <sz val="9"/>
        <rFont val="Tw Cen MT"/>
        <family val="2"/>
      </rPr>
      <t>APL-I-1071</t>
    </r>
  </si>
  <si>
    <r>
      <rPr>
        <sz val="9"/>
        <rFont val="Tw Cen MT"/>
        <family val="2"/>
      </rPr>
      <t>Minestons-Mali-Sarl</t>
    </r>
  </si>
  <si>
    <r>
      <rPr>
        <sz val="9"/>
        <rFont val="Tw Cen MT"/>
        <family val="2"/>
      </rPr>
      <t>082236043A</t>
    </r>
  </si>
  <si>
    <r>
      <rPr>
        <sz val="9"/>
        <rFont val="Tw Cen MT"/>
        <family val="2"/>
      </rPr>
      <t>APL-I-1072</t>
    </r>
  </si>
  <si>
    <r>
      <rPr>
        <sz val="9"/>
        <rFont val="Tw Cen MT"/>
        <family val="2"/>
      </rPr>
      <t>Compagnie des Métaux Précieux "COMEP" SARL</t>
    </r>
  </si>
  <si>
    <r>
      <rPr>
        <sz val="9"/>
        <rFont val="Tw Cen MT"/>
        <family val="2"/>
      </rPr>
      <t>087000078F</t>
    </r>
  </si>
  <si>
    <r>
      <rPr>
        <sz val="9"/>
        <rFont val="Tw Cen MT"/>
        <family val="2"/>
      </rPr>
      <t>Phosphates</t>
    </r>
  </si>
  <si>
    <r>
      <rPr>
        <sz val="10"/>
        <rFont val="Tw Cen MT"/>
        <family val="2"/>
      </rPr>
      <t>Telatai-Est</t>
    </r>
  </si>
  <si>
    <r>
      <rPr>
        <sz val="9"/>
        <rFont val="Tw Cen MT"/>
        <family val="2"/>
      </rPr>
      <t>APL-I-1073</t>
    </r>
  </si>
  <si>
    <r>
      <rPr>
        <sz val="9"/>
        <rFont val="Tw Cen MT"/>
        <family val="2"/>
      </rPr>
      <t>AEX 666/15</t>
    </r>
  </si>
  <si>
    <r>
      <rPr>
        <sz val="9"/>
        <rFont val="Tw Cen MT"/>
        <family val="2"/>
      </rPr>
      <t>Dhadullah Isaak Khan Company SARL "D.I.K Company" SARL</t>
    </r>
  </si>
  <si>
    <r>
      <rPr>
        <sz val="9"/>
        <rFont val="Tw Cen MT"/>
        <family val="2"/>
      </rPr>
      <t>084120311A</t>
    </r>
  </si>
  <si>
    <r>
      <rPr>
        <sz val="10"/>
        <rFont val="Tw Cen MT"/>
        <family val="2"/>
      </rPr>
      <t>Bogodassalé Nord</t>
    </r>
  </si>
  <si>
    <r>
      <rPr>
        <sz val="9"/>
        <rFont val="Tw Cen MT"/>
        <family val="2"/>
      </rPr>
      <t>APL-I-1074</t>
    </r>
  </si>
  <si>
    <r>
      <rPr>
        <sz val="9"/>
        <rFont val="Tw Cen MT"/>
        <family val="2"/>
      </rPr>
      <t>Mali Mines Industries "2MI" SARL</t>
    </r>
  </si>
  <si>
    <r>
      <rPr>
        <sz val="10"/>
        <rFont val="Tw Cen MT"/>
        <family val="2"/>
      </rPr>
      <t>Faragoué</t>
    </r>
  </si>
  <si>
    <r>
      <rPr>
        <sz val="9"/>
        <rFont val="Tw Cen MT"/>
        <family val="2"/>
      </rPr>
      <t>APL-I-1075</t>
    </r>
  </si>
  <si>
    <r>
      <rPr>
        <sz val="9"/>
        <rFont val="Tw Cen MT"/>
        <family val="2"/>
      </rPr>
      <t>PR 765/16</t>
    </r>
  </si>
  <si>
    <r>
      <rPr>
        <sz val="9"/>
        <rFont val="Tw Cen MT"/>
        <family val="2"/>
      </rPr>
      <t>Star Mining SARL</t>
    </r>
  </si>
  <si>
    <r>
      <rPr>
        <sz val="9"/>
        <rFont val="Tw Cen MT"/>
        <family val="2"/>
      </rPr>
      <t>086134060F</t>
    </r>
  </si>
  <si>
    <r>
      <rPr>
        <sz val="10"/>
        <rFont val="Tw Cen MT"/>
        <family val="2"/>
      </rPr>
      <t>Diokéba</t>
    </r>
  </si>
  <si>
    <r>
      <rPr>
        <sz val="9"/>
        <rFont val="Tw Cen MT"/>
        <family val="2"/>
      </rPr>
      <t>APL-I-1076</t>
    </r>
  </si>
  <si>
    <r>
      <rPr>
        <sz val="9"/>
        <rFont val="Tw Cen MT"/>
        <family val="2"/>
      </rPr>
      <t>PR 1117/17</t>
    </r>
  </si>
  <si>
    <r>
      <rPr>
        <sz val="9"/>
        <rFont val="Tw Cen MT"/>
        <family val="2"/>
      </rPr>
      <t>Sanou Star Resources "2SR-SARL"</t>
    </r>
  </si>
  <si>
    <r>
      <rPr>
        <sz val="9"/>
        <rFont val="Tw Cen MT"/>
        <family val="2"/>
      </rPr>
      <t>082242335N</t>
    </r>
  </si>
  <si>
    <r>
      <rPr>
        <sz val="10"/>
        <rFont val="Tw Cen MT"/>
        <family val="2"/>
      </rPr>
      <t>Kakadian</t>
    </r>
  </si>
  <si>
    <r>
      <rPr>
        <sz val="9"/>
        <rFont val="Tw Cen MT"/>
        <family val="2"/>
      </rPr>
      <t>APL-I-1077</t>
    </r>
  </si>
  <si>
    <r>
      <rPr>
        <sz val="9"/>
        <rFont val="Tw Cen MT"/>
        <family val="2"/>
      </rPr>
      <t>PR 2545/21</t>
    </r>
  </si>
  <si>
    <r>
      <rPr>
        <sz val="10"/>
        <rFont val="Tw Cen MT"/>
        <family val="2"/>
      </rPr>
      <t>Lena-Sud</t>
    </r>
  </si>
  <si>
    <r>
      <rPr>
        <sz val="9"/>
        <rFont val="Tw Cen MT"/>
        <family val="2"/>
      </rPr>
      <t>APL-I-1078</t>
    </r>
  </si>
  <si>
    <r>
      <rPr>
        <sz val="9"/>
        <rFont val="Tw Cen MT"/>
        <family val="2"/>
      </rPr>
      <t>AEX 659/15</t>
    </r>
  </si>
  <si>
    <r>
      <rPr>
        <sz val="9"/>
        <rFont val="Tw Cen MT"/>
        <family val="2"/>
      </rPr>
      <t>APL-I-1079</t>
    </r>
  </si>
  <si>
    <r>
      <rPr>
        <sz val="9"/>
        <rFont val="Tw Cen MT"/>
        <family val="2"/>
      </rPr>
      <t>PR 838/16</t>
    </r>
  </si>
  <si>
    <r>
      <rPr>
        <sz val="9"/>
        <rFont val="Tw Cen MT"/>
        <family val="2"/>
      </rPr>
      <t>Resolute Mali SA</t>
    </r>
  </si>
  <si>
    <r>
      <rPr>
        <sz val="9"/>
        <rFont val="Tw Cen MT"/>
        <family val="2"/>
      </rPr>
      <t>087800635A</t>
    </r>
  </si>
  <si>
    <r>
      <rPr>
        <sz val="10"/>
        <rFont val="Tw Cen MT"/>
        <family val="2"/>
      </rPr>
      <t>Fanidiama</t>
    </r>
  </si>
  <si>
    <r>
      <rPr>
        <sz val="9"/>
        <rFont val="Tw Cen MT"/>
        <family val="2"/>
      </rPr>
      <t>APL-I-108</t>
    </r>
  </si>
  <si>
    <r>
      <rPr>
        <sz val="9"/>
        <rFont val="Tw Cen MT"/>
        <family val="2"/>
      </rPr>
      <t>PR 104/13</t>
    </r>
  </si>
  <si>
    <r>
      <rPr>
        <sz val="9"/>
        <rFont val="Tw Cen MT"/>
        <family val="2"/>
      </rPr>
      <t>Mines et Développement Local SARL MDL</t>
    </r>
  </si>
  <si>
    <r>
      <rPr>
        <sz val="9"/>
        <rFont val="Tw Cen MT"/>
        <family val="2"/>
      </rPr>
      <t>085144826X</t>
    </r>
  </si>
  <si>
    <r>
      <rPr>
        <sz val="10"/>
        <rFont val="Tw Cen MT"/>
        <family val="2"/>
      </rPr>
      <t>Bogotafara</t>
    </r>
  </si>
  <si>
    <r>
      <rPr>
        <sz val="9"/>
        <rFont val="Tw Cen MT"/>
        <family val="2"/>
      </rPr>
      <t>APL-I-1080</t>
    </r>
  </si>
  <si>
    <r>
      <rPr>
        <sz val="9"/>
        <rFont val="Tw Cen MT"/>
        <family val="2"/>
      </rPr>
      <t>AEX 667/15</t>
    </r>
  </si>
  <si>
    <r>
      <rPr>
        <sz val="9"/>
        <rFont val="Tw Cen MT"/>
        <family val="2"/>
      </rPr>
      <t>Sheng Hua Mining Resources SARL</t>
    </r>
  </si>
  <si>
    <r>
      <rPr>
        <sz val="9"/>
        <rFont val="Tw Cen MT"/>
        <family val="2"/>
      </rPr>
      <t>084122604N</t>
    </r>
  </si>
  <si>
    <r>
      <rPr>
        <sz val="10"/>
        <rFont val="Tw Cen MT"/>
        <family val="2"/>
      </rPr>
      <t>Kirina-Est</t>
    </r>
  </si>
  <si>
    <r>
      <rPr>
        <sz val="9"/>
        <rFont val="Tw Cen MT"/>
        <family val="2"/>
      </rPr>
      <t>APL-I-1081</t>
    </r>
  </si>
  <si>
    <r>
      <rPr>
        <sz val="10"/>
        <rFont val="Tw Cen MT"/>
        <family val="2"/>
      </rPr>
      <t>Bada</t>
    </r>
  </si>
  <si>
    <r>
      <rPr>
        <sz val="9"/>
        <rFont val="Tw Cen MT"/>
        <family val="2"/>
      </rPr>
      <t>APL-I-1082</t>
    </r>
  </si>
  <si>
    <r>
      <rPr>
        <sz val="9"/>
        <rFont val="Tw Cen MT"/>
        <family val="2"/>
      </rPr>
      <t>Tele Oil And Mining Incorporation SARL</t>
    </r>
  </si>
  <si>
    <r>
      <rPr>
        <sz val="9"/>
        <rFont val="Tw Cen MT"/>
        <family val="2"/>
      </rPr>
      <t>086136041L</t>
    </r>
  </si>
  <si>
    <r>
      <rPr>
        <sz val="10"/>
        <rFont val="Tw Cen MT"/>
        <family val="2"/>
      </rPr>
      <t>Sébékoro</t>
    </r>
  </si>
  <si>
    <r>
      <rPr>
        <sz val="9"/>
        <rFont val="Tw Cen MT"/>
        <family val="2"/>
      </rPr>
      <t>APL-I-1083</t>
    </r>
  </si>
  <si>
    <r>
      <rPr>
        <sz val="9"/>
        <rFont val="Tw Cen MT"/>
        <family val="2"/>
      </rPr>
      <t>AEX 714/15</t>
    </r>
  </si>
  <si>
    <r>
      <rPr>
        <sz val="10"/>
        <rFont val="Tw Cen MT"/>
        <family val="2"/>
      </rPr>
      <t>Donikébougou Nord-Ouest</t>
    </r>
  </si>
  <si>
    <r>
      <rPr>
        <sz val="9"/>
        <rFont val="Tw Cen MT"/>
        <family val="2"/>
      </rPr>
      <t>APL-I-1084</t>
    </r>
  </si>
  <si>
    <r>
      <rPr>
        <sz val="9"/>
        <rFont val="Tw Cen MT"/>
        <family val="2"/>
      </rPr>
      <t>AEX 663/15</t>
    </r>
  </si>
  <si>
    <r>
      <rPr>
        <sz val="9"/>
        <rFont val="Tw Cen MT"/>
        <family val="2"/>
      </rPr>
      <t>GAIA Equity</t>
    </r>
  </si>
  <si>
    <r>
      <rPr>
        <sz val="10"/>
        <rFont val="Tw Cen MT"/>
        <family val="2"/>
      </rPr>
      <t>Guinbané</t>
    </r>
  </si>
  <si>
    <r>
      <rPr>
        <sz val="9"/>
        <rFont val="Tw Cen MT"/>
        <family val="2"/>
      </rPr>
      <t>APL-I-1085</t>
    </r>
  </si>
  <si>
    <r>
      <rPr>
        <sz val="9"/>
        <rFont val="Tw Cen MT"/>
        <family val="2"/>
      </rPr>
      <t>AEX 664/15</t>
    </r>
  </si>
  <si>
    <r>
      <rPr>
        <sz val="10"/>
        <rFont val="Tw Cen MT"/>
        <family val="2"/>
      </rPr>
      <t>Tourougoumbé</t>
    </r>
  </si>
  <si>
    <r>
      <rPr>
        <sz val="9"/>
        <rFont val="Tw Cen MT"/>
        <family val="2"/>
      </rPr>
      <t>APL-I-1086</t>
    </r>
  </si>
  <si>
    <r>
      <rPr>
        <sz val="9"/>
        <rFont val="Tw Cen MT"/>
        <family val="2"/>
      </rPr>
      <t>Batou Gold Operations (B.G.O-SARL)</t>
    </r>
  </si>
  <si>
    <r>
      <rPr>
        <sz val="9"/>
        <rFont val="Tw Cen MT"/>
        <family val="2"/>
      </rPr>
      <t>084123705R</t>
    </r>
  </si>
  <si>
    <r>
      <rPr>
        <sz val="10"/>
        <rFont val="Tw Cen MT"/>
        <family val="2"/>
      </rPr>
      <t>Tiodougou-Kolondiè</t>
    </r>
  </si>
  <si>
    <r>
      <rPr>
        <sz val="9"/>
        <rFont val="Tw Cen MT"/>
        <family val="2"/>
      </rPr>
      <t>APL-I-1087</t>
    </r>
  </si>
  <si>
    <r>
      <rPr>
        <sz val="9"/>
        <rFont val="Tw Cen MT"/>
        <family val="2"/>
      </rPr>
      <t>AE 661/15</t>
    </r>
  </si>
  <si>
    <r>
      <rPr>
        <sz val="9"/>
        <rFont val="Tw Cen MT"/>
        <family val="2"/>
      </rPr>
      <t>APL-I-1088</t>
    </r>
  </si>
  <si>
    <r>
      <rPr>
        <sz val="9"/>
        <rFont val="Tw Cen MT"/>
        <family val="2"/>
      </rPr>
      <t>Société Mahamadou Bidadji et Frères SARL "SO.MA.BIF SARL"</t>
    </r>
  </si>
  <si>
    <r>
      <rPr>
        <sz val="9"/>
        <rFont val="Tw Cen MT"/>
        <family val="2"/>
      </rPr>
      <t>082241276A</t>
    </r>
  </si>
  <si>
    <r>
      <rPr>
        <sz val="10"/>
        <rFont val="Tw Cen MT"/>
        <family val="2"/>
      </rPr>
      <t>Massabla</t>
    </r>
  </si>
  <si>
    <r>
      <rPr>
        <sz val="9"/>
        <rFont val="Tw Cen MT"/>
        <family val="2"/>
      </rPr>
      <t>APL-I-1089</t>
    </r>
  </si>
  <si>
    <r>
      <rPr>
        <sz val="9"/>
        <rFont val="Tw Cen MT"/>
        <family val="2"/>
      </rPr>
      <t>Société Minière DIARISSO- SARL</t>
    </r>
  </si>
  <si>
    <r>
      <rPr>
        <sz val="10"/>
        <rFont val="Tw Cen MT"/>
        <family val="2"/>
      </rPr>
      <t>Nagara</t>
    </r>
  </si>
  <si>
    <r>
      <rPr>
        <sz val="9"/>
        <rFont val="Tw Cen MT"/>
        <family val="2"/>
      </rPr>
      <t>APL-I-109</t>
    </r>
  </si>
  <si>
    <r>
      <rPr>
        <sz val="9"/>
        <rFont val="Tw Cen MT"/>
        <family val="2"/>
      </rPr>
      <t>PR 105/13</t>
    </r>
  </si>
  <si>
    <r>
      <rPr>
        <sz val="9"/>
        <rFont val="Tw Cen MT"/>
        <family val="2"/>
      </rPr>
      <t>A.J.B. Metals SARL</t>
    </r>
  </si>
  <si>
    <r>
      <rPr>
        <sz val="9"/>
        <rFont val="Tw Cen MT"/>
        <family val="2"/>
      </rPr>
      <t>082223940P</t>
    </r>
  </si>
  <si>
    <r>
      <rPr>
        <sz val="10"/>
        <rFont val="Tw Cen MT"/>
        <family val="2"/>
      </rPr>
      <t>Dié</t>
    </r>
  </si>
  <si>
    <r>
      <rPr>
        <sz val="9"/>
        <rFont val="Tw Cen MT"/>
        <family val="2"/>
      </rPr>
      <t>APL-I-1090</t>
    </r>
  </si>
  <si>
    <r>
      <rPr>
        <sz val="9"/>
        <rFont val="Tw Cen MT"/>
        <family val="2"/>
      </rPr>
      <t>AE 837/16</t>
    </r>
  </si>
  <si>
    <r>
      <rPr>
        <sz val="9"/>
        <rFont val="Tw Cen MT"/>
        <family val="2"/>
      </rPr>
      <t>O.M.G.F Mining SARL</t>
    </r>
  </si>
  <si>
    <r>
      <rPr>
        <sz val="9"/>
        <rFont val="Tw Cen MT"/>
        <family val="2"/>
      </rPr>
      <t>084117513K</t>
    </r>
  </si>
  <si>
    <r>
      <rPr>
        <sz val="10"/>
        <rFont val="Tw Cen MT"/>
        <family val="2"/>
      </rPr>
      <t>Diérobougou</t>
    </r>
  </si>
  <si>
    <r>
      <rPr>
        <sz val="9"/>
        <rFont val="Tw Cen MT"/>
        <family val="2"/>
      </rPr>
      <t>APL-I-1091</t>
    </r>
  </si>
  <si>
    <r>
      <rPr>
        <sz val="9"/>
        <rFont val="Tw Cen MT"/>
        <family val="2"/>
      </rPr>
      <t>AEX 673/15</t>
    </r>
  </si>
  <si>
    <r>
      <rPr>
        <sz val="9"/>
        <rFont val="Tw Cen MT"/>
        <family val="2"/>
      </rPr>
      <t>Yun Mei Long Investment Limited Mali  SARL</t>
    </r>
  </si>
  <si>
    <r>
      <rPr>
        <sz val="9"/>
        <rFont val="Tw Cen MT"/>
        <family val="2"/>
      </rPr>
      <t>085130178F</t>
    </r>
  </si>
  <si>
    <r>
      <rPr>
        <sz val="10"/>
        <rFont val="Tw Cen MT"/>
        <family val="2"/>
      </rPr>
      <t>Danderesso</t>
    </r>
  </si>
  <si>
    <r>
      <rPr>
        <sz val="9"/>
        <rFont val="Tw Cen MT"/>
        <family val="2"/>
      </rPr>
      <t>APL-I-1092</t>
    </r>
  </si>
  <si>
    <r>
      <rPr>
        <sz val="9"/>
        <rFont val="Tw Cen MT"/>
        <family val="2"/>
      </rPr>
      <t>PR 760/15</t>
    </r>
  </si>
  <si>
    <r>
      <rPr>
        <sz val="9"/>
        <rFont val="Tw Cen MT"/>
        <family val="2"/>
      </rPr>
      <t>Africa Mining Sarl</t>
    </r>
  </si>
  <si>
    <r>
      <rPr>
        <sz val="9"/>
        <rFont val="Tw Cen MT"/>
        <family val="2"/>
      </rPr>
      <t>086121154W</t>
    </r>
  </si>
  <si>
    <r>
      <rPr>
        <sz val="10"/>
        <rFont val="Tw Cen MT"/>
        <family val="2"/>
      </rPr>
      <t>Moussala</t>
    </r>
  </si>
  <si>
    <r>
      <rPr>
        <sz val="9"/>
        <rFont val="Tw Cen MT"/>
        <family val="2"/>
      </rPr>
      <t>APL-I-1093</t>
    </r>
  </si>
  <si>
    <r>
      <rPr>
        <sz val="9"/>
        <rFont val="Tw Cen MT"/>
        <family val="2"/>
      </rPr>
      <t>PR 775/16</t>
    </r>
  </si>
  <si>
    <r>
      <rPr>
        <sz val="10"/>
        <rFont val="Tw Cen MT"/>
        <family val="2"/>
      </rPr>
      <t>Bagoé</t>
    </r>
  </si>
  <si>
    <r>
      <rPr>
        <sz val="9"/>
        <rFont val="Tw Cen MT"/>
        <family val="2"/>
      </rPr>
      <t>APL-I-1094</t>
    </r>
  </si>
  <si>
    <r>
      <rPr>
        <sz val="9"/>
        <rFont val="Tw Cen MT"/>
        <family val="2"/>
      </rPr>
      <t>Global Mining Group.S.A.</t>
    </r>
  </si>
  <si>
    <r>
      <rPr>
        <sz val="9"/>
        <rFont val="Tw Cen MT"/>
        <family val="2"/>
      </rPr>
      <t>086133996A</t>
    </r>
  </si>
  <si>
    <r>
      <rPr>
        <sz val="9"/>
        <rFont val="Tw Cen MT"/>
        <family val="2"/>
      </rPr>
      <t>APL-I-1095</t>
    </r>
  </si>
  <si>
    <r>
      <rPr>
        <sz val="9"/>
        <rFont val="Tw Cen MT"/>
        <family val="2"/>
      </rPr>
      <t>AE 828/16</t>
    </r>
  </si>
  <si>
    <r>
      <rPr>
        <sz val="9"/>
        <rFont val="Tw Cen MT"/>
        <family val="2"/>
      </rPr>
      <t>Global Construction Technologies &amp; Mining "GCT-MINING" SARL</t>
    </r>
  </si>
  <si>
    <r>
      <rPr>
        <sz val="10"/>
        <rFont val="Tw Cen MT"/>
        <family val="2"/>
      </rPr>
      <t>Kalagué</t>
    </r>
  </si>
  <si>
    <r>
      <rPr>
        <sz val="9"/>
        <rFont val="Tw Cen MT"/>
        <family val="2"/>
      </rPr>
      <t>APL-I-1096</t>
    </r>
  </si>
  <si>
    <r>
      <rPr>
        <sz val="9"/>
        <rFont val="Tw Cen MT"/>
        <family val="2"/>
      </rPr>
      <t>AE 773/16</t>
    </r>
  </si>
  <si>
    <r>
      <rPr>
        <sz val="9"/>
        <rFont val="Tw Cen MT"/>
        <family val="2"/>
      </rPr>
      <t>Mandé Mining SARL</t>
    </r>
  </si>
  <si>
    <r>
      <rPr>
        <sz val="9"/>
        <rFont val="Tw Cen MT"/>
        <family val="2"/>
      </rPr>
      <t>087800831X</t>
    </r>
  </si>
  <si>
    <r>
      <rPr>
        <sz val="10"/>
        <rFont val="Tw Cen MT"/>
        <family val="2"/>
      </rPr>
      <t>Kababougou-Nord</t>
    </r>
  </si>
  <si>
    <r>
      <rPr>
        <sz val="9"/>
        <rFont val="Tw Cen MT"/>
        <family val="2"/>
      </rPr>
      <t>APL-I-1097</t>
    </r>
  </si>
  <si>
    <r>
      <rPr>
        <sz val="10"/>
        <rFont val="Tw Cen MT"/>
        <family val="2"/>
      </rPr>
      <t>Diéoura-Ouest</t>
    </r>
  </si>
  <si>
    <r>
      <rPr>
        <sz val="9"/>
        <rFont val="Tw Cen MT"/>
        <family val="2"/>
      </rPr>
      <t>APL-I-1098</t>
    </r>
  </si>
  <si>
    <r>
      <rPr>
        <sz val="9"/>
        <rFont val="Tw Cen MT"/>
        <family val="2"/>
      </rPr>
      <t>PR 700/15</t>
    </r>
  </si>
  <si>
    <r>
      <rPr>
        <sz val="9"/>
        <rFont val="Tw Cen MT"/>
        <family val="2"/>
      </rPr>
      <t>Qatar Mining Mali Greenfield SUARL</t>
    </r>
  </si>
  <si>
    <r>
      <rPr>
        <sz val="9"/>
        <rFont val="Tw Cen MT"/>
        <family val="2"/>
      </rPr>
      <t>084124321N</t>
    </r>
  </si>
  <si>
    <r>
      <rPr>
        <sz val="10"/>
        <rFont val="Tw Cen MT"/>
        <family val="2"/>
      </rPr>
      <t>Nétékoto</t>
    </r>
  </si>
  <si>
    <r>
      <rPr>
        <sz val="9"/>
        <rFont val="Tw Cen MT"/>
        <family val="2"/>
      </rPr>
      <t>APL-I-1099</t>
    </r>
  </si>
  <si>
    <r>
      <rPr>
        <sz val="9"/>
        <rFont val="Tw Cen MT"/>
        <family val="2"/>
      </rPr>
      <t>M.A.S.Trading SARL</t>
    </r>
  </si>
  <si>
    <r>
      <rPr>
        <sz val="9"/>
        <rFont val="Tw Cen MT"/>
        <family val="2"/>
      </rPr>
      <t>086102044G</t>
    </r>
  </si>
  <si>
    <r>
      <rPr>
        <sz val="10"/>
        <rFont val="Tw Cen MT"/>
        <family val="2"/>
      </rPr>
      <t>Balala</t>
    </r>
  </si>
  <si>
    <r>
      <rPr>
        <sz val="9"/>
        <rFont val="Tw Cen MT"/>
        <family val="2"/>
      </rPr>
      <t>APL-I-11</t>
    </r>
  </si>
  <si>
    <r>
      <rPr>
        <sz val="9"/>
        <rFont val="Tw Cen MT"/>
        <family val="2"/>
      </rPr>
      <t>PR 9/11</t>
    </r>
  </si>
  <si>
    <r>
      <rPr>
        <sz val="9"/>
        <rFont val="Tw Cen MT"/>
        <family val="2"/>
      </rPr>
      <t>Fametal Mining Resources Mali</t>
    </r>
  </si>
  <si>
    <r>
      <rPr>
        <sz val="9"/>
        <rFont val="Tw Cen MT"/>
        <family val="2"/>
      </rPr>
      <t>APL-I-110</t>
    </r>
  </si>
  <si>
    <r>
      <rPr>
        <sz val="9"/>
        <rFont val="Tw Cen MT"/>
        <family val="2"/>
      </rPr>
      <t>PR 106/13</t>
    </r>
  </si>
  <si>
    <r>
      <rPr>
        <sz val="9"/>
        <rFont val="Tw Cen MT"/>
        <family val="2"/>
      </rPr>
      <t>Rema SARL</t>
    </r>
  </si>
  <si>
    <r>
      <rPr>
        <sz val="9"/>
        <rFont val="Tw Cen MT"/>
        <family val="2"/>
      </rPr>
      <t>082220698G</t>
    </r>
  </si>
  <si>
    <r>
      <rPr>
        <sz val="10"/>
        <rFont val="Tw Cen MT"/>
        <family val="2"/>
      </rPr>
      <t>Diaka</t>
    </r>
  </si>
  <si>
    <r>
      <rPr>
        <sz val="9"/>
        <rFont val="Tw Cen MT"/>
        <family val="2"/>
      </rPr>
      <t>APL-I-1100</t>
    </r>
  </si>
  <si>
    <r>
      <rPr>
        <sz val="9"/>
        <rFont val="Tw Cen MT"/>
        <family val="2"/>
      </rPr>
      <t>AEX 672/15</t>
    </r>
  </si>
  <si>
    <r>
      <rPr>
        <sz val="9"/>
        <rFont val="Tw Cen MT"/>
        <family val="2"/>
      </rPr>
      <t>Sikamine-SARL</t>
    </r>
  </si>
  <si>
    <r>
      <rPr>
        <sz val="9"/>
        <rFont val="Tw Cen MT"/>
        <family val="2"/>
      </rPr>
      <t>031005408B</t>
    </r>
  </si>
  <si>
    <r>
      <rPr>
        <sz val="10"/>
        <rFont val="Tw Cen MT"/>
        <family val="2"/>
      </rPr>
      <t>Bada-Est</t>
    </r>
  </si>
  <si>
    <r>
      <rPr>
        <sz val="9"/>
        <rFont val="Tw Cen MT"/>
        <family val="2"/>
      </rPr>
      <t>APL-I-1101</t>
    </r>
  </si>
  <si>
    <r>
      <rPr>
        <sz val="9"/>
        <rFont val="Tw Cen MT"/>
        <family val="2"/>
      </rPr>
      <t>AEX 676/15</t>
    </r>
  </si>
  <si>
    <r>
      <rPr>
        <sz val="9"/>
        <rFont val="Tw Cen MT"/>
        <family val="2"/>
      </rPr>
      <t>Bofonde Mining SARL</t>
    </r>
  </si>
  <si>
    <r>
      <rPr>
        <sz val="9"/>
        <rFont val="Tw Cen MT"/>
        <family val="2"/>
      </rPr>
      <t>084122977V</t>
    </r>
  </si>
  <si>
    <r>
      <rPr>
        <sz val="10"/>
        <rFont val="Tw Cen MT"/>
        <family val="2"/>
      </rPr>
      <t>Kassama</t>
    </r>
  </si>
  <si>
    <r>
      <rPr>
        <sz val="9"/>
        <rFont val="Tw Cen MT"/>
        <family val="2"/>
      </rPr>
      <t>APL-I-1102</t>
    </r>
  </si>
  <si>
    <r>
      <rPr>
        <sz val="10"/>
        <rFont val="Tw Cen MT"/>
        <family val="2"/>
      </rPr>
      <t>Fakola Sud-Est</t>
    </r>
  </si>
  <si>
    <r>
      <rPr>
        <sz val="9"/>
        <rFont val="Tw Cen MT"/>
        <family val="2"/>
      </rPr>
      <t>APL-I-1103</t>
    </r>
  </si>
  <si>
    <r>
      <rPr>
        <sz val="10"/>
        <rFont val="Tw Cen MT"/>
        <family val="2"/>
      </rPr>
      <t>Fompia</t>
    </r>
  </si>
  <si>
    <r>
      <rPr>
        <sz val="9"/>
        <rFont val="Tw Cen MT"/>
        <family val="2"/>
      </rPr>
      <t>APL-I-1104</t>
    </r>
  </si>
  <si>
    <r>
      <rPr>
        <sz val="9"/>
        <rFont val="Tw Cen MT"/>
        <family val="2"/>
      </rPr>
      <t>APL-I-1105</t>
    </r>
  </si>
  <si>
    <r>
      <rPr>
        <sz val="10"/>
        <rFont val="Tw Cen MT"/>
        <family val="2"/>
      </rPr>
      <t>Farabana</t>
    </r>
  </si>
  <si>
    <r>
      <rPr>
        <sz val="9"/>
        <rFont val="Tw Cen MT"/>
        <family val="2"/>
      </rPr>
      <t>APL-I-1106</t>
    </r>
  </si>
  <si>
    <r>
      <rPr>
        <sz val="10"/>
        <rFont val="Tw Cen MT"/>
        <family val="2"/>
      </rPr>
      <t>Fonkoura Koro</t>
    </r>
  </si>
  <si>
    <r>
      <rPr>
        <sz val="9"/>
        <rFont val="Tw Cen MT"/>
        <family val="2"/>
      </rPr>
      <t>APL-I-1107</t>
    </r>
  </si>
  <si>
    <r>
      <rPr>
        <sz val="9"/>
        <rFont val="Tw Cen MT"/>
        <family val="2"/>
      </rPr>
      <t>AEX 677/15</t>
    </r>
  </si>
  <si>
    <r>
      <rPr>
        <sz val="9"/>
        <rFont val="Tw Cen MT"/>
        <family val="2"/>
      </rPr>
      <t>San Or Sarl</t>
    </r>
  </si>
  <si>
    <r>
      <rPr>
        <sz val="9"/>
        <rFont val="Tw Cen MT"/>
        <family val="2"/>
      </rPr>
      <t>083327405C</t>
    </r>
  </si>
  <si>
    <r>
      <rPr>
        <sz val="10"/>
        <rFont val="Tw Cen MT"/>
        <family val="2"/>
      </rPr>
      <t>Samaya</t>
    </r>
  </si>
  <si>
    <r>
      <rPr>
        <sz val="9"/>
        <rFont val="Tw Cen MT"/>
        <family val="2"/>
      </rPr>
      <t>APL-I-1108</t>
    </r>
  </si>
  <si>
    <r>
      <rPr>
        <sz val="9"/>
        <rFont val="Tw Cen MT"/>
        <family val="2"/>
      </rPr>
      <t>PR 2546/21</t>
    </r>
  </si>
  <si>
    <r>
      <rPr>
        <sz val="9"/>
        <rFont val="Tw Cen MT"/>
        <family val="2"/>
      </rPr>
      <t>DS Consulting SARL</t>
    </r>
  </si>
  <si>
    <r>
      <rPr>
        <sz val="9"/>
        <rFont val="Tw Cen MT"/>
        <family val="2"/>
      </rPr>
      <t>084113960G</t>
    </r>
  </si>
  <si>
    <r>
      <rPr>
        <sz val="10"/>
        <rFont val="Tw Cen MT"/>
        <family val="2"/>
      </rPr>
      <t>Naréna-Nord</t>
    </r>
  </si>
  <si>
    <r>
      <rPr>
        <sz val="9"/>
        <rFont val="Tw Cen MT"/>
        <family val="2"/>
      </rPr>
      <t>APL-I-1109</t>
    </r>
  </si>
  <si>
    <r>
      <rPr>
        <sz val="10"/>
        <rFont val="Tw Cen MT"/>
        <family val="2"/>
      </rPr>
      <t>Kalalé</t>
    </r>
  </si>
  <si>
    <r>
      <rPr>
        <sz val="9"/>
        <rFont val="Tw Cen MT"/>
        <family val="2"/>
      </rPr>
      <t>APL-I-111</t>
    </r>
  </si>
  <si>
    <r>
      <rPr>
        <sz val="9"/>
        <rFont val="Tw Cen MT"/>
        <family val="2"/>
      </rPr>
      <t>PR 107/13</t>
    </r>
  </si>
  <si>
    <r>
      <rPr>
        <sz val="9"/>
        <rFont val="Tw Cen MT"/>
        <family val="2"/>
      </rPr>
      <t>Chiwara SARL</t>
    </r>
  </si>
  <si>
    <r>
      <rPr>
        <sz val="9"/>
        <rFont val="Tw Cen MT"/>
        <family val="2"/>
      </rPr>
      <t>084120494X</t>
    </r>
  </si>
  <si>
    <r>
      <rPr>
        <sz val="10"/>
        <rFont val="Tw Cen MT"/>
        <family val="2"/>
      </rPr>
      <t>Dyindio</t>
    </r>
  </si>
  <si>
    <r>
      <rPr>
        <sz val="9"/>
        <rFont val="Tw Cen MT"/>
        <family val="2"/>
      </rPr>
      <t>APL-I-1110</t>
    </r>
  </si>
  <si>
    <r>
      <rPr>
        <sz val="9"/>
        <rFont val="Tw Cen MT"/>
        <family val="2"/>
      </rPr>
      <t>AEX 686/15</t>
    </r>
  </si>
  <si>
    <r>
      <rPr>
        <sz val="9"/>
        <rFont val="Tw Cen MT"/>
        <family val="2"/>
      </rPr>
      <t>AK-SOCIETY SARL</t>
    </r>
  </si>
  <si>
    <r>
      <rPr>
        <sz val="9"/>
        <rFont val="Tw Cen MT"/>
        <family val="2"/>
      </rPr>
      <t>084115560</t>
    </r>
  </si>
  <si>
    <r>
      <rPr>
        <sz val="10"/>
        <rFont val="Tw Cen MT"/>
        <family val="2"/>
      </rPr>
      <t>Fansira Koro</t>
    </r>
  </si>
  <si>
    <r>
      <rPr>
        <sz val="9"/>
        <rFont val="Tw Cen MT"/>
        <family val="2"/>
      </rPr>
      <t>APL-I-1111</t>
    </r>
  </si>
  <si>
    <r>
      <rPr>
        <sz val="9"/>
        <rFont val="Tw Cen MT"/>
        <family val="2"/>
      </rPr>
      <t>AEX 675/15</t>
    </r>
  </si>
  <si>
    <r>
      <rPr>
        <sz val="9"/>
        <rFont val="Tw Cen MT"/>
        <family val="2"/>
      </rPr>
      <t>Horoya Mining SARL</t>
    </r>
  </si>
  <si>
    <r>
      <rPr>
        <sz val="9"/>
        <rFont val="Tw Cen MT"/>
        <family val="2"/>
      </rPr>
      <t>085127766X</t>
    </r>
  </si>
  <si>
    <r>
      <rPr>
        <sz val="10"/>
        <rFont val="Tw Cen MT"/>
        <family val="2"/>
      </rPr>
      <t>Dialafara-Khama</t>
    </r>
  </si>
  <si>
    <r>
      <rPr>
        <sz val="9"/>
        <rFont val="Tw Cen MT"/>
        <family val="2"/>
      </rPr>
      <t>APL-I-1112</t>
    </r>
  </si>
  <si>
    <r>
      <rPr>
        <sz val="9"/>
        <rFont val="Tw Cen MT"/>
        <family val="2"/>
      </rPr>
      <t>Wereba-Industrie</t>
    </r>
  </si>
  <si>
    <r>
      <rPr>
        <sz val="10"/>
        <rFont val="Tw Cen MT"/>
        <family val="2"/>
      </rPr>
      <t>m3</t>
    </r>
  </si>
  <si>
    <r>
      <rPr>
        <sz val="10"/>
        <rFont val="Tw Cen MT"/>
        <family val="2"/>
      </rPr>
      <t>Tourougoumbé-Est</t>
    </r>
  </si>
  <si>
    <r>
      <rPr>
        <sz val="9"/>
        <rFont val="Tw Cen MT"/>
        <family val="2"/>
      </rPr>
      <t>APL-I-1113</t>
    </r>
  </si>
  <si>
    <r>
      <rPr>
        <sz val="9"/>
        <rFont val="Tw Cen MT"/>
        <family val="2"/>
      </rPr>
      <t>AP 776/16</t>
    </r>
  </si>
  <si>
    <r>
      <rPr>
        <sz val="9"/>
        <rFont val="Tw Cen MT"/>
        <family val="2"/>
      </rPr>
      <t>APL-I-1114</t>
    </r>
  </si>
  <si>
    <r>
      <rPr>
        <sz val="9"/>
        <rFont val="Tw Cen MT"/>
        <family val="2"/>
      </rPr>
      <t>AEX 679/15</t>
    </r>
  </si>
  <si>
    <r>
      <rPr>
        <sz val="9"/>
        <rFont val="Tw Cen MT"/>
        <family val="2"/>
      </rPr>
      <t>Teyssir Mining -SARL</t>
    </r>
  </si>
  <si>
    <r>
      <rPr>
        <sz val="9"/>
        <rFont val="Tw Cen MT"/>
        <family val="2"/>
      </rPr>
      <t>082237880H</t>
    </r>
  </si>
  <si>
    <r>
      <rPr>
        <sz val="10"/>
        <rFont val="Tw Cen MT"/>
        <family val="2"/>
      </rPr>
      <t>Kanadambara</t>
    </r>
  </si>
  <si>
    <r>
      <rPr>
        <sz val="9"/>
        <rFont val="Tw Cen MT"/>
        <family val="2"/>
      </rPr>
      <t>APL-I-1115</t>
    </r>
  </si>
  <si>
    <r>
      <rPr>
        <sz val="9"/>
        <rFont val="Tw Cen MT"/>
        <family val="2"/>
      </rPr>
      <t>PR 1985/19</t>
    </r>
  </si>
  <si>
    <r>
      <rPr>
        <sz val="9"/>
        <rFont val="Tw Cen MT"/>
        <family val="2"/>
      </rPr>
      <t>Abas Gold SARL</t>
    </r>
  </si>
  <si>
    <r>
      <rPr>
        <sz val="9"/>
        <rFont val="Tw Cen MT"/>
        <family val="2"/>
      </rPr>
      <t>081121299G</t>
    </r>
  </si>
  <si>
    <r>
      <rPr>
        <sz val="10"/>
        <rFont val="Tw Cen MT"/>
        <family val="2"/>
      </rPr>
      <t>Nala</t>
    </r>
  </si>
  <si>
    <r>
      <rPr>
        <sz val="9"/>
        <rFont val="Tw Cen MT"/>
        <family val="2"/>
      </rPr>
      <t>APL-I-1116</t>
    </r>
  </si>
  <si>
    <r>
      <rPr>
        <sz val="9"/>
        <rFont val="Tw Cen MT"/>
        <family val="2"/>
      </rPr>
      <t>Yi Yuan Mines SARL</t>
    </r>
  </si>
  <si>
    <r>
      <rPr>
        <sz val="9"/>
        <rFont val="Tw Cen MT"/>
        <family val="2"/>
      </rPr>
      <t>087800787F</t>
    </r>
  </si>
  <si>
    <r>
      <rPr>
        <sz val="10"/>
        <rFont val="Tw Cen MT"/>
        <family val="2"/>
      </rPr>
      <t>Limakolé</t>
    </r>
  </si>
  <si>
    <r>
      <rPr>
        <sz val="9"/>
        <rFont val="Tw Cen MT"/>
        <family val="2"/>
      </rPr>
      <t>APL-I-1117</t>
    </r>
  </si>
  <si>
    <r>
      <rPr>
        <sz val="9"/>
        <rFont val="Tw Cen MT"/>
        <family val="2"/>
      </rPr>
      <t>PR 678/14</t>
    </r>
  </si>
  <si>
    <r>
      <rPr>
        <sz val="9"/>
        <rFont val="Tw Cen MT"/>
        <family val="2"/>
      </rPr>
      <t>Comi-Or SARL</t>
    </r>
  </si>
  <si>
    <r>
      <rPr>
        <sz val="9"/>
        <rFont val="Tw Cen MT"/>
        <family val="2"/>
      </rPr>
      <t>Néant Néant</t>
    </r>
  </si>
  <si>
    <r>
      <rPr>
        <sz val="10"/>
        <rFont val="Tw Cen MT"/>
        <family val="2"/>
      </rPr>
      <t>Kokouna</t>
    </r>
  </si>
  <si>
    <r>
      <rPr>
        <sz val="9"/>
        <rFont val="Tw Cen MT"/>
        <family val="2"/>
      </rPr>
      <t>APL-I-1118</t>
    </r>
  </si>
  <si>
    <r>
      <rPr>
        <sz val="9"/>
        <rFont val="Tw Cen MT"/>
        <family val="2"/>
      </rPr>
      <t>AEX 684/15</t>
    </r>
  </si>
  <si>
    <r>
      <rPr>
        <sz val="9"/>
        <rFont val="Tw Cen MT"/>
        <family val="2"/>
      </rPr>
      <t>Fédération des Femmes Minières Du Mali "FEMIMA"</t>
    </r>
  </si>
  <si>
    <r>
      <rPr>
        <sz val="10"/>
        <rFont val="Tw Cen MT"/>
        <family val="2"/>
      </rPr>
      <t>Bogodassalé-Est</t>
    </r>
  </si>
  <si>
    <r>
      <rPr>
        <sz val="9"/>
        <rFont val="Tw Cen MT"/>
        <family val="2"/>
      </rPr>
      <t>APL-I-1119</t>
    </r>
  </si>
  <si>
    <r>
      <rPr>
        <sz val="9"/>
        <rFont val="Tw Cen MT"/>
        <family val="2"/>
      </rPr>
      <t>AEX 722/16</t>
    </r>
  </si>
  <si>
    <r>
      <rPr>
        <sz val="10"/>
        <rFont val="Tw Cen MT"/>
        <family val="2"/>
      </rPr>
      <t>Gourdapé</t>
    </r>
  </si>
  <si>
    <r>
      <rPr>
        <sz val="9"/>
        <rFont val="Tw Cen MT"/>
        <family val="2"/>
      </rPr>
      <t>APL-I-112</t>
    </r>
  </si>
  <si>
    <r>
      <rPr>
        <sz val="9"/>
        <rFont val="Tw Cen MT"/>
        <family val="2"/>
      </rPr>
      <t>PR 108/13</t>
    </r>
  </si>
  <si>
    <r>
      <rPr>
        <sz val="9"/>
        <rFont val="Tw Cen MT"/>
        <family val="2"/>
      </rPr>
      <t>Gold Espagne SARL</t>
    </r>
  </si>
  <si>
    <r>
      <rPr>
        <sz val="9"/>
        <rFont val="Tw Cen MT"/>
        <family val="2"/>
      </rPr>
      <t>084115008Y</t>
    </r>
  </si>
  <si>
    <r>
      <rPr>
        <sz val="10"/>
        <rFont val="Tw Cen MT"/>
        <family val="2"/>
      </rPr>
      <t>Diabakou</t>
    </r>
  </si>
  <si>
    <r>
      <rPr>
        <sz val="9"/>
        <rFont val="Tw Cen MT"/>
        <family val="2"/>
      </rPr>
      <t>APL-I-1120</t>
    </r>
  </si>
  <si>
    <r>
      <rPr>
        <sz val="9"/>
        <rFont val="Tw Cen MT"/>
        <family val="2"/>
      </rPr>
      <t>AEX 685/15</t>
    </r>
  </si>
  <si>
    <r>
      <rPr>
        <sz val="10"/>
        <rFont val="Tw Cen MT"/>
        <family val="2"/>
      </rPr>
      <t>Niénébougou</t>
    </r>
  </si>
  <si>
    <r>
      <rPr>
        <sz val="9"/>
        <rFont val="Tw Cen MT"/>
        <family val="2"/>
      </rPr>
      <t>APL-I-1121</t>
    </r>
  </si>
  <si>
    <r>
      <rPr>
        <sz val="9"/>
        <rFont val="Tw Cen MT"/>
        <family val="2"/>
      </rPr>
      <t>PR 1397/18</t>
    </r>
  </si>
  <si>
    <r>
      <rPr>
        <sz val="10"/>
        <rFont val="Tw Cen MT"/>
        <family val="2"/>
      </rPr>
      <t>Niala</t>
    </r>
  </si>
  <si>
    <r>
      <rPr>
        <sz val="9"/>
        <rFont val="Tw Cen MT"/>
        <family val="2"/>
      </rPr>
      <t>APL-I-1122</t>
    </r>
  </si>
  <si>
    <r>
      <rPr>
        <sz val="9"/>
        <rFont val="Tw Cen MT"/>
        <family val="2"/>
      </rPr>
      <t>AEX 689/15</t>
    </r>
  </si>
  <si>
    <r>
      <rPr>
        <sz val="10"/>
        <rFont val="Tw Cen MT"/>
        <family val="2"/>
      </rPr>
      <t>Borono</t>
    </r>
  </si>
  <si>
    <r>
      <rPr>
        <sz val="9"/>
        <rFont val="Tw Cen MT"/>
        <family val="2"/>
      </rPr>
      <t>APL-I-1123</t>
    </r>
  </si>
  <si>
    <r>
      <rPr>
        <sz val="9"/>
        <rFont val="Tw Cen MT"/>
        <family val="2"/>
      </rPr>
      <t>HumingBird Exploration Mali Sarl</t>
    </r>
  </si>
  <si>
    <r>
      <rPr>
        <sz val="9"/>
        <rFont val="Tw Cen MT"/>
        <family val="2"/>
      </rPr>
      <t>08411842B</t>
    </r>
  </si>
  <si>
    <r>
      <rPr>
        <sz val="10"/>
        <rFont val="Tw Cen MT"/>
        <family val="2"/>
      </rPr>
      <t>Diarani</t>
    </r>
  </si>
  <si>
    <r>
      <rPr>
        <sz val="9"/>
        <rFont val="Tw Cen MT"/>
        <family val="2"/>
      </rPr>
      <t>APL-I-1124</t>
    </r>
  </si>
  <si>
    <r>
      <rPr>
        <sz val="9"/>
        <rFont val="Tw Cen MT"/>
        <family val="2"/>
      </rPr>
      <t>AEX 688/15</t>
    </r>
  </si>
  <si>
    <r>
      <rPr>
        <sz val="9"/>
        <rFont val="Tw Cen MT"/>
        <family val="2"/>
      </rPr>
      <t>BFEG Mali SARL</t>
    </r>
  </si>
  <si>
    <r>
      <rPr>
        <sz val="9"/>
        <rFont val="Tw Cen MT"/>
        <family val="2"/>
      </rPr>
      <t>085130277D</t>
    </r>
  </si>
  <si>
    <r>
      <rPr>
        <sz val="10"/>
        <rFont val="Tw Cen MT"/>
        <family val="2"/>
      </rPr>
      <t>Balamansaya Sud-Est</t>
    </r>
  </si>
  <si>
    <r>
      <rPr>
        <sz val="9"/>
        <rFont val="Tw Cen MT"/>
        <family val="2"/>
      </rPr>
      <t>APL-I-1125</t>
    </r>
  </si>
  <si>
    <r>
      <rPr>
        <sz val="9"/>
        <rFont val="Tw Cen MT"/>
        <family val="2"/>
      </rPr>
      <t>APL-I-1126</t>
    </r>
  </si>
  <si>
    <r>
      <rPr>
        <sz val="9"/>
        <rFont val="Tw Cen MT"/>
        <family val="2"/>
      </rPr>
      <t>AEX 681/15</t>
    </r>
  </si>
  <si>
    <r>
      <rPr>
        <sz val="9"/>
        <rFont val="Tw Cen MT"/>
        <family val="2"/>
      </rPr>
      <t>SMIES Trading &amp; Mining (S-TRAM SARL)</t>
    </r>
  </si>
  <si>
    <r>
      <rPr>
        <sz val="9"/>
        <rFont val="Tw Cen MT"/>
        <family val="2"/>
      </rPr>
      <t>082233656Y</t>
    </r>
  </si>
  <si>
    <r>
      <rPr>
        <sz val="10"/>
        <rFont val="Tw Cen MT"/>
        <family val="2"/>
      </rPr>
      <t>Manankoroni -Est</t>
    </r>
  </si>
  <si>
    <r>
      <rPr>
        <sz val="9"/>
        <rFont val="Tw Cen MT"/>
        <family val="2"/>
      </rPr>
      <t>APL-I-1127</t>
    </r>
  </si>
  <si>
    <r>
      <rPr>
        <sz val="9"/>
        <rFont val="Tw Cen MT"/>
        <family val="2"/>
      </rPr>
      <t>AEX 683/15</t>
    </r>
  </si>
  <si>
    <r>
      <rPr>
        <sz val="9"/>
        <rFont val="Tw Cen MT"/>
        <family val="2"/>
      </rPr>
      <t>Société des Instruments de Pesage et Maintenance "S.I.P.E.M-SARL"</t>
    </r>
  </si>
  <si>
    <r>
      <rPr>
        <sz val="9"/>
        <rFont val="Tw Cen MT"/>
        <family val="2"/>
      </rPr>
      <t>082200889M</t>
    </r>
  </si>
  <si>
    <r>
      <rPr>
        <sz val="10"/>
        <rFont val="Tw Cen MT"/>
        <family val="2"/>
      </rPr>
      <t>Sassila</t>
    </r>
  </si>
  <si>
    <r>
      <rPr>
        <sz val="9"/>
        <rFont val="Tw Cen MT"/>
        <family val="2"/>
      </rPr>
      <t>APL-I-1128</t>
    </r>
  </si>
  <si>
    <r>
      <rPr>
        <sz val="9"/>
        <rFont val="Tw Cen MT"/>
        <family val="2"/>
      </rPr>
      <t>PR 937/16</t>
    </r>
  </si>
  <si>
    <r>
      <rPr>
        <sz val="10"/>
        <rFont val="Tw Cen MT"/>
        <family val="2"/>
      </rPr>
      <t>Sirakourou</t>
    </r>
  </si>
  <si>
    <r>
      <rPr>
        <sz val="9"/>
        <rFont val="Tw Cen MT"/>
        <family val="2"/>
      </rPr>
      <t>APL-I-1129</t>
    </r>
  </si>
  <si>
    <r>
      <rPr>
        <sz val="9"/>
        <rFont val="Tw Cen MT"/>
        <family val="2"/>
      </rPr>
      <t>Kadiel Mining SARL</t>
    </r>
  </si>
  <si>
    <r>
      <rPr>
        <sz val="9"/>
        <rFont val="Tw Cen MT"/>
        <family val="2"/>
      </rPr>
      <t>083319109E</t>
    </r>
  </si>
  <si>
    <r>
      <rPr>
        <sz val="10"/>
        <rFont val="Tw Cen MT"/>
        <family val="2"/>
      </rPr>
      <t>Zantoumala</t>
    </r>
  </si>
  <si>
    <r>
      <rPr>
        <sz val="9"/>
        <rFont val="Tw Cen MT"/>
        <family val="2"/>
      </rPr>
      <t>APL-I-113</t>
    </r>
  </si>
  <si>
    <r>
      <rPr>
        <sz val="9"/>
        <rFont val="Tw Cen MT"/>
        <family val="2"/>
      </rPr>
      <t>PR 109/11</t>
    </r>
  </si>
  <si>
    <r>
      <rPr>
        <sz val="9"/>
        <rFont val="Tw Cen MT"/>
        <family val="2"/>
      </rPr>
      <t>APL-I-1130</t>
    </r>
  </si>
  <si>
    <r>
      <rPr>
        <sz val="9"/>
        <rFont val="Tw Cen MT"/>
        <family val="2"/>
      </rPr>
      <t>APL-I-1131</t>
    </r>
  </si>
  <si>
    <r>
      <rPr>
        <sz val="9"/>
        <rFont val="Tw Cen MT"/>
        <family val="2"/>
      </rPr>
      <t>APL-I-1132</t>
    </r>
  </si>
  <si>
    <r>
      <rPr>
        <sz val="9"/>
        <rFont val="Tw Cen MT"/>
        <family val="2"/>
      </rPr>
      <t>Nour Transport Voyageurs SARL</t>
    </r>
  </si>
  <si>
    <r>
      <rPr>
        <sz val="9"/>
        <rFont val="Tw Cen MT"/>
        <family val="2"/>
      </rPr>
      <t>071001938C</t>
    </r>
  </si>
  <si>
    <r>
      <rPr>
        <sz val="10"/>
        <rFont val="Tw Cen MT"/>
        <family val="2"/>
      </rPr>
      <t>Tin Oref</t>
    </r>
  </si>
  <si>
    <r>
      <rPr>
        <sz val="9"/>
        <rFont val="Tw Cen MT"/>
        <family val="2"/>
      </rPr>
      <t>APL-I-1133</t>
    </r>
  </si>
  <si>
    <r>
      <rPr>
        <sz val="9"/>
        <rFont val="Tw Cen MT"/>
        <family val="2"/>
      </rPr>
      <t>AEX 687/15</t>
    </r>
  </si>
  <si>
    <r>
      <rPr>
        <sz val="9"/>
        <rFont val="Tw Cen MT"/>
        <family val="2"/>
      </rPr>
      <t>Tropical Gold du Mali "T.G.M" SARL</t>
    </r>
  </si>
  <si>
    <r>
      <rPr>
        <sz val="9"/>
        <rFont val="Tw Cen MT"/>
        <family val="2"/>
      </rPr>
      <t>086119803A</t>
    </r>
  </si>
  <si>
    <r>
      <rPr>
        <sz val="10"/>
        <rFont val="Tw Cen MT"/>
        <family val="2"/>
      </rPr>
      <t>Kangaré</t>
    </r>
  </si>
  <si>
    <r>
      <rPr>
        <sz val="9"/>
        <rFont val="Tw Cen MT"/>
        <family val="2"/>
      </rPr>
      <t>APL-I-1134</t>
    </r>
  </si>
  <si>
    <r>
      <rPr>
        <sz val="9"/>
        <rFont val="Tw Cen MT"/>
        <family val="2"/>
      </rPr>
      <t>AEX 682/15</t>
    </r>
  </si>
  <si>
    <r>
      <rPr>
        <sz val="9"/>
        <rFont val="Tw Cen MT"/>
        <family val="2"/>
      </rPr>
      <t>APL-I-1135</t>
    </r>
  </si>
  <si>
    <r>
      <rPr>
        <sz val="9"/>
        <rFont val="Tw Cen MT"/>
        <family val="2"/>
      </rPr>
      <t>Umran S.A</t>
    </r>
  </si>
  <si>
    <r>
      <rPr>
        <sz val="9"/>
        <rFont val="Tw Cen MT"/>
        <family val="2"/>
      </rPr>
      <t>084122749V</t>
    </r>
  </si>
  <si>
    <r>
      <rPr>
        <sz val="10"/>
        <rFont val="Tw Cen MT"/>
        <family val="2"/>
      </rPr>
      <t>Diatoula</t>
    </r>
  </si>
  <si>
    <r>
      <rPr>
        <sz val="9"/>
        <rFont val="Tw Cen MT"/>
        <family val="2"/>
      </rPr>
      <t>APL-I-1136</t>
    </r>
  </si>
  <si>
    <r>
      <rPr>
        <sz val="9"/>
        <rFont val="Tw Cen MT"/>
        <family val="2"/>
      </rPr>
      <t>AEX 692/15</t>
    </r>
  </si>
  <si>
    <r>
      <rPr>
        <sz val="9"/>
        <rFont val="Tw Cen MT"/>
        <family val="2"/>
      </rPr>
      <t>Ambogo Guindo Minerals Exploration (AGMEX SARL)</t>
    </r>
  </si>
  <si>
    <r>
      <rPr>
        <sz val="9"/>
        <rFont val="Tw Cen MT"/>
        <family val="2"/>
      </rPr>
      <t>086106689B</t>
    </r>
  </si>
  <si>
    <r>
      <rPr>
        <sz val="10"/>
        <rFont val="Tw Cen MT"/>
        <family val="2"/>
      </rPr>
      <t>Kobiko</t>
    </r>
  </si>
  <si>
    <r>
      <rPr>
        <sz val="9"/>
        <rFont val="Tw Cen MT"/>
        <family val="2"/>
      </rPr>
      <t>APL-I-1137</t>
    </r>
  </si>
  <si>
    <r>
      <rPr>
        <sz val="9"/>
        <rFont val="Tw Cen MT"/>
        <family val="2"/>
      </rPr>
      <t>Delta Mining SARL</t>
    </r>
  </si>
  <si>
    <r>
      <rPr>
        <sz val="10"/>
        <rFont val="Tw Cen MT"/>
        <family val="2"/>
      </rPr>
      <t>Ségou</t>
    </r>
  </si>
  <si>
    <r>
      <rPr>
        <sz val="9"/>
        <rFont val="Tw Cen MT"/>
        <family val="2"/>
      </rPr>
      <t>APL-I-1138</t>
    </r>
  </si>
  <si>
    <r>
      <rPr>
        <sz val="9"/>
        <rFont val="Tw Cen MT"/>
        <family val="2"/>
      </rPr>
      <t>AEX 713/15</t>
    </r>
  </si>
  <si>
    <r>
      <rPr>
        <sz val="9"/>
        <rFont val="Tw Cen MT"/>
        <family val="2"/>
      </rPr>
      <t>Association des Femmes Minières du Mali (AFEMINE-MALI)</t>
    </r>
  </si>
  <si>
    <r>
      <rPr>
        <sz val="9"/>
        <rFont val="Tw Cen MT"/>
        <family val="2"/>
      </rPr>
      <t>084127213P</t>
    </r>
  </si>
  <si>
    <r>
      <rPr>
        <sz val="9"/>
        <rFont val="Tw Cen MT"/>
        <family val="2"/>
      </rPr>
      <t>Platinoïdes</t>
    </r>
  </si>
  <si>
    <r>
      <rPr>
        <sz val="10"/>
        <rFont val="Tw Cen MT"/>
        <family val="2"/>
      </rPr>
      <t>Fatoumanéné</t>
    </r>
  </si>
  <si>
    <r>
      <rPr>
        <sz val="9"/>
        <rFont val="Tw Cen MT"/>
        <family val="2"/>
      </rPr>
      <t>APL-I-1139</t>
    </r>
  </si>
  <si>
    <r>
      <rPr>
        <sz val="9"/>
        <rFont val="Tw Cen MT"/>
        <family val="2"/>
      </rPr>
      <t>AEX 690/15</t>
    </r>
  </si>
  <si>
    <r>
      <rPr>
        <sz val="9"/>
        <rFont val="Tw Cen MT"/>
        <family val="2"/>
      </rPr>
      <t>Baye Gold SARL</t>
    </r>
  </si>
  <si>
    <r>
      <rPr>
        <sz val="9"/>
        <rFont val="Tw Cen MT"/>
        <family val="2"/>
      </rPr>
      <t>084124681B</t>
    </r>
  </si>
  <si>
    <r>
      <rPr>
        <sz val="10"/>
        <rFont val="Tw Cen MT"/>
        <family val="2"/>
      </rPr>
      <t>Diatissan</t>
    </r>
  </si>
  <si>
    <r>
      <rPr>
        <sz val="9"/>
        <rFont val="Tw Cen MT"/>
        <family val="2"/>
      </rPr>
      <t>APL-I-114</t>
    </r>
  </si>
  <si>
    <r>
      <rPr>
        <sz val="9"/>
        <rFont val="Tw Cen MT"/>
        <family val="2"/>
      </rPr>
      <t>PR 110/11</t>
    </r>
  </si>
  <si>
    <r>
      <rPr>
        <sz val="9"/>
        <rFont val="Tw Cen MT"/>
        <family val="2"/>
      </rPr>
      <t>DESERT GOLD MALI SARL</t>
    </r>
  </si>
  <si>
    <r>
      <rPr>
        <sz val="9"/>
        <rFont val="Tw Cen MT"/>
        <family val="2"/>
      </rPr>
      <t>084130185L</t>
    </r>
  </si>
  <si>
    <r>
      <rPr>
        <sz val="10"/>
        <rFont val="Tw Cen MT"/>
        <family val="2"/>
      </rPr>
      <t>Djimbala</t>
    </r>
  </si>
  <si>
    <r>
      <rPr>
        <sz val="9"/>
        <rFont val="Tw Cen MT"/>
        <family val="2"/>
      </rPr>
      <t>APL-I-1140</t>
    </r>
  </si>
  <si>
    <r>
      <rPr>
        <sz val="9"/>
        <rFont val="Tw Cen MT"/>
        <family val="2"/>
      </rPr>
      <t>AEX 691/15</t>
    </r>
  </si>
  <si>
    <r>
      <rPr>
        <sz val="9"/>
        <rFont val="Tw Cen MT"/>
        <family val="2"/>
      </rPr>
      <t>Gaye Gold SARL Unipersonnelle</t>
    </r>
  </si>
  <si>
    <r>
      <rPr>
        <sz val="9"/>
        <rFont val="Tw Cen MT"/>
        <family val="2"/>
      </rPr>
      <t>084124682L</t>
    </r>
  </si>
  <si>
    <r>
      <rPr>
        <sz val="10"/>
        <rFont val="Tw Cen MT"/>
        <family val="2"/>
      </rPr>
      <t>Fodié-Est</t>
    </r>
  </si>
  <si>
    <r>
      <rPr>
        <sz val="9"/>
        <rFont val="Tw Cen MT"/>
        <family val="2"/>
      </rPr>
      <t>APL-I-1141</t>
    </r>
  </si>
  <si>
    <r>
      <rPr>
        <sz val="10"/>
        <rFont val="Tw Cen MT"/>
        <family val="2"/>
      </rPr>
      <t>Bouabougou</t>
    </r>
  </si>
  <si>
    <r>
      <rPr>
        <sz val="9"/>
        <rFont val="Tw Cen MT"/>
        <family val="2"/>
      </rPr>
      <t>APL-I-1142</t>
    </r>
  </si>
  <si>
    <r>
      <rPr>
        <sz val="9"/>
        <rFont val="Tw Cen MT"/>
        <family val="2"/>
      </rPr>
      <t>AEX 696/15</t>
    </r>
  </si>
  <si>
    <r>
      <rPr>
        <sz val="10"/>
        <rFont val="Tw Cen MT"/>
        <family val="2"/>
      </rPr>
      <t>Diatoula-Sud</t>
    </r>
  </si>
  <si>
    <r>
      <rPr>
        <sz val="9"/>
        <rFont val="Tw Cen MT"/>
        <family val="2"/>
      </rPr>
      <t>APL-I-1143</t>
    </r>
  </si>
  <si>
    <r>
      <rPr>
        <sz val="9"/>
        <rFont val="Tw Cen MT"/>
        <family val="2"/>
      </rPr>
      <t>AEX 694/15</t>
    </r>
  </si>
  <si>
    <r>
      <rPr>
        <sz val="9"/>
        <rFont val="Tw Cen MT"/>
        <family val="2"/>
      </rPr>
      <t>Global Business International Solutions SARL</t>
    </r>
  </si>
  <si>
    <r>
      <rPr>
        <sz val="9"/>
        <rFont val="Tw Cen MT"/>
        <family val="2"/>
      </rPr>
      <t>084121386H</t>
    </r>
  </si>
  <si>
    <r>
      <rPr>
        <sz val="10"/>
        <rFont val="Tw Cen MT"/>
        <family val="2"/>
      </rPr>
      <t>Nioumala</t>
    </r>
  </si>
  <si>
    <r>
      <rPr>
        <sz val="9"/>
        <rFont val="Tw Cen MT"/>
        <family val="2"/>
      </rPr>
      <t>APL-I-1144</t>
    </r>
  </si>
  <si>
    <r>
      <rPr>
        <sz val="9"/>
        <rFont val="Tw Cen MT"/>
        <family val="2"/>
      </rPr>
      <t>AEX 680/15</t>
    </r>
  </si>
  <si>
    <r>
      <rPr>
        <sz val="9"/>
        <rFont val="Tw Cen MT"/>
        <family val="2"/>
      </rPr>
      <t>SSS COPP SARL</t>
    </r>
  </si>
  <si>
    <r>
      <rPr>
        <sz val="9"/>
        <rFont val="Tw Cen MT"/>
        <family val="2"/>
      </rPr>
      <t>084120591X</t>
    </r>
  </si>
  <si>
    <r>
      <rPr>
        <sz val="10"/>
        <rFont val="Tw Cen MT"/>
        <family val="2"/>
      </rPr>
      <t>Kokala</t>
    </r>
  </si>
  <si>
    <r>
      <rPr>
        <sz val="9"/>
        <rFont val="Tw Cen MT"/>
        <family val="2"/>
      </rPr>
      <t>APL-I-1145</t>
    </r>
  </si>
  <si>
    <r>
      <rPr>
        <sz val="9"/>
        <rFont val="Tw Cen MT"/>
        <family val="2"/>
      </rPr>
      <t>AEX 693/15</t>
    </r>
  </si>
  <si>
    <r>
      <rPr>
        <sz val="10"/>
        <rFont val="Tw Cen MT"/>
        <family val="2"/>
      </rPr>
      <t>Déguela</t>
    </r>
  </si>
  <si>
    <r>
      <rPr>
        <sz val="9"/>
        <rFont val="Tw Cen MT"/>
        <family val="2"/>
      </rPr>
      <t>APL-I-1146</t>
    </r>
  </si>
  <si>
    <r>
      <rPr>
        <sz val="9"/>
        <rFont val="Tw Cen MT"/>
        <family val="2"/>
      </rPr>
      <t>AEX 695/15</t>
    </r>
  </si>
  <si>
    <r>
      <rPr>
        <sz val="9"/>
        <rFont val="Tw Cen MT"/>
        <family val="2"/>
      </rPr>
      <t>APL-I-1147</t>
    </r>
  </si>
  <si>
    <r>
      <rPr>
        <sz val="9"/>
        <rFont val="Tw Cen MT"/>
        <family val="2"/>
      </rPr>
      <t>AE 735/15</t>
    </r>
  </si>
  <si>
    <r>
      <rPr>
        <sz val="9"/>
        <rFont val="Tw Cen MT"/>
        <family val="2"/>
      </rPr>
      <t>PAFYT Mines and Minerals Corporation S.A</t>
    </r>
  </si>
  <si>
    <r>
      <rPr>
        <sz val="9"/>
        <rFont val="Tw Cen MT"/>
        <family val="2"/>
      </rPr>
      <t>082230414W</t>
    </r>
  </si>
  <si>
    <r>
      <rPr>
        <sz val="10"/>
        <rFont val="Tw Cen MT"/>
        <family val="2"/>
      </rPr>
      <t>Massiogo-Ouest</t>
    </r>
  </si>
  <si>
    <r>
      <rPr>
        <sz val="9"/>
        <rFont val="Tw Cen MT"/>
        <family val="2"/>
      </rPr>
      <t>APL-I-1148</t>
    </r>
  </si>
  <si>
    <r>
      <rPr>
        <sz val="9"/>
        <rFont val="Tw Cen MT"/>
        <family val="2"/>
      </rPr>
      <t>PR 1066/17</t>
    </r>
  </si>
  <si>
    <r>
      <rPr>
        <sz val="9"/>
        <rFont val="Tw Cen MT"/>
        <family val="2"/>
      </rPr>
      <t>Iamgold Mali Corporation SARL</t>
    </r>
  </si>
  <si>
    <r>
      <rPr>
        <sz val="9"/>
        <rFont val="Tw Cen MT"/>
        <family val="2"/>
      </rPr>
      <t>082235217A</t>
    </r>
  </si>
  <si>
    <r>
      <rPr>
        <sz val="10"/>
        <rFont val="Tw Cen MT"/>
        <family val="2"/>
      </rPr>
      <t>Babara-II</t>
    </r>
  </si>
  <si>
    <r>
      <rPr>
        <sz val="9"/>
        <rFont val="Tw Cen MT"/>
        <family val="2"/>
      </rPr>
      <t>APL-I-1149</t>
    </r>
  </si>
  <si>
    <r>
      <rPr>
        <sz val="9"/>
        <rFont val="Tw Cen MT"/>
        <family val="2"/>
      </rPr>
      <t>AE 921/16</t>
    </r>
  </si>
  <si>
    <r>
      <rPr>
        <sz val="9"/>
        <rFont val="Tw Cen MT"/>
        <family val="2"/>
      </rPr>
      <t>Bâtiments Ebénisterie Construction Métallique et Commerce Général "BECM-CG" SARL</t>
    </r>
  </si>
  <si>
    <r>
      <rPr>
        <sz val="9"/>
        <rFont val="Tw Cen MT"/>
        <family val="2"/>
      </rPr>
      <t>083301359F</t>
    </r>
  </si>
  <si>
    <r>
      <rPr>
        <sz val="10"/>
        <rFont val="Tw Cen MT"/>
        <family val="2"/>
      </rPr>
      <t>Fabougoula-Sud</t>
    </r>
  </si>
  <si>
    <r>
      <rPr>
        <sz val="9"/>
        <rFont val="Tw Cen MT"/>
        <family val="2"/>
      </rPr>
      <t>APL-I-115</t>
    </r>
  </si>
  <si>
    <r>
      <rPr>
        <sz val="9"/>
        <rFont val="Tw Cen MT"/>
        <family val="2"/>
      </rPr>
      <t>PR 111/14</t>
    </r>
  </si>
  <si>
    <r>
      <rPr>
        <sz val="9"/>
        <rFont val="Tw Cen MT"/>
        <family val="2"/>
      </rPr>
      <t>Société Minière Wassa SARL</t>
    </r>
  </si>
  <si>
    <r>
      <rPr>
        <sz val="10"/>
        <rFont val="Tw Cen MT"/>
        <family val="2"/>
      </rPr>
      <t>Ngodiarala-Sud</t>
    </r>
  </si>
  <si>
    <r>
      <rPr>
        <sz val="9"/>
        <rFont val="Tw Cen MT"/>
        <family val="2"/>
      </rPr>
      <t>APL-I-1150</t>
    </r>
  </si>
  <si>
    <r>
      <rPr>
        <sz val="9"/>
        <rFont val="Tw Cen MT"/>
        <family val="2"/>
      </rPr>
      <t>AE 883/16</t>
    </r>
  </si>
  <si>
    <r>
      <rPr>
        <sz val="10"/>
        <rFont val="Tw Cen MT"/>
        <family val="2"/>
      </rPr>
      <t>Sébélakoro</t>
    </r>
  </si>
  <si>
    <r>
      <rPr>
        <sz val="9"/>
        <rFont val="Tw Cen MT"/>
        <family val="2"/>
      </rPr>
      <t>APL-I-1151</t>
    </r>
  </si>
  <si>
    <r>
      <rPr>
        <sz val="9"/>
        <rFont val="Tw Cen MT"/>
        <family val="2"/>
      </rPr>
      <t>AEX 716/15</t>
    </r>
  </si>
  <si>
    <r>
      <rPr>
        <sz val="10"/>
        <rFont val="Tw Cen MT"/>
        <family val="2"/>
      </rPr>
      <t>Touroula</t>
    </r>
  </si>
  <si>
    <r>
      <rPr>
        <sz val="9"/>
        <rFont val="Tw Cen MT"/>
        <family val="2"/>
      </rPr>
      <t>APL-I-1152</t>
    </r>
  </si>
  <si>
    <r>
      <rPr>
        <sz val="9"/>
        <rFont val="Tw Cen MT"/>
        <family val="2"/>
      </rPr>
      <t>Usine de Transformation de Déchets Engrais SARL (UTDE)- SARL</t>
    </r>
  </si>
  <si>
    <r>
      <rPr>
        <sz val="9"/>
        <rFont val="Tw Cen MT"/>
        <family val="2"/>
      </rPr>
      <t>083329519F</t>
    </r>
  </si>
  <si>
    <r>
      <rPr>
        <sz val="9"/>
        <rFont val="Tw Cen MT"/>
        <family val="2"/>
      </rPr>
      <t>APL-I-1153</t>
    </r>
  </si>
  <si>
    <r>
      <rPr>
        <sz val="10"/>
        <rFont val="Tw Cen MT"/>
        <family val="2"/>
      </rPr>
      <t>Diakélé</t>
    </r>
  </si>
  <si>
    <r>
      <rPr>
        <sz val="9"/>
        <rFont val="Tw Cen MT"/>
        <family val="2"/>
      </rPr>
      <t>APL-I-1154</t>
    </r>
  </si>
  <si>
    <r>
      <rPr>
        <sz val="9"/>
        <rFont val="Tw Cen MT"/>
        <family val="2"/>
      </rPr>
      <t>PR 1034/17</t>
    </r>
  </si>
  <si>
    <r>
      <rPr>
        <sz val="9"/>
        <rFont val="Tw Cen MT"/>
        <family val="2"/>
      </rPr>
      <t>Souldji Mining SARL</t>
    </r>
  </si>
  <si>
    <r>
      <rPr>
        <sz val="9"/>
        <rFont val="Tw Cen MT"/>
        <family val="2"/>
      </rPr>
      <t>087800889L</t>
    </r>
  </si>
  <si>
    <r>
      <rPr>
        <sz val="10"/>
        <rFont val="Tw Cen MT"/>
        <family val="2"/>
      </rPr>
      <t>Doufourou</t>
    </r>
  </si>
  <si>
    <r>
      <rPr>
        <sz val="9"/>
        <rFont val="Tw Cen MT"/>
        <family val="2"/>
      </rPr>
      <t>APL-I-1155</t>
    </r>
  </si>
  <si>
    <r>
      <rPr>
        <sz val="10"/>
        <rFont val="Tw Cen MT"/>
        <family val="2"/>
      </rPr>
      <t>Massigui</t>
    </r>
  </si>
  <si>
    <r>
      <rPr>
        <sz val="9"/>
        <rFont val="Tw Cen MT"/>
        <family val="2"/>
      </rPr>
      <t>APL-I-1156</t>
    </r>
  </si>
  <si>
    <r>
      <rPr>
        <sz val="10"/>
        <rFont val="Tw Cen MT"/>
        <family val="2"/>
      </rPr>
      <t>Sounndounndiala-Sud</t>
    </r>
  </si>
  <si>
    <r>
      <rPr>
        <sz val="9"/>
        <rFont val="Tw Cen MT"/>
        <family val="2"/>
      </rPr>
      <t>APL-I-1157</t>
    </r>
  </si>
  <si>
    <r>
      <rPr>
        <sz val="9"/>
        <rFont val="Tw Cen MT"/>
        <family val="2"/>
      </rPr>
      <t>Mandé Mining Sarl</t>
    </r>
  </si>
  <si>
    <r>
      <rPr>
        <sz val="10"/>
        <rFont val="Tw Cen MT"/>
        <family val="2"/>
      </rPr>
      <t>Leya</t>
    </r>
  </si>
  <si>
    <r>
      <rPr>
        <sz val="9"/>
        <rFont val="Tw Cen MT"/>
        <family val="2"/>
      </rPr>
      <t>APL-I-1158</t>
    </r>
  </si>
  <si>
    <r>
      <rPr>
        <sz val="9"/>
        <rFont val="Tw Cen MT"/>
        <family val="2"/>
      </rPr>
      <t>AEX 744/16</t>
    </r>
  </si>
  <si>
    <r>
      <rPr>
        <sz val="9"/>
        <rFont val="Tw Cen MT"/>
        <family val="2"/>
      </rPr>
      <t>Tawati Gold Mali SARL</t>
    </r>
  </si>
  <si>
    <r>
      <rPr>
        <sz val="9"/>
        <rFont val="Tw Cen MT"/>
        <family val="2"/>
      </rPr>
      <t>083216087C</t>
    </r>
  </si>
  <si>
    <r>
      <rPr>
        <sz val="10"/>
        <rFont val="Tw Cen MT"/>
        <family val="2"/>
      </rPr>
      <t>Kourou kegni</t>
    </r>
  </si>
  <si>
    <r>
      <rPr>
        <sz val="9"/>
        <rFont val="Tw Cen MT"/>
        <family val="2"/>
      </rPr>
      <t>APL-I-1159</t>
    </r>
  </si>
  <si>
    <r>
      <rPr>
        <sz val="9"/>
        <rFont val="Tw Cen MT"/>
        <family val="2"/>
      </rPr>
      <t>AEX 715/15</t>
    </r>
  </si>
  <si>
    <r>
      <rPr>
        <sz val="9"/>
        <rFont val="Tw Cen MT"/>
        <family val="2"/>
      </rPr>
      <t>SOGEA-SATOM</t>
    </r>
  </si>
  <si>
    <r>
      <rPr>
        <sz val="9"/>
        <rFont val="Tw Cen MT"/>
        <family val="2"/>
      </rPr>
      <t>087800141W</t>
    </r>
  </si>
  <si>
    <r>
      <rPr>
        <sz val="10"/>
        <rFont val="Tw Cen MT"/>
        <family val="2"/>
      </rPr>
      <t>Kélékourou</t>
    </r>
  </si>
  <si>
    <r>
      <rPr>
        <sz val="9"/>
        <rFont val="Tw Cen MT"/>
        <family val="2"/>
      </rPr>
      <t>APL-I-116</t>
    </r>
  </si>
  <si>
    <r>
      <rPr>
        <sz val="9"/>
        <rFont val="Tw Cen MT"/>
        <family val="2"/>
      </rPr>
      <t>PR 112/12</t>
    </r>
  </si>
  <si>
    <r>
      <rPr>
        <sz val="9"/>
        <rFont val="Tw Cen MT"/>
        <family val="2"/>
      </rPr>
      <t>Etruscan Resources Bermuda (Mali) LTD</t>
    </r>
  </si>
  <si>
    <r>
      <rPr>
        <sz val="9"/>
        <rFont val="Tw Cen MT"/>
        <family val="2"/>
      </rPr>
      <t>087800416Y</t>
    </r>
  </si>
  <si>
    <r>
      <rPr>
        <sz val="10"/>
        <rFont val="Tw Cen MT"/>
        <family val="2"/>
      </rPr>
      <t>Djélimangara-Ouest</t>
    </r>
  </si>
  <si>
    <r>
      <rPr>
        <sz val="9"/>
        <rFont val="Tw Cen MT"/>
        <family val="2"/>
      </rPr>
      <t>APL-I-1160</t>
    </r>
  </si>
  <si>
    <r>
      <rPr>
        <sz val="9"/>
        <rFont val="Tw Cen MT"/>
        <family val="2"/>
      </rPr>
      <t>APL-I-1161</t>
    </r>
  </si>
  <si>
    <r>
      <rPr>
        <sz val="9"/>
        <rFont val="Tw Cen MT"/>
        <family val="2"/>
      </rPr>
      <t>PR 920/16</t>
    </r>
  </si>
  <si>
    <r>
      <rPr>
        <sz val="10"/>
        <rFont val="Tw Cen MT"/>
        <family val="2"/>
      </rPr>
      <t>Daounabéré-Sud</t>
    </r>
  </si>
  <si>
    <r>
      <rPr>
        <sz val="9"/>
        <rFont val="Tw Cen MT"/>
        <family val="2"/>
      </rPr>
      <t>APL-I-1162</t>
    </r>
  </si>
  <si>
    <r>
      <rPr>
        <sz val="9"/>
        <rFont val="Tw Cen MT"/>
        <family val="2"/>
      </rPr>
      <t>AEX 721/16</t>
    </r>
  </si>
  <si>
    <r>
      <rPr>
        <sz val="9"/>
        <rFont val="Tw Cen MT"/>
        <family val="2"/>
      </rPr>
      <t>Groupe International pour le Développement et les Transactions "G.I.D.T Mali S.A"</t>
    </r>
  </si>
  <si>
    <r>
      <rPr>
        <sz val="9"/>
        <rFont val="Tw Cen MT"/>
        <family val="2"/>
      </rPr>
      <t>081127650W</t>
    </r>
  </si>
  <si>
    <r>
      <rPr>
        <sz val="10"/>
        <rFont val="Tw Cen MT"/>
        <family val="2"/>
      </rPr>
      <t>Néguébabougou-Nord</t>
    </r>
  </si>
  <si>
    <r>
      <rPr>
        <sz val="9"/>
        <rFont val="Tw Cen MT"/>
        <family val="2"/>
      </rPr>
      <t>APL-I-1163</t>
    </r>
  </si>
  <si>
    <r>
      <rPr>
        <sz val="9"/>
        <rFont val="Tw Cen MT"/>
        <family val="2"/>
      </rPr>
      <t>AEX 712/15</t>
    </r>
  </si>
  <si>
    <r>
      <rPr>
        <sz val="9"/>
        <rFont val="Tw Cen MT"/>
        <family val="2"/>
      </rPr>
      <t>Société de Prestation de Service et de Commerce "SOPRESCO" SARL</t>
    </r>
  </si>
  <si>
    <r>
      <rPr>
        <sz val="9"/>
        <rFont val="Tw Cen MT"/>
        <family val="2"/>
      </rPr>
      <t>081127252H</t>
    </r>
  </si>
  <si>
    <r>
      <rPr>
        <sz val="10"/>
        <rFont val="Tw Cen MT"/>
        <family val="2"/>
      </rPr>
      <t>Niako</t>
    </r>
  </si>
  <si>
    <r>
      <rPr>
        <sz val="9"/>
        <rFont val="Tw Cen MT"/>
        <family val="2"/>
      </rPr>
      <t>APL-I-1164</t>
    </r>
  </si>
  <si>
    <r>
      <rPr>
        <sz val="9"/>
        <rFont val="Tw Cen MT"/>
        <family val="2"/>
      </rPr>
      <t>LGC Kayes SARL</t>
    </r>
  </si>
  <si>
    <r>
      <rPr>
        <sz val="9"/>
        <rFont val="Tw Cen MT"/>
        <family val="2"/>
      </rPr>
      <t>081128738G</t>
    </r>
  </si>
  <si>
    <r>
      <rPr>
        <sz val="10"/>
        <rFont val="Tw Cen MT"/>
        <family val="2"/>
      </rPr>
      <t>Farabani</t>
    </r>
  </si>
  <si>
    <r>
      <rPr>
        <sz val="9"/>
        <rFont val="Tw Cen MT"/>
        <family val="2"/>
      </rPr>
      <t>APL-I-1165</t>
    </r>
  </si>
  <si>
    <r>
      <rPr>
        <sz val="10"/>
        <rFont val="Tw Cen MT"/>
        <family val="2"/>
      </rPr>
      <t>Mansaya</t>
    </r>
  </si>
  <si>
    <r>
      <rPr>
        <sz val="9"/>
        <rFont val="Tw Cen MT"/>
        <family val="2"/>
      </rPr>
      <t>APL-I-1166</t>
    </r>
  </si>
  <si>
    <r>
      <rPr>
        <sz val="9"/>
        <rFont val="Tw Cen MT"/>
        <family val="2"/>
      </rPr>
      <t>AEX 720/16</t>
    </r>
  </si>
  <si>
    <r>
      <rPr>
        <sz val="10"/>
        <rFont val="Tw Cen MT"/>
        <family val="2"/>
      </rPr>
      <t>Diéssou</t>
    </r>
  </si>
  <si>
    <r>
      <rPr>
        <sz val="9"/>
        <rFont val="Tw Cen MT"/>
        <family val="2"/>
      </rPr>
      <t>APL-I-1167</t>
    </r>
  </si>
  <si>
    <r>
      <rPr>
        <sz val="9"/>
        <rFont val="Tw Cen MT"/>
        <family val="2"/>
      </rPr>
      <t>PR 976/16</t>
    </r>
  </si>
  <si>
    <r>
      <rPr>
        <sz val="9"/>
        <rFont val="Tw Cen MT"/>
        <family val="2"/>
      </rPr>
      <t>KOH-I-NOOR MALI (KINM) SA</t>
    </r>
  </si>
  <si>
    <r>
      <rPr>
        <sz val="9"/>
        <rFont val="Tw Cen MT"/>
        <family val="2"/>
      </rPr>
      <t>084123508H</t>
    </r>
  </si>
  <si>
    <r>
      <rPr>
        <sz val="10"/>
        <rFont val="Tw Cen MT"/>
        <family val="2"/>
      </rPr>
      <t>Yatéla Sud-Ouest</t>
    </r>
  </si>
  <si>
    <r>
      <rPr>
        <sz val="9"/>
        <rFont val="Tw Cen MT"/>
        <family val="2"/>
      </rPr>
      <t>APL-I-1168</t>
    </r>
  </si>
  <si>
    <r>
      <rPr>
        <sz val="9"/>
        <rFont val="Tw Cen MT"/>
        <family val="2"/>
      </rPr>
      <t>PR 1064/17</t>
    </r>
  </si>
  <si>
    <r>
      <rPr>
        <sz val="9"/>
        <rFont val="Tw Cen MT"/>
        <family val="2"/>
      </rPr>
      <t>Dragold SA</t>
    </r>
  </si>
  <si>
    <r>
      <rPr>
        <sz val="9"/>
        <rFont val="Tw Cen MT"/>
        <family val="2"/>
      </rPr>
      <t>084123503C</t>
    </r>
  </si>
  <si>
    <r>
      <rPr>
        <sz val="10"/>
        <rFont val="Tw Cen MT"/>
        <family val="2"/>
      </rPr>
      <t>Solonkoré</t>
    </r>
  </si>
  <si>
    <r>
      <rPr>
        <sz val="9"/>
        <rFont val="Tw Cen MT"/>
        <family val="2"/>
      </rPr>
      <t>APL-I-1169</t>
    </r>
  </si>
  <si>
    <r>
      <rPr>
        <sz val="9"/>
        <rFont val="Tw Cen MT"/>
        <family val="2"/>
      </rPr>
      <t>Tambaoura Company SARL Unipersonnelle</t>
    </r>
  </si>
  <si>
    <r>
      <rPr>
        <sz val="9"/>
        <rFont val="Tw Cen MT"/>
        <family val="2"/>
      </rPr>
      <t>025017911G</t>
    </r>
  </si>
  <si>
    <r>
      <rPr>
        <sz val="10"/>
        <rFont val="Tw Cen MT"/>
        <family val="2"/>
      </rPr>
      <t>Nanikoto</t>
    </r>
  </si>
  <si>
    <r>
      <rPr>
        <sz val="9"/>
        <rFont val="Tw Cen MT"/>
        <family val="2"/>
      </rPr>
      <t>APL-I-117</t>
    </r>
  </si>
  <si>
    <r>
      <rPr>
        <sz val="9"/>
        <rFont val="Tw Cen MT"/>
        <family val="2"/>
      </rPr>
      <t>PR 113/12</t>
    </r>
  </si>
  <si>
    <r>
      <rPr>
        <sz val="9"/>
        <rFont val="Tw Cen MT"/>
        <family val="2"/>
      </rPr>
      <t>Etruscan Resources Mali SARL</t>
    </r>
  </si>
  <si>
    <r>
      <rPr>
        <sz val="9"/>
        <rFont val="Tw Cen MT"/>
        <family val="2"/>
      </rPr>
      <t>087800537M</t>
    </r>
  </si>
  <si>
    <r>
      <rPr>
        <sz val="10"/>
        <rFont val="Tw Cen MT"/>
        <family val="2"/>
      </rPr>
      <t>Saman</t>
    </r>
  </si>
  <si>
    <r>
      <rPr>
        <sz val="9"/>
        <rFont val="Tw Cen MT"/>
        <family val="2"/>
      </rPr>
      <t>APL-I-1170</t>
    </r>
  </si>
  <si>
    <r>
      <rPr>
        <sz val="9"/>
        <rFont val="Tw Cen MT"/>
        <family val="2"/>
      </rPr>
      <t>DANGOTE Cement Mali S.A</t>
    </r>
  </si>
  <si>
    <r>
      <rPr>
        <sz val="9"/>
        <rFont val="Tw Cen MT"/>
        <family val="2"/>
      </rPr>
      <t>083331853B</t>
    </r>
  </si>
  <si>
    <r>
      <rPr>
        <sz val="10"/>
        <rFont val="Tw Cen MT"/>
        <family val="2"/>
      </rPr>
      <t>Bema</t>
    </r>
  </si>
  <si>
    <r>
      <rPr>
        <sz val="9"/>
        <rFont val="Tw Cen MT"/>
        <family val="2"/>
      </rPr>
      <t>APL-I-1171</t>
    </r>
  </si>
  <si>
    <r>
      <rPr>
        <sz val="9"/>
        <rFont val="Tw Cen MT"/>
        <family val="2"/>
      </rPr>
      <t>AE 1080/17</t>
    </r>
  </si>
  <si>
    <r>
      <rPr>
        <sz val="9"/>
        <rFont val="Tw Cen MT"/>
        <family val="2"/>
      </rPr>
      <t>APL-I-1172</t>
    </r>
  </si>
  <si>
    <r>
      <rPr>
        <sz val="9"/>
        <rFont val="Tw Cen MT"/>
        <family val="2"/>
      </rPr>
      <t>Jia You SARL</t>
    </r>
  </si>
  <si>
    <r>
      <rPr>
        <sz val="9"/>
        <rFont val="Tw Cen MT"/>
        <family val="2"/>
      </rPr>
      <t>084119105D</t>
    </r>
  </si>
  <si>
    <r>
      <rPr>
        <sz val="10"/>
        <rFont val="Tw Cen MT"/>
        <family val="2"/>
      </rPr>
      <t>Dioulafoundou</t>
    </r>
  </si>
  <si>
    <r>
      <rPr>
        <sz val="9"/>
        <rFont val="Tw Cen MT"/>
        <family val="2"/>
      </rPr>
      <t>APL-I-1173</t>
    </r>
  </si>
  <si>
    <r>
      <rPr>
        <sz val="10"/>
        <rFont val="Tw Cen MT"/>
        <family val="2"/>
      </rPr>
      <t>Kodiala</t>
    </r>
  </si>
  <si>
    <r>
      <rPr>
        <sz val="9"/>
        <rFont val="Tw Cen MT"/>
        <family val="2"/>
      </rPr>
      <t>APL-I-1174</t>
    </r>
  </si>
  <si>
    <r>
      <rPr>
        <sz val="9"/>
        <rFont val="Tw Cen MT"/>
        <family val="2"/>
      </rPr>
      <t>AEX 717/15</t>
    </r>
  </si>
  <si>
    <r>
      <rPr>
        <sz val="9"/>
        <rFont val="Tw Cen MT"/>
        <family val="2"/>
      </rPr>
      <t>Maping - SARL</t>
    </r>
  </si>
  <si>
    <r>
      <rPr>
        <sz val="9"/>
        <rFont val="Tw Cen MT"/>
        <family val="2"/>
      </rPr>
      <t>082237061E</t>
    </r>
  </si>
  <si>
    <r>
      <rPr>
        <sz val="10"/>
        <rFont val="Tw Cen MT"/>
        <family val="2"/>
      </rPr>
      <t>Kolonba-Ouest</t>
    </r>
  </si>
  <si>
    <r>
      <rPr>
        <sz val="9"/>
        <rFont val="Tw Cen MT"/>
        <family val="2"/>
      </rPr>
      <t>APL-I-1175</t>
    </r>
  </si>
  <si>
    <r>
      <rPr>
        <sz val="9"/>
        <rFont val="Tw Cen MT"/>
        <family val="2"/>
      </rPr>
      <t>Tenemakan Gold SARL</t>
    </r>
  </si>
  <si>
    <r>
      <rPr>
        <sz val="9"/>
        <rFont val="Tw Cen MT"/>
        <family val="2"/>
      </rPr>
      <t>083318969C</t>
    </r>
  </si>
  <si>
    <r>
      <rPr>
        <sz val="10"/>
        <rFont val="Tw Cen MT"/>
        <family val="2"/>
      </rPr>
      <t>Dioliba</t>
    </r>
  </si>
  <si>
    <r>
      <rPr>
        <sz val="9"/>
        <rFont val="Tw Cen MT"/>
        <family val="2"/>
      </rPr>
      <t>APL-I-1176</t>
    </r>
  </si>
  <si>
    <r>
      <rPr>
        <sz val="9"/>
        <rFont val="Tw Cen MT"/>
        <family val="2"/>
      </rPr>
      <t>ECOSUD SARL</t>
    </r>
  </si>
  <si>
    <r>
      <rPr>
        <sz val="9"/>
        <rFont val="Tw Cen MT"/>
        <family val="2"/>
      </rPr>
      <t>082236820P</t>
    </r>
  </si>
  <si>
    <r>
      <rPr>
        <sz val="10"/>
        <rFont val="Tw Cen MT"/>
        <family val="2"/>
      </rPr>
      <t>Sari</t>
    </r>
  </si>
  <si>
    <r>
      <rPr>
        <sz val="9"/>
        <rFont val="Tw Cen MT"/>
        <family val="2"/>
      </rPr>
      <t>APL-I-1177</t>
    </r>
  </si>
  <si>
    <r>
      <rPr>
        <sz val="9"/>
        <rFont val="Tw Cen MT"/>
        <family val="2"/>
      </rPr>
      <t>AEX 718/16</t>
    </r>
  </si>
  <si>
    <r>
      <rPr>
        <sz val="9"/>
        <rFont val="Tw Cen MT"/>
        <family val="2"/>
      </rPr>
      <t>Village Gold-Sarl</t>
    </r>
  </si>
  <si>
    <r>
      <rPr>
        <sz val="9"/>
        <rFont val="Tw Cen MT"/>
        <family val="2"/>
      </rPr>
      <t>087800818F</t>
    </r>
  </si>
  <si>
    <r>
      <rPr>
        <sz val="10"/>
        <rFont val="Tw Cen MT"/>
        <family val="2"/>
      </rPr>
      <t>Bougoudalé</t>
    </r>
  </si>
  <si>
    <r>
      <rPr>
        <sz val="9"/>
        <rFont val="Tw Cen MT"/>
        <family val="2"/>
      </rPr>
      <t>APL-I-1178</t>
    </r>
  </si>
  <si>
    <r>
      <rPr>
        <sz val="9"/>
        <rFont val="Tw Cen MT"/>
        <family val="2"/>
      </rPr>
      <t>Sanou Mining SARL</t>
    </r>
  </si>
  <si>
    <r>
      <rPr>
        <sz val="9"/>
        <rFont val="Tw Cen MT"/>
        <family val="2"/>
      </rPr>
      <t>087800834F</t>
    </r>
  </si>
  <si>
    <r>
      <rPr>
        <sz val="9"/>
        <rFont val="Tw Cen MT"/>
        <family val="2"/>
      </rPr>
      <t>APL-I-1179</t>
    </r>
  </si>
  <si>
    <r>
      <rPr>
        <sz val="9"/>
        <rFont val="Tw Cen MT"/>
        <family val="2"/>
      </rPr>
      <t>AP 879/16</t>
    </r>
  </si>
  <si>
    <r>
      <rPr>
        <sz val="9"/>
        <rFont val="Tw Cen MT"/>
        <family val="2"/>
      </rPr>
      <t>APL-I-118</t>
    </r>
  </si>
  <si>
    <r>
      <rPr>
        <sz val="9"/>
        <rFont val="Tw Cen MT"/>
        <family val="2"/>
      </rPr>
      <t>PR 114/12</t>
    </r>
  </si>
  <si>
    <r>
      <rPr>
        <sz val="9"/>
        <rFont val="Tw Cen MT"/>
        <family val="2"/>
      </rPr>
      <t>Barytine</t>
    </r>
  </si>
  <si>
    <r>
      <rPr>
        <sz val="10"/>
        <rFont val="Tw Cen MT"/>
        <family val="2"/>
      </rPr>
      <t>Kourounikoto</t>
    </r>
  </si>
  <si>
    <r>
      <rPr>
        <sz val="9"/>
        <rFont val="Tw Cen MT"/>
        <family val="2"/>
      </rPr>
      <t>APL-I-1180</t>
    </r>
  </si>
  <si>
    <r>
      <rPr>
        <sz val="9"/>
        <rFont val="Tw Cen MT"/>
        <family val="2"/>
      </rPr>
      <t>AEX 719/16</t>
    </r>
  </si>
  <si>
    <r>
      <rPr>
        <sz val="10"/>
        <rFont val="Tw Cen MT"/>
        <family val="2"/>
      </rPr>
      <t>Django Sud</t>
    </r>
  </si>
  <si>
    <r>
      <rPr>
        <sz val="9"/>
        <rFont val="Tw Cen MT"/>
        <family val="2"/>
      </rPr>
      <t>APL-I-1181</t>
    </r>
  </si>
  <si>
    <r>
      <rPr>
        <sz val="9"/>
        <rFont val="Tw Cen MT"/>
        <family val="2"/>
      </rPr>
      <t>AEX 723/16</t>
    </r>
  </si>
  <si>
    <r>
      <rPr>
        <sz val="9"/>
        <rFont val="Tw Cen MT"/>
        <family val="2"/>
      </rPr>
      <t>Centre de Formation en Pièrees Fines "C.F.P.F- SARL"</t>
    </r>
  </si>
  <si>
    <r>
      <rPr>
        <sz val="9"/>
        <rFont val="Tw Cen MT"/>
        <family val="2"/>
      </rPr>
      <t>082237325K</t>
    </r>
  </si>
  <si>
    <r>
      <rPr>
        <sz val="9"/>
        <rFont val="Tw Cen MT"/>
        <family val="2"/>
      </rPr>
      <t>Grenat</t>
    </r>
  </si>
  <si>
    <r>
      <rPr>
        <sz val="10"/>
        <rFont val="Tw Cen MT"/>
        <family val="2"/>
      </rPr>
      <t>Saboussiré Sud-Ouest</t>
    </r>
  </si>
  <si>
    <r>
      <rPr>
        <sz val="9"/>
        <rFont val="Tw Cen MT"/>
        <family val="2"/>
      </rPr>
      <t>APL-I-1182</t>
    </r>
  </si>
  <si>
    <r>
      <rPr>
        <sz val="9"/>
        <rFont val="Tw Cen MT"/>
        <family val="2"/>
      </rPr>
      <t>Kilako Mining SARLU</t>
    </r>
  </si>
  <si>
    <r>
      <rPr>
        <sz val="10"/>
        <rFont val="Tw Cen MT"/>
        <family val="2"/>
      </rPr>
      <t>Manankoro Ouest</t>
    </r>
  </si>
  <si>
    <r>
      <rPr>
        <sz val="9"/>
        <rFont val="Tw Cen MT"/>
        <family val="2"/>
      </rPr>
      <t>APL-I-1183</t>
    </r>
  </si>
  <si>
    <r>
      <rPr>
        <sz val="9"/>
        <rFont val="Tw Cen MT"/>
        <family val="2"/>
      </rPr>
      <t>Generale du Commerce et des Mines "GECOM" SARL</t>
    </r>
  </si>
  <si>
    <r>
      <rPr>
        <sz val="9"/>
        <rFont val="Tw Cen MT"/>
        <family val="2"/>
      </rPr>
      <t>082214455N</t>
    </r>
  </si>
  <si>
    <r>
      <rPr>
        <sz val="10"/>
        <rFont val="Tw Cen MT"/>
        <family val="2"/>
      </rPr>
      <t>Kalana-Sud</t>
    </r>
  </si>
  <si>
    <r>
      <rPr>
        <sz val="9"/>
        <rFont val="Tw Cen MT"/>
        <family val="2"/>
      </rPr>
      <t>APL-I-1184</t>
    </r>
  </si>
  <si>
    <r>
      <rPr>
        <sz val="9"/>
        <rFont val="Tw Cen MT"/>
        <family val="2"/>
      </rPr>
      <t>AEX 725/16</t>
    </r>
  </si>
  <si>
    <r>
      <rPr>
        <sz val="10"/>
        <rFont val="Tw Cen MT"/>
        <family val="2"/>
      </rPr>
      <t>Tioribougou</t>
    </r>
  </si>
  <si>
    <r>
      <rPr>
        <sz val="9"/>
        <rFont val="Tw Cen MT"/>
        <family val="2"/>
      </rPr>
      <t>APL-I-1185</t>
    </r>
  </si>
  <si>
    <r>
      <rPr>
        <sz val="9"/>
        <rFont val="Tw Cen MT"/>
        <family val="2"/>
      </rPr>
      <t>AEX 724/16</t>
    </r>
  </si>
  <si>
    <r>
      <rPr>
        <sz val="10"/>
        <rFont val="Tw Cen MT"/>
        <family val="2"/>
      </rPr>
      <t>Kolokani-Sud</t>
    </r>
  </si>
  <si>
    <r>
      <rPr>
        <sz val="9"/>
        <rFont val="Tw Cen MT"/>
        <family val="2"/>
      </rPr>
      <t>APL-I-1186</t>
    </r>
  </si>
  <si>
    <r>
      <rPr>
        <sz val="9"/>
        <rFont val="Tw Cen MT"/>
        <family val="2"/>
      </rPr>
      <t>APL-I-1187</t>
    </r>
  </si>
  <si>
    <r>
      <rPr>
        <sz val="9"/>
        <rFont val="Tw Cen MT"/>
        <family val="2"/>
      </rPr>
      <t>AEX 731/16</t>
    </r>
  </si>
  <si>
    <r>
      <rPr>
        <sz val="9"/>
        <rFont val="Tw Cen MT"/>
        <family val="2"/>
      </rPr>
      <t>Damo - SARL</t>
    </r>
  </si>
  <si>
    <r>
      <rPr>
        <sz val="9"/>
        <rFont val="Tw Cen MT"/>
        <family val="2"/>
      </rPr>
      <t>084124985X</t>
    </r>
  </si>
  <si>
    <r>
      <rPr>
        <sz val="10"/>
        <rFont val="Tw Cen MT"/>
        <family val="2"/>
      </rPr>
      <t>Deguela-Est</t>
    </r>
  </si>
  <si>
    <r>
      <rPr>
        <sz val="9"/>
        <rFont val="Tw Cen MT"/>
        <family val="2"/>
      </rPr>
      <t>APL-I-1188</t>
    </r>
  </si>
  <si>
    <r>
      <rPr>
        <sz val="9"/>
        <rFont val="Tw Cen MT"/>
        <family val="2"/>
      </rPr>
      <t>AEX 734/16</t>
    </r>
  </si>
  <si>
    <r>
      <rPr>
        <sz val="9"/>
        <rFont val="Tw Cen MT"/>
        <family val="2"/>
      </rPr>
      <t>Succursale ALPHA PROJECT</t>
    </r>
  </si>
  <si>
    <r>
      <rPr>
        <sz val="9"/>
        <rFont val="Tw Cen MT"/>
        <family val="2"/>
      </rPr>
      <t>084125168Y</t>
    </r>
  </si>
  <si>
    <r>
      <rPr>
        <sz val="10"/>
        <rFont val="Tw Cen MT"/>
        <family val="2"/>
      </rPr>
      <t>Koursalé</t>
    </r>
  </si>
  <si>
    <r>
      <rPr>
        <sz val="9"/>
        <rFont val="Tw Cen MT"/>
        <family val="2"/>
      </rPr>
      <t>APL-I-1189</t>
    </r>
  </si>
  <si>
    <r>
      <rPr>
        <sz val="9"/>
        <rFont val="Tw Cen MT"/>
        <family val="2"/>
      </rPr>
      <t>AEX 733/16</t>
    </r>
  </si>
  <si>
    <r>
      <rPr>
        <sz val="10"/>
        <rFont val="Tw Cen MT"/>
        <family val="2"/>
      </rPr>
      <t>Samaya-Sud</t>
    </r>
  </si>
  <si>
    <r>
      <rPr>
        <sz val="9"/>
        <rFont val="Tw Cen MT"/>
        <family val="2"/>
      </rPr>
      <t>APL-I-119</t>
    </r>
  </si>
  <si>
    <r>
      <rPr>
        <sz val="9"/>
        <rFont val="Tw Cen MT"/>
        <family val="2"/>
      </rPr>
      <t>PR 115/12</t>
    </r>
  </si>
  <si>
    <r>
      <rPr>
        <sz val="9"/>
        <rFont val="Tw Cen MT"/>
        <family val="2"/>
      </rPr>
      <t>Golden Rim S.A.R. Exploration SARL</t>
    </r>
  </si>
  <si>
    <r>
      <rPr>
        <sz val="9"/>
        <rFont val="Tw Cen MT"/>
        <family val="2"/>
      </rPr>
      <t>087800647G</t>
    </r>
  </si>
  <si>
    <r>
      <rPr>
        <sz val="10"/>
        <rFont val="Tw Cen MT"/>
        <family val="2"/>
      </rPr>
      <t>Kolomba-Nord</t>
    </r>
  </si>
  <si>
    <r>
      <rPr>
        <sz val="9"/>
        <rFont val="Tw Cen MT"/>
        <family val="2"/>
      </rPr>
      <t>APL-I-1190</t>
    </r>
  </si>
  <si>
    <r>
      <rPr>
        <sz val="9"/>
        <rFont val="Tw Cen MT"/>
        <family val="2"/>
      </rPr>
      <t>PR 1050/17</t>
    </r>
  </si>
  <si>
    <r>
      <rPr>
        <sz val="9"/>
        <rFont val="Tw Cen MT"/>
        <family val="2"/>
      </rPr>
      <t>Mangane et Fils SARL</t>
    </r>
  </si>
  <si>
    <r>
      <rPr>
        <sz val="9"/>
        <rFont val="Tw Cen MT"/>
        <family val="2"/>
      </rPr>
      <t>082232577M</t>
    </r>
  </si>
  <si>
    <r>
      <rPr>
        <sz val="10"/>
        <rFont val="Tw Cen MT"/>
        <family val="2"/>
      </rPr>
      <t>Kèmèdougou- Ouest</t>
    </r>
  </si>
  <si>
    <r>
      <rPr>
        <sz val="9"/>
        <rFont val="Tw Cen MT"/>
        <family val="2"/>
      </rPr>
      <t>APL-I-1191</t>
    </r>
  </si>
  <si>
    <r>
      <rPr>
        <sz val="9"/>
        <rFont val="Tw Cen MT"/>
        <family val="2"/>
      </rPr>
      <t>AEX 726/16</t>
    </r>
  </si>
  <si>
    <r>
      <rPr>
        <sz val="10"/>
        <rFont val="Tw Cen MT"/>
        <family val="2"/>
      </rPr>
      <t>Kanda</t>
    </r>
  </si>
  <si>
    <r>
      <rPr>
        <sz val="9"/>
        <rFont val="Tw Cen MT"/>
        <family val="2"/>
      </rPr>
      <t>APL-I-1192</t>
    </r>
  </si>
  <si>
    <r>
      <rPr>
        <sz val="9"/>
        <rFont val="Tw Cen MT"/>
        <family val="2"/>
      </rPr>
      <t>PR 1637/18</t>
    </r>
  </si>
  <si>
    <r>
      <rPr>
        <sz val="9"/>
        <rFont val="Tw Cen MT"/>
        <family val="2"/>
      </rPr>
      <t>Accord S.A</t>
    </r>
  </si>
  <si>
    <r>
      <rPr>
        <sz val="9"/>
        <rFont val="Tw Cen MT"/>
        <family val="2"/>
      </rPr>
      <t>083303751P</t>
    </r>
  </si>
  <si>
    <r>
      <rPr>
        <sz val="10"/>
        <rFont val="Tw Cen MT"/>
        <family val="2"/>
      </rPr>
      <t>Tambalé</t>
    </r>
  </si>
  <si>
    <r>
      <rPr>
        <sz val="9"/>
        <rFont val="Tw Cen MT"/>
        <family val="2"/>
      </rPr>
      <t>APL-I-1193</t>
    </r>
  </si>
  <si>
    <r>
      <rPr>
        <sz val="9"/>
        <rFont val="Tw Cen MT"/>
        <family val="2"/>
      </rPr>
      <t>APL-I-1194</t>
    </r>
  </si>
  <si>
    <r>
      <rPr>
        <sz val="9"/>
        <rFont val="Tw Cen MT"/>
        <family val="2"/>
      </rPr>
      <t>AEX 732/16</t>
    </r>
  </si>
  <si>
    <r>
      <rPr>
        <sz val="10"/>
        <rFont val="Tw Cen MT"/>
        <family val="2"/>
      </rPr>
      <t>Nimissala</t>
    </r>
  </si>
  <si>
    <r>
      <rPr>
        <sz val="9"/>
        <rFont val="Tw Cen MT"/>
        <family val="2"/>
      </rPr>
      <t>APL-I-1195</t>
    </r>
  </si>
  <si>
    <r>
      <rPr>
        <sz val="10"/>
        <rFont val="Tw Cen MT"/>
        <family val="2"/>
      </rPr>
      <t>Serhofata</t>
    </r>
  </si>
  <si>
    <r>
      <rPr>
        <sz val="9"/>
        <rFont val="Tw Cen MT"/>
        <family val="2"/>
      </rPr>
      <t>APL-I-1196</t>
    </r>
  </si>
  <si>
    <r>
      <rPr>
        <sz val="9"/>
        <rFont val="Tw Cen MT"/>
        <family val="2"/>
      </rPr>
      <t>AEX 728/16</t>
    </r>
  </si>
  <si>
    <r>
      <rPr>
        <sz val="9"/>
        <rFont val="Tw Cen MT"/>
        <family val="2"/>
      </rPr>
      <t>Société Zenith Energie Pour le Développement "ZED- SA"</t>
    </r>
  </si>
  <si>
    <r>
      <rPr>
        <sz val="9"/>
        <rFont val="Tw Cen MT"/>
        <family val="2"/>
      </rPr>
      <t>085100168C</t>
    </r>
  </si>
  <si>
    <r>
      <rPr>
        <sz val="10"/>
        <rFont val="Tw Cen MT"/>
        <family val="2"/>
      </rPr>
      <t>Kenioro-Sud</t>
    </r>
  </si>
  <si>
    <r>
      <rPr>
        <sz val="9"/>
        <rFont val="Tw Cen MT"/>
        <family val="2"/>
      </rPr>
      <t>APL-I-1197</t>
    </r>
  </si>
  <si>
    <r>
      <rPr>
        <sz val="9"/>
        <rFont val="Tw Cen MT"/>
        <family val="2"/>
      </rPr>
      <t>Dunadougou Mining - SARL</t>
    </r>
  </si>
  <si>
    <r>
      <rPr>
        <sz val="9"/>
        <rFont val="Tw Cen MT"/>
        <family val="2"/>
      </rPr>
      <t>086137115T</t>
    </r>
  </si>
  <si>
    <r>
      <rPr>
        <sz val="10"/>
        <rFont val="Tw Cen MT"/>
        <family val="2"/>
      </rPr>
      <t>Kobala-Nord</t>
    </r>
  </si>
  <si>
    <r>
      <rPr>
        <sz val="9"/>
        <rFont val="Tw Cen MT"/>
        <family val="2"/>
      </rPr>
      <t>APL-I-1198</t>
    </r>
  </si>
  <si>
    <r>
      <rPr>
        <sz val="9"/>
        <rFont val="Tw Cen MT"/>
        <family val="2"/>
      </rPr>
      <t>AEX 745/16</t>
    </r>
  </si>
  <si>
    <r>
      <rPr>
        <sz val="9"/>
        <rFont val="Tw Cen MT"/>
        <family val="2"/>
      </rPr>
      <t>HBS SARL</t>
    </r>
  </si>
  <si>
    <r>
      <rPr>
        <sz val="9"/>
        <rFont val="Tw Cen MT"/>
        <family val="2"/>
      </rPr>
      <t>084124419D</t>
    </r>
  </si>
  <si>
    <r>
      <rPr>
        <sz val="10"/>
        <rFont val="Tw Cen MT"/>
        <family val="2"/>
      </rPr>
      <t>Galamina</t>
    </r>
  </si>
  <si>
    <r>
      <rPr>
        <sz val="9"/>
        <rFont val="Tw Cen MT"/>
        <family val="2"/>
      </rPr>
      <t>APL-I-1199</t>
    </r>
  </si>
  <si>
    <r>
      <rPr>
        <sz val="9"/>
        <rFont val="Tw Cen MT"/>
        <family val="2"/>
      </rPr>
      <t>Universal Mines et Energies SARLU</t>
    </r>
  </si>
  <si>
    <r>
      <rPr>
        <sz val="9"/>
        <rFont val="Tw Cen MT"/>
        <family val="2"/>
      </rPr>
      <t>085128866M</t>
    </r>
  </si>
  <si>
    <r>
      <rPr>
        <sz val="10"/>
        <rFont val="Tw Cen MT"/>
        <family val="2"/>
      </rPr>
      <t>Nanikoto-Ouest</t>
    </r>
  </si>
  <si>
    <r>
      <rPr>
        <sz val="9"/>
        <rFont val="Tw Cen MT"/>
        <family val="2"/>
      </rPr>
      <t>APL-I-12</t>
    </r>
  </si>
  <si>
    <r>
      <rPr>
        <sz val="9"/>
        <rFont val="Tw Cen MT"/>
        <family val="2"/>
      </rPr>
      <t>PR 10/11</t>
    </r>
  </si>
  <si>
    <r>
      <rPr>
        <sz val="9"/>
        <rFont val="Tw Cen MT"/>
        <family val="2"/>
      </rPr>
      <t>SIMEX International Group SARL</t>
    </r>
  </si>
  <si>
    <r>
      <rPr>
        <sz val="10"/>
        <rFont val="Tw Cen MT"/>
        <family val="2"/>
      </rPr>
      <t>Kéniéma-Est</t>
    </r>
  </si>
  <si>
    <r>
      <rPr>
        <sz val="9"/>
        <rFont val="Tw Cen MT"/>
        <family val="2"/>
      </rPr>
      <t>APL-I-120</t>
    </r>
  </si>
  <si>
    <r>
      <rPr>
        <sz val="9"/>
        <rFont val="Tw Cen MT"/>
        <family val="2"/>
      </rPr>
      <t>PR 116/12</t>
    </r>
  </si>
  <si>
    <r>
      <rPr>
        <sz val="9"/>
        <rFont val="Tw Cen MT"/>
        <family val="2"/>
      </rPr>
      <t>Roc Resources Mali SARL</t>
    </r>
  </si>
  <si>
    <r>
      <rPr>
        <sz val="10"/>
        <rFont val="Tw Cen MT"/>
        <family val="2"/>
      </rPr>
      <t>Yanfolila-Sud</t>
    </r>
  </si>
  <si>
    <r>
      <rPr>
        <sz val="9"/>
        <rFont val="Tw Cen MT"/>
        <family val="2"/>
      </rPr>
      <t>APL-I-1200</t>
    </r>
  </si>
  <si>
    <r>
      <rPr>
        <sz val="9"/>
        <rFont val="Tw Cen MT"/>
        <family val="2"/>
      </rPr>
      <t>AEX 727/16</t>
    </r>
  </si>
  <si>
    <r>
      <rPr>
        <sz val="10"/>
        <rFont val="Tw Cen MT"/>
        <family val="2"/>
      </rPr>
      <t>Diamana-Sud</t>
    </r>
  </si>
  <si>
    <r>
      <rPr>
        <sz val="9"/>
        <rFont val="Tw Cen MT"/>
        <family val="2"/>
      </rPr>
      <t>APL-I-1201</t>
    </r>
  </si>
  <si>
    <r>
      <rPr>
        <sz val="9"/>
        <rFont val="Tw Cen MT"/>
        <family val="2"/>
      </rPr>
      <t>AEX 729/16</t>
    </r>
  </si>
  <si>
    <r>
      <rPr>
        <sz val="10"/>
        <rFont val="Tw Cen MT"/>
        <family val="2"/>
      </rPr>
      <t>Bogodassale-Est</t>
    </r>
  </si>
  <si>
    <r>
      <rPr>
        <sz val="9"/>
        <rFont val="Tw Cen MT"/>
        <family val="2"/>
      </rPr>
      <t>APL-I-1202</t>
    </r>
  </si>
  <si>
    <r>
      <rPr>
        <sz val="10"/>
        <rFont val="Tw Cen MT"/>
        <family val="2"/>
      </rPr>
      <t>Kourouba</t>
    </r>
  </si>
  <si>
    <r>
      <rPr>
        <sz val="9"/>
        <rFont val="Tw Cen MT"/>
        <family val="2"/>
      </rPr>
      <t>APL-I-1203</t>
    </r>
  </si>
  <si>
    <r>
      <rPr>
        <sz val="9"/>
        <rFont val="Tw Cen MT"/>
        <family val="2"/>
      </rPr>
      <t>AEX 730/16</t>
    </r>
  </si>
  <si>
    <r>
      <rPr>
        <sz val="9"/>
        <rFont val="Tw Cen MT"/>
        <family val="2"/>
      </rPr>
      <t>Malian Russian Mining Company "Marco Mining" SARL</t>
    </r>
  </si>
  <si>
    <r>
      <rPr>
        <sz val="9"/>
        <rFont val="Tw Cen MT"/>
        <family val="2"/>
      </rPr>
      <t>084111175M</t>
    </r>
  </si>
  <si>
    <r>
      <rPr>
        <sz val="10"/>
        <rFont val="Tw Cen MT"/>
        <family val="2"/>
      </rPr>
      <t>Barila</t>
    </r>
  </si>
  <si>
    <r>
      <rPr>
        <sz val="9"/>
        <rFont val="Tw Cen MT"/>
        <family val="2"/>
      </rPr>
      <t>APL-I-1204</t>
    </r>
  </si>
  <si>
    <r>
      <rPr>
        <sz val="9"/>
        <rFont val="Tw Cen MT"/>
        <family val="2"/>
      </rPr>
      <t>PR 2083/19</t>
    </r>
  </si>
  <si>
    <r>
      <rPr>
        <sz val="9"/>
        <rFont val="Tw Cen MT"/>
        <family val="2"/>
      </rPr>
      <t>APL-I-1205</t>
    </r>
  </si>
  <si>
    <r>
      <rPr>
        <sz val="9"/>
        <rFont val="Tw Cen MT"/>
        <family val="2"/>
      </rPr>
      <t>PR 836/16</t>
    </r>
  </si>
  <si>
    <r>
      <rPr>
        <sz val="9"/>
        <rFont val="Tw Cen MT"/>
        <family val="2"/>
      </rPr>
      <t>APL-I-1206</t>
    </r>
  </si>
  <si>
    <r>
      <rPr>
        <sz val="9"/>
        <rFont val="Tw Cen MT"/>
        <family val="2"/>
      </rPr>
      <t>Africa Resources SARL</t>
    </r>
  </si>
  <si>
    <r>
      <rPr>
        <sz val="9"/>
        <rFont val="Tw Cen MT"/>
        <family val="2"/>
      </rPr>
      <t>086105260L</t>
    </r>
  </si>
  <si>
    <r>
      <rPr>
        <sz val="10"/>
        <rFont val="Tw Cen MT"/>
        <family val="2"/>
      </rPr>
      <t>Tounoufou</t>
    </r>
  </si>
  <si>
    <r>
      <rPr>
        <sz val="9"/>
        <rFont val="Tw Cen MT"/>
        <family val="2"/>
      </rPr>
      <t>APL-I-1207</t>
    </r>
  </si>
  <si>
    <r>
      <rPr>
        <sz val="9"/>
        <rFont val="Tw Cen MT"/>
        <family val="2"/>
      </rPr>
      <t>AEX 737/16</t>
    </r>
  </si>
  <si>
    <r>
      <rPr>
        <sz val="9"/>
        <rFont val="Tw Cen MT"/>
        <family val="2"/>
      </rPr>
      <t>La Sierra Mali SARL</t>
    </r>
  </si>
  <si>
    <r>
      <rPr>
        <sz val="9"/>
        <rFont val="Tw Cen MT"/>
        <family val="2"/>
      </rPr>
      <t>084125387A</t>
    </r>
  </si>
  <si>
    <r>
      <rPr>
        <sz val="10"/>
        <rFont val="Tw Cen MT"/>
        <family val="2"/>
      </rPr>
      <t>Diangounté</t>
    </r>
  </si>
  <si>
    <r>
      <rPr>
        <sz val="9"/>
        <rFont val="Tw Cen MT"/>
        <family val="2"/>
      </rPr>
      <t>APL-I-1208</t>
    </r>
  </si>
  <si>
    <r>
      <rPr>
        <sz val="9"/>
        <rFont val="Tw Cen MT"/>
        <family val="2"/>
      </rPr>
      <t>AE 882/16</t>
    </r>
  </si>
  <si>
    <r>
      <rPr>
        <sz val="10"/>
        <rFont val="Tw Cen MT"/>
        <family val="2"/>
      </rPr>
      <t>Kaka</t>
    </r>
  </si>
  <si>
    <r>
      <rPr>
        <sz val="9"/>
        <rFont val="Tw Cen MT"/>
        <family val="2"/>
      </rPr>
      <t>APL-I-1209</t>
    </r>
  </si>
  <si>
    <r>
      <rPr>
        <sz val="9"/>
        <rFont val="Tw Cen MT"/>
        <family val="2"/>
      </rPr>
      <t>APL-I-121</t>
    </r>
  </si>
  <si>
    <r>
      <rPr>
        <sz val="9"/>
        <rFont val="Tw Cen MT"/>
        <family val="2"/>
      </rPr>
      <t>PR 117/12</t>
    </r>
  </si>
  <si>
    <r>
      <rPr>
        <sz val="10"/>
        <rFont val="Tw Cen MT"/>
        <family val="2"/>
      </rPr>
      <t>Mayel-Sud</t>
    </r>
  </si>
  <si>
    <r>
      <rPr>
        <sz val="9"/>
        <rFont val="Tw Cen MT"/>
        <family val="2"/>
      </rPr>
      <t>APL-I-1210</t>
    </r>
  </si>
  <si>
    <r>
      <rPr>
        <sz val="10"/>
        <rFont val="Tw Cen MT"/>
        <family val="2"/>
      </rPr>
      <t>Mafélé</t>
    </r>
  </si>
  <si>
    <r>
      <rPr>
        <sz val="9"/>
        <rFont val="Tw Cen MT"/>
        <family val="2"/>
      </rPr>
      <t>APL-I-1211</t>
    </r>
  </si>
  <si>
    <r>
      <rPr>
        <sz val="10"/>
        <rFont val="Tw Cen MT"/>
        <family val="2"/>
      </rPr>
      <t>Torakoro</t>
    </r>
  </si>
  <si>
    <r>
      <rPr>
        <sz val="9"/>
        <rFont val="Tw Cen MT"/>
        <family val="2"/>
      </rPr>
      <t>APL-I-1212</t>
    </r>
  </si>
  <si>
    <r>
      <rPr>
        <sz val="9"/>
        <rFont val="Tw Cen MT"/>
        <family val="2"/>
      </rPr>
      <t>Randgold Resources Mali SARL</t>
    </r>
  </si>
  <si>
    <r>
      <rPr>
        <sz val="9"/>
        <rFont val="Tw Cen MT"/>
        <family val="2"/>
      </rPr>
      <t>087800180A</t>
    </r>
  </si>
  <si>
    <r>
      <rPr>
        <sz val="10"/>
        <rFont val="Tw Cen MT"/>
        <family val="2"/>
      </rPr>
      <t>Dalakan-Ouest</t>
    </r>
  </si>
  <si>
    <r>
      <rPr>
        <sz val="9"/>
        <rFont val="Tw Cen MT"/>
        <family val="2"/>
      </rPr>
      <t>APL-I-1213</t>
    </r>
  </si>
  <si>
    <r>
      <rPr>
        <sz val="9"/>
        <rFont val="Tw Cen MT"/>
        <family val="2"/>
      </rPr>
      <t>PR 996/17</t>
    </r>
  </si>
  <si>
    <r>
      <rPr>
        <sz val="9"/>
        <rFont val="Tw Cen MT"/>
        <family val="2"/>
      </rPr>
      <t>Compagnie Minière du Mali "COMIMA SARL"</t>
    </r>
  </si>
  <si>
    <r>
      <rPr>
        <sz val="9"/>
        <rFont val="Tw Cen MT"/>
        <family val="2"/>
      </rPr>
      <t>087800867V</t>
    </r>
  </si>
  <si>
    <r>
      <rPr>
        <sz val="10"/>
        <rFont val="Tw Cen MT"/>
        <family val="2"/>
      </rPr>
      <t>Diougounté</t>
    </r>
  </si>
  <si>
    <r>
      <rPr>
        <sz val="9"/>
        <rFont val="Tw Cen MT"/>
        <family val="2"/>
      </rPr>
      <t>APL-I-1214</t>
    </r>
  </si>
  <si>
    <r>
      <rPr>
        <sz val="9"/>
        <rFont val="Tw Cen MT"/>
        <family val="2"/>
      </rPr>
      <t>PR 826/16</t>
    </r>
  </si>
  <si>
    <r>
      <rPr>
        <sz val="10"/>
        <rFont val="Tw Cen MT"/>
        <family val="2"/>
      </rPr>
      <t>Sefeto</t>
    </r>
  </si>
  <si>
    <r>
      <rPr>
        <sz val="9"/>
        <rFont val="Tw Cen MT"/>
        <family val="2"/>
      </rPr>
      <t>APL-I-1215</t>
    </r>
  </si>
  <si>
    <r>
      <rPr>
        <sz val="9"/>
        <rFont val="Tw Cen MT"/>
        <family val="2"/>
      </rPr>
      <t>PR 825/16</t>
    </r>
  </si>
  <si>
    <r>
      <rPr>
        <sz val="10"/>
        <rFont val="Tw Cen MT"/>
        <family val="2"/>
      </rPr>
      <t>Bougoukourala</t>
    </r>
  </si>
  <si>
    <r>
      <rPr>
        <sz val="9"/>
        <rFont val="Tw Cen MT"/>
        <family val="2"/>
      </rPr>
      <t>APL-I-1216</t>
    </r>
  </si>
  <si>
    <r>
      <rPr>
        <sz val="9"/>
        <rFont val="Tw Cen MT"/>
        <family val="2"/>
      </rPr>
      <t>PR 1304/17</t>
    </r>
  </si>
  <si>
    <r>
      <rPr>
        <sz val="9"/>
        <rFont val="Tw Cen MT"/>
        <family val="2"/>
      </rPr>
      <t>Ressources Robex Mali Sarl</t>
    </r>
  </si>
  <si>
    <r>
      <rPr>
        <sz val="9"/>
        <rFont val="Tw Cen MT"/>
        <family val="2"/>
      </rPr>
      <t>087800749M</t>
    </r>
  </si>
  <si>
    <r>
      <rPr>
        <sz val="10"/>
        <rFont val="Tw Cen MT"/>
        <family val="2"/>
      </rPr>
      <t>Kamasso</t>
    </r>
  </si>
  <si>
    <r>
      <rPr>
        <sz val="9"/>
        <rFont val="Tw Cen MT"/>
        <family val="2"/>
      </rPr>
      <t>APL-I-1217</t>
    </r>
  </si>
  <si>
    <r>
      <rPr>
        <sz val="9"/>
        <rFont val="Tw Cen MT"/>
        <family val="2"/>
      </rPr>
      <t>AEX 1055/17</t>
    </r>
  </si>
  <si>
    <r>
      <rPr>
        <sz val="9"/>
        <rFont val="Tw Cen MT"/>
        <family val="2"/>
      </rPr>
      <t>Company Mines And Career (COMICAR SARL)</t>
    </r>
  </si>
  <si>
    <r>
      <rPr>
        <sz val="9"/>
        <rFont val="Tw Cen MT"/>
        <family val="2"/>
      </rPr>
      <t>082238713W</t>
    </r>
  </si>
  <si>
    <r>
      <rPr>
        <sz val="10"/>
        <rFont val="Tw Cen MT"/>
        <family val="2"/>
      </rPr>
      <t>Siélé-Ouest</t>
    </r>
  </si>
  <si>
    <r>
      <rPr>
        <sz val="9"/>
        <rFont val="Tw Cen MT"/>
        <family val="2"/>
      </rPr>
      <t>APL-I-1218</t>
    </r>
  </si>
  <si>
    <r>
      <rPr>
        <sz val="10"/>
        <rFont val="Tw Cen MT"/>
        <family val="2"/>
      </rPr>
      <t>Dambala</t>
    </r>
  </si>
  <si>
    <r>
      <rPr>
        <sz val="9"/>
        <rFont val="Tw Cen MT"/>
        <family val="2"/>
      </rPr>
      <t>APL-I-1219</t>
    </r>
  </si>
  <si>
    <r>
      <rPr>
        <sz val="10"/>
        <rFont val="Tw Cen MT"/>
        <family val="2"/>
      </rPr>
      <t>Santakoto</t>
    </r>
  </si>
  <si>
    <r>
      <rPr>
        <sz val="9"/>
        <rFont val="Tw Cen MT"/>
        <family val="2"/>
      </rPr>
      <t>APL-I-122</t>
    </r>
  </si>
  <si>
    <r>
      <rPr>
        <sz val="9"/>
        <rFont val="Tw Cen MT"/>
        <family val="2"/>
      </rPr>
      <t>PR 118/12</t>
    </r>
  </si>
  <si>
    <r>
      <rPr>
        <sz val="10"/>
        <rFont val="Tw Cen MT"/>
        <family val="2"/>
      </rPr>
      <t>Mayel Nord</t>
    </r>
  </si>
  <si>
    <r>
      <rPr>
        <sz val="9"/>
        <rFont val="Tw Cen MT"/>
        <family val="2"/>
      </rPr>
      <t>APL-I-1220</t>
    </r>
  </si>
  <si>
    <r>
      <rPr>
        <sz val="10"/>
        <rFont val="Tw Cen MT"/>
        <family val="2"/>
      </rPr>
      <t>Bahé</t>
    </r>
  </si>
  <si>
    <r>
      <rPr>
        <sz val="9"/>
        <rFont val="Tw Cen MT"/>
        <family val="2"/>
      </rPr>
      <t>APL-I-1221</t>
    </r>
  </si>
  <si>
    <r>
      <rPr>
        <sz val="9"/>
        <rFont val="Tw Cen MT"/>
        <family val="2"/>
      </rPr>
      <t>AEX 738/16</t>
    </r>
  </si>
  <si>
    <r>
      <rPr>
        <sz val="10"/>
        <rFont val="Tw Cen MT"/>
        <family val="2"/>
      </rPr>
      <t>Lambatra</t>
    </r>
  </si>
  <si>
    <r>
      <rPr>
        <sz val="9"/>
        <rFont val="Tw Cen MT"/>
        <family val="2"/>
      </rPr>
      <t>APL-I-1222</t>
    </r>
  </si>
  <si>
    <r>
      <rPr>
        <sz val="9"/>
        <rFont val="Tw Cen MT"/>
        <family val="2"/>
      </rPr>
      <t>APL-I-1223</t>
    </r>
  </si>
  <si>
    <r>
      <rPr>
        <sz val="9"/>
        <rFont val="Tw Cen MT"/>
        <family val="2"/>
      </rPr>
      <t>AEX 757/16</t>
    </r>
  </si>
  <si>
    <r>
      <rPr>
        <sz val="10"/>
        <rFont val="Tw Cen MT"/>
        <family val="2"/>
      </rPr>
      <t>Kadiel Pobi</t>
    </r>
  </si>
  <si>
    <r>
      <rPr>
        <sz val="9"/>
        <rFont val="Tw Cen MT"/>
        <family val="2"/>
      </rPr>
      <t>APL-I-1224</t>
    </r>
  </si>
  <si>
    <r>
      <rPr>
        <sz val="9"/>
        <rFont val="Tw Cen MT"/>
        <family val="2"/>
      </rPr>
      <t>PR 1214/18</t>
    </r>
  </si>
  <si>
    <r>
      <rPr>
        <sz val="9"/>
        <rFont val="Tw Cen MT"/>
        <family val="2"/>
      </rPr>
      <t>APL-I-1225</t>
    </r>
  </si>
  <si>
    <r>
      <rPr>
        <sz val="9"/>
        <rFont val="Tw Cen MT"/>
        <family val="2"/>
      </rPr>
      <t>APL-I-1226</t>
    </r>
  </si>
  <si>
    <r>
      <rPr>
        <sz val="9"/>
        <rFont val="Tw Cen MT"/>
        <family val="2"/>
      </rPr>
      <t>AEX 758/16</t>
    </r>
  </si>
  <si>
    <r>
      <rPr>
        <sz val="10"/>
        <rFont val="Tw Cen MT"/>
        <family val="2"/>
      </rPr>
      <t>Kobala</t>
    </r>
  </si>
  <si>
    <r>
      <rPr>
        <sz val="9"/>
        <rFont val="Tw Cen MT"/>
        <family val="2"/>
      </rPr>
      <t>APL-I-1227</t>
    </r>
  </si>
  <si>
    <r>
      <rPr>
        <sz val="10"/>
        <rFont val="Tw Cen MT"/>
        <family val="2"/>
      </rPr>
      <t>Banko</t>
    </r>
  </si>
  <si>
    <r>
      <rPr>
        <sz val="9"/>
        <rFont val="Tw Cen MT"/>
        <family val="2"/>
      </rPr>
      <t>APL-I-1228</t>
    </r>
  </si>
  <si>
    <r>
      <rPr>
        <sz val="9"/>
        <rFont val="Tw Cen MT"/>
        <family val="2"/>
      </rPr>
      <t>AE 889/16</t>
    </r>
  </si>
  <si>
    <r>
      <rPr>
        <sz val="10"/>
        <rFont val="Tw Cen MT"/>
        <family val="2"/>
      </rPr>
      <t>Néguébougou- Nord</t>
    </r>
  </si>
  <si>
    <r>
      <rPr>
        <sz val="9"/>
        <rFont val="Tw Cen MT"/>
        <family val="2"/>
      </rPr>
      <t>APL-I-1229</t>
    </r>
  </si>
  <si>
    <r>
      <rPr>
        <sz val="9"/>
        <rFont val="Tw Cen MT"/>
        <family val="2"/>
      </rPr>
      <t>Saphir - SARL</t>
    </r>
  </si>
  <si>
    <r>
      <rPr>
        <sz val="9"/>
        <rFont val="Tw Cen MT"/>
        <family val="2"/>
      </rPr>
      <t>086131394J</t>
    </r>
  </si>
  <si>
    <r>
      <rPr>
        <sz val="10"/>
        <rFont val="Tw Cen MT"/>
        <family val="2"/>
      </rPr>
      <t>Bassiya</t>
    </r>
  </si>
  <si>
    <r>
      <rPr>
        <sz val="9"/>
        <rFont val="Tw Cen MT"/>
        <family val="2"/>
      </rPr>
      <t>APL-I-123</t>
    </r>
  </si>
  <si>
    <r>
      <rPr>
        <sz val="9"/>
        <rFont val="Tw Cen MT"/>
        <family val="2"/>
      </rPr>
      <t>PR 119/12</t>
    </r>
  </si>
  <si>
    <r>
      <rPr>
        <sz val="9"/>
        <rFont val="Tw Cen MT"/>
        <family val="2"/>
      </rPr>
      <t>African Resources Mining SARL</t>
    </r>
  </si>
  <si>
    <r>
      <rPr>
        <sz val="10"/>
        <rFont val="Tw Cen MT"/>
        <family val="2"/>
      </rPr>
      <t>Dioumaténé</t>
    </r>
  </si>
  <si>
    <r>
      <rPr>
        <sz val="9"/>
        <rFont val="Tw Cen MT"/>
        <family val="2"/>
      </rPr>
      <t>APL-I-1230</t>
    </r>
  </si>
  <si>
    <r>
      <rPr>
        <sz val="9"/>
        <rFont val="Tw Cen MT"/>
        <family val="2"/>
      </rPr>
      <t>AEX 740/16</t>
    </r>
  </si>
  <si>
    <r>
      <rPr>
        <sz val="10"/>
        <rFont val="Tw Cen MT"/>
        <family val="2"/>
      </rPr>
      <t>Kéléya</t>
    </r>
  </si>
  <si>
    <r>
      <rPr>
        <sz val="9"/>
        <rFont val="Tw Cen MT"/>
        <family val="2"/>
      </rPr>
      <t>APL-I-1231</t>
    </r>
  </si>
  <si>
    <r>
      <rPr>
        <sz val="9"/>
        <rFont val="Tw Cen MT"/>
        <family val="2"/>
      </rPr>
      <t>AEX 739/16</t>
    </r>
  </si>
  <si>
    <r>
      <rPr>
        <sz val="10"/>
        <rFont val="Tw Cen MT"/>
        <family val="2"/>
      </rPr>
      <t>Tabakoro</t>
    </r>
  </si>
  <si>
    <r>
      <rPr>
        <sz val="9"/>
        <rFont val="Tw Cen MT"/>
        <family val="2"/>
      </rPr>
      <t>APL-I-1232</t>
    </r>
  </si>
  <si>
    <r>
      <rPr>
        <sz val="9"/>
        <rFont val="Tw Cen MT"/>
        <family val="2"/>
      </rPr>
      <t>APL-I-1233</t>
    </r>
  </si>
  <si>
    <r>
      <rPr>
        <sz val="9"/>
        <rFont val="Tw Cen MT"/>
        <family val="2"/>
      </rPr>
      <t>Consuldiallo SARL</t>
    </r>
  </si>
  <si>
    <r>
      <rPr>
        <sz val="9"/>
        <rFont val="Tw Cen MT"/>
        <family val="2"/>
      </rPr>
      <t>082212584C</t>
    </r>
  </si>
  <si>
    <r>
      <rPr>
        <sz val="10"/>
        <rFont val="Tw Cen MT"/>
        <family val="2"/>
      </rPr>
      <t>Darsalam</t>
    </r>
  </si>
  <si>
    <r>
      <rPr>
        <sz val="9"/>
        <rFont val="Tw Cen MT"/>
        <family val="2"/>
      </rPr>
      <t>APL-I-1234</t>
    </r>
  </si>
  <si>
    <r>
      <rPr>
        <sz val="9"/>
        <rFont val="Tw Cen MT"/>
        <family val="2"/>
      </rPr>
      <t>AEX 743/16</t>
    </r>
  </si>
  <si>
    <r>
      <rPr>
        <sz val="9"/>
        <rFont val="Tw Cen MT"/>
        <family val="2"/>
      </rPr>
      <t>Camara Brothers Corporation "CAMAB " SARL</t>
    </r>
  </si>
  <si>
    <r>
      <rPr>
        <sz val="9"/>
        <rFont val="Tw Cen MT"/>
        <family val="2"/>
      </rPr>
      <t>086137457G</t>
    </r>
  </si>
  <si>
    <r>
      <rPr>
        <sz val="10"/>
        <rFont val="Tw Cen MT"/>
        <family val="2"/>
      </rPr>
      <t>Souroukoto</t>
    </r>
  </si>
  <si>
    <r>
      <rPr>
        <sz val="9"/>
        <rFont val="Tw Cen MT"/>
        <family val="2"/>
      </rPr>
      <t>APL-I-1235</t>
    </r>
  </si>
  <si>
    <r>
      <rPr>
        <sz val="9"/>
        <rFont val="Tw Cen MT"/>
        <family val="2"/>
      </rPr>
      <t>Kuru Explore SARL</t>
    </r>
  </si>
  <si>
    <r>
      <rPr>
        <sz val="9"/>
        <rFont val="Tw Cen MT"/>
        <family val="2"/>
      </rPr>
      <t>APL-I-1236</t>
    </r>
  </si>
  <si>
    <r>
      <rPr>
        <sz val="9"/>
        <rFont val="Tw Cen MT"/>
        <family val="2"/>
      </rPr>
      <t>AEX 742/16</t>
    </r>
  </si>
  <si>
    <r>
      <rPr>
        <sz val="9"/>
        <rFont val="Tw Cen MT"/>
        <family val="2"/>
      </rPr>
      <t>Kandji-International Mine Company Sarl</t>
    </r>
  </si>
  <si>
    <r>
      <rPr>
        <sz val="9"/>
        <rFont val="Tw Cen MT"/>
        <family val="2"/>
      </rPr>
      <t>082234723B</t>
    </r>
  </si>
  <si>
    <r>
      <rPr>
        <sz val="10"/>
        <rFont val="Tw Cen MT"/>
        <family val="2"/>
      </rPr>
      <t>Lofigué-Nord</t>
    </r>
  </si>
  <si>
    <r>
      <rPr>
        <sz val="9"/>
        <rFont val="Tw Cen MT"/>
        <family val="2"/>
      </rPr>
      <t>APL-I-1237</t>
    </r>
  </si>
  <si>
    <r>
      <rPr>
        <sz val="10"/>
        <rFont val="Tw Cen MT"/>
        <family val="2"/>
      </rPr>
      <t>Boulandissou</t>
    </r>
  </si>
  <si>
    <r>
      <rPr>
        <sz val="9"/>
        <rFont val="Tw Cen MT"/>
        <family val="2"/>
      </rPr>
      <t>APL-I-1238</t>
    </r>
  </si>
  <si>
    <r>
      <rPr>
        <sz val="9"/>
        <rFont val="Tw Cen MT"/>
        <family val="2"/>
      </rPr>
      <t>AEX 749/16</t>
    </r>
  </si>
  <si>
    <r>
      <rPr>
        <sz val="9"/>
        <rFont val="Tw Cen MT"/>
        <family val="2"/>
      </rPr>
      <t>Embrella - SA</t>
    </r>
  </si>
  <si>
    <r>
      <rPr>
        <sz val="9"/>
        <rFont val="Tw Cen MT"/>
        <family val="2"/>
      </rPr>
      <t>084121014N</t>
    </r>
  </si>
  <si>
    <r>
      <rPr>
        <sz val="10"/>
        <rFont val="Tw Cen MT"/>
        <family val="2"/>
      </rPr>
      <t>Manankoro</t>
    </r>
  </si>
  <si>
    <r>
      <rPr>
        <sz val="9"/>
        <rFont val="Tw Cen MT"/>
        <family val="2"/>
      </rPr>
      <t>APL-I-1239</t>
    </r>
  </si>
  <si>
    <r>
      <rPr>
        <sz val="9"/>
        <rFont val="Tw Cen MT"/>
        <family val="2"/>
      </rPr>
      <t>AEX 748/16</t>
    </r>
  </si>
  <si>
    <r>
      <rPr>
        <sz val="9"/>
        <rFont val="Tw Cen MT"/>
        <family val="2"/>
      </rPr>
      <t>Philhramonica Gold SARL</t>
    </r>
  </si>
  <si>
    <r>
      <rPr>
        <sz val="9"/>
        <rFont val="Tw Cen MT"/>
        <family val="2"/>
      </rPr>
      <t>085119902T</t>
    </r>
  </si>
  <si>
    <r>
      <rPr>
        <sz val="10"/>
        <rFont val="Tw Cen MT"/>
        <family val="2"/>
      </rPr>
      <t>Bountou</t>
    </r>
  </si>
  <si>
    <r>
      <rPr>
        <sz val="9"/>
        <rFont val="Tw Cen MT"/>
        <family val="2"/>
      </rPr>
      <t>APL-I-124</t>
    </r>
  </si>
  <si>
    <r>
      <rPr>
        <sz val="9"/>
        <rFont val="Tw Cen MT"/>
        <family val="2"/>
      </rPr>
      <t>PR 120/12</t>
    </r>
  </si>
  <si>
    <r>
      <rPr>
        <sz val="9"/>
        <rFont val="Tw Cen MT"/>
        <family val="2"/>
      </rPr>
      <t>Mali International Mining Exploration "MIMEX S.A"</t>
    </r>
  </si>
  <si>
    <r>
      <rPr>
        <sz val="9"/>
        <rFont val="Tw Cen MT"/>
        <family val="2"/>
      </rPr>
      <t>087800660Y</t>
    </r>
  </si>
  <si>
    <r>
      <rPr>
        <sz val="10"/>
        <rFont val="Tw Cen MT"/>
        <family val="2"/>
      </rPr>
      <t>Naréna</t>
    </r>
  </si>
  <si>
    <r>
      <rPr>
        <sz val="9"/>
        <rFont val="Tw Cen MT"/>
        <family val="2"/>
      </rPr>
      <t>APL-I-1240</t>
    </r>
  </si>
  <si>
    <r>
      <rPr>
        <sz val="9"/>
        <rFont val="Tw Cen MT"/>
        <family val="2"/>
      </rPr>
      <t>Société Minière et Immobilière du Mali (MINIMO SARL)</t>
    </r>
  </si>
  <si>
    <r>
      <rPr>
        <sz val="9"/>
        <rFont val="Tw Cen MT"/>
        <family val="2"/>
      </rPr>
      <t>084121498A</t>
    </r>
  </si>
  <si>
    <r>
      <rPr>
        <sz val="10"/>
        <rFont val="Tw Cen MT"/>
        <family val="2"/>
      </rPr>
      <t>Ouossorola</t>
    </r>
  </si>
  <si>
    <r>
      <rPr>
        <sz val="9"/>
        <rFont val="Tw Cen MT"/>
        <family val="2"/>
      </rPr>
      <t>APL-I-1241</t>
    </r>
  </si>
  <si>
    <r>
      <rPr>
        <sz val="9"/>
        <rFont val="Tw Cen MT"/>
        <family val="2"/>
      </rPr>
      <t>AEX 741/16</t>
    </r>
  </si>
  <si>
    <r>
      <rPr>
        <sz val="9"/>
        <rFont val="Tw Cen MT"/>
        <family val="2"/>
      </rPr>
      <t>LGC 7.O. TOURES SARL</t>
    </r>
  </si>
  <si>
    <r>
      <rPr>
        <sz val="10"/>
        <rFont val="Tw Cen MT"/>
        <family val="2"/>
      </rPr>
      <t>Sialla</t>
    </r>
  </si>
  <si>
    <r>
      <rPr>
        <sz val="9"/>
        <rFont val="Tw Cen MT"/>
        <family val="2"/>
      </rPr>
      <t>APL-I-1242</t>
    </r>
  </si>
  <si>
    <r>
      <rPr>
        <sz val="9"/>
        <rFont val="Tw Cen MT"/>
        <family val="2"/>
      </rPr>
      <t>AEX 750/16</t>
    </r>
  </si>
  <si>
    <r>
      <rPr>
        <sz val="10"/>
        <rFont val="Tw Cen MT"/>
        <family val="2"/>
      </rPr>
      <t>Bolokoro</t>
    </r>
  </si>
  <si>
    <r>
      <rPr>
        <sz val="9"/>
        <rFont val="Tw Cen MT"/>
        <family val="2"/>
      </rPr>
      <t>APL-I-1243</t>
    </r>
  </si>
  <si>
    <r>
      <rPr>
        <sz val="9"/>
        <rFont val="Tw Cen MT"/>
        <family val="2"/>
      </rPr>
      <t>PR 1081/17</t>
    </r>
  </si>
  <si>
    <r>
      <rPr>
        <sz val="9"/>
        <rFont val="Tw Cen MT"/>
        <family val="2"/>
      </rPr>
      <t>Nevsun Mali Exploration LTD S.A</t>
    </r>
  </si>
  <si>
    <r>
      <rPr>
        <sz val="9"/>
        <rFont val="Tw Cen MT"/>
        <family val="2"/>
      </rPr>
      <t>087800533T</t>
    </r>
  </si>
  <si>
    <r>
      <rPr>
        <sz val="10"/>
        <rFont val="Tw Cen MT"/>
        <family val="2"/>
      </rPr>
      <t>Kofi Dabora</t>
    </r>
  </si>
  <si>
    <r>
      <rPr>
        <sz val="9"/>
        <rFont val="Tw Cen MT"/>
        <family val="2"/>
      </rPr>
      <t>APL-I-1244</t>
    </r>
  </si>
  <si>
    <r>
      <rPr>
        <sz val="9"/>
        <rFont val="Tw Cen MT"/>
        <family val="2"/>
      </rPr>
      <t>AEX 747/16</t>
    </r>
  </si>
  <si>
    <r>
      <rPr>
        <sz val="9"/>
        <rFont val="Tw Cen MT"/>
        <family val="2"/>
      </rPr>
      <t>APL-I-1245</t>
    </r>
  </si>
  <si>
    <r>
      <rPr>
        <sz val="9"/>
        <rFont val="Tw Cen MT"/>
        <family val="2"/>
      </rPr>
      <t>PR 2602/17</t>
    </r>
  </si>
  <si>
    <r>
      <rPr>
        <sz val="9"/>
        <rFont val="Tw Cen MT"/>
        <family val="2"/>
      </rPr>
      <t>APL-I-1246</t>
    </r>
  </si>
  <si>
    <r>
      <rPr>
        <sz val="9"/>
        <rFont val="Tw Cen MT"/>
        <family val="2"/>
      </rPr>
      <t>AE 884/16</t>
    </r>
  </si>
  <si>
    <r>
      <rPr>
        <sz val="9"/>
        <rFont val="Tw Cen MT"/>
        <family val="2"/>
      </rPr>
      <t>Samalofila Rex Invest SARL</t>
    </r>
  </si>
  <si>
    <r>
      <rPr>
        <sz val="9"/>
        <rFont val="Tw Cen MT"/>
        <family val="2"/>
      </rPr>
      <t>081129847X</t>
    </r>
  </si>
  <si>
    <r>
      <rPr>
        <sz val="10"/>
        <rFont val="Tw Cen MT"/>
        <family val="2"/>
      </rPr>
      <t>Koulikourou</t>
    </r>
  </si>
  <si>
    <r>
      <rPr>
        <sz val="9"/>
        <rFont val="Tw Cen MT"/>
        <family val="2"/>
      </rPr>
      <t>APL-I-1247</t>
    </r>
  </si>
  <si>
    <r>
      <rPr>
        <sz val="9"/>
        <rFont val="Tw Cen MT"/>
        <family val="2"/>
      </rPr>
      <t>PR 975/16</t>
    </r>
  </si>
  <si>
    <r>
      <rPr>
        <sz val="9"/>
        <rFont val="Tw Cen MT"/>
        <family val="2"/>
      </rPr>
      <t>Blackseeds Capital LTD</t>
    </r>
  </si>
  <si>
    <r>
      <rPr>
        <sz val="9"/>
        <rFont val="Tw Cen MT"/>
        <family val="2"/>
      </rPr>
      <t>084126653H</t>
    </r>
  </si>
  <si>
    <r>
      <rPr>
        <sz val="9"/>
        <rFont val="Tw Cen MT"/>
        <family val="2"/>
      </rPr>
      <t>APL-I-1248</t>
    </r>
  </si>
  <si>
    <r>
      <rPr>
        <sz val="9"/>
        <rFont val="Tw Cen MT"/>
        <family val="2"/>
      </rPr>
      <t>PR 974/16</t>
    </r>
  </si>
  <si>
    <r>
      <rPr>
        <sz val="10"/>
        <rFont val="Tw Cen MT"/>
        <family val="2"/>
      </rPr>
      <t>Kolomba</t>
    </r>
  </si>
  <si>
    <r>
      <rPr>
        <sz val="9"/>
        <rFont val="Tw Cen MT"/>
        <family val="2"/>
      </rPr>
      <t>APL-I-1249</t>
    </r>
  </si>
  <si>
    <r>
      <rPr>
        <sz val="9"/>
        <rFont val="Tw Cen MT"/>
        <family val="2"/>
      </rPr>
      <t>AEX 746/16</t>
    </r>
  </si>
  <si>
    <r>
      <rPr>
        <sz val="10"/>
        <rFont val="Tw Cen MT"/>
        <family val="2"/>
      </rPr>
      <t>Tourougoumbé-Ouest</t>
    </r>
  </si>
  <si>
    <r>
      <rPr>
        <sz val="9"/>
        <rFont val="Tw Cen MT"/>
        <family val="2"/>
      </rPr>
      <t>APL-I-125</t>
    </r>
  </si>
  <si>
    <r>
      <rPr>
        <sz val="9"/>
        <rFont val="Tw Cen MT"/>
        <family val="2"/>
      </rPr>
      <t>PR 121/12</t>
    </r>
  </si>
  <si>
    <r>
      <rPr>
        <sz val="9"/>
        <rFont val="Tw Cen MT"/>
        <family val="2"/>
      </rPr>
      <t>Longflex Metals SARL</t>
    </r>
  </si>
  <si>
    <r>
      <rPr>
        <sz val="9"/>
        <rFont val="Tw Cen MT"/>
        <family val="2"/>
      </rPr>
      <t>084113906N</t>
    </r>
  </si>
  <si>
    <r>
      <rPr>
        <sz val="10"/>
        <rFont val="Tw Cen MT"/>
        <family val="2"/>
      </rPr>
      <t>Gouba</t>
    </r>
  </si>
  <si>
    <r>
      <rPr>
        <sz val="9"/>
        <rFont val="Tw Cen MT"/>
        <family val="2"/>
      </rPr>
      <t>APL-I-1250</t>
    </r>
  </si>
  <si>
    <r>
      <rPr>
        <sz val="9"/>
        <rFont val="Tw Cen MT"/>
        <family val="2"/>
      </rPr>
      <t>APL-I-1251</t>
    </r>
  </si>
  <si>
    <r>
      <rPr>
        <sz val="9"/>
        <rFont val="Tw Cen MT"/>
        <family val="2"/>
      </rPr>
      <t>Ouani-Or SARL</t>
    </r>
  </si>
  <si>
    <r>
      <rPr>
        <sz val="9"/>
        <rFont val="Tw Cen MT"/>
        <family val="2"/>
      </rPr>
      <t>081120299A</t>
    </r>
  </si>
  <si>
    <r>
      <rPr>
        <sz val="10"/>
        <rFont val="Tw Cen MT"/>
        <family val="2"/>
      </rPr>
      <t>Ngouloumfala</t>
    </r>
  </si>
  <si>
    <r>
      <rPr>
        <sz val="9"/>
        <rFont val="Tw Cen MT"/>
        <family val="2"/>
      </rPr>
      <t>APL-I-1252</t>
    </r>
  </si>
  <si>
    <r>
      <rPr>
        <sz val="9"/>
        <rFont val="Tw Cen MT"/>
        <family val="2"/>
      </rPr>
      <t>AEX 751/16</t>
    </r>
  </si>
  <si>
    <r>
      <rPr>
        <sz val="9"/>
        <rFont val="Tw Cen MT"/>
        <family val="2"/>
      </rPr>
      <t>APL-I-1253</t>
    </r>
  </si>
  <si>
    <r>
      <rPr>
        <sz val="9"/>
        <rFont val="Tw Cen MT"/>
        <family val="2"/>
      </rPr>
      <t>AEX 752/16</t>
    </r>
  </si>
  <si>
    <r>
      <rPr>
        <sz val="9"/>
        <rFont val="Tw Cen MT"/>
        <family val="2"/>
      </rPr>
      <t>Mydle Gold &amp; Trade SARL</t>
    </r>
  </si>
  <si>
    <r>
      <rPr>
        <sz val="9"/>
        <rFont val="Tw Cen MT"/>
        <family val="2"/>
      </rPr>
      <t>083330546P</t>
    </r>
  </si>
  <si>
    <r>
      <rPr>
        <sz val="10"/>
        <rFont val="Tw Cen MT"/>
        <family val="2"/>
      </rPr>
      <t>Togoya</t>
    </r>
  </si>
  <si>
    <r>
      <rPr>
        <sz val="9"/>
        <rFont val="Tw Cen MT"/>
        <family val="2"/>
      </rPr>
      <t>APL-I-1254</t>
    </r>
  </si>
  <si>
    <r>
      <rPr>
        <sz val="9"/>
        <rFont val="Tw Cen MT"/>
        <family val="2"/>
      </rPr>
      <t>AE 940/16</t>
    </r>
  </si>
  <si>
    <r>
      <rPr>
        <sz val="10"/>
        <rFont val="Tw Cen MT"/>
        <family val="2"/>
      </rPr>
      <t xml:space="preserve">Yelekebougou </t>
    </r>
  </si>
  <si>
    <r>
      <rPr>
        <sz val="9"/>
        <rFont val="Tw Cen MT"/>
        <family val="2"/>
      </rPr>
      <t>APL-I-1255</t>
    </r>
  </si>
  <si>
    <r>
      <rPr>
        <sz val="9"/>
        <rFont val="Tw Cen MT"/>
        <family val="2"/>
      </rPr>
      <t>APL-I-1256</t>
    </r>
  </si>
  <si>
    <r>
      <rPr>
        <sz val="10"/>
        <rFont val="Tw Cen MT"/>
        <family val="2"/>
      </rPr>
      <t>Wily Wily Nord Ouest</t>
    </r>
  </si>
  <si>
    <r>
      <rPr>
        <sz val="9"/>
        <rFont val="Tw Cen MT"/>
        <family val="2"/>
      </rPr>
      <t>APL-I-1257</t>
    </r>
  </si>
  <si>
    <r>
      <rPr>
        <sz val="9"/>
        <rFont val="Tw Cen MT"/>
        <family val="2"/>
      </rPr>
      <t>AE 1084/17</t>
    </r>
  </si>
  <si>
    <r>
      <rPr>
        <sz val="10"/>
        <rFont val="Tw Cen MT"/>
        <family val="2"/>
      </rPr>
      <t>Fabougoula Ouest</t>
    </r>
  </si>
  <si>
    <r>
      <rPr>
        <sz val="9"/>
        <rFont val="Tw Cen MT"/>
        <family val="2"/>
      </rPr>
      <t>APL-I-1258</t>
    </r>
  </si>
  <si>
    <r>
      <rPr>
        <sz val="9"/>
        <rFont val="Tw Cen MT"/>
        <family val="2"/>
      </rPr>
      <t>AEX 755/16</t>
    </r>
  </si>
  <si>
    <r>
      <rPr>
        <sz val="9"/>
        <rFont val="Tw Cen MT"/>
        <family val="2"/>
      </rPr>
      <t>Universal Commerce SARL</t>
    </r>
  </si>
  <si>
    <r>
      <rPr>
        <sz val="9"/>
        <rFont val="Tw Cen MT"/>
        <family val="2"/>
      </rPr>
      <t>08510092A</t>
    </r>
  </si>
  <si>
    <r>
      <rPr>
        <sz val="10"/>
        <rFont val="Tw Cen MT"/>
        <family val="2"/>
      </rPr>
      <t>Farabala</t>
    </r>
  </si>
  <si>
    <r>
      <rPr>
        <sz val="9"/>
        <rFont val="Tw Cen MT"/>
        <family val="2"/>
      </rPr>
      <t>APL-I-1259</t>
    </r>
  </si>
  <si>
    <r>
      <rPr>
        <sz val="9"/>
        <rFont val="Tw Cen MT"/>
        <family val="2"/>
      </rPr>
      <t>AEX 788/16</t>
    </r>
  </si>
  <si>
    <r>
      <rPr>
        <sz val="9"/>
        <rFont val="Tw Cen MT"/>
        <family val="2"/>
      </rPr>
      <t>Générale d'Equipements de Prestations et de Management "G.E.P.M" SARL</t>
    </r>
  </si>
  <si>
    <r>
      <rPr>
        <sz val="9"/>
        <rFont val="Tw Cen MT"/>
        <family val="2"/>
      </rPr>
      <t>083312666X</t>
    </r>
  </si>
  <si>
    <r>
      <rPr>
        <sz val="10"/>
        <rFont val="Tw Cen MT"/>
        <family val="2"/>
      </rPr>
      <t>Niéna</t>
    </r>
  </si>
  <si>
    <r>
      <rPr>
        <sz val="9"/>
        <rFont val="Tw Cen MT"/>
        <family val="2"/>
      </rPr>
      <t>APL-I-126</t>
    </r>
  </si>
  <si>
    <r>
      <rPr>
        <sz val="9"/>
        <rFont val="Tw Cen MT"/>
        <family val="2"/>
      </rPr>
      <t>PR 122/12</t>
    </r>
  </si>
  <si>
    <r>
      <rPr>
        <sz val="9"/>
        <rFont val="Tw Cen MT"/>
        <family val="2"/>
      </rPr>
      <t>Gold Corporation Mali SARL</t>
    </r>
  </si>
  <si>
    <r>
      <rPr>
        <sz val="9"/>
        <rFont val="Tw Cen MT"/>
        <family val="2"/>
      </rPr>
      <t>083325110N</t>
    </r>
  </si>
  <si>
    <r>
      <rPr>
        <sz val="10"/>
        <rFont val="Tw Cen MT"/>
        <family val="2"/>
      </rPr>
      <t>Mogoyako</t>
    </r>
  </si>
  <si>
    <r>
      <rPr>
        <sz val="9"/>
        <rFont val="Tw Cen MT"/>
        <family val="2"/>
      </rPr>
      <t>APL-I-1260</t>
    </r>
  </si>
  <si>
    <r>
      <rPr>
        <sz val="9"/>
        <rFont val="Tw Cen MT"/>
        <family val="2"/>
      </rPr>
      <t>AEX 753/16</t>
    </r>
  </si>
  <si>
    <r>
      <rPr>
        <sz val="9"/>
        <rFont val="Tw Cen MT"/>
        <family val="2"/>
      </rPr>
      <t>Gold Mining Company 79 Mali SARL</t>
    </r>
  </si>
  <si>
    <r>
      <rPr>
        <sz val="9"/>
        <rFont val="Tw Cen MT"/>
        <family val="2"/>
      </rPr>
      <t>087800843E</t>
    </r>
  </si>
  <si>
    <r>
      <rPr>
        <sz val="10"/>
        <rFont val="Tw Cen MT"/>
        <family val="2"/>
      </rPr>
      <t>Diaban- Madina</t>
    </r>
  </si>
  <si>
    <r>
      <rPr>
        <sz val="9"/>
        <rFont val="Tw Cen MT"/>
        <family val="2"/>
      </rPr>
      <t>APL-I-1261</t>
    </r>
  </si>
  <si>
    <r>
      <rPr>
        <sz val="9"/>
        <rFont val="Tw Cen MT"/>
        <family val="2"/>
      </rPr>
      <t>Entreprise HUA YI SARL</t>
    </r>
  </si>
  <si>
    <r>
      <rPr>
        <sz val="9"/>
        <rFont val="Tw Cen MT"/>
        <family val="2"/>
      </rPr>
      <t>084126173J</t>
    </r>
  </si>
  <si>
    <r>
      <rPr>
        <sz val="10"/>
        <rFont val="Tw Cen MT"/>
        <family val="2"/>
      </rPr>
      <t>Bakolé-Est</t>
    </r>
  </si>
  <si>
    <r>
      <rPr>
        <sz val="9"/>
        <rFont val="Tw Cen MT"/>
        <family val="2"/>
      </rPr>
      <t>APL-I-1262</t>
    </r>
  </si>
  <si>
    <r>
      <rPr>
        <sz val="9"/>
        <rFont val="Tw Cen MT"/>
        <family val="2"/>
      </rPr>
      <t>AEX 756/16</t>
    </r>
  </si>
  <si>
    <r>
      <rPr>
        <sz val="10"/>
        <rFont val="Tw Cen MT"/>
        <family val="2"/>
      </rPr>
      <t>Kambaya-Sud</t>
    </r>
  </si>
  <si>
    <r>
      <rPr>
        <sz val="9"/>
        <rFont val="Tw Cen MT"/>
        <family val="2"/>
      </rPr>
      <t>APL-I-1263</t>
    </r>
  </si>
  <si>
    <r>
      <rPr>
        <sz val="9"/>
        <rFont val="Tw Cen MT"/>
        <family val="2"/>
      </rPr>
      <t>AEX 754/16</t>
    </r>
  </si>
  <si>
    <r>
      <rPr>
        <sz val="10"/>
        <rFont val="Tw Cen MT"/>
        <family val="2"/>
      </rPr>
      <t>Djoliba-Sud</t>
    </r>
  </si>
  <si>
    <r>
      <rPr>
        <sz val="9"/>
        <rFont val="Tw Cen MT"/>
        <family val="2"/>
      </rPr>
      <t>APL-I-1264</t>
    </r>
  </si>
  <si>
    <r>
      <rPr>
        <sz val="9"/>
        <rFont val="Tw Cen MT"/>
        <family val="2"/>
      </rPr>
      <t>AEX 767/16</t>
    </r>
  </si>
  <si>
    <r>
      <rPr>
        <sz val="9"/>
        <rFont val="Tw Cen MT"/>
        <family val="2"/>
      </rPr>
      <t>Euro Spanish Mining Import Export SARL(EUSIMEX)</t>
    </r>
  </si>
  <si>
    <r>
      <rPr>
        <sz val="9"/>
        <rFont val="Tw Cen MT"/>
        <family val="2"/>
      </rPr>
      <t>025020881X</t>
    </r>
  </si>
  <si>
    <r>
      <rPr>
        <sz val="10"/>
        <rFont val="Tw Cen MT"/>
        <family val="2"/>
      </rPr>
      <t>Mpièfina</t>
    </r>
  </si>
  <si>
    <r>
      <rPr>
        <sz val="9"/>
        <rFont val="Tw Cen MT"/>
        <family val="2"/>
      </rPr>
      <t>APL-I-1265</t>
    </r>
  </si>
  <si>
    <r>
      <rPr>
        <sz val="10"/>
        <rFont val="Tw Cen MT"/>
        <family val="2"/>
      </rPr>
      <t>Koussili-Ouest</t>
    </r>
  </si>
  <si>
    <r>
      <rPr>
        <sz val="9"/>
        <rFont val="Tw Cen MT"/>
        <family val="2"/>
      </rPr>
      <t>APL-I-1266</t>
    </r>
  </si>
  <si>
    <r>
      <rPr>
        <sz val="9"/>
        <rFont val="Tw Cen MT"/>
        <family val="2"/>
      </rPr>
      <t>PR 983/17</t>
    </r>
  </si>
  <si>
    <r>
      <rPr>
        <sz val="10"/>
        <rFont val="Tw Cen MT"/>
        <family val="2"/>
      </rPr>
      <t>Toumouno-Komakara</t>
    </r>
  </si>
  <si>
    <r>
      <rPr>
        <sz val="9"/>
        <rFont val="Tw Cen MT"/>
        <family val="2"/>
      </rPr>
      <t>APL-I-1267</t>
    </r>
  </si>
  <si>
    <r>
      <rPr>
        <sz val="10"/>
        <rFont val="Tw Cen MT"/>
        <family val="2"/>
      </rPr>
      <t>Kountoundo-Est</t>
    </r>
  </si>
  <si>
    <r>
      <rPr>
        <sz val="9"/>
        <rFont val="Tw Cen MT"/>
        <family val="2"/>
      </rPr>
      <t>APL-I-1268</t>
    </r>
  </si>
  <si>
    <r>
      <rPr>
        <sz val="9"/>
        <rFont val="Tw Cen MT"/>
        <family val="2"/>
      </rPr>
      <t>PR 835/16</t>
    </r>
  </si>
  <si>
    <r>
      <rPr>
        <sz val="9"/>
        <rFont val="Tw Cen MT"/>
        <family val="2"/>
      </rPr>
      <t>APL-I-1269</t>
    </r>
  </si>
  <si>
    <r>
      <rPr>
        <sz val="9"/>
        <rFont val="Tw Cen MT"/>
        <family val="2"/>
      </rPr>
      <t>AEX 769/16</t>
    </r>
  </si>
  <si>
    <r>
      <rPr>
        <sz val="9"/>
        <rFont val="Tw Cen MT"/>
        <family val="2"/>
      </rPr>
      <t>Société Africaine des Mines "SAMI- SARL"</t>
    </r>
  </si>
  <si>
    <r>
      <rPr>
        <sz val="9"/>
        <rFont val="Tw Cen MT"/>
        <family val="2"/>
      </rPr>
      <t>0812042411H</t>
    </r>
  </si>
  <si>
    <r>
      <rPr>
        <sz val="10"/>
        <rFont val="Tw Cen MT"/>
        <family val="2"/>
      </rPr>
      <t>Kouloukoroni</t>
    </r>
  </si>
  <si>
    <r>
      <rPr>
        <sz val="9"/>
        <rFont val="Tw Cen MT"/>
        <family val="2"/>
      </rPr>
      <t>APL-I-127</t>
    </r>
  </si>
  <si>
    <r>
      <rPr>
        <sz val="9"/>
        <rFont val="Tw Cen MT"/>
        <family val="2"/>
      </rPr>
      <t>PR 123/12</t>
    </r>
  </si>
  <si>
    <r>
      <rPr>
        <sz val="9"/>
        <rFont val="Tw Cen MT"/>
        <family val="2"/>
      </rPr>
      <t>Société Sahelienne des Mines SARL Unipersonnelle</t>
    </r>
  </si>
  <si>
    <r>
      <rPr>
        <sz val="9"/>
        <rFont val="Tw Cen MT"/>
        <family val="2"/>
      </rPr>
      <t>087800846M</t>
    </r>
  </si>
  <si>
    <r>
      <rPr>
        <sz val="10"/>
        <rFont val="Tw Cen MT"/>
        <family val="2"/>
      </rPr>
      <t>Tékélédougou</t>
    </r>
  </si>
  <si>
    <r>
      <rPr>
        <sz val="9"/>
        <rFont val="Tw Cen MT"/>
        <family val="2"/>
      </rPr>
      <t>APL-I-1270</t>
    </r>
  </si>
  <si>
    <r>
      <rPr>
        <sz val="9"/>
        <rFont val="Tw Cen MT"/>
        <family val="2"/>
      </rPr>
      <t>AEX 768/16</t>
    </r>
  </si>
  <si>
    <r>
      <rPr>
        <sz val="10"/>
        <rFont val="Tw Cen MT"/>
        <family val="2"/>
      </rPr>
      <t>N'Golopènè</t>
    </r>
  </si>
  <si>
    <r>
      <rPr>
        <sz val="9"/>
        <rFont val="Tw Cen MT"/>
        <family val="2"/>
      </rPr>
      <t>APL-I-1271</t>
    </r>
  </si>
  <si>
    <r>
      <rPr>
        <sz val="10"/>
        <rFont val="Tw Cen MT"/>
        <family val="2"/>
      </rPr>
      <t>Kolomba-Ouest</t>
    </r>
  </si>
  <si>
    <r>
      <rPr>
        <sz val="9"/>
        <rFont val="Tw Cen MT"/>
        <family val="2"/>
      </rPr>
      <t>APL-I-1272</t>
    </r>
  </si>
  <si>
    <r>
      <rPr>
        <sz val="9"/>
        <rFont val="Tw Cen MT"/>
        <family val="2"/>
      </rPr>
      <t>AEX 766/16</t>
    </r>
  </si>
  <si>
    <r>
      <rPr>
        <sz val="9"/>
        <rFont val="Tw Cen MT"/>
        <family val="2"/>
      </rPr>
      <t>Société Sahelienne des Mines SARLU</t>
    </r>
  </si>
  <si>
    <r>
      <rPr>
        <sz val="10"/>
        <rFont val="Tw Cen MT"/>
        <family val="2"/>
      </rPr>
      <t>Mahamadougou</t>
    </r>
  </si>
  <si>
    <r>
      <rPr>
        <sz val="9"/>
        <rFont val="Tw Cen MT"/>
        <family val="2"/>
      </rPr>
      <t>APL-I-1273</t>
    </r>
  </si>
  <si>
    <r>
      <rPr>
        <sz val="9"/>
        <rFont val="Tw Cen MT"/>
        <family val="2"/>
      </rPr>
      <t>Virtus Minerals Corporation</t>
    </r>
  </si>
  <si>
    <r>
      <rPr>
        <sz val="9"/>
        <rFont val="Tw Cen MT"/>
        <family val="2"/>
      </rPr>
      <t>Lithium</t>
    </r>
  </si>
  <si>
    <r>
      <rPr>
        <sz val="10"/>
        <rFont val="Tw Cen MT"/>
        <family val="2"/>
      </rPr>
      <t>Goualamina</t>
    </r>
  </si>
  <si>
    <r>
      <rPr>
        <sz val="9"/>
        <rFont val="Tw Cen MT"/>
        <family val="2"/>
      </rPr>
      <t>APL-I-1274</t>
    </r>
  </si>
  <si>
    <r>
      <rPr>
        <sz val="10"/>
        <rFont val="Tw Cen MT"/>
        <family val="2"/>
      </rPr>
      <t>Blakala 1 et 2</t>
    </r>
  </si>
  <si>
    <r>
      <rPr>
        <sz val="9"/>
        <rFont val="Tw Cen MT"/>
        <family val="2"/>
      </rPr>
      <t>APL-I-1275</t>
    </r>
  </si>
  <si>
    <r>
      <rPr>
        <sz val="10"/>
        <rFont val="Tw Cen MT"/>
        <family val="2"/>
      </rPr>
      <t>Sogola/Baoulé</t>
    </r>
  </si>
  <si>
    <r>
      <rPr>
        <sz val="9"/>
        <rFont val="Tw Cen MT"/>
        <family val="2"/>
      </rPr>
      <t>APL-I-1276</t>
    </r>
  </si>
  <si>
    <r>
      <rPr>
        <sz val="10"/>
        <rFont val="Tw Cen MT"/>
        <family val="2"/>
      </rPr>
      <t>Ngouanala</t>
    </r>
  </si>
  <si>
    <r>
      <rPr>
        <sz val="9"/>
        <rFont val="Tw Cen MT"/>
        <family val="2"/>
      </rPr>
      <t>APL-I-1277</t>
    </r>
  </si>
  <si>
    <r>
      <rPr>
        <sz val="10"/>
        <rFont val="Tw Cen MT"/>
        <family val="2"/>
      </rPr>
      <t>Kola</t>
    </r>
  </si>
  <si>
    <r>
      <rPr>
        <sz val="9"/>
        <rFont val="Tw Cen MT"/>
        <family val="2"/>
      </rPr>
      <t>APL-I-1278</t>
    </r>
  </si>
  <si>
    <r>
      <rPr>
        <sz val="9"/>
        <rFont val="Tw Cen MT"/>
        <family val="2"/>
      </rPr>
      <t>PR 1085/17</t>
    </r>
  </si>
  <si>
    <r>
      <rPr>
        <sz val="9"/>
        <rFont val="Tw Cen MT"/>
        <family val="2"/>
      </rPr>
      <t>APL-I-1279</t>
    </r>
  </si>
  <si>
    <r>
      <rPr>
        <sz val="9"/>
        <rFont val="Tw Cen MT"/>
        <family val="2"/>
      </rPr>
      <t>Société Kara BTP SARL</t>
    </r>
  </si>
  <si>
    <r>
      <rPr>
        <sz val="9"/>
        <rFont val="Tw Cen MT"/>
        <family val="2"/>
      </rPr>
      <t>086125417W</t>
    </r>
  </si>
  <si>
    <r>
      <rPr>
        <sz val="10"/>
        <rFont val="Tw Cen MT"/>
        <family val="2"/>
      </rPr>
      <t>Dembasso</t>
    </r>
  </si>
  <si>
    <r>
      <rPr>
        <sz val="9"/>
        <rFont val="Tw Cen MT"/>
        <family val="2"/>
      </rPr>
      <t>APL-I-128</t>
    </r>
  </si>
  <si>
    <r>
      <rPr>
        <sz val="9"/>
        <rFont val="Tw Cen MT"/>
        <family val="2"/>
      </rPr>
      <t>PR 124/12</t>
    </r>
  </si>
  <si>
    <r>
      <rPr>
        <sz val="10"/>
        <rFont val="Tw Cen MT"/>
        <family val="2"/>
      </rPr>
      <t>Lambatara</t>
    </r>
  </si>
  <si>
    <r>
      <rPr>
        <sz val="9"/>
        <rFont val="Tw Cen MT"/>
        <family val="2"/>
      </rPr>
      <t>APL-I-1280</t>
    </r>
  </si>
  <si>
    <r>
      <rPr>
        <sz val="9"/>
        <rFont val="Tw Cen MT"/>
        <family val="2"/>
      </rPr>
      <t>Société Générale de Génie Civil "SOGEC-SARL"</t>
    </r>
  </si>
  <si>
    <r>
      <rPr>
        <sz val="9"/>
        <rFont val="Tw Cen MT"/>
        <family val="2"/>
      </rPr>
      <t>084123186F</t>
    </r>
  </si>
  <si>
    <r>
      <rPr>
        <sz val="10"/>
        <rFont val="Tw Cen MT"/>
        <family val="2"/>
      </rPr>
      <t>Yélékébougou Nord-Ouest</t>
    </r>
  </si>
  <si>
    <r>
      <rPr>
        <sz val="9"/>
        <rFont val="Tw Cen MT"/>
        <family val="2"/>
      </rPr>
      <t>APL-I-1281</t>
    </r>
  </si>
  <si>
    <r>
      <rPr>
        <sz val="9"/>
        <rFont val="Tw Cen MT"/>
        <family val="2"/>
      </rPr>
      <t>AE 782/16</t>
    </r>
  </si>
  <si>
    <r>
      <rPr>
        <sz val="9"/>
        <rFont val="Tw Cen MT"/>
        <family val="2"/>
      </rPr>
      <t>KSB MALI SARL</t>
    </r>
  </si>
  <si>
    <r>
      <rPr>
        <sz val="9"/>
        <rFont val="Tw Cen MT"/>
        <family val="2"/>
      </rPr>
      <t>Autorisation d'Exploitation de Petite Mine, Groupes 3, 4 et 5</t>
    </r>
  </si>
  <si>
    <r>
      <rPr>
        <sz val="9"/>
        <rFont val="Tw Cen MT"/>
        <family val="2"/>
      </rPr>
      <t>APL-I-1282</t>
    </r>
  </si>
  <si>
    <r>
      <rPr>
        <sz val="10"/>
        <rFont val="Tw Cen MT"/>
        <family val="2"/>
      </rPr>
      <t>Diala Ouest</t>
    </r>
  </si>
  <si>
    <r>
      <rPr>
        <sz val="9"/>
        <rFont val="Tw Cen MT"/>
        <family val="2"/>
      </rPr>
      <t>APL-I-1283</t>
    </r>
  </si>
  <si>
    <r>
      <rPr>
        <sz val="10"/>
        <rFont val="Tw Cen MT"/>
        <family val="2"/>
      </rPr>
      <t>Diala Nord</t>
    </r>
  </si>
  <si>
    <r>
      <rPr>
        <sz val="9"/>
        <rFont val="Tw Cen MT"/>
        <family val="2"/>
      </rPr>
      <t>APL-I-1284</t>
    </r>
  </si>
  <si>
    <r>
      <rPr>
        <sz val="9"/>
        <rFont val="Tw Cen MT"/>
        <family val="2"/>
      </rPr>
      <t>APL-I-1285</t>
    </r>
  </si>
  <si>
    <r>
      <rPr>
        <sz val="9"/>
        <rFont val="Tw Cen MT"/>
        <family val="2"/>
      </rPr>
      <t>AEX 815/16</t>
    </r>
  </si>
  <si>
    <r>
      <rPr>
        <sz val="9"/>
        <rFont val="Tw Cen MT"/>
        <family val="2"/>
      </rPr>
      <t>Entreprise de construction Alim-Satation SARL "E.C.A.-SARL"</t>
    </r>
  </si>
  <si>
    <r>
      <rPr>
        <sz val="9"/>
        <rFont val="Tw Cen MT"/>
        <family val="2"/>
      </rPr>
      <t>061000628F</t>
    </r>
  </si>
  <si>
    <r>
      <rPr>
        <sz val="9"/>
        <rFont val="Tw Cen MT"/>
        <family val="2"/>
      </rPr>
      <t>Sel gemme</t>
    </r>
  </si>
  <si>
    <r>
      <rPr>
        <sz val="10"/>
        <rFont val="Tw Cen MT"/>
        <family val="2"/>
      </rPr>
      <t>Agorgot</t>
    </r>
  </si>
  <si>
    <r>
      <rPr>
        <sz val="9"/>
        <rFont val="Tw Cen MT"/>
        <family val="2"/>
      </rPr>
      <t>APL-I-1286</t>
    </r>
  </si>
  <si>
    <r>
      <rPr>
        <sz val="9"/>
        <rFont val="Tw Cen MT"/>
        <family val="2"/>
      </rPr>
      <t>Société ABI-STAR SA</t>
    </r>
  </si>
  <si>
    <r>
      <rPr>
        <sz val="9"/>
        <rFont val="Tw Cen MT"/>
        <family val="2"/>
      </rPr>
      <t>086137959Y</t>
    </r>
  </si>
  <si>
    <r>
      <rPr>
        <sz val="10"/>
        <rFont val="Tw Cen MT"/>
        <family val="2"/>
      </rPr>
      <t>Foum El Alba Sad</t>
    </r>
  </si>
  <si>
    <r>
      <rPr>
        <sz val="9"/>
        <rFont val="Tw Cen MT"/>
        <family val="2"/>
      </rPr>
      <t>APL-I-1287</t>
    </r>
  </si>
  <si>
    <r>
      <rPr>
        <sz val="9"/>
        <rFont val="Tw Cen MT"/>
        <family val="2"/>
      </rPr>
      <t>APL-I-1288</t>
    </r>
  </si>
  <si>
    <r>
      <rPr>
        <sz val="10"/>
        <rFont val="Tw Cen MT"/>
        <family val="2"/>
      </rPr>
      <t>Daoulé</t>
    </r>
  </si>
  <si>
    <r>
      <rPr>
        <sz val="9"/>
        <rFont val="Tw Cen MT"/>
        <family val="2"/>
      </rPr>
      <t>APL-I-1289</t>
    </r>
  </si>
  <si>
    <r>
      <rPr>
        <sz val="9"/>
        <rFont val="Tw Cen MT"/>
        <family val="2"/>
      </rPr>
      <t>Pierres Semi-précieuses</t>
    </r>
  </si>
  <si>
    <r>
      <rPr>
        <sz val="9"/>
        <rFont val="Tw Cen MT"/>
        <family val="2"/>
      </rPr>
      <t>APL-I-129</t>
    </r>
  </si>
  <si>
    <r>
      <rPr>
        <sz val="9"/>
        <rFont val="Tw Cen MT"/>
        <family val="2"/>
      </rPr>
      <t>PR 125/12</t>
    </r>
  </si>
  <si>
    <r>
      <rPr>
        <sz val="9"/>
        <rFont val="Tw Cen MT"/>
        <family val="2"/>
      </rPr>
      <t>Singking Mines du Mali SARL</t>
    </r>
  </si>
  <si>
    <r>
      <rPr>
        <sz val="9"/>
        <rFont val="Tw Cen MT"/>
        <family val="2"/>
      </rPr>
      <t>087800788R</t>
    </r>
  </si>
  <si>
    <r>
      <rPr>
        <sz val="9"/>
        <rFont val="Tw Cen MT"/>
        <family val="2"/>
      </rPr>
      <t>Nickel</t>
    </r>
  </si>
  <si>
    <r>
      <rPr>
        <sz val="10"/>
        <rFont val="Tw Cen MT"/>
        <family val="2"/>
      </rPr>
      <t>Touban-Ouest</t>
    </r>
  </si>
  <si>
    <r>
      <rPr>
        <sz val="9"/>
        <rFont val="Tw Cen MT"/>
        <family val="2"/>
      </rPr>
      <t>APL-I-1290</t>
    </r>
  </si>
  <si>
    <r>
      <rPr>
        <sz val="9"/>
        <rFont val="Tw Cen MT"/>
        <family val="2"/>
      </rPr>
      <t>AEX 785/16</t>
    </r>
  </si>
  <si>
    <r>
      <rPr>
        <sz val="9"/>
        <rFont val="Tw Cen MT"/>
        <family val="2"/>
      </rPr>
      <t>Mali Nantong Mines SARL</t>
    </r>
  </si>
  <si>
    <r>
      <rPr>
        <sz val="9"/>
        <rFont val="Tw Cen MT"/>
        <family val="2"/>
      </rPr>
      <t>087000132G</t>
    </r>
  </si>
  <si>
    <r>
      <rPr>
        <sz val="10"/>
        <rFont val="Tw Cen MT"/>
        <family val="2"/>
      </rPr>
      <t>Faradiè-Sud</t>
    </r>
  </si>
  <si>
    <r>
      <rPr>
        <sz val="9"/>
        <rFont val="Tw Cen MT"/>
        <family val="2"/>
      </rPr>
      <t>APL-I-1291</t>
    </r>
  </si>
  <si>
    <r>
      <rPr>
        <sz val="9"/>
        <rFont val="Tw Cen MT"/>
        <family val="2"/>
      </rPr>
      <t>H.K.S Mining Mali SARL</t>
    </r>
  </si>
  <si>
    <r>
      <rPr>
        <sz val="10"/>
        <rFont val="Tw Cen MT"/>
        <family val="2"/>
      </rPr>
      <t>Sékou</t>
    </r>
  </si>
  <si>
    <r>
      <rPr>
        <sz val="9"/>
        <rFont val="Tw Cen MT"/>
        <family val="2"/>
      </rPr>
      <t>APL-I-1292</t>
    </r>
  </si>
  <si>
    <r>
      <rPr>
        <sz val="9"/>
        <rFont val="Tw Cen MT"/>
        <family val="2"/>
      </rPr>
      <t>AEX 786/16</t>
    </r>
  </si>
  <si>
    <r>
      <rPr>
        <sz val="9"/>
        <rFont val="Tw Cen MT"/>
        <family val="2"/>
      </rPr>
      <t>APL-I-1293</t>
    </r>
  </si>
  <si>
    <r>
      <rPr>
        <sz val="9"/>
        <rFont val="Tw Cen MT"/>
        <family val="2"/>
      </rPr>
      <t>AEX 808/16</t>
    </r>
  </si>
  <si>
    <r>
      <rPr>
        <sz val="9"/>
        <rFont val="Tw Cen MT"/>
        <family val="2"/>
      </rPr>
      <t>Enviro Mining Sarl</t>
    </r>
  </si>
  <si>
    <r>
      <rPr>
        <sz val="9"/>
        <rFont val="Tw Cen MT"/>
        <family val="2"/>
      </rPr>
      <t>025022310L</t>
    </r>
  </si>
  <si>
    <r>
      <rPr>
        <sz val="10"/>
        <rFont val="Tw Cen MT"/>
        <family val="2"/>
      </rPr>
      <t>Gourbassi-Ouest</t>
    </r>
  </si>
  <si>
    <r>
      <rPr>
        <sz val="9"/>
        <rFont val="Tw Cen MT"/>
        <family val="2"/>
      </rPr>
      <t>APL-I-1294</t>
    </r>
  </si>
  <si>
    <r>
      <rPr>
        <sz val="10"/>
        <rFont val="Tw Cen MT"/>
        <family val="2"/>
      </rPr>
      <t>Sindi</t>
    </r>
  </si>
  <si>
    <r>
      <rPr>
        <sz val="9"/>
        <rFont val="Tw Cen MT"/>
        <family val="2"/>
      </rPr>
      <t>APL-I-1295</t>
    </r>
  </si>
  <si>
    <r>
      <rPr>
        <sz val="10"/>
        <rFont val="Tw Cen MT"/>
        <family val="2"/>
      </rPr>
      <t>Kofia Nord</t>
    </r>
  </si>
  <si>
    <r>
      <rPr>
        <sz val="9"/>
        <rFont val="Tw Cen MT"/>
        <family val="2"/>
      </rPr>
      <t>APL-I-1296</t>
    </r>
  </si>
  <si>
    <r>
      <rPr>
        <sz val="9"/>
        <rFont val="Tw Cen MT"/>
        <family val="2"/>
      </rPr>
      <t>APL-I-1297</t>
    </r>
  </si>
  <si>
    <r>
      <rPr>
        <sz val="9"/>
        <rFont val="Tw Cen MT"/>
        <family val="2"/>
      </rPr>
      <t>AE 979/16</t>
    </r>
  </si>
  <si>
    <r>
      <rPr>
        <sz val="9"/>
        <rFont val="Tw Cen MT"/>
        <family val="2"/>
      </rPr>
      <t>APL-I-1298</t>
    </r>
  </si>
  <si>
    <r>
      <rPr>
        <sz val="9"/>
        <rFont val="Tw Cen MT"/>
        <family val="2"/>
      </rPr>
      <t>PR 1707/18</t>
    </r>
  </si>
  <si>
    <r>
      <rPr>
        <sz val="9"/>
        <rFont val="Tw Cen MT"/>
        <family val="2"/>
      </rPr>
      <t>APL-I-1299</t>
    </r>
  </si>
  <si>
    <r>
      <rPr>
        <sz val="9"/>
        <rFont val="Tw Cen MT"/>
        <family val="2"/>
      </rPr>
      <t>AEX 807/16</t>
    </r>
  </si>
  <si>
    <r>
      <rPr>
        <sz val="9"/>
        <rFont val="Tw Cen MT"/>
        <family val="2"/>
      </rPr>
      <t>Hanne General Trading SARL Unipersonnelle</t>
    </r>
  </si>
  <si>
    <r>
      <rPr>
        <sz val="9"/>
        <rFont val="Tw Cen MT"/>
        <family val="2"/>
      </rPr>
      <t>082222068N</t>
    </r>
  </si>
  <si>
    <r>
      <rPr>
        <sz val="10"/>
        <rFont val="Tw Cen MT"/>
        <family val="2"/>
      </rPr>
      <t>Néguebabougou-Est</t>
    </r>
  </si>
  <si>
    <r>
      <rPr>
        <sz val="9"/>
        <rFont val="Tw Cen MT"/>
        <family val="2"/>
      </rPr>
      <t>APL-I-13</t>
    </r>
  </si>
  <si>
    <r>
      <rPr>
        <sz val="9"/>
        <rFont val="Tw Cen MT"/>
        <family val="2"/>
      </rPr>
      <t>PR 11/11</t>
    </r>
  </si>
  <si>
    <r>
      <rPr>
        <sz val="9"/>
        <rFont val="Tw Cen MT"/>
        <family val="2"/>
      </rPr>
      <t>Prim Gold Mali S.A</t>
    </r>
  </si>
  <si>
    <r>
      <rPr>
        <sz val="10"/>
        <rFont val="Tw Cen MT"/>
        <family val="2"/>
      </rPr>
      <t>Kakadian-Ouest</t>
    </r>
  </si>
  <si>
    <r>
      <rPr>
        <sz val="9"/>
        <rFont val="Tw Cen MT"/>
        <family val="2"/>
      </rPr>
      <t>APL-I-130</t>
    </r>
  </si>
  <si>
    <r>
      <rPr>
        <sz val="9"/>
        <rFont val="Tw Cen MT"/>
        <family val="2"/>
      </rPr>
      <t>PR 126/12</t>
    </r>
  </si>
  <si>
    <r>
      <rPr>
        <sz val="9"/>
        <rFont val="Tw Cen MT"/>
        <family val="2"/>
      </rPr>
      <t>CADEM SARL</t>
    </r>
  </si>
  <si>
    <r>
      <rPr>
        <sz val="9"/>
        <rFont val="Tw Cen MT"/>
        <family val="2"/>
      </rPr>
      <t>082221826N</t>
    </r>
  </si>
  <si>
    <r>
      <rPr>
        <sz val="10"/>
        <rFont val="Tw Cen MT"/>
        <family val="2"/>
      </rPr>
      <t>Tintinba-Ouest</t>
    </r>
  </si>
  <si>
    <r>
      <rPr>
        <sz val="9"/>
        <rFont val="Tw Cen MT"/>
        <family val="2"/>
      </rPr>
      <t>APL-I-1300</t>
    </r>
  </si>
  <si>
    <r>
      <rPr>
        <sz val="9"/>
        <rFont val="Tw Cen MT"/>
        <family val="2"/>
      </rPr>
      <t>PR 1048/17</t>
    </r>
  </si>
  <si>
    <r>
      <rPr>
        <sz val="9"/>
        <rFont val="Tw Cen MT"/>
        <family val="2"/>
      </rPr>
      <t>Orbite Mining SARL</t>
    </r>
  </si>
  <si>
    <r>
      <rPr>
        <sz val="9"/>
        <rFont val="Tw Cen MT"/>
        <family val="2"/>
      </rPr>
      <t>084429193P</t>
    </r>
  </si>
  <si>
    <r>
      <rPr>
        <sz val="10"/>
        <rFont val="Tw Cen MT"/>
        <family val="2"/>
      </rPr>
      <t>Djélibani-Est</t>
    </r>
  </si>
  <si>
    <r>
      <rPr>
        <sz val="9"/>
        <rFont val="Tw Cen MT"/>
        <family val="2"/>
      </rPr>
      <t>APL-I-1301</t>
    </r>
  </si>
  <si>
    <r>
      <rPr>
        <sz val="9"/>
        <rFont val="Tw Cen MT"/>
        <family val="2"/>
      </rPr>
      <t>PR 971/16</t>
    </r>
  </si>
  <si>
    <r>
      <rPr>
        <sz val="9"/>
        <rFont val="Tw Cen MT"/>
        <family val="2"/>
      </rPr>
      <t>Z. Gold Mining SA</t>
    </r>
  </si>
  <si>
    <r>
      <rPr>
        <sz val="9"/>
        <rFont val="Tw Cen MT"/>
        <family val="2"/>
      </rPr>
      <t>084118976X</t>
    </r>
  </si>
  <si>
    <r>
      <rPr>
        <sz val="10"/>
        <rFont val="Tw Cen MT"/>
        <family val="2"/>
      </rPr>
      <t>Sibirila Nord</t>
    </r>
  </si>
  <si>
    <r>
      <rPr>
        <sz val="9"/>
        <rFont val="Tw Cen MT"/>
        <family val="2"/>
      </rPr>
      <t>APL-I-1302</t>
    </r>
  </si>
  <si>
    <r>
      <rPr>
        <sz val="9"/>
        <rFont val="Tw Cen MT"/>
        <family val="2"/>
      </rPr>
      <t>AE 827/16</t>
    </r>
  </si>
  <si>
    <r>
      <rPr>
        <sz val="9"/>
        <rFont val="Tw Cen MT"/>
        <family val="2"/>
      </rPr>
      <t>APL-I-1303</t>
    </r>
  </si>
  <si>
    <r>
      <rPr>
        <sz val="10"/>
        <rFont val="Tw Cen MT"/>
        <family val="2"/>
      </rPr>
      <t>Baoulé</t>
    </r>
  </si>
  <si>
    <r>
      <rPr>
        <sz val="9"/>
        <rFont val="Tw Cen MT"/>
        <family val="2"/>
      </rPr>
      <t>APL-I-1304</t>
    </r>
  </si>
  <si>
    <r>
      <rPr>
        <sz val="9"/>
        <rFont val="Tw Cen MT"/>
        <family val="2"/>
      </rPr>
      <t>Compagnie Générale de Transport et de Commerce "COGETRAC" SARL-Unipersonnelle</t>
    </r>
  </si>
  <si>
    <r>
      <rPr>
        <sz val="9"/>
        <rFont val="Tw Cen MT"/>
        <family val="2"/>
      </rPr>
      <t>086134068W</t>
    </r>
  </si>
  <si>
    <r>
      <rPr>
        <sz val="10"/>
        <rFont val="Tw Cen MT"/>
        <family val="2"/>
      </rPr>
      <t>Koussili-Est</t>
    </r>
  </si>
  <si>
    <r>
      <rPr>
        <sz val="9"/>
        <rFont val="Tw Cen MT"/>
        <family val="2"/>
      </rPr>
      <t>APL-I-1305</t>
    </r>
  </si>
  <si>
    <r>
      <rPr>
        <sz val="10"/>
        <rFont val="Tw Cen MT"/>
        <family val="2"/>
      </rPr>
      <t>Kouroufing-Sud</t>
    </r>
  </si>
  <si>
    <r>
      <rPr>
        <sz val="9"/>
        <rFont val="Tw Cen MT"/>
        <family val="2"/>
      </rPr>
      <t>APL-I-1306</t>
    </r>
  </si>
  <si>
    <r>
      <rPr>
        <sz val="10"/>
        <rFont val="Tw Cen MT"/>
        <family val="2"/>
      </rPr>
      <t>Gué</t>
    </r>
  </si>
  <si>
    <r>
      <rPr>
        <sz val="9"/>
        <rFont val="Tw Cen MT"/>
        <family val="2"/>
      </rPr>
      <t>APL-I-1307</t>
    </r>
  </si>
  <si>
    <r>
      <rPr>
        <sz val="9"/>
        <rFont val="Tw Cen MT"/>
        <family val="2"/>
      </rPr>
      <t>AEX 806/16</t>
    </r>
  </si>
  <si>
    <r>
      <rPr>
        <sz val="9"/>
        <rFont val="Tw Cen MT"/>
        <family val="2"/>
      </rPr>
      <t>APL-I-1308</t>
    </r>
  </si>
  <si>
    <r>
      <rPr>
        <sz val="9"/>
        <rFont val="Tw Cen MT"/>
        <family val="2"/>
      </rPr>
      <t>Paulside Exploration SARL Unipersonnelle</t>
    </r>
  </si>
  <si>
    <r>
      <rPr>
        <sz val="9"/>
        <rFont val="Tw Cen MT"/>
        <family val="2"/>
      </rPr>
      <t>APL-I-1309</t>
    </r>
  </si>
  <si>
    <r>
      <rPr>
        <sz val="9"/>
        <rFont val="Tw Cen MT"/>
        <family val="2"/>
      </rPr>
      <t>PR 995/17</t>
    </r>
  </si>
  <si>
    <r>
      <rPr>
        <sz val="9"/>
        <rFont val="Tw Cen MT"/>
        <family val="2"/>
      </rPr>
      <t>Mande Empire Mining Ressources SARL</t>
    </r>
  </si>
  <si>
    <r>
      <rPr>
        <sz val="9"/>
        <rFont val="Tw Cen MT"/>
        <family val="2"/>
      </rPr>
      <t>081130663T</t>
    </r>
  </si>
  <si>
    <r>
      <rPr>
        <sz val="10"/>
        <rFont val="Tw Cen MT"/>
        <family val="2"/>
      </rPr>
      <t>Boubou</t>
    </r>
  </si>
  <si>
    <r>
      <rPr>
        <sz val="9"/>
        <rFont val="Tw Cen MT"/>
        <family val="2"/>
      </rPr>
      <t>APL-I-131</t>
    </r>
  </si>
  <si>
    <r>
      <rPr>
        <sz val="9"/>
        <rFont val="Tw Cen MT"/>
        <family val="2"/>
      </rPr>
      <t>PR 127/12</t>
    </r>
  </si>
  <si>
    <r>
      <rPr>
        <sz val="9"/>
        <rFont val="Tw Cen MT"/>
        <family val="2"/>
      </rPr>
      <t>L.G.C PITI SARL</t>
    </r>
  </si>
  <si>
    <r>
      <rPr>
        <sz val="9"/>
        <rFont val="Tw Cen MT"/>
        <family val="2"/>
      </rPr>
      <t>081128328L</t>
    </r>
  </si>
  <si>
    <r>
      <rPr>
        <sz val="10"/>
        <rFont val="Tw Cen MT"/>
        <family val="2"/>
      </rPr>
      <t>Pitiangoma-Est</t>
    </r>
  </si>
  <si>
    <r>
      <rPr>
        <sz val="9"/>
        <rFont val="Tw Cen MT"/>
        <family val="2"/>
      </rPr>
      <t>APL-I-1310</t>
    </r>
  </si>
  <si>
    <r>
      <rPr>
        <sz val="9"/>
        <rFont val="Tw Cen MT"/>
        <family val="2"/>
      </rPr>
      <t>Soudan Gold SARL</t>
    </r>
  </si>
  <si>
    <r>
      <rPr>
        <sz val="9"/>
        <rFont val="Tw Cen MT"/>
        <family val="2"/>
      </rPr>
      <t>082225737G</t>
    </r>
  </si>
  <si>
    <r>
      <rPr>
        <sz val="9"/>
        <rFont val="Tw Cen MT"/>
        <family val="2"/>
      </rPr>
      <t>APL-I-1311</t>
    </r>
  </si>
  <si>
    <r>
      <rPr>
        <sz val="9"/>
        <rFont val="Tw Cen MT"/>
        <family val="2"/>
      </rPr>
      <t>PR 1436/17</t>
    </r>
  </si>
  <si>
    <r>
      <rPr>
        <sz val="10"/>
        <rFont val="Tw Cen MT"/>
        <family val="2"/>
      </rPr>
      <t>Diangounté-Nord</t>
    </r>
  </si>
  <si>
    <r>
      <rPr>
        <sz val="9"/>
        <rFont val="Tw Cen MT"/>
        <family val="2"/>
      </rPr>
      <t>APL-I-1312</t>
    </r>
  </si>
  <si>
    <r>
      <rPr>
        <sz val="9"/>
        <rFont val="Tw Cen MT"/>
        <family val="2"/>
      </rPr>
      <t>AEX 803/16</t>
    </r>
  </si>
  <si>
    <r>
      <rPr>
        <sz val="9"/>
        <rFont val="Tw Cen MT"/>
        <family val="2"/>
      </rPr>
      <t>Mines-Carries SA</t>
    </r>
  </si>
  <si>
    <r>
      <rPr>
        <sz val="9"/>
        <rFont val="Tw Cen MT"/>
        <family val="2"/>
      </rPr>
      <t>081129965D</t>
    </r>
  </si>
  <si>
    <r>
      <rPr>
        <sz val="9"/>
        <rFont val="Tw Cen MT"/>
        <family val="2"/>
      </rPr>
      <t>APL-I-1313</t>
    </r>
  </si>
  <si>
    <r>
      <rPr>
        <sz val="9"/>
        <rFont val="Tw Cen MT"/>
        <family val="2"/>
      </rPr>
      <t>AEX 800/16</t>
    </r>
  </si>
  <si>
    <r>
      <rPr>
        <sz val="9"/>
        <rFont val="Tw Cen MT"/>
        <family val="2"/>
      </rPr>
      <t>ATSYS Tchnologies-SARL</t>
    </r>
  </si>
  <si>
    <r>
      <rPr>
        <sz val="9"/>
        <rFont val="Tw Cen MT"/>
        <family val="2"/>
      </rPr>
      <t>082238814P</t>
    </r>
  </si>
  <si>
    <r>
      <rPr>
        <sz val="10"/>
        <rFont val="Tw Cen MT"/>
        <family val="2"/>
      </rPr>
      <t>Diangounté-West</t>
    </r>
  </si>
  <si>
    <r>
      <rPr>
        <sz val="9"/>
        <rFont val="Tw Cen MT"/>
        <family val="2"/>
      </rPr>
      <t>APL-I-1314</t>
    </r>
  </si>
  <si>
    <r>
      <rPr>
        <sz val="9"/>
        <rFont val="Tw Cen MT"/>
        <family val="2"/>
      </rPr>
      <t>AEX 805/16</t>
    </r>
  </si>
  <si>
    <r>
      <rPr>
        <sz val="10"/>
        <rFont val="Tw Cen MT"/>
        <family val="2"/>
      </rPr>
      <t>Kantela Est</t>
    </r>
  </si>
  <si>
    <r>
      <rPr>
        <sz val="9"/>
        <rFont val="Tw Cen MT"/>
        <family val="2"/>
      </rPr>
      <t>APL-I-1315</t>
    </r>
  </si>
  <si>
    <r>
      <rPr>
        <sz val="9"/>
        <rFont val="Tw Cen MT"/>
        <family val="2"/>
      </rPr>
      <t>Al-Hashr Holding SARL</t>
    </r>
  </si>
  <si>
    <r>
      <rPr>
        <sz val="9"/>
        <rFont val="Tw Cen MT"/>
        <family val="2"/>
      </rPr>
      <t>081129980R</t>
    </r>
  </si>
  <si>
    <r>
      <rPr>
        <sz val="10"/>
        <rFont val="Tw Cen MT"/>
        <family val="2"/>
      </rPr>
      <t>Kati Koko</t>
    </r>
  </si>
  <si>
    <r>
      <rPr>
        <sz val="9"/>
        <rFont val="Tw Cen MT"/>
        <family val="2"/>
      </rPr>
      <t>APL-I-1316</t>
    </r>
  </si>
  <si>
    <r>
      <rPr>
        <sz val="9"/>
        <rFont val="Tw Cen MT"/>
        <family val="2"/>
      </rPr>
      <t>AEX 804/16</t>
    </r>
  </si>
  <si>
    <r>
      <rPr>
        <sz val="9"/>
        <rFont val="Tw Cen MT"/>
        <family val="2"/>
      </rPr>
      <t>Guépard'Or 2 SARL</t>
    </r>
  </si>
  <si>
    <r>
      <rPr>
        <sz val="9"/>
        <rFont val="Tw Cen MT"/>
        <family val="2"/>
      </rPr>
      <t>085128682W</t>
    </r>
  </si>
  <si>
    <r>
      <rPr>
        <sz val="10"/>
        <rFont val="Tw Cen MT"/>
        <family val="2"/>
      </rPr>
      <t>Sanoukou Sud</t>
    </r>
  </si>
  <si>
    <r>
      <rPr>
        <sz val="9"/>
        <rFont val="Tw Cen MT"/>
        <family val="2"/>
      </rPr>
      <t>APL-I-1317</t>
    </r>
  </si>
  <si>
    <r>
      <rPr>
        <sz val="9"/>
        <rFont val="Tw Cen MT"/>
        <family val="2"/>
      </rPr>
      <t>PR 941/16</t>
    </r>
  </si>
  <si>
    <r>
      <rPr>
        <sz val="9"/>
        <rFont val="Tw Cen MT"/>
        <family val="2"/>
      </rPr>
      <t>APL-I-1318</t>
    </r>
  </si>
  <si>
    <r>
      <rPr>
        <sz val="9"/>
        <rFont val="Tw Cen MT"/>
        <family val="2"/>
      </rPr>
      <t>PR 1631/19</t>
    </r>
  </si>
  <si>
    <r>
      <rPr>
        <sz val="9"/>
        <rFont val="Tw Cen MT"/>
        <family val="2"/>
      </rPr>
      <t>DDRI Mining SARLU</t>
    </r>
  </si>
  <si>
    <r>
      <rPr>
        <sz val="9"/>
        <rFont val="Tw Cen MT"/>
        <family val="2"/>
      </rPr>
      <t>083336603N</t>
    </r>
  </si>
  <si>
    <r>
      <rPr>
        <sz val="10"/>
        <rFont val="Tw Cen MT"/>
        <family val="2"/>
      </rPr>
      <t>Boutounguissi</t>
    </r>
  </si>
  <si>
    <r>
      <rPr>
        <sz val="9"/>
        <rFont val="Tw Cen MT"/>
        <family val="2"/>
      </rPr>
      <t>APL-I-1319</t>
    </r>
  </si>
  <si>
    <r>
      <rPr>
        <sz val="9"/>
        <rFont val="Tw Cen MT"/>
        <family val="2"/>
      </rPr>
      <t>Gold Partners SARL</t>
    </r>
  </si>
  <si>
    <r>
      <rPr>
        <sz val="9"/>
        <rFont val="Tw Cen MT"/>
        <family val="2"/>
      </rPr>
      <t>084118078P</t>
    </r>
  </si>
  <si>
    <r>
      <rPr>
        <sz val="10"/>
        <rFont val="Tw Cen MT"/>
        <family val="2"/>
      </rPr>
      <t>Degueba</t>
    </r>
  </si>
  <si>
    <r>
      <rPr>
        <sz val="9"/>
        <rFont val="Tw Cen MT"/>
        <family val="2"/>
      </rPr>
      <t>APL-I-132</t>
    </r>
  </si>
  <si>
    <r>
      <rPr>
        <sz val="9"/>
        <rFont val="Tw Cen MT"/>
        <family val="2"/>
      </rPr>
      <t>PR 128/12</t>
    </r>
  </si>
  <si>
    <r>
      <rPr>
        <sz val="9"/>
        <rFont val="Tw Cen MT"/>
        <family val="2"/>
      </rPr>
      <t>Resolute Exploration Sarl</t>
    </r>
  </si>
  <si>
    <r>
      <rPr>
        <sz val="9"/>
        <rFont val="Tw Cen MT"/>
        <family val="2"/>
      </rPr>
      <t>082228851P</t>
    </r>
  </si>
  <si>
    <r>
      <rPr>
        <sz val="10"/>
        <rFont val="Tw Cen MT"/>
        <family val="2"/>
      </rPr>
      <t>N'Gokoli-Est</t>
    </r>
  </si>
  <si>
    <r>
      <rPr>
        <sz val="9"/>
        <rFont val="Tw Cen MT"/>
        <family val="2"/>
      </rPr>
      <t>APL-I-1320</t>
    </r>
  </si>
  <si>
    <r>
      <rPr>
        <sz val="9"/>
        <rFont val="Tw Cen MT"/>
        <family val="2"/>
      </rPr>
      <t>AEX 789/16</t>
    </r>
  </si>
  <si>
    <r>
      <rPr>
        <sz val="10"/>
        <rFont val="Tw Cen MT"/>
        <family val="2"/>
      </rPr>
      <t>Diankaréla</t>
    </r>
  </si>
  <si>
    <r>
      <rPr>
        <sz val="9"/>
        <rFont val="Tw Cen MT"/>
        <family val="2"/>
      </rPr>
      <t>APL-I-1321</t>
    </r>
  </si>
  <si>
    <r>
      <rPr>
        <sz val="9"/>
        <rFont val="Tw Cen MT"/>
        <family val="2"/>
      </rPr>
      <t>AEX 790/16</t>
    </r>
  </si>
  <si>
    <r>
      <rPr>
        <sz val="10"/>
        <rFont val="Tw Cen MT"/>
        <family val="2"/>
      </rPr>
      <t>Mankouké-Sud</t>
    </r>
  </si>
  <si>
    <r>
      <rPr>
        <sz val="9"/>
        <rFont val="Tw Cen MT"/>
        <family val="2"/>
      </rPr>
      <t>APL-I-1322</t>
    </r>
  </si>
  <si>
    <r>
      <rPr>
        <sz val="9"/>
        <rFont val="Tw Cen MT"/>
        <family val="2"/>
      </rPr>
      <t>PR 980/17</t>
    </r>
  </si>
  <si>
    <r>
      <rPr>
        <sz val="9"/>
        <rFont val="Tw Cen MT"/>
        <family val="2"/>
      </rPr>
      <t>Mali Columbus Mines SARL</t>
    </r>
  </si>
  <si>
    <r>
      <rPr>
        <sz val="9"/>
        <rFont val="Tw Cen MT"/>
        <family val="2"/>
      </rPr>
      <t>087000128N</t>
    </r>
  </si>
  <si>
    <r>
      <rPr>
        <sz val="10"/>
        <rFont val="Tw Cen MT"/>
        <family val="2"/>
      </rPr>
      <t>Abaladougou-Kéniéba-Nord</t>
    </r>
  </si>
  <si>
    <r>
      <rPr>
        <sz val="9"/>
        <rFont val="Tw Cen MT"/>
        <family val="2"/>
      </rPr>
      <t>APL-I-1323</t>
    </r>
  </si>
  <si>
    <r>
      <rPr>
        <sz val="9"/>
        <rFont val="Tw Cen MT"/>
        <family val="2"/>
      </rPr>
      <t>Diep-Kile Mines SARL</t>
    </r>
  </si>
  <si>
    <r>
      <rPr>
        <sz val="9"/>
        <rFont val="Tw Cen MT"/>
        <family val="2"/>
      </rPr>
      <t>084119429V</t>
    </r>
  </si>
  <si>
    <r>
      <rPr>
        <sz val="10"/>
        <rFont val="Tw Cen MT"/>
        <family val="2"/>
      </rPr>
      <t>Kafara</t>
    </r>
  </si>
  <si>
    <r>
      <rPr>
        <sz val="9"/>
        <rFont val="Tw Cen MT"/>
        <family val="2"/>
      </rPr>
      <t>APL-I-1324</t>
    </r>
  </si>
  <si>
    <r>
      <rPr>
        <sz val="9"/>
        <rFont val="Tw Cen MT"/>
        <family val="2"/>
      </rPr>
      <t>Société Malienne pour la Recherche et l'Exploitation de l'Or au Mali "SOMAREX" SARL</t>
    </r>
  </si>
  <si>
    <r>
      <rPr>
        <sz val="9"/>
        <rFont val="Tw Cen MT"/>
        <family val="2"/>
      </rPr>
      <t>084101883F</t>
    </r>
  </si>
  <si>
    <r>
      <rPr>
        <sz val="10"/>
        <rFont val="Tw Cen MT"/>
        <family val="2"/>
      </rPr>
      <t>Doubasso</t>
    </r>
  </si>
  <si>
    <r>
      <rPr>
        <sz val="9"/>
        <rFont val="Tw Cen MT"/>
        <family val="2"/>
      </rPr>
      <t>APL-I-1325</t>
    </r>
  </si>
  <si>
    <r>
      <rPr>
        <sz val="9"/>
        <rFont val="Tw Cen MT"/>
        <family val="2"/>
      </rPr>
      <t>DALEOR SARL</t>
    </r>
  </si>
  <si>
    <r>
      <rPr>
        <sz val="9"/>
        <rFont val="Tw Cen MT"/>
        <family val="2"/>
      </rPr>
      <t>086127714D</t>
    </r>
  </si>
  <si>
    <r>
      <rPr>
        <sz val="10"/>
        <rFont val="Tw Cen MT"/>
        <family val="2"/>
      </rPr>
      <t>Kankoua</t>
    </r>
  </si>
  <si>
    <r>
      <rPr>
        <sz val="9"/>
        <rFont val="Tw Cen MT"/>
        <family val="2"/>
      </rPr>
      <t>APL-I-1326</t>
    </r>
  </si>
  <si>
    <r>
      <rPr>
        <sz val="10"/>
        <rFont val="Tw Cen MT"/>
        <family val="2"/>
      </rPr>
      <t>Diafarana</t>
    </r>
  </si>
  <si>
    <r>
      <rPr>
        <sz val="9"/>
        <rFont val="Tw Cen MT"/>
        <family val="2"/>
      </rPr>
      <t>APL-I-1327</t>
    </r>
  </si>
  <si>
    <r>
      <rPr>
        <sz val="10"/>
        <rFont val="Tw Cen MT"/>
        <family val="2"/>
      </rPr>
      <t>Falani</t>
    </r>
  </si>
  <si>
    <r>
      <rPr>
        <sz val="9"/>
        <rFont val="Tw Cen MT"/>
        <family val="2"/>
      </rPr>
      <t>APL-I-1328</t>
    </r>
  </si>
  <si>
    <r>
      <rPr>
        <sz val="9"/>
        <rFont val="Tw Cen MT"/>
        <family val="2"/>
      </rPr>
      <t>AEX 802/16</t>
    </r>
  </si>
  <si>
    <r>
      <rPr>
        <sz val="10"/>
        <rFont val="Tw Cen MT"/>
        <family val="2"/>
      </rPr>
      <t>Bountou-Ouest</t>
    </r>
  </si>
  <si>
    <r>
      <rPr>
        <sz val="9"/>
        <rFont val="Tw Cen MT"/>
        <family val="2"/>
      </rPr>
      <t>APL-I-1329</t>
    </r>
  </si>
  <si>
    <r>
      <rPr>
        <sz val="9"/>
        <rFont val="Tw Cen MT"/>
        <family val="2"/>
      </rPr>
      <t>PR 1226/18</t>
    </r>
  </si>
  <si>
    <r>
      <rPr>
        <sz val="10"/>
        <rFont val="Tw Cen MT"/>
        <family val="2"/>
      </rPr>
      <t>Kandiolé-Nord</t>
    </r>
  </si>
  <si>
    <r>
      <rPr>
        <sz val="9"/>
        <rFont val="Tw Cen MT"/>
        <family val="2"/>
      </rPr>
      <t>APL-I-133</t>
    </r>
  </si>
  <si>
    <r>
      <rPr>
        <sz val="9"/>
        <rFont val="Tw Cen MT"/>
        <family val="2"/>
      </rPr>
      <t>PR 129/14</t>
    </r>
  </si>
  <si>
    <r>
      <rPr>
        <sz val="9"/>
        <rFont val="Tw Cen MT"/>
        <family val="2"/>
      </rPr>
      <t>Société Minière du Mandé SARL</t>
    </r>
  </si>
  <si>
    <r>
      <rPr>
        <sz val="10"/>
        <rFont val="Tw Cen MT"/>
        <family val="2"/>
      </rPr>
      <t>Koumantou-Nord</t>
    </r>
  </si>
  <si>
    <r>
      <rPr>
        <sz val="9"/>
        <rFont val="Tw Cen MT"/>
        <family val="2"/>
      </rPr>
      <t>APL-I-1330</t>
    </r>
  </si>
  <si>
    <r>
      <rPr>
        <sz val="9"/>
        <rFont val="Tw Cen MT"/>
        <family val="2"/>
      </rPr>
      <t>PR 1119/17</t>
    </r>
  </si>
  <si>
    <r>
      <rPr>
        <sz val="9"/>
        <rFont val="Tw Cen MT"/>
        <family val="2"/>
      </rPr>
      <t>APL-I-1331</t>
    </r>
  </si>
  <si>
    <r>
      <rPr>
        <sz val="9"/>
        <rFont val="Tw Cen MT"/>
        <family val="2"/>
      </rPr>
      <t>AEX 801/16</t>
    </r>
  </si>
  <si>
    <r>
      <rPr>
        <sz val="10"/>
        <rFont val="Tw Cen MT"/>
        <family val="2"/>
      </rPr>
      <t>Mafélé-Sud</t>
    </r>
  </si>
  <si>
    <r>
      <rPr>
        <sz val="9"/>
        <rFont val="Tw Cen MT"/>
        <family val="2"/>
      </rPr>
      <t>APL-I-1332</t>
    </r>
  </si>
  <si>
    <r>
      <rPr>
        <sz val="10"/>
        <rFont val="Tw Cen MT"/>
        <family val="2"/>
      </rPr>
      <t>Lofigué Nord</t>
    </r>
  </si>
  <si>
    <r>
      <rPr>
        <sz val="9"/>
        <rFont val="Tw Cen MT"/>
        <family val="2"/>
      </rPr>
      <t>APL-I-1333</t>
    </r>
  </si>
  <si>
    <r>
      <rPr>
        <sz val="9"/>
        <rFont val="Tw Cen MT"/>
        <family val="2"/>
      </rPr>
      <t>PR 774/13</t>
    </r>
  </si>
  <si>
    <r>
      <rPr>
        <sz val="9"/>
        <rFont val="Tw Cen MT"/>
        <family val="2"/>
      </rPr>
      <t>Aficom SARL</t>
    </r>
  </si>
  <si>
    <r>
      <rPr>
        <sz val="9"/>
        <rFont val="Tw Cen MT"/>
        <family val="2"/>
      </rPr>
      <t>082238562R</t>
    </r>
  </si>
  <si>
    <r>
      <rPr>
        <sz val="10"/>
        <rFont val="Tw Cen MT"/>
        <family val="2"/>
      </rPr>
      <t>Kalako</t>
    </r>
  </si>
  <si>
    <r>
      <rPr>
        <sz val="9"/>
        <rFont val="Tw Cen MT"/>
        <family val="2"/>
      </rPr>
      <t>APL-I-1334</t>
    </r>
  </si>
  <si>
    <r>
      <rPr>
        <sz val="9"/>
        <rFont val="Tw Cen MT"/>
        <family val="2"/>
      </rPr>
      <t>APL-I-1335</t>
    </r>
  </si>
  <si>
    <r>
      <rPr>
        <sz val="9"/>
        <rFont val="Tw Cen MT"/>
        <family val="2"/>
      </rPr>
      <t>Chi So Mining SARL</t>
    </r>
  </si>
  <si>
    <r>
      <rPr>
        <sz val="9"/>
        <rFont val="Tw Cen MT"/>
        <family val="2"/>
      </rPr>
      <t>084126701V</t>
    </r>
  </si>
  <si>
    <r>
      <rPr>
        <sz val="10"/>
        <rFont val="Tw Cen MT"/>
        <family val="2"/>
      </rPr>
      <t>Saraya</t>
    </r>
  </si>
  <si>
    <r>
      <rPr>
        <sz val="9"/>
        <rFont val="Tw Cen MT"/>
        <family val="2"/>
      </rPr>
      <t>APL-I-1336</t>
    </r>
  </si>
  <si>
    <r>
      <rPr>
        <sz val="9"/>
        <rFont val="Tw Cen MT"/>
        <family val="2"/>
      </rPr>
      <t>APL-I-1337</t>
    </r>
  </si>
  <si>
    <r>
      <rPr>
        <sz val="9"/>
        <rFont val="Tw Cen MT"/>
        <family val="2"/>
      </rPr>
      <t>APL-I-1338</t>
    </r>
  </si>
  <si>
    <r>
      <rPr>
        <sz val="9"/>
        <rFont val="Tw Cen MT"/>
        <family val="2"/>
      </rPr>
      <t>APL-I-1339</t>
    </r>
  </si>
  <si>
    <r>
      <rPr>
        <sz val="9"/>
        <rFont val="Tw Cen MT"/>
        <family val="2"/>
      </rPr>
      <t>AEX 791/16</t>
    </r>
  </si>
  <si>
    <r>
      <rPr>
        <sz val="9"/>
        <rFont val="Tw Cen MT"/>
        <family val="2"/>
      </rPr>
      <t>Mande Gold Star LLC SARL</t>
    </r>
  </si>
  <si>
    <r>
      <rPr>
        <sz val="9"/>
        <rFont val="Tw Cen MT"/>
        <family val="2"/>
      </rPr>
      <t>085132529R</t>
    </r>
  </si>
  <si>
    <r>
      <rPr>
        <sz val="10"/>
        <rFont val="Tw Cen MT"/>
        <family val="2"/>
      </rPr>
      <t>Kéniéti</t>
    </r>
  </si>
  <si>
    <r>
      <rPr>
        <sz val="9"/>
        <rFont val="Tw Cen MT"/>
        <family val="2"/>
      </rPr>
      <t>APL-I-134</t>
    </r>
  </si>
  <si>
    <r>
      <rPr>
        <sz val="9"/>
        <rFont val="Tw Cen MT"/>
        <family val="2"/>
      </rPr>
      <t>PR 130/14</t>
    </r>
  </si>
  <si>
    <r>
      <rPr>
        <sz val="10"/>
        <rFont val="Tw Cen MT"/>
        <family val="2"/>
      </rPr>
      <t>Diokélébougou -Nord</t>
    </r>
  </si>
  <si>
    <r>
      <rPr>
        <sz val="9"/>
        <rFont val="Tw Cen MT"/>
        <family val="2"/>
      </rPr>
      <t>APL-I-1340</t>
    </r>
  </si>
  <si>
    <r>
      <rPr>
        <sz val="9"/>
        <rFont val="Tw Cen MT"/>
        <family val="2"/>
      </rPr>
      <t>AEX 792/16</t>
    </r>
  </si>
  <si>
    <r>
      <rPr>
        <sz val="9"/>
        <rFont val="Tw Cen MT"/>
        <family val="2"/>
      </rPr>
      <t>Komet Mali SARL</t>
    </r>
  </si>
  <si>
    <r>
      <rPr>
        <sz val="9"/>
        <rFont val="Tw Cen MT"/>
        <family val="2"/>
      </rPr>
      <t>085132582Y</t>
    </r>
  </si>
  <si>
    <r>
      <rPr>
        <sz val="10"/>
        <rFont val="Tw Cen MT"/>
        <family val="2"/>
      </rPr>
      <t>Diaba-Sud</t>
    </r>
  </si>
  <si>
    <r>
      <rPr>
        <sz val="9"/>
        <rFont val="Tw Cen MT"/>
        <family val="2"/>
      </rPr>
      <t>APL-I-1341</t>
    </r>
  </si>
  <si>
    <r>
      <rPr>
        <sz val="9"/>
        <rFont val="Tw Cen MT"/>
        <family val="2"/>
      </rPr>
      <t>AE 977/16</t>
    </r>
  </si>
  <si>
    <r>
      <rPr>
        <sz val="9"/>
        <rFont val="Tw Cen MT"/>
        <family val="2"/>
      </rPr>
      <t>Falcon Mining And Trading SARL</t>
    </r>
  </si>
  <si>
    <r>
      <rPr>
        <sz val="9"/>
        <rFont val="Tw Cen MT"/>
        <family val="2"/>
      </rPr>
      <t>085129461E</t>
    </r>
  </si>
  <si>
    <r>
      <rPr>
        <sz val="10"/>
        <rFont val="Tw Cen MT"/>
        <family val="2"/>
      </rPr>
      <t>Diamana-Est</t>
    </r>
  </si>
  <si>
    <r>
      <rPr>
        <sz val="9"/>
        <rFont val="Tw Cen MT"/>
        <family val="2"/>
      </rPr>
      <t>APL-I-1342</t>
    </r>
  </si>
  <si>
    <r>
      <rPr>
        <sz val="9"/>
        <rFont val="Tw Cen MT"/>
        <family val="2"/>
      </rPr>
      <t>AEX 787/16</t>
    </r>
  </si>
  <si>
    <r>
      <rPr>
        <sz val="9"/>
        <rFont val="Tw Cen MT"/>
        <family val="2"/>
      </rPr>
      <t>APL-I-1343</t>
    </r>
  </si>
  <si>
    <r>
      <rPr>
        <sz val="9"/>
        <rFont val="Tw Cen MT"/>
        <family val="2"/>
      </rPr>
      <t>PR 973/16</t>
    </r>
  </si>
  <si>
    <r>
      <rPr>
        <sz val="10"/>
        <rFont val="Tw Cen MT"/>
        <family val="2"/>
      </rPr>
      <t>Mogoyafara</t>
    </r>
  </si>
  <si>
    <r>
      <rPr>
        <sz val="9"/>
        <rFont val="Tw Cen MT"/>
        <family val="2"/>
      </rPr>
      <t>APL-I-1344</t>
    </r>
  </si>
  <si>
    <r>
      <rPr>
        <sz val="9"/>
        <rFont val="Tw Cen MT"/>
        <family val="2"/>
      </rPr>
      <t>AEX 799/16</t>
    </r>
  </si>
  <si>
    <r>
      <rPr>
        <sz val="9"/>
        <rFont val="Tw Cen MT"/>
        <family val="2"/>
      </rPr>
      <t>Sudquest SARL</t>
    </r>
  </si>
  <si>
    <r>
      <rPr>
        <sz val="9"/>
        <rFont val="Tw Cen MT"/>
        <family val="2"/>
      </rPr>
      <t>084126603H</t>
    </r>
  </si>
  <si>
    <r>
      <rPr>
        <sz val="9"/>
        <rFont val="Tw Cen MT"/>
        <family val="2"/>
      </rPr>
      <t>APL-I-1345</t>
    </r>
  </si>
  <si>
    <r>
      <rPr>
        <sz val="9"/>
        <rFont val="Tw Cen MT"/>
        <family val="2"/>
      </rPr>
      <t>Société d'Exploitation des Mines et Matériaux de Construction "SEMAC-SUARL"</t>
    </r>
  </si>
  <si>
    <r>
      <rPr>
        <sz val="9"/>
        <rFont val="Tw Cen MT"/>
        <family val="2"/>
      </rPr>
      <t>011016394T</t>
    </r>
  </si>
  <si>
    <r>
      <rPr>
        <sz val="10"/>
        <rFont val="Tw Cen MT"/>
        <family val="2"/>
      </rPr>
      <t>Karaya</t>
    </r>
  </si>
  <si>
    <r>
      <rPr>
        <sz val="9"/>
        <rFont val="Tw Cen MT"/>
        <family val="2"/>
      </rPr>
      <t>APL-I-1346</t>
    </r>
  </si>
  <si>
    <r>
      <rPr>
        <sz val="9"/>
        <rFont val="Tw Cen MT"/>
        <family val="2"/>
      </rPr>
      <t>AEX 798/16</t>
    </r>
  </si>
  <si>
    <r>
      <rPr>
        <sz val="9"/>
        <rFont val="Tw Cen MT"/>
        <family val="2"/>
      </rPr>
      <t>Agence Internationale pour le Développement Durable "AIDD-SARL"</t>
    </r>
  </si>
  <si>
    <r>
      <rPr>
        <sz val="9"/>
        <rFont val="Tw Cen MT"/>
        <family val="2"/>
      </rPr>
      <t>084120181C</t>
    </r>
  </si>
  <si>
    <r>
      <rPr>
        <sz val="9"/>
        <rFont val="Tw Cen MT"/>
        <family val="2"/>
      </rPr>
      <t>APL-I-1347</t>
    </r>
  </si>
  <si>
    <r>
      <rPr>
        <sz val="9"/>
        <rFont val="Tw Cen MT"/>
        <family val="2"/>
      </rPr>
      <t>AE 919/16</t>
    </r>
  </si>
  <si>
    <r>
      <rPr>
        <sz val="9"/>
        <rFont val="Tw Cen MT"/>
        <family val="2"/>
      </rPr>
      <t>Chaux de Finana SARL</t>
    </r>
  </si>
  <si>
    <r>
      <rPr>
        <sz val="9"/>
        <rFont val="Tw Cen MT"/>
        <family val="2"/>
      </rPr>
      <t>086138678M</t>
    </r>
  </si>
  <si>
    <r>
      <rPr>
        <sz val="9"/>
        <rFont val="Tw Cen MT"/>
        <family val="2"/>
      </rPr>
      <t>APL-I-1348</t>
    </r>
  </si>
  <si>
    <r>
      <rPr>
        <sz val="9"/>
        <rFont val="Tw Cen MT"/>
        <family val="2"/>
      </rPr>
      <t>PR 878/16</t>
    </r>
  </si>
  <si>
    <r>
      <rPr>
        <sz val="9"/>
        <rFont val="Tw Cen MT"/>
        <family val="2"/>
      </rPr>
      <t>Groupe Société Ahmed Barry et Frères SARL "GROUPE SOABF SARL"</t>
    </r>
  </si>
  <si>
    <r>
      <rPr>
        <sz val="10"/>
        <rFont val="Tw Cen MT"/>
        <family val="2"/>
      </rPr>
      <t>Mébougou</t>
    </r>
  </si>
  <si>
    <r>
      <rPr>
        <sz val="9"/>
        <rFont val="Tw Cen MT"/>
        <family val="2"/>
      </rPr>
      <t>APL-I-1349</t>
    </r>
  </si>
  <si>
    <r>
      <rPr>
        <sz val="9"/>
        <rFont val="Tw Cen MT"/>
        <family val="2"/>
      </rPr>
      <t>PR 924/16</t>
    </r>
  </si>
  <si>
    <r>
      <rPr>
        <sz val="9"/>
        <rFont val="Tw Cen MT"/>
        <family val="2"/>
      </rPr>
      <t>Malima SA</t>
    </r>
  </si>
  <si>
    <r>
      <rPr>
        <sz val="9"/>
        <rFont val="Tw Cen MT"/>
        <family val="2"/>
      </rPr>
      <t>087800820B</t>
    </r>
  </si>
  <si>
    <r>
      <rPr>
        <sz val="10"/>
        <rFont val="Tw Cen MT"/>
        <family val="2"/>
      </rPr>
      <t>Fambina</t>
    </r>
  </si>
  <si>
    <r>
      <rPr>
        <sz val="9"/>
        <rFont val="Tw Cen MT"/>
        <family val="2"/>
      </rPr>
      <t>APL-I-135</t>
    </r>
  </si>
  <si>
    <r>
      <rPr>
        <sz val="9"/>
        <rFont val="Tw Cen MT"/>
        <family val="2"/>
      </rPr>
      <t>PR 131/14</t>
    </r>
  </si>
  <si>
    <r>
      <rPr>
        <sz val="10"/>
        <rFont val="Tw Cen MT"/>
        <family val="2"/>
      </rPr>
      <t>Hama</t>
    </r>
  </si>
  <si>
    <r>
      <rPr>
        <sz val="9"/>
        <rFont val="Tw Cen MT"/>
        <family val="2"/>
      </rPr>
      <t>APL-I-1350</t>
    </r>
  </si>
  <si>
    <r>
      <rPr>
        <sz val="10"/>
        <rFont val="Tw Cen MT"/>
        <family val="2"/>
      </rPr>
      <t>Yerere</t>
    </r>
  </si>
  <si>
    <r>
      <rPr>
        <sz val="9"/>
        <rFont val="Tw Cen MT"/>
        <family val="2"/>
      </rPr>
      <t>APL-I-1351</t>
    </r>
  </si>
  <si>
    <r>
      <rPr>
        <sz val="9"/>
        <rFont val="Tw Cen MT"/>
        <family val="2"/>
      </rPr>
      <t>PR 2091/19</t>
    </r>
  </si>
  <si>
    <r>
      <rPr>
        <sz val="9"/>
        <rFont val="Tw Cen MT"/>
        <family val="2"/>
      </rPr>
      <t>CENTURY MINERALS CORPORATION "CMC" SARL</t>
    </r>
  </si>
  <si>
    <r>
      <rPr>
        <sz val="9"/>
        <rFont val="Tw Cen MT"/>
        <family val="2"/>
      </rPr>
      <t>084121142F</t>
    </r>
  </si>
  <si>
    <r>
      <rPr>
        <sz val="10"/>
        <rFont val="Tw Cen MT"/>
        <family val="2"/>
      </rPr>
      <t>Baléa</t>
    </r>
  </si>
  <si>
    <r>
      <rPr>
        <sz val="9"/>
        <rFont val="Tw Cen MT"/>
        <family val="2"/>
      </rPr>
      <t>APL-I-1352</t>
    </r>
  </si>
  <si>
    <r>
      <rPr>
        <sz val="9"/>
        <rFont val="Tw Cen MT"/>
        <family val="2"/>
      </rPr>
      <t>AEX 797/16</t>
    </r>
  </si>
  <si>
    <r>
      <rPr>
        <sz val="9"/>
        <rFont val="Tw Cen MT"/>
        <family val="2"/>
      </rPr>
      <t>Sahel Mines SARL</t>
    </r>
  </si>
  <si>
    <r>
      <rPr>
        <sz val="9"/>
        <rFont val="Tw Cen MT"/>
        <family val="2"/>
      </rPr>
      <t>081130493F</t>
    </r>
  </si>
  <si>
    <r>
      <rPr>
        <sz val="10"/>
        <rFont val="Tw Cen MT"/>
        <family val="2"/>
      </rPr>
      <t>Daounabéré-Sud-Est</t>
    </r>
  </si>
  <si>
    <r>
      <rPr>
        <sz val="9"/>
        <rFont val="Tw Cen MT"/>
        <family val="2"/>
      </rPr>
      <t>APL-I-1353</t>
    </r>
  </si>
  <si>
    <r>
      <rPr>
        <sz val="9"/>
        <rFont val="Tw Cen MT"/>
        <family val="2"/>
      </rPr>
      <t>AEX 796/16</t>
    </r>
  </si>
  <si>
    <r>
      <rPr>
        <sz val="10"/>
        <rFont val="Tw Cen MT"/>
        <family val="2"/>
      </rPr>
      <t>Médinandi-Est</t>
    </r>
  </si>
  <si>
    <r>
      <rPr>
        <sz val="9"/>
        <rFont val="Tw Cen MT"/>
        <family val="2"/>
      </rPr>
      <t>APL-I-1354</t>
    </r>
  </si>
  <si>
    <r>
      <rPr>
        <sz val="9"/>
        <rFont val="Tw Cen MT"/>
        <family val="2"/>
      </rPr>
      <t>AEX 795/16</t>
    </r>
  </si>
  <si>
    <r>
      <rPr>
        <sz val="9"/>
        <rFont val="Tw Cen MT"/>
        <family val="2"/>
      </rPr>
      <t>Falcon Gold Ressources SARL</t>
    </r>
  </si>
  <si>
    <r>
      <rPr>
        <sz val="10"/>
        <rFont val="Tw Cen MT"/>
        <family val="2"/>
      </rPr>
      <t>Diourouka</t>
    </r>
  </si>
  <si>
    <r>
      <rPr>
        <sz val="9"/>
        <rFont val="Tw Cen MT"/>
        <family val="2"/>
      </rPr>
      <t>APL-I-1355</t>
    </r>
  </si>
  <si>
    <r>
      <rPr>
        <sz val="9"/>
        <rFont val="Tw Cen MT"/>
        <family val="2"/>
      </rPr>
      <t>APL-I-1356</t>
    </r>
  </si>
  <si>
    <r>
      <rPr>
        <sz val="9"/>
        <rFont val="Tw Cen MT"/>
        <family val="2"/>
      </rPr>
      <t>AEX 793/16</t>
    </r>
  </si>
  <si>
    <r>
      <rPr>
        <sz val="9"/>
        <rFont val="Tw Cen MT"/>
        <family val="2"/>
      </rPr>
      <t>Ben Ahamed Holding-SARL</t>
    </r>
  </si>
  <si>
    <r>
      <rPr>
        <sz val="9"/>
        <rFont val="Tw Cen MT"/>
        <family val="2"/>
      </rPr>
      <t>082302471H</t>
    </r>
  </si>
  <si>
    <r>
      <rPr>
        <sz val="10"/>
        <rFont val="Tw Cen MT"/>
        <family val="2"/>
      </rPr>
      <t>Tiendo</t>
    </r>
  </si>
  <si>
    <r>
      <rPr>
        <sz val="9"/>
        <rFont val="Tw Cen MT"/>
        <family val="2"/>
      </rPr>
      <t>APL-I-1357</t>
    </r>
  </si>
  <si>
    <r>
      <rPr>
        <sz val="9"/>
        <rFont val="Tw Cen MT"/>
        <family val="2"/>
      </rPr>
      <t>APL-I-1358</t>
    </r>
  </si>
  <si>
    <r>
      <rPr>
        <sz val="10"/>
        <rFont val="Tw Cen MT"/>
        <family val="2"/>
      </rPr>
      <t>Faradié-Sud</t>
    </r>
  </si>
  <si>
    <r>
      <rPr>
        <sz val="9"/>
        <rFont val="Tw Cen MT"/>
        <family val="2"/>
      </rPr>
      <t>APL-I-1359</t>
    </r>
  </si>
  <si>
    <r>
      <rPr>
        <sz val="9"/>
        <rFont val="Tw Cen MT"/>
        <family val="2"/>
      </rPr>
      <t>Manding Gold Trader SARL</t>
    </r>
  </si>
  <si>
    <r>
      <rPr>
        <sz val="9"/>
        <rFont val="Tw Cen MT"/>
        <family val="2"/>
      </rPr>
      <t>085131719R</t>
    </r>
  </si>
  <si>
    <r>
      <rPr>
        <sz val="10"/>
        <rFont val="Tw Cen MT"/>
        <family val="2"/>
      </rPr>
      <t>Diarani-Est</t>
    </r>
  </si>
  <si>
    <r>
      <rPr>
        <sz val="9"/>
        <rFont val="Tw Cen MT"/>
        <family val="2"/>
      </rPr>
      <t>APL-I-136</t>
    </r>
  </si>
  <si>
    <r>
      <rPr>
        <sz val="9"/>
        <rFont val="Tw Cen MT"/>
        <family val="2"/>
      </rPr>
      <t>PR 132/14</t>
    </r>
  </si>
  <si>
    <r>
      <rPr>
        <sz val="9"/>
        <rFont val="Tw Cen MT"/>
        <family val="2"/>
      </rPr>
      <t>Société Lingot d'Or SARL</t>
    </r>
  </si>
  <si>
    <r>
      <rPr>
        <sz val="9"/>
        <rFont val="Tw Cen MT"/>
        <family val="2"/>
      </rPr>
      <t>084117238K</t>
    </r>
  </si>
  <si>
    <r>
      <rPr>
        <sz val="10"/>
        <rFont val="Tw Cen MT"/>
        <family val="2"/>
      </rPr>
      <t>Koula</t>
    </r>
  </si>
  <si>
    <r>
      <rPr>
        <sz val="9"/>
        <rFont val="Tw Cen MT"/>
        <family val="2"/>
      </rPr>
      <t>APL-I-1360</t>
    </r>
  </si>
  <si>
    <r>
      <rPr>
        <sz val="10"/>
        <rFont val="Tw Cen MT"/>
        <family val="2"/>
      </rPr>
      <t>Nafadji</t>
    </r>
  </si>
  <si>
    <r>
      <rPr>
        <sz val="9"/>
        <rFont val="Tw Cen MT"/>
        <family val="2"/>
      </rPr>
      <t>APL-I-1361</t>
    </r>
  </si>
  <si>
    <r>
      <rPr>
        <sz val="9"/>
        <rFont val="Tw Cen MT"/>
        <family val="2"/>
      </rPr>
      <t>AEX 794/16</t>
    </r>
  </si>
  <si>
    <r>
      <rPr>
        <sz val="9"/>
        <rFont val="Tw Cen MT"/>
        <family val="2"/>
      </rPr>
      <t>GEOTEK SARL</t>
    </r>
  </si>
  <si>
    <r>
      <rPr>
        <sz val="9"/>
        <rFont val="Tw Cen MT"/>
        <family val="2"/>
      </rPr>
      <t>086138757P</t>
    </r>
  </si>
  <si>
    <r>
      <rPr>
        <sz val="10"/>
        <rFont val="Tw Cen MT"/>
        <family val="2"/>
      </rPr>
      <t>Guembé</t>
    </r>
  </si>
  <si>
    <r>
      <rPr>
        <sz val="9"/>
        <rFont val="Tw Cen MT"/>
        <family val="2"/>
      </rPr>
      <t>APL-I-1362</t>
    </r>
  </si>
  <si>
    <r>
      <rPr>
        <sz val="9"/>
        <rFont val="Tw Cen MT"/>
        <family val="2"/>
      </rPr>
      <t>APL-I-1363</t>
    </r>
  </si>
  <si>
    <r>
      <rPr>
        <sz val="9"/>
        <rFont val="Tw Cen MT"/>
        <family val="2"/>
      </rPr>
      <t>Sarama Mining Mali SARL</t>
    </r>
  </si>
  <si>
    <r>
      <rPr>
        <sz val="9"/>
        <rFont val="Tw Cen MT"/>
        <family val="2"/>
      </rPr>
      <t>087800732A</t>
    </r>
  </si>
  <si>
    <r>
      <rPr>
        <sz val="10"/>
        <rFont val="Tw Cen MT"/>
        <family val="2"/>
      </rPr>
      <t>Farabako</t>
    </r>
  </si>
  <si>
    <r>
      <rPr>
        <sz val="9"/>
        <rFont val="Tw Cen MT"/>
        <family val="2"/>
      </rPr>
      <t>APL-I-1364</t>
    </r>
  </si>
  <si>
    <r>
      <rPr>
        <sz val="9"/>
        <rFont val="Tw Cen MT"/>
        <family val="2"/>
      </rPr>
      <t>AEX 811/16</t>
    </r>
  </si>
  <si>
    <r>
      <rPr>
        <sz val="9"/>
        <rFont val="Tw Cen MT"/>
        <family val="2"/>
      </rPr>
      <t>Société Générale Internationale "S.G.I- SARL"</t>
    </r>
  </si>
  <si>
    <r>
      <rPr>
        <sz val="9"/>
        <rFont val="Tw Cen MT"/>
        <family val="2"/>
      </rPr>
      <t>085126557Y</t>
    </r>
  </si>
  <si>
    <r>
      <rPr>
        <sz val="10"/>
        <rFont val="Tw Cen MT"/>
        <family val="2"/>
      </rPr>
      <t>Moribougou Nord-Est</t>
    </r>
  </si>
  <si>
    <r>
      <rPr>
        <sz val="9"/>
        <rFont val="Tw Cen MT"/>
        <family val="2"/>
      </rPr>
      <t>APL-I-1365</t>
    </r>
  </si>
  <si>
    <r>
      <rPr>
        <sz val="10"/>
        <rFont val="Tw Cen MT"/>
        <family val="2"/>
      </rPr>
      <t>Kourou-Kégni</t>
    </r>
  </si>
  <si>
    <r>
      <rPr>
        <sz val="9"/>
        <rFont val="Tw Cen MT"/>
        <family val="2"/>
      </rPr>
      <t>APL-I-1366</t>
    </r>
  </si>
  <si>
    <r>
      <rPr>
        <sz val="9"/>
        <rFont val="Tw Cen MT"/>
        <family val="2"/>
      </rPr>
      <t>Legend Gold Mali SARL</t>
    </r>
  </si>
  <si>
    <r>
      <rPr>
        <sz val="9"/>
        <rFont val="Tw Cen MT"/>
        <family val="2"/>
      </rPr>
      <t>087800799M</t>
    </r>
  </si>
  <si>
    <r>
      <rPr>
        <sz val="9"/>
        <rFont val="Tw Cen MT"/>
        <family val="2"/>
      </rPr>
      <t>APL-I-1367</t>
    </r>
  </si>
  <si>
    <r>
      <rPr>
        <sz val="10"/>
        <rFont val="Tw Cen MT"/>
        <family val="2"/>
      </rPr>
      <t>Tomboni</t>
    </r>
  </si>
  <si>
    <r>
      <rPr>
        <sz val="9"/>
        <rFont val="Tw Cen MT"/>
        <family val="2"/>
      </rPr>
      <t>APL-I-1368</t>
    </r>
  </si>
  <si>
    <r>
      <rPr>
        <sz val="9"/>
        <rFont val="Tw Cen MT"/>
        <family val="2"/>
      </rPr>
      <t>AEX 813/16</t>
    </r>
  </si>
  <si>
    <r>
      <rPr>
        <sz val="9"/>
        <rFont val="Tw Cen MT"/>
        <family val="2"/>
      </rPr>
      <t>Entreprise Traoré et Frères "E.T.E.F" SA</t>
    </r>
  </si>
  <si>
    <r>
      <rPr>
        <sz val="9"/>
        <rFont val="Tw Cen MT"/>
        <family val="2"/>
      </rPr>
      <t>086125647T</t>
    </r>
  </si>
  <si>
    <r>
      <rPr>
        <sz val="10"/>
        <rFont val="Tw Cen MT"/>
        <family val="2"/>
      </rPr>
      <t>Kamanakoro</t>
    </r>
  </si>
  <si>
    <r>
      <rPr>
        <sz val="9"/>
        <rFont val="Tw Cen MT"/>
        <family val="2"/>
      </rPr>
      <t>APL-I-1369</t>
    </r>
  </si>
  <si>
    <r>
      <rPr>
        <sz val="9"/>
        <rFont val="Tw Cen MT"/>
        <family val="2"/>
      </rPr>
      <t>APL-I-137</t>
    </r>
  </si>
  <si>
    <r>
      <rPr>
        <sz val="9"/>
        <rFont val="Tw Cen MT"/>
        <family val="2"/>
      </rPr>
      <t>PR 133/11</t>
    </r>
  </si>
  <si>
    <r>
      <rPr>
        <sz val="9"/>
        <rFont val="Tw Cen MT"/>
        <family val="2"/>
      </rPr>
      <t xml:space="preserve">Keita Falaye Entreprise Karan Distribution </t>
    </r>
  </si>
  <si>
    <r>
      <rPr>
        <sz val="10"/>
        <rFont val="Tw Cen MT"/>
        <family val="2"/>
      </rPr>
      <t>N'Tinkolé</t>
    </r>
  </si>
  <si>
    <r>
      <rPr>
        <sz val="9"/>
        <rFont val="Tw Cen MT"/>
        <family val="2"/>
      </rPr>
      <t>APL-I-1370</t>
    </r>
  </si>
  <si>
    <r>
      <rPr>
        <sz val="9"/>
        <rFont val="Tw Cen MT"/>
        <family val="2"/>
      </rPr>
      <t>PR 2290/20</t>
    </r>
  </si>
  <si>
    <r>
      <rPr>
        <sz val="9"/>
        <rFont val="Tw Cen MT"/>
        <family val="2"/>
      </rPr>
      <t>APL-I-1371</t>
    </r>
  </si>
  <si>
    <r>
      <rPr>
        <sz val="9"/>
        <rFont val="Tw Cen MT"/>
        <family val="2"/>
      </rPr>
      <t>AEX 818/16</t>
    </r>
  </si>
  <si>
    <r>
      <rPr>
        <sz val="9"/>
        <rFont val="Tw Cen MT"/>
        <family val="2"/>
      </rPr>
      <t>APL-I-1372</t>
    </r>
  </si>
  <si>
    <r>
      <rPr>
        <sz val="9"/>
        <rFont val="Tw Cen MT"/>
        <family val="2"/>
      </rPr>
      <t>AEX 819/16</t>
    </r>
  </si>
  <si>
    <r>
      <rPr>
        <sz val="9"/>
        <rFont val="Tw Cen MT"/>
        <family val="2"/>
      </rPr>
      <t>APL-I-1373</t>
    </r>
  </si>
  <si>
    <r>
      <rPr>
        <sz val="9"/>
        <rFont val="Tw Cen MT"/>
        <family val="2"/>
      </rPr>
      <t>AEX 810/16</t>
    </r>
  </si>
  <si>
    <r>
      <rPr>
        <sz val="9"/>
        <rFont val="Tw Cen MT"/>
        <family val="2"/>
      </rPr>
      <t>APL-I-1374</t>
    </r>
  </si>
  <si>
    <r>
      <rPr>
        <sz val="9"/>
        <rFont val="Tw Cen MT"/>
        <family val="2"/>
      </rPr>
      <t>Société Immobilière et d'Exploitation Minière "S.I.E.M" SARL</t>
    </r>
  </si>
  <si>
    <r>
      <rPr>
        <sz val="9"/>
        <rFont val="Tw Cen MT"/>
        <family val="2"/>
      </rPr>
      <t>086136127T</t>
    </r>
  </si>
  <si>
    <r>
      <rPr>
        <sz val="9"/>
        <rFont val="Tw Cen MT"/>
        <family val="2"/>
      </rPr>
      <t>APL-I-1375</t>
    </r>
  </si>
  <si>
    <r>
      <rPr>
        <sz val="9"/>
        <rFont val="Tw Cen MT"/>
        <family val="2"/>
      </rPr>
      <t>AEX 817/16</t>
    </r>
  </si>
  <si>
    <r>
      <rPr>
        <sz val="9"/>
        <rFont val="Tw Cen MT"/>
        <family val="2"/>
      </rPr>
      <t>APL-I-1376</t>
    </r>
  </si>
  <si>
    <r>
      <rPr>
        <sz val="9"/>
        <rFont val="Tw Cen MT"/>
        <family val="2"/>
      </rPr>
      <t>PR 1051/17</t>
    </r>
  </si>
  <si>
    <r>
      <rPr>
        <sz val="10"/>
        <rFont val="Tw Cen MT"/>
        <family val="2"/>
      </rPr>
      <t>Bérila</t>
    </r>
  </si>
  <si>
    <r>
      <rPr>
        <sz val="9"/>
        <rFont val="Tw Cen MT"/>
        <family val="2"/>
      </rPr>
      <t>APL-I-1377</t>
    </r>
  </si>
  <si>
    <r>
      <rPr>
        <sz val="10"/>
        <rFont val="Tw Cen MT"/>
        <family val="2"/>
      </rPr>
      <t>Batama</t>
    </r>
  </si>
  <si>
    <r>
      <rPr>
        <sz val="9"/>
        <rFont val="Tw Cen MT"/>
        <family val="2"/>
      </rPr>
      <t>APL-I-1378</t>
    </r>
  </si>
  <si>
    <r>
      <rPr>
        <sz val="9"/>
        <rFont val="Tw Cen MT"/>
        <family val="2"/>
      </rPr>
      <t>AEX 809/16</t>
    </r>
  </si>
  <si>
    <r>
      <rPr>
        <sz val="9"/>
        <rFont val="Tw Cen MT"/>
        <family val="2"/>
      </rPr>
      <t>APL-I-1379</t>
    </r>
  </si>
  <si>
    <r>
      <rPr>
        <sz val="9"/>
        <rFont val="Tw Cen MT"/>
        <family val="2"/>
      </rPr>
      <t>AEX 816/16</t>
    </r>
  </si>
  <si>
    <r>
      <rPr>
        <sz val="9"/>
        <rFont val="Tw Cen MT"/>
        <family val="2"/>
      </rPr>
      <t>Société l'Horizon SARL</t>
    </r>
  </si>
  <si>
    <r>
      <rPr>
        <sz val="9"/>
        <rFont val="Tw Cen MT"/>
        <family val="2"/>
      </rPr>
      <t>082223002V</t>
    </r>
  </si>
  <si>
    <r>
      <rPr>
        <sz val="10"/>
        <rFont val="Tw Cen MT"/>
        <family val="2"/>
      </rPr>
      <t>Naréna-Sud</t>
    </r>
  </si>
  <si>
    <r>
      <rPr>
        <sz val="9"/>
        <rFont val="Tw Cen MT"/>
        <family val="2"/>
      </rPr>
      <t>APL-I-138</t>
    </r>
  </si>
  <si>
    <r>
      <rPr>
        <sz val="9"/>
        <rFont val="Tw Cen MT"/>
        <family val="2"/>
      </rPr>
      <t>PR 134/14</t>
    </r>
  </si>
  <si>
    <r>
      <rPr>
        <sz val="9"/>
        <rFont val="Tw Cen MT"/>
        <family val="2"/>
      </rPr>
      <t>CMP Investment Afrique SA</t>
    </r>
  </si>
  <si>
    <r>
      <rPr>
        <sz val="9"/>
        <rFont val="Tw Cen MT"/>
        <family val="2"/>
      </rPr>
      <t>082223249F</t>
    </r>
  </si>
  <si>
    <r>
      <rPr>
        <sz val="9"/>
        <rFont val="Tw Cen MT"/>
        <family val="2"/>
      </rPr>
      <t>APL-I-1380</t>
    </r>
  </si>
  <si>
    <r>
      <rPr>
        <sz val="9"/>
        <rFont val="Tw Cen MT"/>
        <family val="2"/>
      </rPr>
      <t>PR 1052/17</t>
    </r>
  </si>
  <si>
    <r>
      <rPr>
        <sz val="9"/>
        <rFont val="Tw Cen MT"/>
        <family val="2"/>
      </rPr>
      <t>APL-I-1381</t>
    </r>
  </si>
  <si>
    <r>
      <rPr>
        <sz val="9"/>
        <rFont val="Tw Cen MT"/>
        <family val="2"/>
      </rPr>
      <t>PR 1053/17</t>
    </r>
  </si>
  <si>
    <r>
      <rPr>
        <sz val="10"/>
        <rFont val="Tw Cen MT"/>
        <family val="2"/>
      </rPr>
      <t>Sanankourouni</t>
    </r>
  </si>
  <si>
    <r>
      <rPr>
        <sz val="9"/>
        <rFont val="Tw Cen MT"/>
        <family val="2"/>
      </rPr>
      <t>APL-I-1382</t>
    </r>
  </si>
  <si>
    <r>
      <rPr>
        <sz val="9"/>
        <rFont val="Tw Cen MT"/>
        <family val="2"/>
      </rPr>
      <t>PR 1106/17</t>
    </r>
  </si>
  <si>
    <r>
      <rPr>
        <sz val="9"/>
        <rFont val="Tw Cen MT"/>
        <family val="2"/>
      </rPr>
      <t>Kouroufing Gold SARL</t>
    </r>
  </si>
  <si>
    <r>
      <rPr>
        <sz val="9"/>
        <rFont val="Tw Cen MT"/>
        <family val="2"/>
      </rPr>
      <t>086118777Y</t>
    </r>
  </si>
  <si>
    <r>
      <rPr>
        <sz val="10"/>
        <rFont val="Tw Cen MT"/>
        <family val="2"/>
      </rPr>
      <t>Kouroufing</t>
    </r>
  </si>
  <si>
    <r>
      <rPr>
        <sz val="9"/>
        <rFont val="Tw Cen MT"/>
        <family val="2"/>
      </rPr>
      <t>APL-I-1383</t>
    </r>
  </si>
  <si>
    <r>
      <rPr>
        <sz val="9"/>
        <rFont val="Tw Cen MT"/>
        <family val="2"/>
      </rPr>
      <t>AEX 812/16</t>
    </r>
  </si>
  <si>
    <r>
      <rPr>
        <sz val="9"/>
        <rFont val="Tw Cen MT"/>
        <family val="2"/>
      </rPr>
      <t>Lee Fi Mining LTD Sarl</t>
    </r>
  </si>
  <si>
    <r>
      <rPr>
        <sz val="10"/>
        <rFont val="Tw Cen MT"/>
        <family val="2"/>
      </rPr>
      <t>Térékourou-Ouest</t>
    </r>
  </si>
  <si>
    <r>
      <rPr>
        <sz val="9"/>
        <rFont val="Tw Cen MT"/>
        <family val="2"/>
      </rPr>
      <t>APL-I-1384</t>
    </r>
  </si>
  <si>
    <r>
      <rPr>
        <sz val="9"/>
        <rFont val="Tw Cen MT"/>
        <family val="2"/>
      </rPr>
      <t>AEX 853/16</t>
    </r>
  </si>
  <si>
    <r>
      <rPr>
        <sz val="9"/>
        <rFont val="Tw Cen MT"/>
        <family val="2"/>
      </rPr>
      <t>Société Ouologuem et Frères SARL</t>
    </r>
  </si>
  <si>
    <r>
      <rPr>
        <sz val="9"/>
        <rFont val="Tw Cen MT"/>
        <family val="2"/>
      </rPr>
      <t>084125366T</t>
    </r>
  </si>
  <si>
    <r>
      <rPr>
        <sz val="9"/>
        <rFont val="Tw Cen MT"/>
        <family val="2"/>
      </rPr>
      <t>APL-I-1385</t>
    </r>
  </si>
  <si>
    <r>
      <rPr>
        <sz val="9"/>
        <rFont val="Tw Cen MT"/>
        <family val="2"/>
      </rPr>
      <t>AEX 814/16</t>
    </r>
  </si>
  <si>
    <r>
      <rPr>
        <sz val="9"/>
        <rFont val="Tw Cen MT"/>
        <family val="2"/>
      </rPr>
      <t>Entreprise Oumar Mohamed SOGORE Internationale "OMS Internationale SARLU</t>
    </r>
  </si>
  <si>
    <r>
      <rPr>
        <sz val="9"/>
        <rFont val="Tw Cen MT"/>
        <family val="2"/>
      </rPr>
      <t>082232538J</t>
    </r>
  </si>
  <si>
    <r>
      <rPr>
        <sz val="10"/>
        <rFont val="Tw Cen MT"/>
        <family val="2"/>
      </rPr>
      <t>Ouoloni-Ouest</t>
    </r>
  </si>
  <si>
    <r>
      <rPr>
        <sz val="9"/>
        <rFont val="Tw Cen MT"/>
        <family val="2"/>
      </rPr>
      <t>APL-I-1386</t>
    </r>
  </si>
  <si>
    <r>
      <rPr>
        <sz val="9"/>
        <rFont val="Tw Cen MT"/>
        <family val="2"/>
      </rPr>
      <t>AEX 841/16</t>
    </r>
  </si>
  <si>
    <r>
      <rPr>
        <sz val="9"/>
        <rFont val="Tw Cen MT"/>
        <family val="2"/>
      </rPr>
      <t>Société Sahélienne des Produits Pétroliers- SARL</t>
    </r>
  </si>
  <si>
    <r>
      <rPr>
        <sz val="9"/>
        <rFont val="Tw Cen MT"/>
        <family val="2"/>
      </rPr>
      <t>084126771N</t>
    </r>
  </si>
  <si>
    <r>
      <rPr>
        <sz val="10"/>
        <rFont val="Tw Cen MT"/>
        <family val="2"/>
      </rPr>
      <t>Sounndonndiala</t>
    </r>
  </si>
  <si>
    <r>
      <rPr>
        <sz val="9"/>
        <rFont val="Tw Cen MT"/>
        <family val="2"/>
      </rPr>
      <t>APL-I-1387</t>
    </r>
  </si>
  <si>
    <r>
      <rPr>
        <sz val="9"/>
        <rFont val="Tw Cen MT"/>
        <family val="2"/>
      </rPr>
      <t>AEX 824/16</t>
    </r>
  </si>
  <si>
    <r>
      <rPr>
        <sz val="10"/>
        <rFont val="Tw Cen MT"/>
        <family val="2"/>
      </rPr>
      <t>Bourakala</t>
    </r>
  </si>
  <si>
    <r>
      <rPr>
        <sz val="9"/>
        <rFont val="Tw Cen MT"/>
        <family val="2"/>
      </rPr>
      <t>APL-I-1388</t>
    </r>
  </si>
  <si>
    <r>
      <rPr>
        <sz val="9"/>
        <rFont val="Tw Cen MT"/>
        <family val="2"/>
      </rPr>
      <t>AEX 820/16</t>
    </r>
  </si>
  <si>
    <r>
      <rPr>
        <sz val="10"/>
        <rFont val="Tw Cen MT"/>
        <family val="2"/>
      </rPr>
      <t>Ziélani</t>
    </r>
  </si>
  <si>
    <r>
      <rPr>
        <sz val="9"/>
        <rFont val="Tw Cen MT"/>
        <family val="2"/>
      </rPr>
      <t>APL-I-1389</t>
    </r>
  </si>
  <si>
    <r>
      <rPr>
        <sz val="9"/>
        <rFont val="Tw Cen MT"/>
        <family val="2"/>
      </rPr>
      <t>AEX 821/16</t>
    </r>
  </si>
  <si>
    <r>
      <rPr>
        <sz val="9"/>
        <rFont val="Tw Cen MT"/>
        <family val="2"/>
      </rPr>
      <t>Société Diaby pour l'Exploitation Minière (SODEX Mining-SARL</t>
    </r>
  </si>
  <si>
    <r>
      <rPr>
        <sz val="10"/>
        <rFont val="Tw Cen MT"/>
        <family val="2"/>
      </rPr>
      <t>Babougou</t>
    </r>
  </si>
  <si>
    <r>
      <rPr>
        <sz val="9"/>
        <rFont val="Tw Cen MT"/>
        <family val="2"/>
      </rPr>
      <t>APL-I-139</t>
    </r>
  </si>
  <si>
    <r>
      <rPr>
        <sz val="9"/>
        <rFont val="Tw Cen MT"/>
        <family val="2"/>
      </rPr>
      <t>PR 135/12</t>
    </r>
  </si>
  <si>
    <r>
      <rPr>
        <sz val="9"/>
        <rFont val="Tw Cen MT"/>
        <family val="2"/>
      </rPr>
      <t>Earthstone Resources Mali LTD</t>
    </r>
  </si>
  <si>
    <r>
      <rPr>
        <sz val="9"/>
        <rFont val="Tw Cen MT"/>
        <family val="2"/>
      </rPr>
      <t>081118804J</t>
    </r>
  </si>
  <si>
    <r>
      <rPr>
        <sz val="10"/>
        <rFont val="Tw Cen MT"/>
        <family val="2"/>
      </rPr>
      <t>Dioungou</t>
    </r>
  </si>
  <si>
    <r>
      <rPr>
        <sz val="9"/>
        <rFont val="Tw Cen MT"/>
        <family val="2"/>
      </rPr>
      <t>APL-I-1390</t>
    </r>
  </si>
  <si>
    <r>
      <rPr>
        <sz val="9"/>
        <rFont val="Tw Cen MT"/>
        <family val="2"/>
      </rPr>
      <t>Top Mining &amp; Consulting LTD</t>
    </r>
  </si>
  <si>
    <r>
      <rPr>
        <sz val="9"/>
        <rFont val="Tw Cen MT"/>
        <family val="2"/>
      </rPr>
      <t>084123652A</t>
    </r>
  </si>
  <si>
    <r>
      <rPr>
        <sz val="9"/>
        <rFont val="Tw Cen MT"/>
        <family val="2"/>
      </rPr>
      <t>APL-I-1391</t>
    </r>
  </si>
  <si>
    <r>
      <rPr>
        <sz val="9"/>
        <rFont val="Tw Cen MT"/>
        <family val="2"/>
      </rPr>
      <t>AEX 822/16</t>
    </r>
  </si>
  <si>
    <r>
      <rPr>
        <sz val="9"/>
        <rFont val="Tw Cen MT"/>
        <family val="2"/>
      </rPr>
      <t>APL-I-1392</t>
    </r>
  </si>
  <si>
    <r>
      <rPr>
        <sz val="9"/>
        <rFont val="Tw Cen MT"/>
        <family val="2"/>
      </rPr>
      <t>PR 1177/17</t>
    </r>
  </si>
  <si>
    <r>
      <rPr>
        <sz val="10"/>
        <rFont val="Tw Cen MT"/>
        <family val="2"/>
      </rPr>
      <t>N'Golopènè-Est</t>
    </r>
  </si>
  <si>
    <r>
      <rPr>
        <sz val="9"/>
        <rFont val="Tw Cen MT"/>
        <family val="2"/>
      </rPr>
      <t>APL-I-1393</t>
    </r>
  </si>
  <si>
    <r>
      <rPr>
        <sz val="10"/>
        <rFont val="Tw Cen MT"/>
        <family val="2"/>
      </rPr>
      <t>Dinguilou</t>
    </r>
  </si>
  <si>
    <r>
      <rPr>
        <sz val="9"/>
        <rFont val="Tw Cen MT"/>
        <family val="2"/>
      </rPr>
      <t>APL-I-1394</t>
    </r>
  </si>
  <si>
    <r>
      <rPr>
        <sz val="9"/>
        <rFont val="Tw Cen MT"/>
        <family val="2"/>
      </rPr>
      <t>BEIJING Mining Mali SARL</t>
    </r>
  </si>
  <si>
    <r>
      <rPr>
        <sz val="9"/>
        <rFont val="Tw Cen MT"/>
        <family val="2"/>
      </rPr>
      <t>082237812K</t>
    </r>
  </si>
  <si>
    <r>
      <rPr>
        <sz val="9"/>
        <rFont val="Tw Cen MT"/>
        <family val="2"/>
      </rPr>
      <t>APL-I-1395</t>
    </r>
  </si>
  <si>
    <r>
      <rPr>
        <sz val="9"/>
        <rFont val="Tw Cen MT"/>
        <family val="2"/>
      </rPr>
      <t>AE 1639/18</t>
    </r>
  </si>
  <si>
    <r>
      <rPr>
        <sz val="10"/>
        <rFont val="Tw Cen MT"/>
        <family val="2"/>
      </rPr>
      <t>Dialan-Sud</t>
    </r>
  </si>
  <si>
    <r>
      <rPr>
        <sz val="9"/>
        <rFont val="Tw Cen MT"/>
        <family val="2"/>
      </rPr>
      <t>APL-I-1396</t>
    </r>
  </si>
  <si>
    <r>
      <rPr>
        <sz val="9"/>
        <rFont val="Tw Cen MT"/>
        <family val="2"/>
      </rPr>
      <t>PR 938/16</t>
    </r>
  </si>
  <si>
    <r>
      <rPr>
        <sz val="9"/>
        <rFont val="Tw Cen MT"/>
        <family val="2"/>
      </rPr>
      <t>Hafia Mining SARL</t>
    </r>
  </si>
  <si>
    <r>
      <rPr>
        <sz val="9"/>
        <rFont val="Tw Cen MT"/>
        <family val="2"/>
      </rPr>
      <t>087800881X</t>
    </r>
  </si>
  <si>
    <r>
      <rPr>
        <sz val="10"/>
        <rFont val="Tw Cen MT"/>
        <family val="2"/>
      </rPr>
      <t>Sanoukou-Nord</t>
    </r>
  </si>
  <si>
    <r>
      <rPr>
        <sz val="9"/>
        <rFont val="Tw Cen MT"/>
        <family val="2"/>
      </rPr>
      <t>APL-I-1397</t>
    </r>
  </si>
  <si>
    <r>
      <rPr>
        <sz val="9"/>
        <rFont val="Tw Cen MT"/>
        <family val="2"/>
      </rPr>
      <t>AEX 840/16</t>
    </r>
  </si>
  <si>
    <r>
      <rPr>
        <sz val="9"/>
        <rFont val="Tw Cen MT"/>
        <family val="2"/>
      </rPr>
      <t>Société Immobilière Seydou N'DIAYE SARL</t>
    </r>
  </si>
  <si>
    <r>
      <rPr>
        <sz val="9"/>
        <rFont val="Tw Cen MT"/>
        <family val="2"/>
      </rPr>
      <t>035002124N</t>
    </r>
  </si>
  <si>
    <r>
      <rPr>
        <sz val="10"/>
        <rFont val="Tw Cen MT"/>
        <family val="2"/>
      </rPr>
      <t>Noumoubougou</t>
    </r>
  </si>
  <si>
    <r>
      <rPr>
        <sz val="9"/>
        <rFont val="Tw Cen MT"/>
        <family val="2"/>
      </rPr>
      <t>APL-I-1398</t>
    </r>
  </si>
  <si>
    <r>
      <rPr>
        <sz val="9"/>
        <rFont val="Tw Cen MT"/>
        <family val="2"/>
      </rPr>
      <t>AEX 823/16</t>
    </r>
  </si>
  <si>
    <r>
      <rPr>
        <sz val="9"/>
        <rFont val="Tw Cen MT"/>
        <family val="2"/>
      </rPr>
      <t>APL-I-1399</t>
    </r>
  </si>
  <si>
    <r>
      <rPr>
        <sz val="9"/>
        <rFont val="Tw Cen MT"/>
        <family val="2"/>
      </rPr>
      <t>AEX 842/16</t>
    </r>
  </si>
  <si>
    <r>
      <rPr>
        <sz val="10"/>
        <rFont val="Tw Cen MT"/>
        <family val="2"/>
      </rPr>
      <t>Saraya-Sud</t>
    </r>
  </si>
  <si>
    <r>
      <rPr>
        <sz val="9"/>
        <rFont val="Tw Cen MT"/>
        <family val="2"/>
      </rPr>
      <t>APL-I-14</t>
    </r>
  </si>
  <si>
    <r>
      <rPr>
        <sz val="9"/>
        <rFont val="Tw Cen MT"/>
        <family val="2"/>
      </rPr>
      <t>PR 12/11</t>
    </r>
  </si>
  <si>
    <r>
      <rPr>
        <sz val="9"/>
        <rFont val="Tw Cen MT"/>
        <family val="2"/>
      </rPr>
      <t>Société Minière d'Exploration,d'Importation et d'Exportation Abasse et Frères  SARL</t>
    </r>
  </si>
  <si>
    <r>
      <rPr>
        <sz val="10"/>
        <rFont val="Tw Cen MT"/>
        <family val="2"/>
      </rPr>
      <t>Kéléya-Nord</t>
    </r>
  </si>
  <si>
    <r>
      <rPr>
        <sz val="9"/>
        <rFont val="Tw Cen MT"/>
        <family val="2"/>
      </rPr>
      <t>APL-I-140</t>
    </r>
  </si>
  <si>
    <r>
      <rPr>
        <sz val="9"/>
        <rFont val="Tw Cen MT"/>
        <family val="2"/>
      </rPr>
      <t>PR 136/12</t>
    </r>
  </si>
  <si>
    <r>
      <rPr>
        <sz val="10"/>
        <rFont val="Tw Cen MT"/>
        <family val="2"/>
      </rPr>
      <t>Faragouaran-Sud</t>
    </r>
  </si>
  <si>
    <r>
      <rPr>
        <sz val="9"/>
        <rFont val="Tw Cen MT"/>
        <family val="2"/>
      </rPr>
      <t>APL-I-1400</t>
    </r>
  </si>
  <si>
    <r>
      <rPr>
        <sz val="9"/>
        <rFont val="Tw Cen MT"/>
        <family val="2"/>
      </rPr>
      <t>AEX 846/16</t>
    </r>
  </si>
  <si>
    <r>
      <rPr>
        <sz val="9"/>
        <rFont val="Tw Cen MT"/>
        <family val="2"/>
      </rPr>
      <t>Société Minière de Tessit-SARL</t>
    </r>
  </si>
  <si>
    <r>
      <rPr>
        <sz val="9"/>
        <rFont val="Tw Cen MT"/>
        <family val="2"/>
      </rPr>
      <t>087000150E</t>
    </r>
  </si>
  <si>
    <r>
      <rPr>
        <sz val="10"/>
        <rFont val="Tw Cen MT"/>
        <family val="2"/>
      </rPr>
      <t>Balandougou</t>
    </r>
  </si>
  <si>
    <r>
      <rPr>
        <sz val="9"/>
        <rFont val="Tw Cen MT"/>
        <family val="2"/>
      </rPr>
      <t>APL-I-1401</t>
    </r>
  </si>
  <si>
    <r>
      <rPr>
        <sz val="9"/>
        <rFont val="Tw Cen MT"/>
        <family val="2"/>
      </rPr>
      <t>PR 1010/17</t>
    </r>
  </si>
  <si>
    <r>
      <rPr>
        <sz val="9"/>
        <rFont val="Tw Cen MT"/>
        <family val="2"/>
      </rPr>
      <t>ABG Exploration Mali SARL</t>
    </r>
  </si>
  <si>
    <r>
      <rPr>
        <sz val="9"/>
        <rFont val="Tw Cen MT"/>
        <family val="2"/>
      </rPr>
      <t>087800812M</t>
    </r>
  </si>
  <si>
    <r>
      <rPr>
        <sz val="10"/>
        <rFont val="Tw Cen MT"/>
        <family val="2"/>
      </rPr>
      <t>Gourbassi-Est</t>
    </r>
  </si>
  <si>
    <r>
      <rPr>
        <sz val="9"/>
        <rFont val="Tw Cen MT"/>
        <family val="2"/>
      </rPr>
      <t>APL-I-1402</t>
    </r>
  </si>
  <si>
    <r>
      <rPr>
        <sz val="9"/>
        <rFont val="Tw Cen MT"/>
        <family val="2"/>
      </rPr>
      <t>AEX 830/16</t>
    </r>
  </si>
  <si>
    <r>
      <rPr>
        <sz val="9"/>
        <rFont val="Tw Cen MT"/>
        <family val="2"/>
      </rPr>
      <t>Balla Mining Exploitation S.A "BARIMEX-SA"</t>
    </r>
  </si>
  <si>
    <r>
      <rPr>
        <sz val="9"/>
        <rFont val="Tw Cen MT"/>
        <family val="2"/>
      </rPr>
      <t>087800865X</t>
    </r>
  </si>
  <si>
    <r>
      <rPr>
        <sz val="10"/>
        <rFont val="Tw Cen MT"/>
        <family val="2"/>
      </rPr>
      <t>Dialakoro</t>
    </r>
  </si>
  <si>
    <r>
      <rPr>
        <sz val="9"/>
        <rFont val="Tw Cen MT"/>
        <family val="2"/>
      </rPr>
      <t>APL-I-1403</t>
    </r>
  </si>
  <si>
    <r>
      <rPr>
        <sz val="9"/>
        <rFont val="Tw Cen MT"/>
        <family val="2"/>
      </rPr>
      <t>AEX 834/16</t>
    </r>
  </si>
  <si>
    <r>
      <rPr>
        <sz val="10"/>
        <rFont val="Tw Cen MT"/>
        <family val="2"/>
      </rPr>
      <t>Karankasso</t>
    </r>
  </si>
  <si>
    <r>
      <rPr>
        <sz val="9"/>
        <rFont val="Tw Cen MT"/>
        <family val="2"/>
      </rPr>
      <t>APL-I-1404</t>
    </r>
  </si>
  <si>
    <r>
      <rPr>
        <sz val="9"/>
        <rFont val="Tw Cen MT"/>
        <family val="2"/>
      </rPr>
      <t>PR 1400/18</t>
    </r>
  </si>
  <si>
    <r>
      <rPr>
        <sz val="10"/>
        <rFont val="Tw Cen MT"/>
        <family val="2"/>
      </rPr>
      <t>Kotouba</t>
    </r>
  </si>
  <si>
    <r>
      <rPr>
        <sz val="9"/>
        <rFont val="Tw Cen MT"/>
        <family val="2"/>
      </rPr>
      <t>APL-I-1405</t>
    </r>
  </si>
  <si>
    <r>
      <rPr>
        <sz val="9"/>
        <rFont val="Tw Cen MT"/>
        <family val="2"/>
      </rPr>
      <t>PR 1370/18</t>
    </r>
  </si>
  <si>
    <r>
      <rPr>
        <sz val="10"/>
        <rFont val="Tw Cen MT"/>
        <family val="2"/>
      </rPr>
      <t>Koléna</t>
    </r>
  </si>
  <si>
    <r>
      <rPr>
        <sz val="9"/>
        <rFont val="Tw Cen MT"/>
        <family val="2"/>
      </rPr>
      <t>APL-I-1406</t>
    </r>
  </si>
  <si>
    <r>
      <rPr>
        <sz val="9"/>
        <rFont val="Tw Cen MT"/>
        <family val="2"/>
      </rPr>
      <t>AEX 833/16</t>
    </r>
  </si>
  <si>
    <r>
      <rPr>
        <sz val="9"/>
        <rFont val="Tw Cen MT"/>
        <family val="2"/>
      </rPr>
      <t>Group New Mining S A</t>
    </r>
  </si>
  <si>
    <r>
      <rPr>
        <sz val="9"/>
        <rFont val="Tw Cen MT"/>
        <family val="2"/>
      </rPr>
      <t>082240698V</t>
    </r>
  </si>
  <si>
    <r>
      <rPr>
        <sz val="10"/>
        <rFont val="Tw Cen MT"/>
        <family val="2"/>
      </rPr>
      <t>Kénié</t>
    </r>
  </si>
  <si>
    <r>
      <rPr>
        <sz val="9"/>
        <rFont val="Tw Cen MT"/>
        <family val="2"/>
      </rPr>
      <t>APL-I-1407</t>
    </r>
  </si>
  <si>
    <r>
      <rPr>
        <sz val="9"/>
        <rFont val="Tw Cen MT"/>
        <family val="2"/>
      </rPr>
      <t>APL-I-1408</t>
    </r>
  </si>
  <si>
    <r>
      <rPr>
        <sz val="9"/>
        <rFont val="Tw Cen MT"/>
        <family val="2"/>
      </rPr>
      <t>AE 2080/19</t>
    </r>
  </si>
  <si>
    <r>
      <rPr>
        <sz val="10"/>
        <rFont val="Tw Cen MT"/>
        <family val="2"/>
      </rPr>
      <t>Néguébabougou-Est</t>
    </r>
  </si>
  <si>
    <r>
      <rPr>
        <sz val="9"/>
        <rFont val="Tw Cen MT"/>
        <family val="2"/>
      </rPr>
      <t>APL-I-1409</t>
    </r>
  </si>
  <si>
    <r>
      <rPr>
        <sz val="10"/>
        <rFont val="Tw Cen MT"/>
        <family val="2"/>
      </rPr>
      <t>Maréna</t>
    </r>
  </si>
  <si>
    <r>
      <rPr>
        <sz val="9"/>
        <rFont val="Tw Cen MT"/>
        <family val="2"/>
      </rPr>
      <t>APL-I-141</t>
    </r>
  </si>
  <si>
    <r>
      <rPr>
        <sz val="9"/>
        <rFont val="Tw Cen MT"/>
        <family val="2"/>
      </rPr>
      <t>PR 137/12</t>
    </r>
  </si>
  <si>
    <r>
      <rPr>
        <sz val="10"/>
        <rFont val="Tw Cen MT"/>
        <family val="2"/>
      </rPr>
      <t>Sanoula</t>
    </r>
  </si>
  <si>
    <r>
      <rPr>
        <sz val="9"/>
        <rFont val="Tw Cen MT"/>
        <family val="2"/>
      </rPr>
      <t>APL-I-1410</t>
    </r>
  </si>
  <si>
    <r>
      <rPr>
        <sz val="10"/>
        <rFont val="Tw Cen MT"/>
        <family val="2"/>
      </rPr>
      <t>Manfala</t>
    </r>
  </si>
  <si>
    <r>
      <rPr>
        <sz val="9"/>
        <rFont val="Tw Cen MT"/>
        <family val="2"/>
      </rPr>
      <t>APL-I-1411</t>
    </r>
  </si>
  <si>
    <r>
      <rPr>
        <sz val="9"/>
        <rFont val="Tw Cen MT"/>
        <family val="2"/>
      </rPr>
      <t>AEX 845/16</t>
    </r>
  </si>
  <si>
    <r>
      <rPr>
        <sz val="9"/>
        <rFont val="Tw Cen MT"/>
        <family val="2"/>
      </rPr>
      <t>Mala Exploration Mining SARL</t>
    </r>
  </si>
  <si>
    <r>
      <rPr>
        <sz val="9"/>
        <rFont val="Tw Cen MT"/>
        <family val="2"/>
      </rPr>
      <t>085130214J</t>
    </r>
  </si>
  <si>
    <r>
      <rPr>
        <sz val="10"/>
        <rFont val="Tw Cen MT"/>
        <family val="2"/>
      </rPr>
      <t>Binéa</t>
    </r>
  </si>
  <si>
    <r>
      <rPr>
        <sz val="9"/>
        <rFont val="Tw Cen MT"/>
        <family val="2"/>
      </rPr>
      <t>APL-I-1412</t>
    </r>
  </si>
  <si>
    <r>
      <rPr>
        <sz val="9"/>
        <rFont val="Tw Cen MT"/>
        <family val="2"/>
      </rPr>
      <t>AEX 844/16</t>
    </r>
  </si>
  <si>
    <r>
      <rPr>
        <sz val="10"/>
        <rFont val="Tw Cen MT"/>
        <family val="2"/>
      </rPr>
      <t>Kadankara</t>
    </r>
  </si>
  <si>
    <r>
      <rPr>
        <sz val="9"/>
        <rFont val="Tw Cen MT"/>
        <family val="2"/>
      </rPr>
      <t>APL-I-1413</t>
    </r>
  </si>
  <si>
    <r>
      <rPr>
        <sz val="9"/>
        <rFont val="Tw Cen MT"/>
        <family val="2"/>
      </rPr>
      <t>PR 1302/18</t>
    </r>
  </si>
  <si>
    <r>
      <rPr>
        <sz val="10"/>
        <rFont val="Tw Cen MT"/>
        <family val="2"/>
      </rPr>
      <t>Farada</t>
    </r>
  </si>
  <si>
    <r>
      <rPr>
        <sz val="9"/>
        <rFont val="Tw Cen MT"/>
        <family val="2"/>
      </rPr>
      <t>APL-I-1414</t>
    </r>
  </si>
  <si>
    <r>
      <rPr>
        <sz val="9"/>
        <rFont val="Tw Cen MT"/>
        <family val="2"/>
      </rPr>
      <t>AEX 832/16</t>
    </r>
  </si>
  <si>
    <r>
      <rPr>
        <sz val="9"/>
        <rFont val="Tw Cen MT"/>
        <family val="2"/>
      </rPr>
      <t>Ad4-Consulting SARL</t>
    </r>
  </si>
  <si>
    <r>
      <rPr>
        <sz val="9"/>
        <rFont val="Tw Cen MT"/>
        <family val="2"/>
      </rPr>
      <t>025022105P</t>
    </r>
  </si>
  <si>
    <r>
      <rPr>
        <sz val="10"/>
        <rFont val="Tw Cen MT"/>
        <family val="2"/>
      </rPr>
      <t>Sébéssounkoto-Sud</t>
    </r>
  </si>
  <si>
    <r>
      <rPr>
        <sz val="9"/>
        <rFont val="Tw Cen MT"/>
        <family val="2"/>
      </rPr>
      <t>APL-I-1415</t>
    </r>
  </si>
  <si>
    <r>
      <rPr>
        <sz val="9"/>
        <rFont val="Tw Cen MT"/>
        <family val="2"/>
      </rPr>
      <t>AE 918/16</t>
    </r>
  </si>
  <si>
    <r>
      <rPr>
        <sz val="9"/>
        <rFont val="Tw Cen MT"/>
        <family val="2"/>
      </rPr>
      <t>Demba Souleymane Pavel Gold "DSP Gold" SARL</t>
    </r>
  </si>
  <si>
    <r>
      <rPr>
        <sz val="9"/>
        <rFont val="Tw Cen MT"/>
        <family val="2"/>
      </rPr>
      <t>084126043W</t>
    </r>
  </si>
  <si>
    <r>
      <rPr>
        <sz val="10"/>
        <rFont val="Tw Cen MT"/>
        <family val="2"/>
      </rPr>
      <t>Méridiala</t>
    </r>
  </si>
  <si>
    <r>
      <rPr>
        <sz val="9"/>
        <rFont val="Tw Cen MT"/>
        <family val="2"/>
      </rPr>
      <t>APL-I-1416</t>
    </r>
  </si>
  <si>
    <r>
      <rPr>
        <sz val="9"/>
        <rFont val="Tw Cen MT"/>
        <family val="2"/>
      </rPr>
      <t>AEX 831/16</t>
    </r>
  </si>
  <si>
    <r>
      <rPr>
        <sz val="10"/>
        <rFont val="Tw Cen MT"/>
        <family val="2"/>
      </rPr>
      <t>Kouanié</t>
    </r>
  </si>
  <si>
    <r>
      <rPr>
        <sz val="9"/>
        <rFont val="Tw Cen MT"/>
        <family val="2"/>
      </rPr>
      <t>APL-I-1417</t>
    </r>
  </si>
  <si>
    <r>
      <rPr>
        <sz val="9"/>
        <rFont val="Tw Cen MT"/>
        <family val="2"/>
      </rPr>
      <t>Bamagold S.A.R.L</t>
    </r>
  </si>
  <si>
    <r>
      <rPr>
        <sz val="9"/>
        <rFont val="Tw Cen MT"/>
        <family val="2"/>
      </rPr>
      <t>082238592X</t>
    </r>
  </si>
  <si>
    <r>
      <rPr>
        <sz val="9"/>
        <rFont val="Tw Cen MT"/>
        <family val="2"/>
      </rPr>
      <t>APL-I-1418</t>
    </r>
  </si>
  <si>
    <r>
      <rPr>
        <sz val="9"/>
        <rFont val="Tw Cen MT"/>
        <family val="2"/>
      </rPr>
      <t>Sadio Baba Invest SARL</t>
    </r>
  </si>
  <si>
    <r>
      <rPr>
        <sz val="9"/>
        <rFont val="Tw Cen MT"/>
        <family val="2"/>
      </rPr>
      <t>086119242B</t>
    </r>
  </si>
  <si>
    <r>
      <rPr>
        <sz val="10"/>
        <rFont val="Tw Cen MT"/>
        <family val="2"/>
      </rPr>
      <t>Komana Kouta</t>
    </r>
  </si>
  <si>
    <r>
      <rPr>
        <sz val="9"/>
        <rFont val="Tw Cen MT"/>
        <family val="2"/>
      </rPr>
      <t>APL-I-1419</t>
    </r>
  </si>
  <si>
    <r>
      <rPr>
        <sz val="9"/>
        <rFont val="Tw Cen MT"/>
        <family val="2"/>
      </rPr>
      <t>AEX 847/16</t>
    </r>
  </si>
  <si>
    <r>
      <rPr>
        <sz val="10"/>
        <rFont val="Tw Cen MT"/>
        <family val="2"/>
      </rPr>
      <t>Tyénébougou</t>
    </r>
  </si>
  <si>
    <r>
      <rPr>
        <sz val="9"/>
        <rFont val="Tw Cen MT"/>
        <family val="2"/>
      </rPr>
      <t>APL-I-142</t>
    </r>
  </si>
  <si>
    <r>
      <rPr>
        <sz val="9"/>
        <rFont val="Tw Cen MT"/>
        <family val="2"/>
      </rPr>
      <t>PR 138/12</t>
    </r>
  </si>
  <si>
    <r>
      <rPr>
        <sz val="10"/>
        <rFont val="Tw Cen MT"/>
        <family val="2"/>
      </rPr>
      <t>Mininko</t>
    </r>
  </si>
  <si>
    <r>
      <rPr>
        <sz val="9"/>
        <rFont val="Tw Cen MT"/>
        <family val="2"/>
      </rPr>
      <t>APL-I-1420</t>
    </r>
  </si>
  <si>
    <r>
      <rPr>
        <sz val="9"/>
        <rFont val="Tw Cen MT"/>
        <family val="2"/>
      </rPr>
      <t>PR 1086/17</t>
    </r>
  </si>
  <si>
    <r>
      <rPr>
        <sz val="9"/>
        <rFont val="Tw Cen MT"/>
        <family val="2"/>
      </rPr>
      <t>Xantus Mali SARL</t>
    </r>
  </si>
  <si>
    <r>
      <rPr>
        <sz val="9"/>
        <rFont val="Tw Cen MT"/>
        <family val="2"/>
      </rPr>
      <t>084127162W</t>
    </r>
  </si>
  <si>
    <r>
      <rPr>
        <sz val="10"/>
        <rFont val="Tw Cen MT"/>
        <family val="2"/>
      </rPr>
      <t>Diéba-Nord</t>
    </r>
  </si>
  <si>
    <r>
      <rPr>
        <sz val="9"/>
        <rFont val="Tw Cen MT"/>
        <family val="2"/>
      </rPr>
      <t>APL-I-1421</t>
    </r>
  </si>
  <si>
    <r>
      <rPr>
        <sz val="9"/>
        <rFont val="Tw Cen MT"/>
        <family val="2"/>
      </rPr>
      <t>PR 1087/17</t>
    </r>
  </si>
  <si>
    <r>
      <rPr>
        <sz val="9"/>
        <rFont val="Tw Cen MT"/>
        <family val="2"/>
      </rPr>
      <t>Xantus Exploration SARL</t>
    </r>
  </si>
  <si>
    <r>
      <rPr>
        <sz val="9"/>
        <rFont val="Tw Cen MT"/>
        <family val="2"/>
      </rPr>
      <t>084128293D</t>
    </r>
  </si>
  <si>
    <r>
      <rPr>
        <sz val="10"/>
        <rFont val="Tw Cen MT"/>
        <family val="2"/>
      </rPr>
      <t>Diéba</t>
    </r>
  </si>
  <si>
    <r>
      <rPr>
        <sz val="9"/>
        <rFont val="Tw Cen MT"/>
        <family val="2"/>
      </rPr>
      <t>APL-I-1422</t>
    </r>
  </si>
  <si>
    <r>
      <rPr>
        <sz val="9"/>
        <rFont val="Tw Cen MT"/>
        <family val="2"/>
      </rPr>
      <t>AEX 848/16</t>
    </r>
  </si>
  <si>
    <r>
      <rPr>
        <sz val="10"/>
        <rFont val="Tw Cen MT"/>
        <family val="2"/>
      </rPr>
      <t>Diarindi</t>
    </r>
  </si>
  <si>
    <r>
      <rPr>
        <sz val="9"/>
        <rFont val="Tw Cen MT"/>
        <family val="2"/>
      </rPr>
      <t>APL-I-1423</t>
    </r>
  </si>
  <si>
    <r>
      <rPr>
        <sz val="9"/>
        <rFont val="Tw Cen MT"/>
        <family val="2"/>
      </rPr>
      <t>PR 1227/17</t>
    </r>
  </si>
  <si>
    <r>
      <rPr>
        <sz val="9"/>
        <rFont val="Tw Cen MT"/>
        <family val="2"/>
      </rPr>
      <t>Enrroxs Energy &amp; Mining Mali SA "EEMM SA"</t>
    </r>
  </si>
  <si>
    <r>
      <rPr>
        <sz val="9"/>
        <rFont val="Tw Cen MT"/>
        <family val="2"/>
      </rPr>
      <t>087800862M</t>
    </r>
  </si>
  <si>
    <r>
      <rPr>
        <sz val="10"/>
        <rFont val="Tw Cen MT"/>
        <family val="2"/>
      </rPr>
      <t>Tinguélé</t>
    </r>
  </si>
  <si>
    <r>
      <rPr>
        <sz val="9"/>
        <rFont val="Tw Cen MT"/>
        <family val="2"/>
      </rPr>
      <t>APL-I-1424</t>
    </r>
  </si>
  <si>
    <r>
      <rPr>
        <sz val="9"/>
        <rFont val="Tw Cen MT"/>
        <family val="2"/>
      </rPr>
      <t>PR 982/17</t>
    </r>
  </si>
  <si>
    <r>
      <rPr>
        <sz val="10"/>
        <rFont val="Tw Cen MT"/>
        <family val="2"/>
      </rPr>
      <t>Dabia-Sud</t>
    </r>
  </si>
  <si>
    <r>
      <rPr>
        <sz val="9"/>
        <rFont val="Tw Cen MT"/>
        <family val="2"/>
      </rPr>
      <t>APL-I-1425</t>
    </r>
  </si>
  <si>
    <r>
      <rPr>
        <sz val="9"/>
        <rFont val="Tw Cen MT"/>
        <family val="2"/>
      </rPr>
      <t>AEX 854/16</t>
    </r>
  </si>
  <si>
    <r>
      <rPr>
        <sz val="10"/>
        <rFont val="Tw Cen MT"/>
        <family val="2"/>
      </rPr>
      <t>Mafeya-Nord</t>
    </r>
  </si>
  <si>
    <r>
      <rPr>
        <sz val="9"/>
        <rFont val="Tw Cen MT"/>
        <family val="2"/>
      </rPr>
      <t>APL-I-1426</t>
    </r>
  </si>
  <si>
    <r>
      <rPr>
        <sz val="9"/>
        <rFont val="Tw Cen MT"/>
        <family val="2"/>
      </rPr>
      <t>Menta Resources Mali "M.R.M" SARL</t>
    </r>
  </si>
  <si>
    <r>
      <rPr>
        <sz val="9"/>
        <rFont val="Tw Cen MT"/>
        <family val="2"/>
      </rPr>
      <t>086139240P</t>
    </r>
  </si>
  <si>
    <r>
      <rPr>
        <sz val="9"/>
        <rFont val="Tw Cen MT"/>
        <family val="2"/>
      </rPr>
      <t>APL-I-1427</t>
    </r>
  </si>
  <si>
    <r>
      <rPr>
        <sz val="10"/>
        <rFont val="Tw Cen MT"/>
        <family val="2"/>
      </rPr>
      <t>Komana-Kouta</t>
    </r>
  </si>
  <si>
    <r>
      <rPr>
        <sz val="9"/>
        <rFont val="Tw Cen MT"/>
        <family val="2"/>
      </rPr>
      <t>APL-I-1428</t>
    </r>
  </si>
  <si>
    <r>
      <rPr>
        <sz val="9"/>
        <rFont val="Tw Cen MT"/>
        <family val="2"/>
      </rPr>
      <t>PR 1308/17</t>
    </r>
  </si>
  <si>
    <r>
      <rPr>
        <sz val="10"/>
        <rFont val="Tw Cen MT"/>
        <family val="2"/>
      </rPr>
      <t>Soumaya</t>
    </r>
  </si>
  <si>
    <r>
      <rPr>
        <sz val="9"/>
        <rFont val="Tw Cen MT"/>
        <family val="2"/>
      </rPr>
      <t>APL-I-1429</t>
    </r>
  </si>
  <si>
    <r>
      <rPr>
        <sz val="9"/>
        <rFont val="Tw Cen MT"/>
        <family val="2"/>
      </rPr>
      <t>APL-I-143</t>
    </r>
  </si>
  <si>
    <r>
      <rPr>
        <sz val="9"/>
        <rFont val="Tw Cen MT"/>
        <family val="2"/>
      </rPr>
      <t>PR 139/12</t>
    </r>
  </si>
  <si>
    <r>
      <rPr>
        <sz val="9"/>
        <rFont val="Tw Cen MT"/>
        <family val="2"/>
      </rPr>
      <t>Samassekou et Fils SARL</t>
    </r>
  </si>
  <si>
    <r>
      <rPr>
        <sz val="9"/>
        <rFont val="Tw Cen MT"/>
        <family val="2"/>
      </rPr>
      <t>085132489T</t>
    </r>
  </si>
  <si>
    <r>
      <rPr>
        <sz val="10"/>
        <rFont val="Tw Cen MT"/>
        <family val="2"/>
      </rPr>
      <t>Fatala</t>
    </r>
  </si>
  <si>
    <r>
      <rPr>
        <sz val="9"/>
        <rFont val="Tw Cen MT"/>
        <family val="2"/>
      </rPr>
      <t>APL-I-1430</t>
    </r>
  </si>
  <si>
    <r>
      <rPr>
        <sz val="9"/>
        <rFont val="Tw Cen MT"/>
        <family val="2"/>
      </rPr>
      <t>AEX 843/16</t>
    </r>
  </si>
  <si>
    <r>
      <rPr>
        <sz val="9"/>
        <rFont val="Tw Cen MT"/>
        <family val="2"/>
      </rPr>
      <t>Ouagadou Bida SARL</t>
    </r>
  </si>
  <si>
    <r>
      <rPr>
        <sz val="9"/>
        <rFont val="Tw Cen MT"/>
        <family val="2"/>
      </rPr>
      <t>087800859G</t>
    </r>
  </si>
  <si>
    <r>
      <rPr>
        <sz val="9"/>
        <rFont val="Tw Cen MT"/>
        <family val="2"/>
      </rPr>
      <t>APL-I-1431</t>
    </r>
  </si>
  <si>
    <r>
      <rPr>
        <sz val="9"/>
        <rFont val="Tw Cen MT"/>
        <family val="2"/>
      </rPr>
      <t>PR 1047/17</t>
    </r>
  </si>
  <si>
    <r>
      <rPr>
        <sz val="9"/>
        <rFont val="Tw Cen MT"/>
        <family val="2"/>
      </rPr>
      <t>Altaman Resources  SARL</t>
    </r>
  </si>
  <si>
    <r>
      <rPr>
        <sz val="9"/>
        <rFont val="Tw Cen MT"/>
        <family val="2"/>
      </rPr>
      <t>086139201L</t>
    </r>
  </si>
  <si>
    <r>
      <rPr>
        <sz val="10"/>
        <rFont val="Tw Cen MT"/>
        <family val="2"/>
      </rPr>
      <t>Bindiougoula Sud</t>
    </r>
  </si>
  <si>
    <r>
      <rPr>
        <sz val="9"/>
        <rFont val="Tw Cen MT"/>
        <family val="2"/>
      </rPr>
      <t>APL-I-1432</t>
    </r>
  </si>
  <si>
    <r>
      <rPr>
        <sz val="9"/>
        <rFont val="Tw Cen MT"/>
        <family val="2"/>
      </rPr>
      <t>AE 1390/17</t>
    </r>
  </si>
  <si>
    <r>
      <rPr>
        <sz val="10"/>
        <rFont val="Tw Cen MT"/>
        <family val="2"/>
      </rPr>
      <t>Sanoukou-Sud</t>
    </r>
  </si>
  <si>
    <r>
      <rPr>
        <sz val="9"/>
        <rFont val="Tw Cen MT"/>
        <family val="2"/>
      </rPr>
      <t>APL-I-1433</t>
    </r>
  </si>
  <si>
    <r>
      <rPr>
        <sz val="9"/>
        <rFont val="Tw Cen MT"/>
        <family val="2"/>
      </rPr>
      <t>Wasmine Or SARL</t>
    </r>
  </si>
  <si>
    <r>
      <rPr>
        <sz val="9"/>
        <rFont val="Tw Cen MT"/>
        <family val="2"/>
      </rPr>
      <t>083323588V</t>
    </r>
  </si>
  <si>
    <r>
      <rPr>
        <sz val="10"/>
        <rFont val="Tw Cen MT"/>
        <family val="2"/>
      </rPr>
      <t>Tiedougoubougou</t>
    </r>
  </si>
  <si>
    <r>
      <rPr>
        <sz val="9"/>
        <rFont val="Tw Cen MT"/>
        <family val="2"/>
      </rPr>
      <t>APL-I-1434</t>
    </r>
  </si>
  <si>
    <r>
      <rPr>
        <sz val="9"/>
        <rFont val="Tw Cen MT"/>
        <family val="2"/>
      </rPr>
      <t>APL-I-1435</t>
    </r>
  </si>
  <si>
    <r>
      <rPr>
        <sz val="9"/>
        <rFont val="Tw Cen MT"/>
        <family val="2"/>
      </rPr>
      <t>AEX 851/16</t>
    </r>
  </si>
  <si>
    <r>
      <rPr>
        <sz val="9"/>
        <rFont val="Tw Cen MT"/>
        <family val="2"/>
      </rPr>
      <t>Société des carrières du Mali " SOCARMA - SARL"</t>
    </r>
  </si>
  <si>
    <r>
      <rPr>
        <sz val="9"/>
        <rFont val="Tw Cen MT"/>
        <family val="2"/>
      </rPr>
      <t>086138999W</t>
    </r>
  </si>
  <si>
    <r>
      <rPr>
        <sz val="10"/>
        <rFont val="Tw Cen MT"/>
        <family val="2"/>
      </rPr>
      <t>Ngakana</t>
    </r>
  </si>
  <si>
    <r>
      <rPr>
        <sz val="9"/>
        <rFont val="Tw Cen MT"/>
        <family val="2"/>
      </rPr>
      <t>APL-I-1436</t>
    </r>
  </si>
  <si>
    <r>
      <rPr>
        <sz val="9"/>
        <rFont val="Tw Cen MT"/>
        <family val="2"/>
      </rPr>
      <t>AEX 852/16</t>
    </r>
  </si>
  <si>
    <r>
      <rPr>
        <sz val="9"/>
        <rFont val="Tw Cen MT"/>
        <family val="2"/>
      </rPr>
      <t>Etablissements Adama SIDIBE " E.T.A.S.I." Sarl</t>
    </r>
  </si>
  <si>
    <r>
      <rPr>
        <sz val="9"/>
        <rFont val="Tw Cen MT"/>
        <family val="2"/>
      </rPr>
      <t>084126326K</t>
    </r>
  </si>
  <si>
    <r>
      <rPr>
        <sz val="10"/>
        <rFont val="Tw Cen MT"/>
        <family val="2"/>
      </rPr>
      <t>Fékouna-Sud</t>
    </r>
  </si>
  <si>
    <r>
      <rPr>
        <sz val="9"/>
        <rFont val="Tw Cen MT"/>
        <family val="2"/>
      </rPr>
      <t>APL-I-1437</t>
    </r>
  </si>
  <si>
    <r>
      <rPr>
        <sz val="9"/>
        <rFont val="Tw Cen MT"/>
        <family val="2"/>
      </rPr>
      <t>AEX 855/16</t>
    </r>
  </si>
  <si>
    <r>
      <rPr>
        <sz val="10"/>
        <rFont val="Tw Cen MT"/>
        <family val="2"/>
      </rPr>
      <t>Sébékoro-Sud</t>
    </r>
  </si>
  <si>
    <r>
      <rPr>
        <sz val="9"/>
        <rFont val="Tw Cen MT"/>
        <family val="2"/>
      </rPr>
      <t>APL-I-1438</t>
    </r>
  </si>
  <si>
    <r>
      <rPr>
        <sz val="9"/>
        <rFont val="Tw Cen MT"/>
        <family val="2"/>
      </rPr>
      <t>AEX 872/16</t>
    </r>
  </si>
  <si>
    <r>
      <rPr>
        <sz val="10"/>
        <rFont val="Tw Cen MT"/>
        <family val="2"/>
      </rPr>
      <t>Gangantan</t>
    </r>
  </si>
  <si>
    <r>
      <rPr>
        <sz val="9"/>
        <rFont val="Tw Cen MT"/>
        <family val="2"/>
      </rPr>
      <t>APL-I-1439</t>
    </r>
  </si>
  <si>
    <r>
      <rPr>
        <sz val="9"/>
        <rFont val="Tw Cen MT"/>
        <family val="2"/>
      </rPr>
      <t>AEX 849/16</t>
    </r>
  </si>
  <si>
    <r>
      <rPr>
        <sz val="10"/>
        <rFont val="Tw Cen MT"/>
        <family val="2"/>
      </rPr>
      <t>Dossolo</t>
    </r>
  </si>
  <si>
    <r>
      <rPr>
        <sz val="9"/>
        <rFont val="Tw Cen MT"/>
        <family val="2"/>
      </rPr>
      <t>APL-I-144</t>
    </r>
  </si>
  <si>
    <r>
      <rPr>
        <sz val="9"/>
        <rFont val="Tw Cen MT"/>
        <family val="2"/>
      </rPr>
      <t>PR 140/12</t>
    </r>
  </si>
  <si>
    <r>
      <rPr>
        <sz val="9"/>
        <rFont val="Tw Cen MT"/>
        <family val="2"/>
      </rPr>
      <t>Sahel Mining LTD</t>
    </r>
  </si>
  <si>
    <r>
      <rPr>
        <sz val="9"/>
        <rFont val="Tw Cen MT"/>
        <family val="2"/>
      </rPr>
      <t>082228467H</t>
    </r>
  </si>
  <si>
    <r>
      <rPr>
        <sz val="10"/>
        <rFont val="Tw Cen MT"/>
        <family val="2"/>
      </rPr>
      <t>Madibaya</t>
    </r>
  </si>
  <si>
    <r>
      <rPr>
        <sz val="9"/>
        <rFont val="Tw Cen MT"/>
        <family val="2"/>
      </rPr>
      <t>APL-I-1440</t>
    </r>
  </si>
  <si>
    <r>
      <rPr>
        <sz val="9"/>
        <rFont val="Tw Cen MT"/>
        <family val="2"/>
      </rPr>
      <t>PR 2084/19</t>
    </r>
  </si>
  <si>
    <r>
      <rPr>
        <sz val="9"/>
        <rFont val="Tw Cen MT"/>
        <family val="2"/>
      </rPr>
      <t>Africa Mining Corporation "A.M.C-SARL"</t>
    </r>
  </si>
  <si>
    <r>
      <rPr>
        <sz val="9"/>
        <rFont val="Tw Cen MT"/>
        <family val="2"/>
      </rPr>
      <t>084121141V</t>
    </r>
  </si>
  <si>
    <r>
      <rPr>
        <sz val="9"/>
        <rFont val="Tw Cen MT"/>
        <family val="2"/>
      </rPr>
      <t>APL-I-1441</t>
    </r>
  </si>
  <si>
    <r>
      <rPr>
        <sz val="9"/>
        <rFont val="Tw Cen MT"/>
        <family val="2"/>
      </rPr>
      <t>Oklo Resources Mali Sarl</t>
    </r>
  </si>
  <si>
    <r>
      <rPr>
        <sz val="9"/>
        <rFont val="Tw Cen MT"/>
        <family val="2"/>
      </rPr>
      <t>086139476F</t>
    </r>
  </si>
  <si>
    <r>
      <rPr>
        <sz val="10"/>
        <rFont val="Tw Cen MT"/>
        <family val="2"/>
      </rPr>
      <t>Aourou</t>
    </r>
  </si>
  <si>
    <r>
      <rPr>
        <sz val="9"/>
        <rFont val="Tw Cen MT"/>
        <family val="2"/>
      </rPr>
      <t>APL-I-1442</t>
    </r>
  </si>
  <si>
    <r>
      <rPr>
        <sz val="9"/>
        <rFont val="Tw Cen MT"/>
        <family val="2"/>
      </rPr>
      <t>AEX 850/16</t>
    </r>
  </si>
  <si>
    <r>
      <rPr>
        <sz val="9"/>
        <rFont val="Tw Cen MT"/>
        <family val="2"/>
      </rPr>
      <t>Fasso Bara SARL</t>
    </r>
  </si>
  <si>
    <r>
      <rPr>
        <sz val="9"/>
        <rFont val="Tw Cen MT"/>
        <family val="2"/>
      </rPr>
      <t>025022155P</t>
    </r>
  </si>
  <si>
    <r>
      <rPr>
        <sz val="10"/>
        <rFont val="Tw Cen MT"/>
        <family val="2"/>
      </rPr>
      <t>Dougan- Ouest</t>
    </r>
  </si>
  <si>
    <r>
      <rPr>
        <sz val="9"/>
        <rFont val="Tw Cen MT"/>
        <family val="2"/>
      </rPr>
      <t>APL-I-1443</t>
    </r>
  </si>
  <si>
    <r>
      <rPr>
        <sz val="9"/>
        <rFont val="Tw Cen MT"/>
        <family val="2"/>
      </rPr>
      <t>AEX 869/16</t>
    </r>
  </si>
  <si>
    <r>
      <rPr>
        <sz val="10"/>
        <rFont val="Tw Cen MT"/>
        <family val="2"/>
      </rPr>
      <t>Kéniékéniéba</t>
    </r>
  </si>
  <si>
    <r>
      <rPr>
        <sz val="9"/>
        <rFont val="Tw Cen MT"/>
        <family val="2"/>
      </rPr>
      <t>APL-I-1444</t>
    </r>
  </si>
  <si>
    <r>
      <rPr>
        <sz val="9"/>
        <rFont val="Tw Cen MT"/>
        <family val="2"/>
      </rPr>
      <t>PR 1124/17</t>
    </r>
  </si>
  <si>
    <r>
      <rPr>
        <sz val="9"/>
        <rFont val="Tw Cen MT"/>
        <family val="2"/>
      </rPr>
      <t>Or,
Phosphates</t>
    </r>
  </si>
  <si>
    <r>
      <rPr>
        <sz val="10"/>
        <rFont val="Tw Cen MT"/>
        <family val="2"/>
      </rPr>
      <t>Dioria</t>
    </r>
  </si>
  <si>
    <r>
      <rPr>
        <sz val="9"/>
        <rFont val="Tw Cen MT"/>
        <family val="2"/>
      </rPr>
      <t>APL-I-1445</t>
    </r>
  </si>
  <si>
    <r>
      <rPr>
        <sz val="9"/>
        <rFont val="Tw Cen MT"/>
        <family val="2"/>
      </rPr>
      <t>AEX 862/16</t>
    </r>
  </si>
  <si>
    <r>
      <rPr>
        <sz val="10"/>
        <rFont val="Tw Cen MT"/>
        <family val="2"/>
      </rPr>
      <t>Faradjè</t>
    </r>
  </si>
  <si>
    <r>
      <rPr>
        <sz val="9"/>
        <rFont val="Tw Cen MT"/>
        <family val="2"/>
      </rPr>
      <t>APL-I-1446</t>
    </r>
  </si>
  <si>
    <r>
      <rPr>
        <sz val="9"/>
        <rFont val="Tw Cen MT"/>
        <family val="2"/>
      </rPr>
      <t>AEX 860/16</t>
    </r>
  </si>
  <si>
    <r>
      <rPr>
        <sz val="9"/>
        <rFont val="Tw Cen MT"/>
        <family val="2"/>
      </rPr>
      <t>Société Minière TRAORE et Fils SARL</t>
    </r>
  </si>
  <si>
    <r>
      <rPr>
        <sz val="9"/>
        <rFont val="Tw Cen MT"/>
        <family val="2"/>
      </rPr>
      <t>086139384J</t>
    </r>
  </si>
  <si>
    <r>
      <rPr>
        <sz val="10"/>
        <rFont val="Tw Cen MT"/>
        <family val="2"/>
      </rPr>
      <t>Farabougou</t>
    </r>
  </si>
  <si>
    <r>
      <rPr>
        <sz val="9"/>
        <rFont val="Tw Cen MT"/>
        <family val="2"/>
      </rPr>
      <t>APL-I-1447</t>
    </r>
  </si>
  <si>
    <r>
      <rPr>
        <sz val="9"/>
        <rFont val="Tw Cen MT"/>
        <family val="2"/>
      </rPr>
      <t>AEX 861/16</t>
    </r>
  </si>
  <si>
    <r>
      <rPr>
        <sz val="10"/>
        <rFont val="Tw Cen MT"/>
        <family val="2"/>
      </rPr>
      <t>Gouanso</t>
    </r>
  </si>
  <si>
    <r>
      <rPr>
        <sz val="9"/>
        <rFont val="Tw Cen MT"/>
        <family val="2"/>
      </rPr>
      <t>APL-I-1448</t>
    </r>
  </si>
  <si>
    <r>
      <rPr>
        <sz val="9"/>
        <rFont val="Tw Cen MT"/>
        <family val="2"/>
      </rPr>
      <t>AEX 1027/17</t>
    </r>
  </si>
  <si>
    <r>
      <rPr>
        <sz val="10"/>
        <rFont val="Tw Cen MT"/>
        <family val="2"/>
      </rPr>
      <t>Sogondiala</t>
    </r>
  </si>
  <si>
    <r>
      <rPr>
        <sz val="9"/>
        <rFont val="Tw Cen MT"/>
        <family val="2"/>
      </rPr>
      <t>APL-I-1449</t>
    </r>
  </si>
  <si>
    <r>
      <rPr>
        <sz val="9"/>
        <rFont val="Tw Cen MT"/>
        <family val="2"/>
      </rPr>
      <t>PR 2366/18</t>
    </r>
  </si>
  <si>
    <r>
      <rPr>
        <sz val="9"/>
        <rFont val="Tw Cen MT"/>
        <family val="2"/>
      </rPr>
      <t>Sacko Holding S.A.</t>
    </r>
  </si>
  <si>
    <r>
      <rPr>
        <sz val="9"/>
        <rFont val="Tw Cen MT"/>
        <family val="2"/>
      </rPr>
      <t>087800875G</t>
    </r>
  </si>
  <si>
    <r>
      <rPr>
        <sz val="10"/>
        <rFont val="Tw Cen MT"/>
        <family val="2"/>
      </rPr>
      <t>Fininko</t>
    </r>
  </si>
  <si>
    <r>
      <rPr>
        <sz val="9"/>
        <rFont val="Tw Cen MT"/>
        <family val="2"/>
      </rPr>
      <t>APL-I-145</t>
    </r>
  </si>
  <si>
    <r>
      <rPr>
        <sz val="9"/>
        <rFont val="Tw Cen MT"/>
        <family val="2"/>
      </rPr>
      <t>PR 141/12</t>
    </r>
  </si>
  <si>
    <r>
      <rPr>
        <sz val="9"/>
        <rFont val="Tw Cen MT"/>
        <family val="2"/>
      </rPr>
      <t>Multinationale pour le Commerce,l'Industrie et les Mines au Mali (MUNCIM-HASBOUNA)SARL</t>
    </r>
  </si>
  <si>
    <r>
      <rPr>
        <sz val="9"/>
        <rFont val="Tw Cen MT"/>
        <family val="2"/>
      </rPr>
      <t>082221307L</t>
    </r>
  </si>
  <si>
    <r>
      <rPr>
        <sz val="10"/>
        <rFont val="Tw Cen MT"/>
        <family val="2"/>
      </rPr>
      <t>Diba-Sud</t>
    </r>
  </si>
  <si>
    <r>
      <rPr>
        <sz val="9"/>
        <rFont val="Tw Cen MT"/>
        <family val="2"/>
      </rPr>
      <t>APL-I-1450</t>
    </r>
  </si>
  <si>
    <r>
      <rPr>
        <sz val="9"/>
        <rFont val="Tw Cen MT"/>
        <family val="2"/>
      </rPr>
      <t>AEX 857/16</t>
    </r>
  </si>
  <si>
    <r>
      <rPr>
        <sz val="9"/>
        <rFont val="Tw Cen MT"/>
        <family val="2"/>
      </rPr>
      <t>APL-I-1451</t>
    </r>
  </si>
  <si>
    <r>
      <rPr>
        <sz val="9"/>
        <rFont val="Tw Cen MT"/>
        <family val="2"/>
      </rPr>
      <t>AEX 858/16</t>
    </r>
  </si>
  <si>
    <r>
      <rPr>
        <sz val="9"/>
        <rFont val="Tw Cen MT"/>
        <family val="2"/>
      </rPr>
      <t>APL-I-1452</t>
    </r>
  </si>
  <si>
    <r>
      <rPr>
        <sz val="9"/>
        <rFont val="Tw Cen MT"/>
        <family val="2"/>
      </rPr>
      <t>AEX 868/16</t>
    </r>
  </si>
  <si>
    <r>
      <rPr>
        <sz val="10"/>
        <rFont val="Tw Cen MT"/>
        <family val="2"/>
      </rPr>
      <t>Bougoula</t>
    </r>
  </si>
  <si>
    <r>
      <rPr>
        <sz val="9"/>
        <rFont val="Tw Cen MT"/>
        <family val="2"/>
      </rPr>
      <t>APL-I-1453</t>
    </r>
  </si>
  <si>
    <r>
      <rPr>
        <sz val="9"/>
        <rFont val="Tw Cen MT"/>
        <family val="2"/>
      </rPr>
      <t>AEX 859/16</t>
    </r>
  </si>
  <si>
    <r>
      <rPr>
        <sz val="9"/>
        <rFont val="Tw Cen MT"/>
        <family val="2"/>
      </rPr>
      <t>APL-I-1454</t>
    </r>
  </si>
  <si>
    <r>
      <rPr>
        <sz val="9"/>
        <rFont val="Tw Cen MT"/>
        <family val="2"/>
      </rPr>
      <t>AEX 856/16</t>
    </r>
  </si>
  <si>
    <r>
      <rPr>
        <sz val="9"/>
        <rFont val="Tw Cen MT"/>
        <family val="2"/>
      </rPr>
      <t>Inmoudo Mining</t>
    </r>
  </si>
  <si>
    <r>
      <rPr>
        <sz val="10"/>
        <rFont val="Tw Cen MT"/>
        <family val="2"/>
      </rPr>
      <t>Diéou</t>
    </r>
  </si>
  <si>
    <r>
      <rPr>
        <sz val="9"/>
        <rFont val="Tw Cen MT"/>
        <family val="2"/>
      </rPr>
      <t>APL-I-1455</t>
    </r>
  </si>
  <si>
    <r>
      <rPr>
        <sz val="9"/>
        <rFont val="Tw Cen MT"/>
        <family val="2"/>
      </rPr>
      <t>AEX 864/16</t>
    </r>
  </si>
  <si>
    <r>
      <rPr>
        <sz val="9"/>
        <rFont val="Tw Cen MT"/>
        <family val="2"/>
      </rPr>
      <t>APL-I-1456</t>
    </r>
  </si>
  <si>
    <r>
      <rPr>
        <sz val="9"/>
        <rFont val="Tw Cen MT"/>
        <family val="2"/>
      </rPr>
      <t>PR 2279/20</t>
    </r>
  </si>
  <si>
    <r>
      <rPr>
        <sz val="9"/>
        <rFont val="Tw Cen MT"/>
        <family val="2"/>
      </rPr>
      <t>APL-I-1457</t>
    </r>
  </si>
  <si>
    <r>
      <rPr>
        <sz val="9"/>
        <rFont val="Tw Cen MT"/>
        <family val="2"/>
      </rPr>
      <t>AEX 867/16</t>
    </r>
  </si>
  <si>
    <r>
      <rPr>
        <sz val="9"/>
        <rFont val="Tw Cen MT"/>
        <family val="2"/>
      </rPr>
      <t>Soiété Minière Bama " SO.MI.B" SARLU</t>
    </r>
  </si>
  <si>
    <r>
      <rPr>
        <sz val="9"/>
        <rFont val="Tw Cen MT"/>
        <family val="2"/>
      </rPr>
      <t>082240816J</t>
    </r>
  </si>
  <si>
    <r>
      <rPr>
        <sz val="10"/>
        <rFont val="Tw Cen MT"/>
        <family val="2"/>
      </rPr>
      <t>Faladiè- Est</t>
    </r>
  </si>
  <si>
    <r>
      <rPr>
        <sz val="9"/>
        <rFont val="Tw Cen MT"/>
        <family val="2"/>
      </rPr>
      <t>APL-I-1458</t>
    </r>
  </si>
  <si>
    <r>
      <rPr>
        <sz val="9"/>
        <rFont val="Tw Cen MT"/>
        <family val="2"/>
      </rPr>
      <t>Société Hengtai Mines Mali SARL</t>
    </r>
  </si>
  <si>
    <r>
      <rPr>
        <sz val="9"/>
        <rFont val="Tw Cen MT"/>
        <family val="2"/>
      </rPr>
      <t>082240845D</t>
    </r>
  </si>
  <si>
    <r>
      <rPr>
        <sz val="10"/>
        <rFont val="Tw Cen MT"/>
        <family val="2"/>
      </rPr>
      <t>Takoutala</t>
    </r>
  </si>
  <si>
    <r>
      <rPr>
        <sz val="9"/>
        <rFont val="Tw Cen MT"/>
        <family val="2"/>
      </rPr>
      <t>APL-I-1459</t>
    </r>
  </si>
  <si>
    <r>
      <rPr>
        <sz val="9"/>
        <rFont val="Tw Cen MT"/>
        <family val="2"/>
      </rPr>
      <t>AEX 870/16</t>
    </r>
  </si>
  <si>
    <r>
      <rPr>
        <sz val="10"/>
        <rFont val="Tw Cen MT"/>
        <family val="2"/>
      </rPr>
      <t>Fangala-Ouest</t>
    </r>
  </si>
  <si>
    <r>
      <rPr>
        <sz val="9"/>
        <rFont val="Tw Cen MT"/>
        <family val="2"/>
      </rPr>
      <t>APL-I-146</t>
    </r>
  </si>
  <si>
    <r>
      <rPr>
        <sz val="9"/>
        <rFont val="Tw Cen MT"/>
        <family val="2"/>
      </rPr>
      <t>PR 142/12</t>
    </r>
  </si>
  <si>
    <r>
      <rPr>
        <sz val="9"/>
        <rFont val="Tw Cen MT"/>
        <family val="2"/>
      </rPr>
      <t>Société d'Exploration de Siribaya SARL</t>
    </r>
  </si>
  <si>
    <r>
      <rPr>
        <sz val="9"/>
        <rFont val="Tw Cen MT"/>
        <family val="2"/>
      </rPr>
      <t>087800767K</t>
    </r>
  </si>
  <si>
    <r>
      <rPr>
        <sz val="10"/>
        <rFont val="Tw Cen MT"/>
        <family val="2"/>
      </rPr>
      <t>Siribaya-Ouest</t>
    </r>
  </si>
  <si>
    <r>
      <rPr>
        <sz val="9"/>
        <rFont val="Tw Cen MT"/>
        <family val="2"/>
      </rPr>
      <t>APL-I-1460</t>
    </r>
  </si>
  <si>
    <r>
      <rPr>
        <sz val="9"/>
        <rFont val="Tw Cen MT"/>
        <family val="2"/>
      </rPr>
      <t>Africa Mining Company SARL "AMC-SARL"</t>
    </r>
  </si>
  <si>
    <r>
      <rPr>
        <sz val="9"/>
        <rFont val="Tw Cen MT"/>
        <family val="2"/>
      </rPr>
      <t>087800873J</t>
    </r>
  </si>
  <si>
    <r>
      <rPr>
        <sz val="9"/>
        <rFont val="Tw Cen MT"/>
        <family val="2"/>
      </rPr>
      <t>APL-I-1461</t>
    </r>
  </si>
  <si>
    <r>
      <rPr>
        <sz val="9"/>
        <rFont val="Tw Cen MT"/>
        <family val="2"/>
      </rPr>
      <t>AEX 866/16</t>
    </r>
  </si>
  <si>
    <r>
      <rPr>
        <sz val="10"/>
        <rFont val="Tw Cen MT"/>
        <family val="2"/>
      </rPr>
      <t>Diangounté-Nord  Ouest</t>
    </r>
  </si>
  <si>
    <r>
      <rPr>
        <sz val="9"/>
        <rFont val="Tw Cen MT"/>
        <family val="2"/>
      </rPr>
      <t>APL-I-1462</t>
    </r>
  </si>
  <si>
    <r>
      <rPr>
        <sz val="9"/>
        <rFont val="Tw Cen MT"/>
        <family val="2"/>
      </rPr>
      <t>AEX 865/16</t>
    </r>
  </si>
  <si>
    <r>
      <rPr>
        <sz val="9"/>
        <rFont val="Tw Cen MT"/>
        <family val="2"/>
      </rPr>
      <t>Carrière de Nianan-SARL</t>
    </r>
  </si>
  <si>
    <r>
      <rPr>
        <sz val="9"/>
        <rFont val="Tw Cen MT"/>
        <family val="2"/>
      </rPr>
      <t>087800876T</t>
    </r>
  </si>
  <si>
    <r>
      <rPr>
        <sz val="10"/>
        <rFont val="Tw Cen MT"/>
        <family val="2"/>
      </rPr>
      <t>Saguélé</t>
    </r>
  </si>
  <si>
    <r>
      <rPr>
        <sz val="9"/>
        <rFont val="Tw Cen MT"/>
        <family val="2"/>
      </rPr>
      <t>APL-I-1463</t>
    </r>
  </si>
  <si>
    <r>
      <rPr>
        <sz val="9"/>
        <rFont val="Tw Cen MT"/>
        <family val="2"/>
      </rPr>
      <t>APL-I-1464</t>
    </r>
  </si>
  <si>
    <r>
      <rPr>
        <sz val="9"/>
        <rFont val="Tw Cen MT"/>
        <family val="2"/>
      </rPr>
      <t>AE 1309/17</t>
    </r>
  </si>
  <si>
    <r>
      <rPr>
        <sz val="10"/>
        <rFont val="Tw Cen MT"/>
        <family val="2"/>
      </rPr>
      <t>Woloni-Ouest</t>
    </r>
  </si>
  <si>
    <r>
      <rPr>
        <sz val="9"/>
        <rFont val="Tw Cen MT"/>
        <family val="2"/>
      </rPr>
      <t>APL-I-1465</t>
    </r>
  </si>
  <si>
    <r>
      <rPr>
        <sz val="9"/>
        <rFont val="Tw Cen MT"/>
        <family val="2"/>
      </rPr>
      <t>AEX 897/16</t>
    </r>
  </si>
  <si>
    <r>
      <rPr>
        <sz val="9"/>
        <rFont val="Tw Cen MT"/>
        <family val="2"/>
      </rPr>
      <t>APL-I-1466</t>
    </r>
  </si>
  <si>
    <r>
      <rPr>
        <sz val="9"/>
        <rFont val="Tw Cen MT"/>
        <family val="2"/>
      </rPr>
      <t>Société Jin Juan SARL</t>
    </r>
  </si>
  <si>
    <r>
      <rPr>
        <sz val="9"/>
        <rFont val="Tw Cen MT"/>
        <family val="2"/>
      </rPr>
      <t>084122878X</t>
    </r>
  </si>
  <si>
    <r>
      <rPr>
        <sz val="10"/>
        <rFont val="Tw Cen MT"/>
        <family val="2"/>
      </rPr>
      <t>Dialafarahkama-Est</t>
    </r>
  </si>
  <si>
    <r>
      <rPr>
        <sz val="9"/>
        <rFont val="Tw Cen MT"/>
        <family val="2"/>
      </rPr>
      <t>APL-I-1467</t>
    </r>
  </si>
  <si>
    <r>
      <rPr>
        <sz val="9"/>
        <rFont val="Tw Cen MT"/>
        <family val="2"/>
      </rPr>
      <t>PR 1223/18</t>
    </r>
  </si>
  <si>
    <r>
      <rPr>
        <sz val="9"/>
        <rFont val="Tw Cen MT"/>
        <family val="2"/>
      </rPr>
      <t>APL-I-1468</t>
    </r>
  </si>
  <si>
    <r>
      <rPr>
        <sz val="9"/>
        <rFont val="Tw Cen MT"/>
        <family val="2"/>
      </rPr>
      <t>AEX 871/16</t>
    </r>
  </si>
  <si>
    <r>
      <rPr>
        <sz val="9"/>
        <rFont val="Tw Cen MT"/>
        <family val="2"/>
      </rPr>
      <t>Société Prance Mining SARL</t>
    </r>
  </si>
  <si>
    <r>
      <rPr>
        <sz val="9"/>
        <rFont val="Tw Cen MT"/>
        <family val="2"/>
      </rPr>
      <t>087800864K</t>
    </r>
  </si>
  <si>
    <r>
      <rPr>
        <sz val="9"/>
        <rFont val="Tw Cen MT"/>
        <family val="2"/>
      </rPr>
      <t>APL-I-1469</t>
    </r>
  </si>
  <si>
    <r>
      <rPr>
        <sz val="9"/>
        <rFont val="Tw Cen MT"/>
        <family val="2"/>
      </rPr>
      <t>APL-I-147</t>
    </r>
  </si>
  <si>
    <r>
      <rPr>
        <sz val="9"/>
        <rFont val="Tw Cen MT"/>
        <family val="2"/>
      </rPr>
      <t>PR 143/12</t>
    </r>
  </si>
  <si>
    <r>
      <rPr>
        <sz val="9"/>
        <rFont val="Tw Cen MT"/>
        <family val="2"/>
      </rPr>
      <t>Great Quest Mali S.A</t>
    </r>
  </si>
  <si>
    <r>
      <rPr>
        <sz val="9"/>
        <rFont val="Tw Cen MT"/>
        <family val="2"/>
      </rPr>
      <t>087800783K</t>
    </r>
  </si>
  <si>
    <r>
      <rPr>
        <sz val="10"/>
        <rFont val="Tw Cen MT"/>
        <family val="2"/>
      </rPr>
      <t>Dabia-Ouest</t>
    </r>
  </si>
  <si>
    <r>
      <rPr>
        <sz val="9"/>
        <rFont val="Tw Cen MT"/>
        <family val="2"/>
      </rPr>
      <t>APL-I-1470</t>
    </r>
  </si>
  <si>
    <r>
      <rPr>
        <sz val="10"/>
        <rFont val="Tw Cen MT"/>
        <family val="2"/>
      </rPr>
      <t>Taoudenit</t>
    </r>
  </si>
  <si>
    <r>
      <rPr>
        <sz val="9"/>
        <rFont val="Tw Cen MT"/>
        <family val="2"/>
      </rPr>
      <t>APL-I-1471</t>
    </r>
  </si>
  <si>
    <r>
      <rPr>
        <sz val="9"/>
        <rFont val="Tw Cen MT"/>
        <family val="2"/>
      </rPr>
      <t>AEX 863/16</t>
    </r>
  </si>
  <si>
    <r>
      <rPr>
        <sz val="9"/>
        <rFont val="Tw Cen MT"/>
        <family val="2"/>
      </rPr>
      <t>APL-I-1472</t>
    </r>
  </si>
  <si>
    <r>
      <rPr>
        <sz val="9"/>
        <rFont val="Tw Cen MT"/>
        <family val="2"/>
      </rPr>
      <t>PR 984/17</t>
    </r>
  </si>
  <si>
    <r>
      <rPr>
        <sz val="9"/>
        <rFont val="Tw Cen MT"/>
        <family val="2"/>
      </rPr>
      <t>APL-I-1473</t>
    </r>
  </si>
  <si>
    <r>
      <rPr>
        <sz val="9"/>
        <rFont val="Tw Cen MT"/>
        <family val="2"/>
      </rPr>
      <t>PR 1644/18</t>
    </r>
  </si>
  <si>
    <r>
      <rPr>
        <sz val="9"/>
        <rFont val="Tw Cen MT"/>
        <family val="2"/>
      </rPr>
      <t>APL-I-1474</t>
    </r>
  </si>
  <si>
    <r>
      <rPr>
        <sz val="9"/>
        <rFont val="Tw Cen MT"/>
        <family val="2"/>
      </rPr>
      <t>AEX 900/16</t>
    </r>
  </si>
  <si>
    <r>
      <rPr>
        <sz val="9"/>
        <rFont val="Tw Cen MT"/>
        <family val="2"/>
      </rPr>
      <t>Idéal des Entreprises et des Travaux du Mali SARL "IDET MALI - SARL"</t>
    </r>
  </si>
  <si>
    <r>
      <rPr>
        <sz val="9"/>
        <rFont val="Tw Cen MT"/>
        <family val="2"/>
      </rPr>
      <t>082240955X</t>
    </r>
  </si>
  <si>
    <r>
      <rPr>
        <sz val="10"/>
        <rFont val="Tw Cen MT"/>
        <family val="2"/>
      </rPr>
      <t>Ngakana-Ouest</t>
    </r>
  </si>
  <si>
    <r>
      <rPr>
        <sz val="9"/>
        <rFont val="Tw Cen MT"/>
        <family val="2"/>
      </rPr>
      <t>APL-I-1475</t>
    </r>
  </si>
  <si>
    <r>
      <rPr>
        <sz val="10"/>
        <rFont val="Tw Cen MT"/>
        <family val="2"/>
      </rPr>
      <t>Kéniéro</t>
    </r>
  </si>
  <si>
    <r>
      <rPr>
        <sz val="9"/>
        <rFont val="Tw Cen MT"/>
        <family val="2"/>
      </rPr>
      <t>APL-I-1476</t>
    </r>
  </si>
  <si>
    <r>
      <rPr>
        <sz val="9"/>
        <rFont val="Tw Cen MT"/>
        <family val="2"/>
      </rPr>
      <t>AEX 915/16</t>
    </r>
  </si>
  <si>
    <r>
      <rPr>
        <sz val="9"/>
        <rFont val="Tw Cen MT"/>
        <family val="2"/>
      </rPr>
      <t>Société Maliki Diarra (SOMADIA)</t>
    </r>
  </si>
  <si>
    <r>
      <rPr>
        <sz val="9"/>
        <rFont val="Tw Cen MT"/>
        <family val="2"/>
      </rPr>
      <t>05001882W</t>
    </r>
  </si>
  <si>
    <r>
      <rPr>
        <sz val="10"/>
        <rFont val="Tw Cen MT"/>
        <family val="2"/>
      </rPr>
      <t>Primpé</t>
    </r>
  </si>
  <si>
    <r>
      <rPr>
        <sz val="9"/>
        <rFont val="Tw Cen MT"/>
        <family val="2"/>
      </rPr>
      <t>APL-I-1477</t>
    </r>
  </si>
  <si>
    <r>
      <rPr>
        <sz val="9"/>
        <rFont val="Tw Cen MT"/>
        <family val="2"/>
      </rPr>
      <t>AE 1046/17</t>
    </r>
  </si>
  <si>
    <r>
      <rPr>
        <sz val="9"/>
        <rFont val="Tw Cen MT"/>
        <family val="2"/>
      </rPr>
      <t>Etude Géologique et Environnementale "EGéo" SARL</t>
    </r>
  </si>
  <si>
    <r>
      <rPr>
        <sz val="9"/>
        <rFont val="Tw Cen MT"/>
        <family val="2"/>
      </rPr>
      <t>086128841P</t>
    </r>
  </si>
  <si>
    <r>
      <rPr>
        <sz val="9"/>
        <rFont val="Tw Cen MT"/>
        <family val="2"/>
      </rPr>
      <t>APL-I-1478</t>
    </r>
  </si>
  <si>
    <r>
      <rPr>
        <sz val="10"/>
        <rFont val="Tw Cen MT"/>
        <family val="2"/>
      </rPr>
      <t>Komankoro-Nord</t>
    </r>
  </si>
  <si>
    <r>
      <rPr>
        <sz val="9"/>
        <rFont val="Tw Cen MT"/>
        <family val="2"/>
      </rPr>
      <t>APL-I-1479</t>
    </r>
  </si>
  <si>
    <r>
      <rPr>
        <sz val="9"/>
        <rFont val="Tw Cen MT"/>
        <family val="2"/>
      </rPr>
      <t>APL-I-148</t>
    </r>
  </si>
  <si>
    <r>
      <rPr>
        <sz val="9"/>
        <rFont val="Tw Cen MT"/>
        <family val="2"/>
      </rPr>
      <t>PR 144/12</t>
    </r>
  </si>
  <si>
    <r>
      <rPr>
        <sz val="9"/>
        <rFont val="Tw Cen MT"/>
        <family val="2"/>
      </rPr>
      <t>Gana Mining Company SARL</t>
    </r>
  </si>
  <si>
    <r>
      <rPr>
        <sz val="10"/>
        <rFont val="Tw Cen MT"/>
        <family val="2"/>
      </rPr>
      <t>Tanala</t>
    </r>
  </si>
  <si>
    <r>
      <rPr>
        <sz val="9"/>
        <rFont val="Tw Cen MT"/>
        <family val="2"/>
      </rPr>
      <t>APL-I-1480</t>
    </r>
  </si>
  <si>
    <r>
      <rPr>
        <sz val="9"/>
        <rFont val="Tw Cen MT"/>
        <family val="2"/>
      </rPr>
      <t>PR 1116/17</t>
    </r>
  </si>
  <si>
    <r>
      <rPr>
        <sz val="10"/>
        <rFont val="Tw Cen MT"/>
        <family val="2"/>
      </rPr>
      <t>Yanfolila</t>
    </r>
  </si>
  <si>
    <r>
      <rPr>
        <sz val="9"/>
        <rFont val="Tw Cen MT"/>
        <family val="2"/>
      </rPr>
      <t>APL-I-1481</t>
    </r>
  </si>
  <si>
    <r>
      <rPr>
        <sz val="9"/>
        <rFont val="Tw Cen MT"/>
        <family val="2"/>
      </rPr>
      <t>PR 1114/17</t>
    </r>
  </si>
  <si>
    <r>
      <rPr>
        <sz val="10"/>
        <rFont val="Tw Cen MT"/>
        <family val="2"/>
      </rPr>
      <t>Kolondièba</t>
    </r>
  </si>
  <si>
    <r>
      <rPr>
        <sz val="9"/>
        <rFont val="Tw Cen MT"/>
        <family val="2"/>
      </rPr>
      <t>APL-I-1482</t>
    </r>
  </si>
  <si>
    <r>
      <rPr>
        <sz val="9"/>
        <rFont val="Tw Cen MT"/>
        <family val="2"/>
      </rPr>
      <t>PR 1109/17</t>
    </r>
  </si>
  <si>
    <r>
      <rPr>
        <sz val="9"/>
        <rFont val="Tw Cen MT"/>
        <family val="2"/>
      </rPr>
      <t>Société Camara et Fils (SOCAF-SARL)</t>
    </r>
  </si>
  <si>
    <r>
      <rPr>
        <sz val="10"/>
        <rFont val="Tw Cen MT"/>
        <family val="2"/>
      </rPr>
      <t>Boutounguissi-Sud</t>
    </r>
  </si>
  <si>
    <r>
      <rPr>
        <sz val="9"/>
        <rFont val="Tw Cen MT"/>
        <family val="2"/>
      </rPr>
      <t>APL-I-1483</t>
    </r>
  </si>
  <si>
    <r>
      <rPr>
        <sz val="9"/>
        <rFont val="Tw Cen MT"/>
        <family val="2"/>
      </rPr>
      <t>PR 1108/17</t>
    </r>
  </si>
  <si>
    <r>
      <rPr>
        <sz val="9"/>
        <rFont val="Tw Cen MT"/>
        <family val="2"/>
      </rPr>
      <t>APL-I-1484</t>
    </r>
  </si>
  <si>
    <r>
      <rPr>
        <sz val="9"/>
        <rFont val="Tw Cen MT"/>
        <family val="2"/>
      </rPr>
      <t>AEX 895/16</t>
    </r>
  </si>
  <si>
    <r>
      <rPr>
        <sz val="9"/>
        <rFont val="Tw Cen MT"/>
        <family val="2"/>
      </rPr>
      <t>Société Nationale Builder SARL</t>
    </r>
  </si>
  <si>
    <r>
      <rPr>
        <sz val="9"/>
        <rFont val="Tw Cen MT"/>
        <family val="2"/>
      </rPr>
      <t>085120306A</t>
    </r>
  </si>
  <si>
    <r>
      <rPr>
        <sz val="10"/>
        <rFont val="Tw Cen MT"/>
        <family val="2"/>
      </rPr>
      <t>Djinna-Nord</t>
    </r>
  </si>
  <si>
    <r>
      <rPr>
        <sz val="9"/>
        <rFont val="Tw Cen MT"/>
        <family val="2"/>
      </rPr>
      <t>APL-I-1485</t>
    </r>
  </si>
  <si>
    <r>
      <rPr>
        <sz val="9"/>
        <rFont val="Tw Cen MT"/>
        <family val="2"/>
      </rPr>
      <t>PR 2562/21</t>
    </r>
  </si>
  <si>
    <r>
      <rPr>
        <sz val="9"/>
        <rFont val="Tw Cen MT"/>
        <family val="2"/>
      </rPr>
      <t>SESAME SARL</t>
    </r>
  </si>
  <si>
    <r>
      <rPr>
        <sz val="9"/>
        <rFont val="Tw Cen MT"/>
        <family val="2"/>
      </rPr>
      <t>087000153M</t>
    </r>
  </si>
  <si>
    <r>
      <rPr>
        <sz val="10"/>
        <rFont val="Tw Cen MT"/>
        <family val="2"/>
      </rPr>
      <t>Piama</t>
    </r>
  </si>
  <si>
    <r>
      <rPr>
        <sz val="9"/>
        <rFont val="Tw Cen MT"/>
        <family val="2"/>
      </rPr>
      <t>APL-I-1486</t>
    </r>
  </si>
  <si>
    <r>
      <rPr>
        <sz val="9"/>
        <rFont val="Tw Cen MT"/>
        <family val="2"/>
      </rPr>
      <t>PR 1640/18</t>
    </r>
  </si>
  <si>
    <r>
      <rPr>
        <sz val="10"/>
        <rFont val="Tw Cen MT"/>
        <family val="2"/>
      </rPr>
      <t>Badougou</t>
    </r>
  </si>
  <si>
    <r>
      <rPr>
        <sz val="9"/>
        <rFont val="Tw Cen MT"/>
        <family val="2"/>
      </rPr>
      <t>APL-I-1487</t>
    </r>
  </si>
  <si>
    <r>
      <rPr>
        <sz val="9"/>
        <rFont val="Tw Cen MT"/>
        <family val="2"/>
      </rPr>
      <t>Bashkad Gold SARL</t>
    </r>
  </si>
  <si>
    <r>
      <rPr>
        <sz val="9"/>
        <rFont val="Tw Cen MT"/>
        <family val="2"/>
      </rPr>
      <t>085133408J</t>
    </r>
  </si>
  <si>
    <r>
      <rPr>
        <sz val="10"/>
        <rFont val="Tw Cen MT"/>
        <family val="2"/>
      </rPr>
      <t>Mamblila-Nord</t>
    </r>
  </si>
  <si>
    <r>
      <rPr>
        <sz val="9"/>
        <rFont val="Tw Cen MT"/>
        <family val="2"/>
      </rPr>
      <t>APL-I-1488</t>
    </r>
  </si>
  <si>
    <r>
      <rPr>
        <sz val="9"/>
        <rFont val="Tw Cen MT"/>
        <family val="2"/>
      </rPr>
      <t>AE 917/16</t>
    </r>
  </si>
  <si>
    <r>
      <rPr>
        <sz val="9"/>
        <rFont val="Tw Cen MT"/>
        <family val="2"/>
      </rPr>
      <t>Metalli Exploration And Mining SARL</t>
    </r>
  </si>
  <si>
    <r>
      <rPr>
        <sz val="9"/>
        <rFont val="Tw Cen MT"/>
        <family val="2"/>
      </rPr>
      <t>084121704P</t>
    </r>
  </si>
  <si>
    <r>
      <rPr>
        <sz val="10"/>
        <rFont val="Tw Cen MT"/>
        <family val="2"/>
      </rPr>
      <t>Bodoko</t>
    </r>
  </si>
  <si>
    <r>
      <rPr>
        <sz val="9"/>
        <rFont val="Tw Cen MT"/>
        <family val="2"/>
      </rPr>
      <t>APL-I-1489</t>
    </r>
  </si>
  <si>
    <r>
      <rPr>
        <sz val="9"/>
        <rFont val="Tw Cen MT"/>
        <family val="2"/>
      </rPr>
      <t>AEX 898/16</t>
    </r>
  </si>
  <si>
    <r>
      <rPr>
        <sz val="10"/>
        <rFont val="Tw Cen MT"/>
        <family val="2"/>
      </rPr>
      <t>Dyinko-Sud</t>
    </r>
  </si>
  <si>
    <r>
      <rPr>
        <sz val="9"/>
        <rFont val="Tw Cen MT"/>
        <family val="2"/>
      </rPr>
      <t>APL-I-149</t>
    </r>
  </si>
  <si>
    <r>
      <rPr>
        <sz val="9"/>
        <rFont val="Tw Cen MT"/>
        <family val="2"/>
      </rPr>
      <t>PR 145/12</t>
    </r>
  </si>
  <si>
    <r>
      <rPr>
        <sz val="9"/>
        <rFont val="Tw Cen MT"/>
        <family val="2"/>
      </rPr>
      <t>Mali-Canada SARL</t>
    </r>
  </si>
  <si>
    <r>
      <rPr>
        <sz val="10"/>
        <rFont val="Tw Cen MT"/>
        <family val="2"/>
      </rPr>
      <t>Teichibé</t>
    </r>
  </si>
  <si>
    <r>
      <rPr>
        <sz val="9"/>
        <rFont val="Tw Cen MT"/>
        <family val="2"/>
      </rPr>
      <t>APL-I-1490</t>
    </r>
  </si>
  <si>
    <r>
      <rPr>
        <sz val="9"/>
        <rFont val="Tw Cen MT"/>
        <family val="2"/>
      </rPr>
      <t>AEX 943/17</t>
    </r>
  </si>
  <si>
    <r>
      <rPr>
        <sz val="9"/>
        <rFont val="Tw Cen MT"/>
        <family val="2"/>
      </rPr>
      <t>SAB International SARL</t>
    </r>
  </si>
  <si>
    <r>
      <rPr>
        <sz val="9"/>
        <rFont val="Tw Cen MT"/>
        <family val="2"/>
      </rPr>
      <t>087800877E</t>
    </r>
  </si>
  <si>
    <r>
      <rPr>
        <sz val="10"/>
        <rFont val="Tw Cen MT"/>
        <family val="2"/>
      </rPr>
      <t>Diokèba-Sud</t>
    </r>
  </si>
  <si>
    <r>
      <rPr>
        <sz val="9"/>
        <rFont val="Tw Cen MT"/>
        <family val="2"/>
      </rPr>
      <t>APL-I-1491</t>
    </r>
  </si>
  <si>
    <r>
      <rPr>
        <sz val="9"/>
        <rFont val="Tw Cen MT"/>
        <family val="2"/>
      </rPr>
      <t>PR 2094/19</t>
    </r>
  </si>
  <si>
    <r>
      <rPr>
        <sz val="9"/>
        <rFont val="Tw Cen MT"/>
        <family val="2"/>
      </rPr>
      <t>APL-I-1492</t>
    </r>
  </si>
  <si>
    <r>
      <rPr>
        <sz val="9"/>
        <rFont val="Tw Cen MT"/>
        <family val="2"/>
      </rPr>
      <t>Bagoé National Corporation (BANCO) SARL</t>
    </r>
  </si>
  <si>
    <r>
      <rPr>
        <sz val="9"/>
        <rFont val="Tw Cen MT"/>
        <family val="2"/>
      </rPr>
      <t>087800421C</t>
    </r>
  </si>
  <si>
    <r>
      <rPr>
        <sz val="10"/>
        <rFont val="Tw Cen MT"/>
        <family val="2"/>
      </rPr>
      <t>Fatou</t>
    </r>
  </si>
  <si>
    <r>
      <rPr>
        <sz val="9"/>
        <rFont val="Tw Cen MT"/>
        <family val="2"/>
      </rPr>
      <t>APL-I-1493</t>
    </r>
  </si>
  <si>
    <r>
      <rPr>
        <sz val="9"/>
        <rFont val="Tw Cen MT"/>
        <family val="2"/>
      </rPr>
      <t>AEX 901/16</t>
    </r>
  </si>
  <si>
    <r>
      <rPr>
        <sz val="9"/>
        <rFont val="Tw Cen MT"/>
        <family val="2"/>
      </rPr>
      <t>Djiguiba Mining Sarl</t>
    </r>
  </si>
  <si>
    <r>
      <rPr>
        <sz val="9"/>
        <rFont val="Tw Cen MT"/>
        <family val="2"/>
      </rPr>
      <t>087800821L</t>
    </r>
  </si>
  <si>
    <r>
      <rPr>
        <sz val="9"/>
        <rFont val="Tw Cen MT"/>
        <family val="2"/>
      </rPr>
      <t>APL-I-1494</t>
    </r>
  </si>
  <si>
    <r>
      <rPr>
        <sz val="9"/>
        <rFont val="Tw Cen MT"/>
        <family val="2"/>
      </rPr>
      <t>AEX 899/16</t>
    </r>
  </si>
  <si>
    <r>
      <rPr>
        <sz val="10"/>
        <rFont val="Tw Cen MT"/>
        <family val="2"/>
      </rPr>
      <t>Tonfala-Est</t>
    </r>
  </si>
  <si>
    <r>
      <rPr>
        <sz val="9"/>
        <rFont val="Tw Cen MT"/>
        <family val="2"/>
      </rPr>
      <t>APL-I-1495</t>
    </r>
  </si>
  <si>
    <r>
      <rPr>
        <sz val="9"/>
        <rFont val="Tw Cen MT"/>
        <family val="2"/>
      </rPr>
      <t>APL-I-1496</t>
    </r>
  </si>
  <si>
    <r>
      <rPr>
        <sz val="9"/>
        <rFont val="Tw Cen MT"/>
        <family val="2"/>
      </rPr>
      <t>APL-I-1497</t>
    </r>
  </si>
  <si>
    <r>
      <rPr>
        <sz val="9"/>
        <rFont val="Tw Cen MT"/>
        <family val="2"/>
      </rPr>
      <t>AE 1054/17</t>
    </r>
  </si>
  <si>
    <r>
      <rPr>
        <sz val="9"/>
        <rFont val="Tw Cen MT"/>
        <family val="2"/>
      </rPr>
      <t>Entreprise Malienne de Construction et de Concassage (EMACCO)</t>
    </r>
  </si>
  <si>
    <r>
      <rPr>
        <sz val="9"/>
        <rFont val="Tw Cen MT"/>
        <family val="2"/>
      </rPr>
      <t>084111783D</t>
    </r>
  </si>
  <si>
    <r>
      <rPr>
        <sz val="10"/>
        <rFont val="Tw Cen MT"/>
        <family val="2"/>
      </rPr>
      <t>Soteli</t>
    </r>
  </si>
  <si>
    <r>
      <rPr>
        <sz val="9"/>
        <rFont val="Tw Cen MT"/>
        <family val="2"/>
      </rPr>
      <t>APL-I-1498</t>
    </r>
  </si>
  <si>
    <r>
      <rPr>
        <sz val="9"/>
        <rFont val="Tw Cen MT"/>
        <family val="2"/>
      </rPr>
      <t>AEX 896/16</t>
    </r>
  </si>
  <si>
    <r>
      <rPr>
        <sz val="9"/>
        <rFont val="Tw Cen MT"/>
        <family val="2"/>
      </rPr>
      <t>CYPROM SARL</t>
    </r>
  </si>
  <si>
    <r>
      <rPr>
        <sz val="9"/>
        <rFont val="Tw Cen MT"/>
        <family val="2"/>
      </rPr>
      <t>087800883V</t>
    </r>
  </si>
  <si>
    <r>
      <rPr>
        <sz val="9"/>
        <rFont val="Tw Cen MT"/>
        <family val="2"/>
      </rPr>
      <t>APL-I-1499</t>
    </r>
  </si>
  <si>
    <r>
      <rPr>
        <sz val="9"/>
        <rFont val="Tw Cen MT"/>
        <family val="2"/>
      </rPr>
      <t>APL-I-15</t>
    </r>
  </si>
  <si>
    <r>
      <rPr>
        <sz val="9"/>
        <rFont val="Tw Cen MT"/>
        <family val="2"/>
      </rPr>
      <t>PR 13/11</t>
    </r>
  </si>
  <si>
    <r>
      <rPr>
        <sz val="9"/>
        <rFont val="Tw Cen MT"/>
        <family val="2"/>
      </rPr>
      <t>Cluff Gold PLc</t>
    </r>
  </si>
  <si>
    <r>
      <rPr>
        <sz val="9"/>
        <rFont val="Tw Cen MT"/>
        <family val="2"/>
      </rPr>
      <t>087800737F</t>
    </r>
  </si>
  <si>
    <r>
      <rPr>
        <sz val="10"/>
        <rFont val="Tw Cen MT"/>
        <family val="2"/>
      </rPr>
      <t>Mamoudouya</t>
    </r>
  </si>
  <si>
    <r>
      <rPr>
        <sz val="9"/>
        <rFont val="Tw Cen MT"/>
        <family val="2"/>
      </rPr>
      <t>APL-I-150</t>
    </r>
  </si>
  <si>
    <r>
      <rPr>
        <sz val="9"/>
        <rFont val="Tw Cen MT"/>
        <family val="2"/>
      </rPr>
      <t>PR 146/12</t>
    </r>
  </si>
  <si>
    <r>
      <rPr>
        <sz val="10"/>
        <rFont val="Tw Cen MT"/>
        <family val="2"/>
      </rPr>
      <t>Serinati</t>
    </r>
  </si>
  <si>
    <r>
      <rPr>
        <sz val="9"/>
        <rFont val="Tw Cen MT"/>
        <family val="2"/>
      </rPr>
      <t>APL-I-1500</t>
    </r>
  </si>
  <si>
    <r>
      <rPr>
        <sz val="9"/>
        <rFont val="Tw Cen MT"/>
        <family val="2"/>
      </rPr>
      <t>AEX 903/16</t>
    </r>
  </si>
  <si>
    <r>
      <rPr>
        <sz val="10"/>
        <rFont val="Tw Cen MT"/>
        <family val="2"/>
      </rPr>
      <t>Difémou-Sud</t>
    </r>
  </si>
  <si>
    <r>
      <rPr>
        <sz val="9"/>
        <rFont val="Tw Cen MT"/>
        <family val="2"/>
      </rPr>
      <t>APL-I-1501</t>
    </r>
  </si>
  <si>
    <r>
      <rPr>
        <sz val="9"/>
        <rFont val="Tw Cen MT"/>
        <family val="2"/>
      </rPr>
      <t>AEX 902/16</t>
    </r>
  </si>
  <si>
    <r>
      <rPr>
        <sz val="9"/>
        <rFont val="Tw Cen MT"/>
        <family val="2"/>
      </rPr>
      <t>APL-I-1502</t>
    </r>
  </si>
  <si>
    <r>
      <rPr>
        <sz val="9"/>
        <rFont val="Tw Cen MT"/>
        <family val="2"/>
      </rPr>
      <t>AEX 904/16</t>
    </r>
  </si>
  <si>
    <r>
      <rPr>
        <sz val="9"/>
        <rFont val="Tw Cen MT"/>
        <family val="2"/>
      </rPr>
      <t>K &amp; S Internationale Groupe SARL</t>
    </r>
  </si>
  <si>
    <r>
      <rPr>
        <sz val="9"/>
        <rFont val="Tw Cen MT"/>
        <family val="2"/>
      </rPr>
      <t>087800882H</t>
    </r>
  </si>
  <si>
    <r>
      <rPr>
        <sz val="10"/>
        <rFont val="Tw Cen MT"/>
        <family val="2"/>
      </rPr>
      <t>Djinétoumanina</t>
    </r>
  </si>
  <si>
    <r>
      <rPr>
        <sz val="9"/>
        <rFont val="Tw Cen MT"/>
        <family val="2"/>
      </rPr>
      <t>APL-I-1503</t>
    </r>
  </si>
  <si>
    <r>
      <rPr>
        <sz val="9"/>
        <rFont val="Tw Cen MT"/>
        <family val="2"/>
      </rPr>
      <t>AEX 905/16</t>
    </r>
  </si>
  <si>
    <r>
      <rPr>
        <sz val="10"/>
        <rFont val="Tw Cen MT"/>
        <family val="2"/>
      </rPr>
      <t>Kakadian-Sud</t>
    </r>
  </si>
  <si>
    <r>
      <rPr>
        <sz val="9"/>
        <rFont val="Tw Cen MT"/>
        <family val="2"/>
      </rPr>
      <t>APL-I-1504</t>
    </r>
  </si>
  <si>
    <r>
      <rPr>
        <sz val="9"/>
        <rFont val="Tw Cen MT"/>
        <family val="2"/>
      </rPr>
      <t>APL-I-1505</t>
    </r>
  </si>
  <si>
    <r>
      <rPr>
        <sz val="9"/>
        <rFont val="Tw Cen MT"/>
        <family val="2"/>
      </rPr>
      <t>AEX 906/16</t>
    </r>
  </si>
  <si>
    <r>
      <rPr>
        <sz val="9"/>
        <rFont val="Tw Cen MT"/>
        <family val="2"/>
      </rPr>
      <t>Zone Mining SARL</t>
    </r>
  </si>
  <si>
    <r>
      <rPr>
        <sz val="9"/>
        <rFont val="Tw Cen MT"/>
        <family val="2"/>
      </rPr>
      <t>087800884F</t>
    </r>
  </si>
  <si>
    <r>
      <rPr>
        <sz val="10"/>
        <rFont val="Tw Cen MT"/>
        <family val="2"/>
      </rPr>
      <t>Firakoro</t>
    </r>
  </si>
  <si>
    <r>
      <rPr>
        <sz val="9"/>
        <rFont val="Tw Cen MT"/>
        <family val="2"/>
      </rPr>
      <t>APL-I-1506</t>
    </r>
  </si>
  <si>
    <r>
      <rPr>
        <sz val="9"/>
        <rFont val="Tw Cen MT"/>
        <family val="2"/>
      </rPr>
      <t>AEX 907/16</t>
    </r>
  </si>
  <si>
    <r>
      <rPr>
        <sz val="10"/>
        <rFont val="Tw Cen MT"/>
        <family val="2"/>
      </rPr>
      <t>Sala</t>
    </r>
  </si>
  <si>
    <r>
      <rPr>
        <sz val="9"/>
        <rFont val="Tw Cen MT"/>
        <family val="2"/>
      </rPr>
      <t>APL-I-1507</t>
    </r>
  </si>
  <si>
    <r>
      <rPr>
        <sz val="9"/>
        <rFont val="Tw Cen MT"/>
        <family val="2"/>
      </rPr>
      <t>AEX 908/16</t>
    </r>
  </si>
  <si>
    <r>
      <rPr>
        <sz val="10"/>
        <rFont val="Tw Cen MT"/>
        <family val="2"/>
      </rPr>
      <t>Kébéni</t>
    </r>
  </si>
  <si>
    <r>
      <rPr>
        <sz val="9"/>
        <rFont val="Tw Cen MT"/>
        <family val="2"/>
      </rPr>
      <t>APL-I-1508</t>
    </r>
  </si>
  <si>
    <r>
      <rPr>
        <sz val="9"/>
        <rFont val="Tw Cen MT"/>
        <family val="2"/>
      </rPr>
      <t>AEX 909/16</t>
    </r>
  </si>
  <si>
    <r>
      <rPr>
        <sz val="10"/>
        <rFont val="Tw Cen MT"/>
        <family val="2"/>
      </rPr>
      <t>Fatou-Ouest</t>
    </r>
  </si>
  <si>
    <r>
      <rPr>
        <sz val="9"/>
        <rFont val="Tw Cen MT"/>
        <family val="2"/>
      </rPr>
      <t>APL-I-1509</t>
    </r>
  </si>
  <si>
    <r>
      <rPr>
        <sz val="9"/>
        <rFont val="Tw Cen MT"/>
        <family val="2"/>
      </rPr>
      <t>AEX 910/16</t>
    </r>
  </si>
  <si>
    <r>
      <rPr>
        <sz val="9"/>
        <rFont val="Tw Cen MT"/>
        <family val="2"/>
      </rPr>
      <t>Société Jin Yuan SARL</t>
    </r>
  </si>
  <si>
    <r>
      <rPr>
        <sz val="9"/>
        <rFont val="Tw Cen MT"/>
        <family val="2"/>
      </rPr>
      <t>APL-I-151</t>
    </r>
  </si>
  <si>
    <r>
      <rPr>
        <sz val="9"/>
        <rFont val="Tw Cen MT"/>
        <family val="2"/>
      </rPr>
      <t>PR 147/12</t>
    </r>
  </si>
  <si>
    <r>
      <rPr>
        <sz val="9"/>
        <rFont val="Tw Cen MT"/>
        <family val="2"/>
      </rPr>
      <t>Stellar Pacific Mali SARL</t>
    </r>
  </si>
  <si>
    <r>
      <rPr>
        <sz val="9"/>
        <rFont val="Tw Cen MT"/>
        <family val="2"/>
      </rPr>
      <t>083324704V</t>
    </r>
  </si>
  <si>
    <r>
      <rPr>
        <sz val="10"/>
        <rFont val="Tw Cen MT"/>
        <family val="2"/>
      </rPr>
      <t>Namarana</t>
    </r>
  </si>
  <si>
    <r>
      <rPr>
        <sz val="9"/>
        <rFont val="Tw Cen MT"/>
        <family val="2"/>
      </rPr>
      <t>APL-I-1510</t>
    </r>
  </si>
  <si>
    <r>
      <rPr>
        <sz val="9"/>
        <rFont val="Tw Cen MT"/>
        <family val="2"/>
      </rPr>
      <t>AEX 911/16</t>
    </r>
  </si>
  <si>
    <r>
      <rPr>
        <sz val="9"/>
        <rFont val="Tw Cen MT"/>
        <family val="2"/>
      </rPr>
      <t>APL-I-1511</t>
    </r>
  </si>
  <si>
    <r>
      <rPr>
        <sz val="9"/>
        <rFont val="Tw Cen MT"/>
        <family val="2"/>
      </rPr>
      <t>AEX 912/16</t>
    </r>
  </si>
  <si>
    <r>
      <rPr>
        <sz val="10"/>
        <rFont val="Tw Cen MT"/>
        <family val="2"/>
      </rPr>
      <t>Tégué-Koura</t>
    </r>
  </si>
  <si>
    <r>
      <rPr>
        <sz val="9"/>
        <rFont val="Tw Cen MT"/>
        <family val="2"/>
      </rPr>
      <t>APL-I-1512</t>
    </r>
  </si>
  <si>
    <r>
      <rPr>
        <sz val="9"/>
        <rFont val="Tw Cen MT"/>
        <family val="2"/>
      </rPr>
      <t>AEX 913/16</t>
    </r>
  </si>
  <si>
    <r>
      <rPr>
        <sz val="9"/>
        <rFont val="Tw Cen MT"/>
        <family val="2"/>
      </rPr>
      <t>Karan Distribution SARL</t>
    </r>
  </si>
  <si>
    <r>
      <rPr>
        <sz val="9"/>
        <rFont val="Tw Cen MT"/>
        <family val="2"/>
      </rPr>
      <t>083102455K</t>
    </r>
  </si>
  <si>
    <r>
      <rPr>
        <sz val="10"/>
        <rFont val="Tw Cen MT"/>
        <family val="2"/>
      </rPr>
      <t>Fandiala</t>
    </r>
  </si>
  <si>
    <r>
      <rPr>
        <sz val="9"/>
        <rFont val="Tw Cen MT"/>
        <family val="2"/>
      </rPr>
      <t>APL-I-1513</t>
    </r>
  </si>
  <si>
    <r>
      <rPr>
        <sz val="9"/>
        <rFont val="Tw Cen MT"/>
        <family val="2"/>
      </rPr>
      <t>AEX 914/16</t>
    </r>
  </si>
  <si>
    <r>
      <rPr>
        <sz val="9"/>
        <rFont val="Tw Cen MT"/>
        <family val="2"/>
      </rPr>
      <t>Société L'horizon Sarl</t>
    </r>
  </si>
  <si>
    <r>
      <rPr>
        <sz val="9"/>
        <rFont val="Tw Cen MT"/>
        <family val="2"/>
      </rPr>
      <t>APL-I-1514</t>
    </r>
  </si>
  <si>
    <r>
      <rPr>
        <sz val="9"/>
        <rFont val="Tw Cen MT"/>
        <family val="2"/>
      </rPr>
      <t>Société de Géologie Kodia Consulting " KODIACO-SARL"</t>
    </r>
  </si>
  <si>
    <r>
      <rPr>
        <sz val="9"/>
        <rFont val="Tw Cen MT"/>
        <family val="2"/>
      </rPr>
      <t>086133040D</t>
    </r>
  </si>
  <si>
    <r>
      <rPr>
        <sz val="9"/>
        <rFont val="Tw Cen MT"/>
        <family val="2"/>
      </rPr>
      <t>APL-I-1515</t>
    </r>
  </si>
  <si>
    <r>
      <rPr>
        <sz val="9"/>
        <rFont val="Tw Cen MT"/>
        <family val="2"/>
      </rPr>
      <t>PR 1815/19</t>
    </r>
  </si>
  <si>
    <r>
      <rPr>
        <sz val="9"/>
        <rFont val="Tw Cen MT"/>
        <family val="2"/>
      </rPr>
      <t>APL-I-1516</t>
    </r>
  </si>
  <si>
    <r>
      <rPr>
        <sz val="9"/>
        <rFont val="Tw Cen MT"/>
        <family val="2"/>
      </rPr>
      <t>APL-I-1517</t>
    </r>
  </si>
  <si>
    <r>
      <rPr>
        <sz val="9"/>
        <rFont val="Tw Cen MT"/>
        <family val="2"/>
      </rPr>
      <t>AEX 925/17</t>
    </r>
  </si>
  <si>
    <r>
      <rPr>
        <sz val="9"/>
        <rFont val="Tw Cen MT"/>
        <family val="2"/>
      </rPr>
      <t>APL-I-1518</t>
    </r>
  </si>
  <si>
    <r>
      <rPr>
        <sz val="9"/>
        <rFont val="Tw Cen MT"/>
        <family val="2"/>
      </rPr>
      <t>Sanou Kanguè SARL</t>
    </r>
  </si>
  <si>
    <r>
      <rPr>
        <sz val="9"/>
        <rFont val="Tw Cen MT"/>
        <family val="2"/>
      </rPr>
      <t>085133564H</t>
    </r>
  </si>
  <si>
    <r>
      <rPr>
        <sz val="10"/>
        <rFont val="Tw Cen MT"/>
        <family val="2"/>
      </rPr>
      <t>Nanguéré</t>
    </r>
  </si>
  <si>
    <r>
      <rPr>
        <sz val="9"/>
        <rFont val="Tw Cen MT"/>
        <family val="2"/>
      </rPr>
      <t>APL-I-1519</t>
    </r>
  </si>
  <si>
    <r>
      <rPr>
        <sz val="9"/>
        <rFont val="Tw Cen MT"/>
        <family val="2"/>
      </rPr>
      <t>Kankou Moussa Gold - SARL</t>
    </r>
  </si>
  <si>
    <r>
      <rPr>
        <sz val="9"/>
        <rFont val="Tw Cen MT"/>
        <family val="2"/>
      </rPr>
      <t>082241243K</t>
    </r>
  </si>
  <si>
    <r>
      <rPr>
        <sz val="10"/>
        <rFont val="Tw Cen MT"/>
        <family val="2"/>
      </rPr>
      <t>Fékouna</t>
    </r>
  </si>
  <si>
    <r>
      <rPr>
        <sz val="9"/>
        <rFont val="Tw Cen MT"/>
        <family val="2"/>
      </rPr>
      <t>APL-I-152</t>
    </r>
  </si>
  <si>
    <r>
      <rPr>
        <sz val="9"/>
        <rFont val="Tw Cen MT"/>
        <family val="2"/>
      </rPr>
      <t>PR 148/12</t>
    </r>
  </si>
  <si>
    <r>
      <rPr>
        <sz val="9"/>
        <rFont val="Tw Cen MT"/>
        <family val="2"/>
      </rPr>
      <t>Glencar Mali SARL</t>
    </r>
  </si>
  <si>
    <r>
      <rPr>
        <sz val="9"/>
        <rFont val="Tw Cen MT"/>
        <family val="2"/>
      </rPr>
      <t>087800578N</t>
    </r>
  </si>
  <si>
    <r>
      <rPr>
        <sz val="10"/>
        <rFont val="Tw Cen MT"/>
        <family val="2"/>
      </rPr>
      <t>Diaban</t>
    </r>
  </si>
  <si>
    <r>
      <rPr>
        <sz val="9"/>
        <rFont val="Tw Cen MT"/>
        <family val="2"/>
      </rPr>
      <t>APL-I-1520</t>
    </r>
  </si>
  <si>
    <r>
      <rPr>
        <sz val="9"/>
        <rFont val="Tw Cen MT"/>
        <family val="2"/>
      </rPr>
      <t>Marbre</t>
    </r>
  </si>
  <si>
    <r>
      <rPr>
        <sz val="10"/>
        <rFont val="Tw Cen MT"/>
        <family val="2"/>
      </rPr>
      <t>Madibaya-Est</t>
    </r>
  </si>
  <si>
    <r>
      <rPr>
        <sz val="9"/>
        <rFont val="Tw Cen MT"/>
        <family val="2"/>
      </rPr>
      <t>APL-I-1521</t>
    </r>
  </si>
  <si>
    <r>
      <rPr>
        <sz val="9"/>
        <rFont val="Tw Cen MT"/>
        <family val="2"/>
      </rPr>
      <t>Société Africaine des Travaux et Constructions "SO.A.TRA.CO SARL"</t>
    </r>
  </si>
  <si>
    <r>
      <rPr>
        <sz val="9"/>
        <rFont val="Tw Cen MT"/>
        <family val="2"/>
      </rPr>
      <t>086131668B</t>
    </r>
  </si>
  <si>
    <r>
      <rPr>
        <sz val="10"/>
        <rFont val="Tw Cen MT"/>
        <family val="2"/>
      </rPr>
      <t>Danga</t>
    </r>
  </si>
  <si>
    <r>
      <rPr>
        <sz val="9"/>
        <rFont val="Tw Cen MT"/>
        <family val="2"/>
      </rPr>
      <t>APL-I-1522</t>
    </r>
  </si>
  <si>
    <r>
      <rPr>
        <sz val="9"/>
        <rFont val="Tw Cen MT"/>
        <family val="2"/>
      </rPr>
      <t>Bana Mining SARL</t>
    </r>
  </si>
  <si>
    <r>
      <rPr>
        <sz val="9"/>
        <rFont val="Tw Cen MT"/>
        <family val="2"/>
      </rPr>
      <t>081131037M</t>
    </r>
  </si>
  <si>
    <r>
      <rPr>
        <sz val="10"/>
        <rFont val="Tw Cen MT"/>
        <family val="2"/>
      </rPr>
      <t>Sirakourouni</t>
    </r>
  </si>
  <si>
    <r>
      <rPr>
        <sz val="9"/>
        <rFont val="Tw Cen MT"/>
        <family val="2"/>
      </rPr>
      <t>APL-I-1523</t>
    </r>
  </si>
  <si>
    <r>
      <rPr>
        <sz val="10"/>
        <rFont val="Tw Cen MT"/>
        <family val="2"/>
      </rPr>
      <t>Bougoula-Est</t>
    </r>
  </si>
  <si>
    <r>
      <rPr>
        <sz val="9"/>
        <rFont val="Tw Cen MT"/>
        <family val="2"/>
      </rPr>
      <t>APL-I-1524</t>
    </r>
  </si>
  <si>
    <r>
      <rPr>
        <sz val="9"/>
        <rFont val="Tw Cen MT"/>
        <family val="2"/>
      </rPr>
      <t>PR 1009/17</t>
    </r>
  </si>
  <si>
    <r>
      <rPr>
        <sz val="9"/>
        <rFont val="Tw Cen MT"/>
        <family val="2"/>
      </rPr>
      <t>APL-I-1525</t>
    </r>
  </si>
  <si>
    <r>
      <rPr>
        <sz val="9"/>
        <rFont val="Tw Cen MT"/>
        <family val="2"/>
      </rPr>
      <t>AEX 928/17</t>
    </r>
  </si>
  <si>
    <r>
      <rPr>
        <sz val="10"/>
        <rFont val="Tw Cen MT"/>
        <family val="2"/>
      </rPr>
      <t>Dogoni</t>
    </r>
  </si>
  <si>
    <r>
      <rPr>
        <sz val="9"/>
        <rFont val="Tw Cen MT"/>
        <family val="2"/>
      </rPr>
      <t>APL-I-1526</t>
    </r>
  </si>
  <si>
    <r>
      <rPr>
        <sz val="9"/>
        <rFont val="Tw Cen MT"/>
        <family val="2"/>
      </rPr>
      <t>AEX 927/17</t>
    </r>
  </si>
  <si>
    <r>
      <rPr>
        <sz val="9"/>
        <rFont val="Tw Cen MT"/>
        <family val="2"/>
      </rPr>
      <t>APL-I-1527</t>
    </r>
  </si>
  <si>
    <r>
      <rPr>
        <sz val="10"/>
        <rFont val="Tw Cen MT"/>
        <family val="2"/>
      </rPr>
      <t>Kéniéro-Est</t>
    </r>
  </si>
  <si>
    <r>
      <rPr>
        <sz val="9"/>
        <rFont val="Tw Cen MT"/>
        <family val="2"/>
      </rPr>
      <t>APL-I-1528</t>
    </r>
  </si>
  <si>
    <r>
      <rPr>
        <sz val="9"/>
        <rFont val="Tw Cen MT"/>
        <family val="2"/>
      </rPr>
      <t>AEX 926/17</t>
    </r>
  </si>
  <si>
    <r>
      <rPr>
        <sz val="9"/>
        <rFont val="Tw Cen MT"/>
        <family val="2"/>
      </rPr>
      <t>APL-I-1529</t>
    </r>
  </si>
  <si>
    <r>
      <rPr>
        <sz val="9"/>
        <rFont val="Tw Cen MT"/>
        <family val="2"/>
      </rPr>
      <t>AEX 933/17</t>
    </r>
  </si>
  <si>
    <r>
      <rPr>
        <sz val="9"/>
        <rFont val="Tw Cen MT"/>
        <family val="2"/>
      </rPr>
      <t>Canal Gold SARL</t>
    </r>
  </si>
  <si>
    <r>
      <rPr>
        <sz val="9"/>
        <rFont val="Tw Cen MT"/>
        <family val="2"/>
      </rPr>
      <t>087800890W</t>
    </r>
  </si>
  <si>
    <r>
      <rPr>
        <sz val="9"/>
        <rFont val="Tw Cen MT"/>
        <family val="2"/>
      </rPr>
      <t>APL-I-153</t>
    </r>
  </si>
  <si>
    <r>
      <rPr>
        <sz val="9"/>
        <rFont val="Tw Cen MT"/>
        <family val="2"/>
      </rPr>
      <t>PR 149/12</t>
    </r>
  </si>
  <si>
    <r>
      <rPr>
        <sz val="9"/>
        <rFont val="Tw Cen MT"/>
        <family val="2"/>
      </rPr>
      <t>Sissoko Mining Company SARL</t>
    </r>
  </si>
  <si>
    <r>
      <rPr>
        <sz val="10"/>
        <rFont val="Tw Cen MT"/>
        <family val="2"/>
      </rPr>
      <t>Zanso-Sud</t>
    </r>
  </si>
  <si>
    <r>
      <rPr>
        <sz val="9"/>
        <rFont val="Tw Cen MT"/>
        <family val="2"/>
      </rPr>
      <t>APL-I-1530</t>
    </r>
  </si>
  <si>
    <r>
      <rPr>
        <sz val="9"/>
        <rFont val="Tw Cen MT"/>
        <family val="2"/>
      </rPr>
      <t>AEX 929/17</t>
    </r>
  </si>
  <si>
    <r>
      <rPr>
        <sz val="10"/>
        <rFont val="Tw Cen MT"/>
        <family val="2"/>
      </rPr>
      <t>Yélékébougou-Est</t>
    </r>
  </si>
  <si>
    <r>
      <rPr>
        <sz val="9"/>
        <rFont val="Tw Cen MT"/>
        <family val="2"/>
      </rPr>
      <t>APL-I-1531</t>
    </r>
  </si>
  <si>
    <r>
      <rPr>
        <sz val="9"/>
        <rFont val="Tw Cen MT"/>
        <family val="2"/>
      </rPr>
      <t>AEX 934/17</t>
    </r>
  </si>
  <si>
    <r>
      <rPr>
        <sz val="9"/>
        <rFont val="Tw Cen MT"/>
        <family val="2"/>
      </rPr>
      <t>789 Mining And Exploration SARL " 789 ME SARL"</t>
    </r>
  </si>
  <si>
    <r>
      <rPr>
        <sz val="9"/>
        <rFont val="Tw Cen MT"/>
        <family val="2"/>
      </rPr>
      <t>085133631D</t>
    </r>
  </si>
  <si>
    <r>
      <rPr>
        <sz val="10"/>
        <rFont val="Tw Cen MT"/>
        <family val="2"/>
      </rPr>
      <t>Kalakoro-Ouest</t>
    </r>
  </si>
  <si>
    <r>
      <rPr>
        <sz val="9"/>
        <rFont val="Tw Cen MT"/>
        <family val="2"/>
      </rPr>
      <t>APL-I-1532</t>
    </r>
  </si>
  <si>
    <r>
      <rPr>
        <sz val="9"/>
        <rFont val="Tw Cen MT"/>
        <family val="2"/>
      </rPr>
      <t>AEX 930/17</t>
    </r>
  </si>
  <si>
    <r>
      <rPr>
        <sz val="9"/>
        <rFont val="Tw Cen MT"/>
        <family val="2"/>
      </rPr>
      <t>KOGEC-SARL</t>
    </r>
  </si>
  <si>
    <r>
      <rPr>
        <sz val="9"/>
        <rFont val="Tw Cen MT"/>
        <family val="2"/>
      </rPr>
      <t>085118221H</t>
    </r>
  </si>
  <si>
    <r>
      <rPr>
        <sz val="9"/>
        <rFont val="Tw Cen MT"/>
        <family val="2"/>
      </rPr>
      <t>APL-I-1533</t>
    </r>
  </si>
  <si>
    <r>
      <rPr>
        <sz val="9"/>
        <rFont val="Tw Cen MT"/>
        <family val="2"/>
      </rPr>
      <t>AEX 948/17</t>
    </r>
  </si>
  <si>
    <r>
      <rPr>
        <sz val="10"/>
        <rFont val="Tw Cen MT"/>
        <family val="2"/>
      </rPr>
      <t>Bassa</t>
    </r>
  </si>
  <si>
    <r>
      <rPr>
        <sz val="9"/>
        <rFont val="Tw Cen MT"/>
        <family val="2"/>
      </rPr>
      <t>APL-I-1534</t>
    </r>
  </si>
  <si>
    <r>
      <rPr>
        <sz val="9"/>
        <rFont val="Tw Cen MT"/>
        <family val="2"/>
      </rPr>
      <t>PR 1372/17</t>
    </r>
  </si>
  <si>
    <r>
      <rPr>
        <sz val="9"/>
        <rFont val="Tw Cen MT"/>
        <family val="2"/>
      </rPr>
      <t>APL-I-1535</t>
    </r>
  </si>
  <si>
    <r>
      <rPr>
        <sz val="9"/>
        <rFont val="Tw Cen MT"/>
        <family val="2"/>
      </rPr>
      <t>AEX 932/17</t>
    </r>
  </si>
  <si>
    <r>
      <rPr>
        <sz val="9"/>
        <rFont val="Tw Cen MT"/>
        <family val="2"/>
      </rPr>
      <t>Pierre Angulaire Mali SARL</t>
    </r>
  </si>
  <si>
    <r>
      <rPr>
        <sz val="9"/>
        <rFont val="Tw Cen MT"/>
        <family val="2"/>
      </rPr>
      <t>082241259M</t>
    </r>
  </si>
  <si>
    <r>
      <rPr>
        <sz val="10"/>
        <rFont val="Tw Cen MT"/>
        <family val="2"/>
      </rPr>
      <t>Manankoroni</t>
    </r>
  </si>
  <si>
    <r>
      <rPr>
        <sz val="9"/>
        <rFont val="Tw Cen MT"/>
        <family val="2"/>
      </rPr>
      <t>APL-I-1536</t>
    </r>
  </si>
  <si>
    <r>
      <rPr>
        <sz val="9"/>
        <rFont val="Tw Cen MT"/>
        <family val="2"/>
      </rPr>
      <t>AEX 931/17</t>
    </r>
  </si>
  <si>
    <r>
      <rPr>
        <sz val="10"/>
        <rFont val="Tw Cen MT"/>
        <family val="2"/>
      </rPr>
      <t>Ngoklo</t>
    </r>
  </si>
  <si>
    <r>
      <rPr>
        <sz val="9"/>
        <rFont val="Tw Cen MT"/>
        <family val="2"/>
      </rPr>
      <t>APL-I-1537</t>
    </r>
  </si>
  <si>
    <r>
      <rPr>
        <sz val="10"/>
        <rFont val="Tw Cen MT"/>
        <family val="2"/>
      </rPr>
      <t>Kantéla-Est</t>
    </r>
  </si>
  <si>
    <r>
      <rPr>
        <sz val="9"/>
        <rFont val="Tw Cen MT"/>
        <family val="2"/>
      </rPr>
      <t>APL-I-1538</t>
    </r>
  </si>
  <si>
    <r>
      <rPr>
        <sz val="9"/>
        <rFont val="Tw Cen MT"/>
        <family val="2"/>
      </rPr>
      <t>AEX 954/17</t>
    </r>
  </si>
  <si>
    <r>
      <rPr>
        <sz val="9"/>
        <rFont val="Tw Cen MT"/>
        <family val="2"/>
      </rPr>
      <t>APL-I-1539</t>
    </r>
  </si>
  <si>
    <r>
      <rPr>
        <sz val="9"/>
        <rFont val="Tw Cen MT"/>
        <family val="2"/>
      </rPr>
      <t>APL-I-154</t>
    </r>
  </si>
  <si>
    <r>
      <rPr>
        <sz val="9"/>
        <rFont val="Tw Cen MT"/>
        <family val="2"/>
      </rPr>
      <t>PR 150/12</t>
    </r>
  </si>
  <si>
    <r>
      <rPr>
        <sz val="9"/>
        <rFont val="Tw Cen MT"/>
        <family val="2"/>
      </rPr>
      <t>Medou Mining Corporation SARL</t>
    </r>
  </si>
  <si>
    <r>
      <rPr>
        <sz val="9"/>
        <rFont val="Tw Cen MT"/>
        <family val="2"/>
      </rPr>
      <t>000000000N</t>
    </r>
  </si>
  <si>
    <r>
      <rPr>
        <sz val="10"/>
        <rFont val="Tw Cen MT"/>
        <family val="2"/>
      </rPr>
      <t>Bambadala</t>
    </r>
  </si>
  <si>
    <r>
      <rPr>
        <sz val="9"/>
        <rFont val="Tw Cen MT"/>
        <family val="2"/>
      </rPr>
      <t>APL-I-1540</t>
    </r>
  </si>
  <si>
    <r>
      <rPr>
        <sz val="9"/>
        <rFont val="Tw Cen MT"/>
        <family val="2"/>
      </rPr>
      <t>APL-I-1541</t>
    </r>
  </si>
  <si>
    <r>
      <rPr>
        <sz val="9"/>
        <rFont val="Tw Cen MT"/>
        <family val="2"/>
      </rPr>
      <t>AEX 935/17</t>
    </r>
  </si>
  <si>
    <r>
      <rPr>
        <sz val="10"/>
        <rFont val="Tw Cen MT"/>
        <family val="2"/>
      </rPr>
      <t>Foura</t>
    </r>
  </si>
  <si>
    <r>
      <rPr>
        <sz val="9"/>
        <rFont val="Tw Cen MT"/>
        <family val="2"/>
      </rPr>
      <t>APL-I-1542</t>
    </r>
  </si>
  <si>
    <r>
      <rPr>
        <sz val="9"/>
        <rFont val="Tw Cen MT"/>
        <family val="2"/>
      </rPr>
      <t>AEX 942/17</t>
    </r>
  </si>
  <si>
    <r>
      <rPr>
        <sz val="10"/>
        <rFont val="Tw Cen MT"/>
        <family val="2"/>
      </rPr>
      <t>Ntyéani</t>
    </r>
  </si>
  <si>
    <r>
      <rPr>
        <sz val="9"/>
        <rFont val="Tw Cen MT"/>
        <family val="2"/>
      </rPr>
      <t>APL-I-1543</t>
    </r>
  </si>
  <si>
    <r>
      <rPr>
        <sz val="9"/>
        <rFont val="Tw Cen MT"/>
        <family val="2"/>
      </rPr>
      <t>APL-I-1544</t>
    </r>
  </si>
  <si>
    <r>
      <rPr>
        <sz val="9"/>
        <rFont val="Tw Cen MT"/>
        <family val="2"/>
      </rPr>
      <t>AEX 1023/17</t>
    </r>
  </si>
  <si>
    <r>
      <rPr>
        <sz val="9"/>
        <rFont val="Tw Cen MT"/>
        <family val="2"/>
      </rPr>
      <t>APL-I-1545</t>
    </r>
  </si>
  <si>
    <r>
      <rPr>
        <sz val="9"/>
        <rFont val="Tw Cen MT"/>
        <family val="2"/>
      </rPr>
      <t>Société d'Exploitation de Carrières et Mines du Mali "S.E.C.M-SARL"</t>
    </r>
  </si>
  <si>
    <r>
      <rPr>
        <sz val="9"/>
        <rFont val="Tw Cen MT"/>
        <family val="2"/>
      </rPr>
      <t>086139943K</t>
    </r>
  </si>
  <si>
    <r>
      <rPr>
        <sz val="10"/>
        <rFont val="Tw Cen MT"/>
        <family val="2"/>
      </rPr>
      <t>Sébékoro-Ouest</t>
    </r>
  </si>
  <si>
    <r>
      <rPr>
        <sz val="9"/>
        <rFont val="Tw Cen MT"/>
        <family val="2"/>
      </rPr>
      <t>APL-I-1546</t>
    </r>
  </si>
  <si>
    <r>
      <rPr>
        <sz val="9"/>
        <rFont val="Tw Cen MT"/>
        <family val="2"/>
      </rPr>
      <t>AEX 945/17</t>
    </r>
  </si>
  <si>
    <r>
      <rPr>
        <sz val="9"/>
        <rFont val="Tw Cen MT"/>
        <family val="2"/>
      </rPr>
      <t>SOCOTRAD-BTP-SARL</t>
    </r>
  </si>
  <si>
    <r>
      <rPr>
        <sz val="9"/>
        <rFont val="Tw Cen MT"/>
        <family val="2"/>
      </rPr>
      <t>086139772L</t>
    </r>
  </si>
  <si>
    <r>
      <rPr>
        <sz val="9"/>
        <rFont val="Tw Cen MT"/>
        <family val="2"/>
      </rPr>
      <t>APL-I-1547</t>
    </r>
  </si>
  <si>
    <r>
      <rPr>
        <sz val="9"/>
        <rFont val="Tw Cen MT"/>
        <family val="2"/>
      </rPr>
      <t>AEX 989/17</t>
    </r>
  </si>
  <si>
    <r>
      <rPr>
        <sz val="9"/>
        <rFont val="Tw Cen MT"/>
        <family val="2"/>
      </rPr>
      <t>Société GECOS "Geo-Mining Consulting &amp; Services-SARL"</t>
    </r>
  </si>
  <si>
    <r>
      <rPr>
        <sz val="9"/>
        <rFont val="Tw Cen MT"/>
        <family val="2"/>
      </rPr>
      <t>081122296F</t>
    </r>
  </si>
  <si>
    <r>
      <rPr>
        <sz val="9"/>
        <rFont val="Tw Cen MT"/>
        <family val="2"/>
      </rPr>
      <t>APL-I-1548</t>
    </r>
  </si>
  <si>
    <r>
      <rPr>
        <sz val="10"/>
        <rFont val="Tw Cen MT"/>
        <family val="2"/>
      </rPr>
      <t>Kemogola</t>
    </r>
  </si>
  <si>
    <r>
      <rPr>
        <sz val="9"/>
        <rFont val="Tw Cen MT"/>
        <family val="2"/>
      </rPr>
      <t>APL-I-1549</t>
    </r>
  </si>
  <si>
    <r>
      <rPr>
        <sz val="9"/>
        <rFont val="Tw Cen MT"/>
        <family val="2"/>
      </rPr>
      <t>AEX 952/17</t>
    </r>
  </si>
  <si>
    <r>
      <rPr>
        <sz val="9"/>
        <rFont val="Tw Cen MT"/>
        <family val="2"/>
      </rPr>
      <t>Caracal Gold Mali SARL</t>
    </r>
  </si>
  <si>
    <r>
      <rPr>
        <sz val="9"/>
        <rFont val="Tw Cen MT"/>
        <family val="2"/>
      </rPr>
      <t>082215038B</t>
    </r>
  </si>
  <si>
    <r>
      <rPr>
        <sz val="10"/>
        <rFont val="Tw Cen MT"/>
        <family val="2"/>
      </rPr>
      <t>Karan</t>
    </r>
  </si>
  <si>
    <r>
      <rPr>
        <sz val="9"/>
        <rFont val="Tw Cen MT"/>
        <family val="2"/>
      </rPr>
      <t>APL-I-155</t>
    </r>
  </si>
  <si>
    <r>
      <rPr>
        <sz val="9"/>
        <rFont val="Tw Cen MT"/>
        <family val="2"/>
      </rPr>
      <t>PR 151/11</t>
    </r>
  </si>
  <si>
    <r>
      <rPr>
        <sz val="9"/>
        <rFont val="Tw Cen MT"/>
        <family val="2"/>
      </rPr>
      <t>Société Minière de Koniko SARL</t>
    </r>
  </si>
  <si>
    <r>
      <rPr>
        <sz val="9"/>
        <rFont val="Tw Cen MT"/>
        <family val="2"/>
      </rPr>
      <t>084115301W</t>
    </r>
  </si>
  <si>
    <r>
      <rPr>
        <sz val="10"/>
        <rFont val="Tw Cen MT"/>
        <family val="2"/>
      </rPr>
      <t>Diangouémérila</t>
    </r>
  </si>
  <si>
    <r>
      <rPr>
        <sz val="9"/>
        <rFont val="Tw Cen MT"/>
        <family val="2"/>
      </rPr>
      <t>APL-I-1550</t>
    </r>
  </si>
  <si>
    <r>
      <rPr>
        <sz val="9"/>
        <rFont val="Tw Cen MT"/>
        <family val="2"/>
      </rPr>
      <t>AEX 951/17</t>
    </r>
  </si>
  <si>
    <r>
      <rPr>
        <sz val="9"/>
        <rFont val="Tw Cen MT"/>
        <family val="2"/>
      </rPr>
      <t>Cora Gold Mali SARL</t>
    </r>
  </si>
  <si>
    <r>
      <rPr>
        <sz val="9"/>
        <rFont val="Tw Cen MT"/>
        <family val="2"/>
      </rPr>
      <t>082230521F</t>
    </r>
  </si>
  <si>
    <r>
      <rPr>
        <sz val="10"/>
        <rFont val="Tw Cen MT"/>
        <family val="2"/>
      </rPr>
      <t>Karan-Ouest</t>
    </r>
  </si>
  <si>
    <r>
      <rPr>
        <sz val="9"/>
        <rFont val="Tw Cen MT"/>
        <family val="2"/>
      </rPr>
      <t>APL-I-1551</t>
    </r>
  </si>
  <si>
    <r>
      <rPr>
        <sz val="9"/>
        <rFont val="Tw Cen MT"/>
        <family val="2"/>
      </rPr>
      <t>AEX 953/17</t>
    </r>
  </si>
  <si>
    <r>
      <rPr>
        <sz val="10"/>
        <rFont val="Tw Cen MT"/>
        <family val="2"/>
      </rPr>
      <t>Karan-Est</t>
    </r>
  </si>
  <si>
    <r>
      <rPr>
        <sz val="9"/>
        <rFont val="Tw Cen MT"/>
        <family val="2"/>
      </rPr>
      <t>APL-I-1552</t>
    </r>
  </si>
  <si>
    <r>
      <rPr>
        <sz val="10"/>
        <rFont val="Tw Cen MT"/>
        <family val="2"/>
      </rPr>
      <t>Nkéméné</t>
    </r>
  </si>
  <si>
    <r>
      <rPr>
        <sz val="9"/>
        <rFont val="Tw Cen MT"/>
        <family val="2"/>
      </rPr>
      <t>APL-I-1553</t>
    </r>
  </si>
  <si>
    <r>
      <rPr>
        <sz val="9"/>
        <rFont val="Tw Cen MT"/>
        <family val="2"/>
      </rPr>
      <t>APL-I-1554</t>
    </r>
  </si>
  <si>
    <r>
      <rPr>
        <sz val="9"/>
        <rFont val="Tw Cen MT"/>
        <family val="2"/>
      </rPr>
      <t>PR 1626/18</t>
    </r>
  </si>
  <si>
    <r>
      <rPr>
        <sz val="9"/>
        <rFont val="Tw Cen MT"/>
        <family val="2"/>
      </rPr>
      <t>APL-I-1555</t>
    </r>
  </si>
  <si>
    <r>
      <rPr>
        <sz val="9"/>
        <rFont val="Tw Cen MT"/>
        <family val="2"/>
      </rPr>
      <t>AEX 962/17</t>
    </r>
  </si>
  <si>
    <r>
      <rPr>
        <sz val="9"/>
        <rFont val="Tw Cen MT"/>
        <family val="2"/>
      </rPr>
      <t>Africa Mines Services - SARL "A.M.S - SARL"</t>
    </r>
  </si>
  <si>
    <r>
      <rPr>
        <sz val="9"/>
        <rFont val="Tw Cen MT"/>
        <family val="2"/>
      </rPr>
      <t>087800895C</t>
    </r>
  </si>
  <si>
    <r>
      <rPr>
        <sz val="10"/>
        <rFont val="Tw Cen MT"/>
        <family val="2"/>
      </rPr>
      <t>Baboto-Ouest</t>
    </r>
  </si>
  <si>
    <r>
      <rPr>
        <sz val="9"/>
        <rFont val="Tw Cen MT"/>
        <family val="2"/>
      </rPr>
      <t>APL-I-1556</t>
    </r>
  </si>
  <si>
    <r>
      <rPr>
        <sz val="9"/>
        <rFont val="Tw Cen MT"/>
        <family val="2"/>
      </rPr>
      <t>AEX 946/17</t>
    </r>
  </si>
  <si>
    <r>
      <rPr>
        <sz val="9"/>
        <rFont val="Tw Cen MT"/>
        <family val="2"/>
      </rPr>
      <t>TRAGOLD SARL</t>
    </r>
  </si>
  <si>
    <r>
      <rPr>
        <sz val="9"/>
        <rFont val="Tw Cen MT"/>
        <family val="2"/>
      </rPr>
      <t>083330229D</t>
    </r>
  </si>
  <si>
    <r>
      <rPr>
        <sz val="10"/>
        <rFont val="Tw Cen MT"/>
        <family val="2"/>
      </rPr>
      <t>Kéniébandi-Nord</t>
    </r>
  </si>
  <si>
    <r>
      <rPr>
        <sz val="9"/>
        <rFont val="Tw Cen MT"/>
        <family val="2"/>
      </rPr>
      <t>APL-I-1557</t>
    </r>
  </si>
  <si>
    <r>
      <rPr>
        <sz val="9"/>
        <rFont val="Tw Cen MT"/>
        <family val="2"/>
      </rPr>
      <t>AEX 947/17</t>
    </r>
  </si>
  <si>
    <r>
      <rPr>
        <sz val="10"/>
        <rFont val="Tw Cen MT"/>
        <family val="2"/>
      </rPr>
      <t>Malaya</t>
    </r>
  </si>
  <si>
    <r>
      <rPr>
        <sz val="9"/>
        <rFont val="Tw Cen MT"/>
        <family val="2"/>
      </rPr>
      <t>APL-I-1558</t>
    </r>
  </si>
  <si>
    <r>
      <rPr>
        <sz val="9"/>
        <rFont val="Tw Cen MT"/>
        <family val="2"/>
      </rPr>
      <t>AEX 944/17</t>
    </r>
  </si>
  <si>
    <r>
      <rPr>
        <sz val="9"/>
        <rFont val="Tw Cen MT"/>
        <family val="2"/>
      </rPr>
      <t>JINLONG-SARL</t>
    </r>
  </si>
  <si>
    <r>
      <rPr>
        <sz val="9"/>
        <rFont val="Tw Cen MT"/>
        <family val="2"/>
      </rPr>
      <t>025022639J</t>
    </r>
  </si>
  <si>
    <r>
      <rPr>
        <sz val="10"/>
        <rFont val="Tw Cen MT"/>
        <family val="2"/>
      </rPr>
      <t>Kenié-kéniéba-Sud</t>
    </r>
  </si>
  <si>
    <r>
      <rPr>
        <sz val="9"/>
        <rFont val="Tw Cen MT"/>
        <family val="2"/>
      </rPr>
      <t>APL-I-1559</t>
    </r>
  </si>
  <si>
    <r>
      <rPr>
        <sz val="10"/>
        <rFont val="Tw Cen MT"/>
        <family val="2"/>
      </rPr>
      <t>Torokoro-Ouest</t>
    </r>
  </si>
  <si>
    <r>
      <rPr>
        <sz val="9"/>
        <rFont val="Tw Cen MT"/>
        <family val="2"/>
      </rPr>
      <t>APL-I-156</t>
    </r>
  </si>
  <si>
    <r>
      <rPr>
        <sz val="9"/>
        <rFont val="Tw Cen MT"/>
        <family val="2"/>
      </rPr>
      <t>PR 152/11</t>
    </r>
  </si>
  <si>
    <r>
      <rPr>
        <sz val="9"/>
        <rFont val="Tw Cen MT"/>
        <family val="2"/>
      </rPr>
      <t>ML Commodities Limited SA</t>
    </r>
  </si>
  <si>
    <r>
      <rPr>
        <sz val="10"/>
        <rFont val="Tw Cen MT"/>
        <family val="2"/>
      </rPr>
      <t>Sankarani</t>
    </r>
  </si>
  <si>
    <r>
      <rPr>
        <sz val="9"/>
        <rFont val="Tw Cen MT"/>
        <family val="2"/>
      </rPr>
      <t>APL-I-1560</t>
    </r>
  </si>
  <si>
    <r>
      <rPr>
        <sz val="9"/>
        <rFont val="Tw Cen MT"/>
        <family val="2"/>
      </rPr>
      <t>AEX 1000/17</t>
    </r>
  </si>
  <si>
    <r>
      <rPr>
        <sz val="10"/>
        <rFont val="Tw Cen MT"/>
        <family val="2"/>
      </rPr>
      <t>Kalazan</t>
    </r>
  </si>
  <si>
    <r>
      <rPr>
        <sz val="9"/>
        <rFont val="Tw Cen MT"/>
        <family val="2"/>
      </rPr>
      <t>APL-I-1561</t>
    </r>
  </si>
  <si>
    <r>
      <rPr>
        <sz val="9"/>
        <rFont val="Tw Cen MT"/>
        <family val="2"/>
      </rPr>
      <t>AEX 949/17</t>
    </r>
  </si>
  <si>
    <r>
      <rPr>
        <sz val="9"/>
        <rFont val="Tw Cen MT"/>
        <family val="2"/>
      </rPr>
      <t>Société Minière Bama "SO.MI.B SARL UNIPERSONNELLE</t>
    </r>
  </si>
  <si>
    <r>
      <rPr>
        <sz val="10"/>
        <rFont val="Tw Cen MT"/>
        <family val="2"/>
      </rPr>
      <t>Fansira Koura-Nord</t>
    </r>
  </si>
  <si>
    <r>
      <rPr>
        <sz val="9"/>
        <rFont val="Tw Cen MT"/>
        <family val="2"/>
      </rPr>
      <t>APL-I-1562</t>
    </r>
  </si>
  <si>
    <r>
      <rPr>
        <sz val="9"/>
        <rFont val="Tw Cen MT"/>
        <family val="2"/>
      </rPr>
      <t>PR 2092/19</t>
    </r>
  </si>
  <si>
    <r>
      <rPr>
        <sz val="9"/>
        <rFont val="Tw Cen MT"/>
        <family val="2"/>
      </rPr>
      <t>GOLEND BEACH MALI-SARL</t>
    </r>
  </si>
  <si>
    <r>
      <rPr>
        <sz val="9"/>
        <rFont val="Tw Cen MT"/>
        <family val="2"/>
      </rPr>
      <t>082247592Y</t>
    </r>
  </si>
  <si>
    <r>
      <rPr>
        <sz val="9"/>
        <rFont val="Tw Cen MT"/>
        <family val="2"/>
      </rPr>
      <t>APL-I-1563</t>
    </r>
  </si>
  <si>
    <r>
      <rPr>
        <sz val="9"/>
        <rFont val="Tw Cen MT"/>
        <family val="2"/>
      </rPr>
      <t>AEX 961/17</t>
    </r>
  </si>
  <si>
    <r>
      <rPr>
        <sz val="9"/>
        <rFont val="Tw Cen MT"/>
        <family val="2"/>
      </rPr>
      <t>Prestige Mining Corporation SARL</t>
    </r>
  </si>
  <si>
    <r>
      <rPr>
        <sz val="9"/>
        <rFont val="Tw Cen MT"/>
        <family val="2"/>
      </rPr>
      <t>087800894P</t>
    </r>
  </si>
  <si>
    <r>
      <rPr>
        <sz val="10"/>
        <rFont val="Tw Cen MT"/>
        <family val="2"/>
      </rPr>
      <t>Blakala-Nord</t>
    </r>
  </si>
  <si>
    <r>
      <rPr>
        <sz val="9"/>
        <rFont val="Tw Cen MT"/>
        <family val="2"/>
      </rPr>
      <t>APL-I-1564</t>
    </r>
  </si>
  <si>
    <r>
      <rPr>
        <sz val="9"/>
        <rFont val="Tw Cen MT"/>
        <family val="2"/>
      </rPr>
      <t>AEX 963/17</t>
    </r>
  </si>
  <si>
    <r>
      <rPr>
        <sz val="9"/>
        <rFont val="Tw Cen MT"/>
        <family val="2"/>
      </rPr>
      <t>Anta Constrcuction</t>
    </r>
  </si>
  <si>
    <r>
      <rPr>
        <sz val="9"/>
        <rFont val="Tw Cen MT"/>
        <family val="2"/>
      </rPr>
      <t>083318619B</t>
    </r>
  </si>
  <si>
    <r>
      <rPr>
        <sz val="10"/>
        <rFont val="Tw Cen MT"/>
        <family val="2"/>
      </rPr>
      <t>Donikebougou-Nord Ouest</t>
    </r>
  </si>
  <si>
    <r>
      <rPr>
        <sz val="9"/>
        <rFont val="Tw Cen MT"/>
        <family val="2"/>
      </rPr>
      <t>APL-I-1565</t>
    </r>
  </si>
  <si>
    <r>
      <rPr>
        <sz val="9"/>
        <rFont val="Tw Cen MT"/>
        <family val="2"/>
      </rPr>
      <t>AEX 959/17</t>
    </r>
  </si>
  <si>
    <r>
      <rPr>
        <sz val="10"/>
        <rFont val="Tw Cen MT"/>
        <family val="2"/>
      </rPr>
      <t>Gori-Ouest</t>
    </r>
  </si>
  <si>
    <r>
      <rPr>
        <sz val="9"/>
        <rFont val="Tw Cen MT"/>
        <family val="2"/>
      </rPr>
      <t>APL-I-1566</t>
    </r>
  </si>
  <si>
    <r>
      <rPr>
        <sz val="9"/>
        <rFont val="Tw Cen MT"/>
        <family val="2"/>
      </rPr>
      <t>AEX 958/17</t>
    </r>
  </si>
  <si>
    <r>
      <rPr>
        <sz val="9"/>
        <rFont val="Tw Cen MT"/>
        <family val="2"/>
      </rPr>
      <t>APL-I-1567</t>
    </r>
  </si>
  <si>
    <r>
      <rPr>
        <sz val="9"/>
        <rFont val="Tw Cen MT"/>
        <family val="2"/>
      </rPr>
      <t>APL-I-1568</t>
    </r>
  </si>
  <si>
    <r>
      <rPr>
        <sz val="9"/>
        <rFont val="Tw Cen MT"/>
        <family val="2"/>
      </rPr>
      <t>Bluebird Mali SARL</t>
    </r>
  </si>
  <si>
    <r>
      <rPr>
        <sz val="9"/>
        <rFont val="Tw Cen MT"/>
        <family val="2"/>
      </rPr>
      <t>084127988D</t>
    </r>
  </si>
  <si>
    <r>
      <rPr>
        <sz val="10"/>
        <rFont val="Tw Cen MT"/>
        <family val="2"/>
      </rPr>
      <t>Serhokoto</t>
    </r>
  </si>
  <si>
    <r>
      <rPr>
        <sz val="9"/>
        <rFont val="Tw Cen MT"/>
        <family val="2"/>
      </rPr>
      <t>APL-I-1569</t>
    </r>
  </si>
  <si>
    <r>
      <rPr>
        <sz val="9"/>
        <rFont val="Tw Cen MT"/>
        <family val="2"/>
      </rPr>
      <t>PR 1107/17</t>
    </r>
  </si>
  <si>
    <r>
      <rPr>
        <sz val="9"/>
        <rFont val="Tw Cen MT"/>
        <family val="2"/>
      </rPr>
      <t>APL-I-157</t>
    </r>
  </si>
  <si>
    <r>
      <rPr>
        <sz val="9"/>
        <rFont val="Tw Cen MT"/>
        <family val="2"/>
      </rPr>
      <t>PR 153/11</t>
    </r>
  </si>
  <si>
    <r>
      <rPr>
        <sz val="9"/>
        <rFont val="Tw Cen MT"/>
        <family val="2"/>
      </rPr>
      <t>Recherche et Exploration Minière au Mali "REM" SA</t>
    </r>
  </si>
  <si>
    <r>
      <rPr>
        <sz val="9"/>
        <rFont val="Tw Cen MT"/>
        <family val="2"/>
      </rPr>
      <t>086138805C</t>
    </r>
  </si>
  <si>
    <r>
      <rPr>
        <sz val="10"/>
        <rFont val="Tw Cen MT"/>
        <family val="2"/>
      </rPr>
      <t>Tiéoulena</t>
    </r>
  </si>
  <si>
    <r>
      <rPr>
        <sz val="9"/>
        <rFont val="Tw Cen MT"/>
        <family val="2"/>
      </rPr>
      <t>APL-I-1570</t>
    </r>
  </si>
  <si>
    <r>
      <rPr>
        <sz val="9"/>
        <rFont val="Tw Cen MT"/>
        <family val="2"/>
      </rPr>
      <t>Groupe Sack's Gold Sarl</t>
    </r>
  </si>
  <si>
    <r>
      <rPr>
        <sz val="9"/>
        <rFont val="Tw Cen MT"/>
        <family val="2"/>
      </rPr>
      <t>087800891G</t>
    </r>
  </si>
  <si>
    <r>
      <rPr>
        <sz val="9"/>
        <rFont val="Tw Cen MT"/>
        <family val="2"/>
      </rPr>
      <t>APL-I-1571</t>
    </r>
  </si>
  <si>
    <r>
      <rPr>
        <sz val="9"/>
        <rFont val="Tw Cen MT"/>
        <family val="2"/>
      </rPr>
      <t>APL-I-1572</t>
    </r>
  </si>
  <si>
    <r>
      <rPr>
        <sz val="9"/>
        <rFont val="Tw Cen MT"/>
        <family val="2"/>
      </rPr>
      <t>APL-I-1573</t>
    </r>
  </si>
  <si>
    <r>
      <rPr>
        <sz val="9"/>
        <rFont val="Tw Cen MT"/>
        <family val="2"/>
      </rPr>
      <t>APL-I-1574</t>
    </r>
  </si>
  <si>
    <r>
      <rPr>
        <sz val="9"/>
        <rFont val="Tw Cen MT"/>
        <family val="2"/>
      </rPr>
      <t>AEX 955/17</t>
    </r>
  </si>
  <si>
    <r>
      <rPr>
        <sz val="9"/>
        <rFont val="Tw Cen MT"/>
        <family val="2"/>
      </rPr>
      <t>APL-I-1575</t>
    </r>
  </si>
  <si>
    <r>
      <rPr>
        <sz val="9"/>
        <rFont val="Tw Cen MT"/>
        <family val="2"/>
      </rPr>
      <t>DEG Mining SARL</t>
    </r>
  </si>
  <si>
    <r>
      <rPr>
        <sz val="9"/>
        <rFont val="Tw Cen MT"/>
        <family val="2"/>
      </rPr>
      <t>082241545J</t>
    </r>
  </si>
  <si>
    <r>
      <rPr>
        <sz val="10"/>
        <rFont val="Tw Cen MT"/>
        <family val="2"/>
      </rPr>
      <t>Tienfala</t>
    </r>
  </si>
  <si>
    <r>
      <rPr>
        <sz val="9"/>
        <rFont val="Tw Cen MT"/>
        <family val="2"/>
      </rPr>
      <t>APL-I-1576</t>
    </r>
  </si>
  <si>
    <r>
      <rPr>
        <sz val="9"/>
        <rFont val="Tw Cen MT"/>
        <family val="2"/>
      </rPr>
      <t>APL-I-1577</t>
    </r>
  </si>
  <si>
    <r>
      <rPr>
        <sz val="9"/>
        <rFont val="Tw Cen MT"/>
        <family val="2"/>
      </rPr>
      <t>PR 1735/18</t>
    </r>
  </si>
  <si>
    <r>
      <rPr>
        <sz val="10"/>
        <rFont val="Tw Cen MT"/>
        <family val="2"/>
      </rPr>
      <t>Django-Sud</t>
    </r>
  </si>
  <si>
    <r>
      <rPr>
        <sz val="9"/>
        <rFont val="Tw Cen MT"/>
        <family val="2"/>
      </rPr>
      <t>APL-I-1578</t>
    </r>
  </si>
  <si>
    <r>
      <rPr>
        <sz val="9"/>
        <rFont val="Tw Cen MT"/>
        <family val="2"/>
      </rPr>
      <t>PR 1701/18</t>
    </r>
  </si>
  <si>
    <r>
      <rPr>
        <sz val="9"/>
        <rFont val="Tw Cen MT"/>
        <family val="2"/>
      </rPr>
      <t>APL-I-1579</t>
    </r>
  </si>
  <si>
    <r>
      <rPr>
        <sz val="10"/>
        <rFont val="Tw Cen MT"/>
        <family val="2"/>
      </rPr>
      <t>Diénibantan</t>
    </r>
  </si>
  <si>
    <r>
      <rPr>
        <sz val="9"/>
        <rFont val="Tw Cen MT"/>
        <family val="2"/>
      </rPr>
      <t>APL-I-158</t>
    </r>
  </si>
  <si>
    <r>
      <rPr>
        <sz val="9"/>
        <rFont val="Tw Cen MT"/>
        <family val="2"/>
      </rPr>
      <t>PR 154/11</t>
    </r>
  </si>
  <si>
    <r>
      <rPr>
        <sz val="10"/>
        <rFont val="Tw Cen MT"/>
        <family val="2"/>
      </rPr>
      <t>Kourou</t>
    </r>
  </si>
  <si>
    <r>
      <rPr>
        <sz val="9"/>
        <rFont val="Tw Cen MT"/>
        <family val="2"/>
      </rPr>
      <t>APL-I-1580</t>
    </r>
  </si>
  <si>
    <r>
      <rPr>
        <sz val="9"/>
        <rFont val="Tw Cen MT"/>
        <family val="2"/>
      </rPr>
      <t>AEX 960/17</t>
    </r>
  </si>
  <si>
    <r>
      <rPr>
        <sz val="10"/>
        <rFont val="Tw Cen MT"/>
        <family val="2"/>
      </rPr>
      <t>Kénié Kéniéba</t>
    </r>
  </si>
  <si>
    <r>
      <rPr>
        <sz val="9"/>
        <rFont val="Tw Cen MT"/>
        <family val="2"/>
      </rPr>
      <t>APL-I-1581</t>
    </r>
  </si>
  <si>
    <r>
      <rPr>
        <sz val="9"/>
        <rFont val="Tw Cen MT"/>
        <family val="2"/>
      </rPr>
      <t>Société de Rechcerche et d'Exploitation Minière "SOREMI" SARL</t>
    </r>
  </si>
  <si>
    <r>
      <rPr>
        <sz val="9"/>
        <rFont val="Tw Cen MT"/>
        <family val="2"/>
      </rPr>
      <t>087800774L</t>
    </r>
  </si>
  <si>
    <r>
      <rPr>
        <sz val="10"/>
        <rFont val="Tw Cen MT"/>
        <family val="2"/>
      </rPr>
      <t>Kéniébandi-Est</t>
    </r>
  </si>
  <si>
    <r>
      <rPr>
        <sz val="9"/>
        <rFont val="Tw Cen MT"/>
        <family val="2"/>
      </rPr>
      <t>APL-I-1582</t>
    </r>
  </si>
  <si>
    <r>
      <rPr>
        <sz val="9"/>
        <rFont val="Tw Cen MT"/>
        <family val="2"/>
      </rPr>
      <t>PR 950/12</t>
    </r>
  </si>
  <si>
    <r>
      <rPr>
        <sz val="9"/>
        <rFont val="Tw Cen MT"/>
        <family val="2"/>
      </rPr>
      <t>Maango Exploration "AGEX-SARL</t>
    </r>
  </si>
  <si>
    <r>
      <rPr>
        <sz val="10"/>
        <rFont val="Tw Cen MT"/>
        <family val="2"/>
      </rPr>
      <t>Gafaro</t>
    </r>
  </si>
  <si>
    <r>
      <rPr>
        <sz val="9"/>
        <rFont val="Tw Cen MT"/>
        <family val="2"/>
      </rPr>
      <t>APL-I-1583</t>
    </r>
  </si>
  <si>
    <r>
      <rPr>
        <sz val="9"/>
        <rFont val="Tw Cen MT"/>
        <family val="2"/>
      </rPr>
      <t>AEX 964/17</t>
    </r>
  </si>
  <si>
    <r>
      <rPr>
        <sz val="9"/>
        <rFont val="Tw Cen MT"/>
        <family val="2"/>
      </rPr>
      <t>KPB-NET-SARL</t>
    </r>
  </si>
  <si>
    <r>
      <rPr>
        <sz val="9"/>
        <rFont val="Tw Cen MT"/>
        <family val="2"/>
      </rPr>
      <t>083331966D</t>
    </r>
  </si>
  <si>
    <r>
      <rPr>
        <sz val="10"/>
        <rFont val="Tw Cen MT"/>
        <family val="2"/>
      </rPr>
      <t>Sourokoto-Ouest</t>
    </r>
  </si>
  <si>
    <r>
      <rPr>
        <sz val="9"/>
        <rFont val="Tw Cen MT"/>
        <family val="2"/>
      </rPr>
      <t>APL-I-1584</t>
    </r>
  </si>
  <si>
    <r>
      <rPr>
        <sz val="9"/>
        <rFont val="Tw Cen MT"/>
        <family val="2"/>
      </rPr>
      <t>AEX 956/17</t>
    </r>
  </si>
  <si>
    <r>
      <rPr>
        <sz val="9"/>
        <rFont val="Tw Cen MT"/>
        <family val="2"/>
      </rPr>
      <t>Macina Gold Company SARL</t>
    </r>
  </si>
  <si>
    <r>
      <rPr>
        <sz val="9"/>
        <rFont val="Tw Cen MT"/>
        <family val="2"/>
      </rPr>
      <t>082236391D</t>
    </r>
  </si>
  <si>
    <r>
      <rPr>
        <sz val="10"/>
        <rFont val="Tw Cen MT"/>
        <family val="2"/>
      </rPr>
      <t>Tintinba-Nord</t>
    </r>
  </si>
  <si>
    <r>
      <rPr>
        <sz val="9"/>
        <rFont val="Tw Cen MT"/>
        <family val="2"/>
      </rPr>
      <t>APL-I-1585</t>
    </r>
  </si>
  <si>
    <r>
      <rPr>
        <sz val="9"/>
        <rFont val="Tw Cen MT"/>
        <family val="2"/>
      </rPr>
      <t>AEX 957/17</t>
    </r>
  </si>
  <si>
    <r>
      <rPr>
        <sz val="10"/>
        <rFont val="Tw Cen MT"/>
        <family val="2"/>
      </rPr>
      <t>Dadia</t>
    </r>
  </si>
  <si>
    <r>
      <rPr>
        <sz val="9"/>
        <rFont val="Tw Cen MT"/>
        <family val="2"/>
      </rPr>
      <t>APL-I-1586</t>
    </r>
  </si>
  <si>
    <r>
      <rPr>
        <sz val="9"/>
        <rFont val="Tw Cen MT"/>
        <family val="2"/>
      </rPr>
      <t>AEX 967/17</t>
    </r>
  </si>
  <si>
    <r>
      <rPr>
        <sz val="9"/>
        <rFont val="Tw Cen MT"/>
        <family val="2"/>
      </rPr>
      <t>Kodi Service SARL "K-S-SARL"</t>
    </r>
  </si>
  <si>
    <r>
      <rPr>
        <sz val="9"/>
        <rFont val="Tw Cen MT"/>
        <family val="2"/>
      </rPr>
      <t>085133751G</t>
    </r>
  </si>
  <si>
    <r>
      <rPr>
        <sz val="10"/>
        <rFont val="Tw Cen MT"/>
        <family val="2"/>
      </rPr>
      <t>Massala</t>
    </r>
  </si>
  <si>
    <r>
      <rPr>
        <sz val="9"/>
        <rFont val="Tw Cen MT"/>
        <family val="2"/>
      </rPr>
      <t>APL-I-1587</t>
    </r>
  </si>
  <si>
    <r>
      <rPr>
        <sz val="9"/>
        <rFont val="Tw Cen MT"/>
        <family val="2"/>
      </rPr>
      <t>PR 1220/18</t>
    </r>
  </si>
  <si>
    <r>
      <rPr>
        <sz val="9"/>
        <rFont val="Tw Cen MT"/>
        <family val="2"/>
      </rPr>
      <t>Eurekagold SARL</t>
    </r>
  </si>
  <si>
    <r>
      <rPr>
        <sz val="9"/>
        <rFont val="Tw Cen MT"/>
        <family val="2"/>
      </rPr>
      <t>087800896M</t>
    </r>
  </si>
  <si>
    <r>
      <rPr>
        <sz val="10"/>
        <rFont val="Tw Cen MT"/>
        <family val="2"/>
      </rPr>
      <t>Sitakily</t>
    </r>
  </si>
  <si>
    <r>
      <rPr>
        <sz val="9"/>
        <rFont val="Tw Cen MT"/>
        <family val="2"/>
      </rPr>
      <t>APL-I-1588</t>
    </r>
  </si>
  <si>
    <r>
      <rPr>
        <sz val="9"/>
        <rFont val="Tw Cen MT"/>
        <family val="2"/>
      </rPr>
      <t>AEX 965/17</t>
    </r>
  </si>
  <si>
    <r>
      <rPr>
        <sz val="9"/>
        <rFont val="Tw Cen MT"/>
        <family val="2"/>
      </rPr>
      <t>Mali Sanu Mining SARL</t>
    </r>
  </si>
  <si>
    <r>
      <rPr>
        <sz val="9"/>
        <rFont val="Tw Cen MT"/>
        <family val="2"/>
      </rPr>
      <t>083332253F</t>
    </r>
  </si>
  <si>
    <r>
      <rPr>
        <sz val="10"/>
        <rFont val="Tw Cen MT"/>
        <family val="2"/>
      </rPr>
      <t>Kadiana-Est</t>
    </r>
  </si>
  <si>
    <r>
      <rPr>
        <sz val="9"/>
        <rFont val="Tw Cen MT"/>
        <family val="2"/>
      </rPr>
      <t>APL-I-1589</t>
    </r>
  </si>
  <si>
    <r>
      <rPr>
        <sz val="9"/>
        <rFont val="Tw Cen MT"/>
        <family val="2"/>
      </rPr>
      <t>AEX 966/17</t>
    </r>
  </si>
  <si>
    <r>
      <rPr>
        <sz val="9"/>
        <rFont val="Tw Cen MT"/>
        <family val="2"/>
      </rPr>
      <t>Djiké SARL</t>
    </r>
  </si>
  <si>
    <r>
      <rPr>
        <sz val="9"/>
        <rFont val="Tw Cen MT"/>
        <family val="2"/>
      </rPr>
      <t>083332252V</t>
    </r>
  </si>
  <si>
    <r>
      <rPr>
        <sz val="10"/>
        <rFont val="Tw Cen MT"/>
        <family val="2"/>
      </rPr>
      <t>Boutouguissi-Ouest</t>
    </r>
  </si>
  <si>
    <r>
      <rPr>
        <sz val="9"/>
        <rFont val="Tw Cen MT"/>
        <family val="2"/>
      </rPr>
      <t>APL-I-159</t>
    </r>
  </si>
  <si>
    <r>
      <rPr>
        <sz val="9"/>
        <rFont val="Tw Cen MT"/>
        <family val="2"/>
      </rPr>
      <t>PR 155/11</t>
    </r>
  </si>
  <si>
    <r>
      <rPr>
        <sz val="9"/>
        <rFont val="Tw Cen MT"/>
        <family val="2"/>
      </rPr>
      <t>Satori Investments SARL</t>
    </r>
  </si>
  <si>
    <r>
      <rPr>
        <sz val="9"/>
        <rFont val="Tw Cen MT"/>
        <family val="2"/>
      </rPr>
      <t>410091937T</t>
    </r>
  </si>
  <si>
    <r>
      <rPr>
        <sz val="10"/>
        <rFont val="Tw Cen MT"/>
        <family val="2"/>
      </rPr>
      <t>Guemou</t>
    </r>
  </si>
  <si>
    <r>
      <rPr>
        <sz val="9"/>
        <rFont val="Tw Cen MT"/>
        <family val="2"/>
      </rPr>
      <t>APL-I-1590</t>
    </r>
  </si>
  <si>
    <r>
      <rPr>
        <sz val="9"/>
        <rFont val="Tw Cen MT"/>
        <family val="2"/>
      </rPr>
      <t>PR 1745/18</t>
    </r>
  </si>
  <si>
    <r>
      <rPr>
        <sz val="9"/>
        <rFont val="Tw Cen MT"/>
        <family val="2"/>
      </rPr>
      <t>APL-I-1591</t>
    </r>
  </si>
  <si>
    <r>
      <rPr>
        <sz val="9"/>
        <rFont val="Tw Cen MT"/>
        <family val="2"/>
      </rPr>
      <t>PR 1201/17</t>
    </r>
  </si>
  <si>
    <r>
      <rPr>
        <sz val="9"/>
        <rFont val="Tw Cen MT"/>
        <family val="2"/>
      </rPr>
      <t>KOREGA SARL</t>
    </r>
  </si>
  <si>
    <r>
      <rPr>
        <sz val="9"/>
        <rFont val="Tw Cen MT"/>
        <family val="2"/>
      </rPr>
      <t>086113760X</t>
    </r>
  </si>
  <si>
    <r>
      <rPr>
        <sz val="10"/>
        <rFont val="Tw Cen MT"/>
        <family val="2"/>
      </rPr>
      <t>Farabalé-Ouest</t>
    </r>
  </si>
  <si>
    <r>
      <rPr>
        <sz val="9"/>
        <rFont val="Tw Cen MT"/>
        <family val="2"/>
      </rPr>
      <t>APL-I-1592</t>
    </r>
  </si>
  <si>
    <r>
      <rPr>
        <sz val="9"/>
        <rFont val="Tw Cen MT"/>
        <family val="2"/>
      </rPr>
      <t>PR 1163/17</t>
    </r>
  </si>
  <si>
    <r>
      <rPr>
        <sz val="9"/>
        <rFont val="Tw Cen MT"/>
        <family val="2"/>
      </rPr>
      <t>APL-I-1593</t>
    </r>
  </si>
  <si>
    <r>
      <rPr>
        <sz val="9"/>
        <rFont val="Tw Cen MT"/>
        <family val="2"/>
      </rPr>
      <t>AE 1310/17</t>
    </r>
  </si>
  <si>
    <r>
      <rPr>
        <sz val="10"/>
        <rFont val="Tw Cen MT"/>
        <family val="2"/>
      </rPr>
      <t>Manankoroni-Est</t>
    </r>
  </si>
  <si>
    <r>
      <rPr>
        <sz val="9"/>
        <rFont val="Tw Cen MT"/>
        <family val="2"/>
      </rPr>
      <t>APL-I-1594</t>
    </r>
  </si>
  <si>
    <r>
      <rPr>
        <sz val="9"/>
        <rFont val="Tw Cen MT"/>
        <family val="2"/>
      </rPr>
      <t>AEX 987/17</t>
    </r>
  </si>
  <si>
    <r>
      <rPr>
        <sz val="9"/>
        <rFont val="Tw Cen MT"/>
        <family val="2"/>
      </rPr>
      <t>Entreprise de Génie Civil et d'Amenagement "E.GE.CA"</t>
    </r>
  </si>
  <si>
    <r>
      <rPr>
        <sz val="9"/>
        <rFont val="Tw Cen MT"/>
        <family val="2"/>
      </rPr>
      <t>085131239T</t>
    </r>
  </si>
  <si>
    <r>
      <rPr>
        <sz val="10"/>
        <rFont val="Tw Cen MT"/>
        <family val="2"/>
      </rPr>
      <t>Dabani-Est</t>
    </r>
  </si>
  <si>
    <r>
      <rPr>
        <sz val="9"/>
        <rFont val="Tw Cen MT"/>
        <family val="2"/>
      </rPr>
      <t>APL-I-1595</t>
    </r>
  </si>
  <si>
    <r>
      <rPr>
        <sz val="9"/>
        <rFont val="Tw Cen MT"/>
        <family val="2"/>
      </rPr>
      <t>PR 1125/17</t>
    </r>
  </si>
  <si>
    <r>
      <rPr>
        <sz val="9"/>
        <rFont val="Tw Cen MT"/>
        <family val="2"/>
      </rPr>
      <t>APL-I-1596</t>
    </r>
  </si>
  <si>
    <r>
      <rPr>
        <sz val="9"/>
        <rFont val="Tw Cen MT"/>
        <family val="2"/>
      </rPr>
      <t>Bou et Frères / SBF SARL</t>
    </r>
  </si>
  <si>
    <r>
      <rPr>
        <sz val="9"/>
        <rFont val="Tw Cen MT"/>
        <family val="2"/>
      </rPr>
      <t>082237931D</t>
    </r>
  </si>
  <si>
    <r>
      <rPr>
        <sz val="10"/>
        <rFont val="Tw Cen MT"/>
        <family val="2"/>
      </rPr>
      <t>Sébétomou</t>
    </r>
  </si>
  <si>
    <r>
      <rPr>
        <sz val="9"/>
        <rFont val="Tw Cen MT"/>
        <family val="2"/>
      </rPr>
      <t>APL-I-1597</t>
    </r>
  </si>
  <si>
    <r>
      <rPr>
        <sz val="9"/>
        <rFont val="Tw Cen MT"/>
        <family val="2"/>
      </rPr>
      <t>AEX 968/17</t>
    </r>
  </si>
  <si>
    <r>
      <rPr>
        <sz val="10"/>
        <rFont val="Tw Cen MT"/>
        <family val="2"/>
      </rPr>
      <t>Sambara-Sud</t>
    </r>
  </si>
  <si>
    <r>
      <rPr>
        <sz val="9"/>
        <rFont val="Tw Cen MT"/>
        <family val="2"/>
      </rPr>
      <t>APL-I-1598</t>
    </r>
  </si>
  <si>
    <r>
      <rPr>
        <sz val="9"/>
        <rFont val="Tw Cen MT"/>
        <family val="2"/>
      </rPr>
      <t>AEX 985/17</t>
    </r>
  </si>
  <si>
    <r>
      <rPr>
        <sz val="10"/>
        <rFont val="Tw Cen MT"/>
        <family val="2"/>
      </rPr>
      <t>Kofoulatiè-Nord</t>
    </r>
  </si>
  <si>
    <r>
      <rPr>
        <sz val="9"/>
        <rFont val="Tw Cen MT"/>
        <family val="2"/>
      </rPr>
      <t>APL-I-1599</t>
    </r>
  </si>
  <si>
    <r>
      <rPr>
        <sz val="9"/>
        <rFont val="Tw Cen MT"/>
        <family val="2"/>
      </rPr>
      <t>AEX 986/17</t>
    </r>
  </si>
  <si>
    <r>
      <rPr>
        <sz val="10"/>
        <rFont val="Tw Cen MT"/>
        <family val="2"/>
      </rPr>
      <t>Diossyan</t>
    </r>
  </si>
  <si>
    <r>
      <rPr>
        <sz val="9"/>
        <rFont val="Tw Cen MT"/>
        <family val="2"/>
      </rPr>
      <t>APL-I-16</t>
    </r>
  </si>
  <si>
    <r>
      <rPr>
        <sz val="9"/>
        <rFont val="Tw Cen MT"/>
        <family val="2"/>
      </rPr>
      <t>PR 14/11</t>
    </r>
  </si>
  <si>
    <r>
      <rPr>
        <sz val="9"/>
        <rFont val="Tw Cen MT"/>
        <family val="2"/>
      </rPr>
      <t>Société Traoré et Famille SARL</t>
    </r>
  </si>
  <si>
    <r>
      <rPr>
        <sz val="9"/>
        <rFont val="Tw Cen MT"/>
        <family val="2"/>
      </rPr>
      <t>086126549N</t>
    </r>
  </si>
  <si>
    <r>
      <rPr>
        <sz val="10"/>
        <rFont val="Tw Cen MT"/>
        <family val="2"/>
      </rPr>
      <t>Nianfala</t>
    </r>
  </si>
  <si>
    <r>
      <rPr>
        <sz val="9"/>
        <rFont val="Tw Cen MT"/>
        <family val="2"/>
      </rPr>
      <t>APL-I-160</t>
    </r>
  </si>
  <si>
    <r>
      <rPr>
        <sz val="9"/>
        <rFont val="Tw Cen MT"/>
        <family val="2"/>
      </rPr>
      <t>PR 156/11</t>
    </r>
  </si>
  <si>
    <r>
      <rPr>
        <sz val="10"/>
        <rFont val="Tw Cen MT"/>
        <family val="2"/>
      </rPr>
      <t>Ouakoro</t>
    </r>
  </si>
  <si>
    <r>
      <rPr>
        <sz val="9"/>
        <rFont val="Tw Cen MT"/>
        <family val="2"/>
      </rPr>
      <t>APL-I-1600</t>
    </r>
  </si>
  <si>
    <r>
      <rPr>
        <sz val="9"/>
        <rFont val="Tw Cen MT"/>
        <family val="2"/>
      </rPr>
      <t>AEX 992/17</t>
    </r>
  </si>
  <si>
    <r>
      <rPr>
        <sz val="10"/>
        <rFont val="Tw Cen MT"/>
        <family val="2"/>
      </rPr>
      <t>Dougan-Ouest</t>
    </r>
  </si>
  <si>
    <r>
      <rPr>
        <sz val="9"/>
        <rFont val="Tw Cen MT"/>
        <family val="2"/>
      </rPr>
      <t>APL-I-1601</t>
    </r>
  </si>
  <si>
    <r>
      <rPr>
        <sz val="10"/>
        <rFont val="Tw Cen MT"/>
        <family val="2"/>
      </rPr>
      <t>Dialafara</t>
    </r>
  </si>
  <si>
    <r>
      <rPr>
        <sz val="9"/>
        <rFont val="Tw Cen MT"/>
        <family val="2"/>
      </rPr>
      <t>APL-I-1602</t>
    </r>
  </si>
  <si>
    <r>
      <rPr>
        <sz val="9"/>
        <rFont val="Tw Cen MT"/>
        <family val="2"/>
      </rPr>
      <t>Afrique Promotion Mali Holding SARL</t>
    </r>
  </si>
  <si>
    <r>
      <rPr>
        <sz val="9"/>
        <rFont val="Tw Cen MT"/>
        <family val="2"/>
      </rPr>
      <t>083101989D</t>
    </r>
  </si>
  <si>
    <r>
      <rPr>
        <sz val="10"/>
        <rFont val="Tw Cen MT"/>
        <family val="2"/>
      </rPr>
      <t>Barayana</t>
    </r>
  </si>
  <si>
    <r>
      <rPr>
        <sz val="9"/>
        <rFont val="Tw Cen MT"/>
        <family val="2"/>
      </rPr>
      <t>APL-I-1603</t>
    </r>
  </si>
  <si>
    <r>
      <rPr>
        <sz val="9"/>
        <rFont val="Tw Cen MT"/>
        <family val="2"/>
      </rPr>
      <t>PR 1112/17</t>
    </r>
  </si>
  <si>
    <r>
      <rPr>
        <sz val="9"/>
        <rFont val="Tw Cen MT"/>
        <family val="2"/>
      </rPr>
      <t>ONE SOURCEET AFRIKON TECHNOLOGI SARL</t>
    </r>
  </si>
  <si>
    <r>
      <rPr>
        <sz val="9"/>
        <rFont val="Tw Cen MT"/>
        <family val="2"/>
      </rPr>
      <t>087800869R</t>
    </r>
  </si>
  <si>
    <r>
      <rPr>
        <sz val="10"/>
        <rFont val="Tw Cen MT"/>
        <family val="2"/>
      </rPr>
      <t>Bananko</t>
    </r>
  </si>
  <si>
    <r>
      <rPr>
        <sz val="9"/>
        <rFont val="Tw Cen MT"/>
        <family val="2"/>
      </rPr>
      <t>APL-I-1604</t>
    </r>
  </si>
  <si>
    <r>
      <rPr>
        <sz val="9"/>
        <rFont val="Tw Cen MT"/>
        <family val="2"/>
      </rPr>
      <t>AEX 988/17</t>
    </r>
  </si>
  <si>
    <r>
      <rPr>
        <sz val="10"/>
        <rFont val="Tw Cen MT"/>
        <family val="2"/>
      </rPr>
      <t>Dontékéré</t>
    </r>
  </si>
  <si>
    <r>
      <rPr>
        <sz val="9"/>
        <rFont val="Tw Cen MT"/>
        <family val="2"/>
      </rPr>
      <t>APL-I-1605</t>
    </r>
  </si>
  <si>
    <r>
      <rPr>
        <sz val="9"/>
        <rFont val="Tw Cen MT"/>
        <family val="2"/>
      </rPr>
      <t>AEX 1004/17</t>
    </r>
  </si>
  <si>
    <r>
      <rPr>
        <sz val="9"/>
        <rFont val="Tw Cen MT"/>
        <family val="2"/>
      </rPr>
      <t>Nashwan Lithium SARL</t>
    </r>
  </si>
  <si>
    <r>
      <rPr>
        <sz val="9"/>
        <rFont val="Tw Cen MT"/>
        <family val="2"/>
      </rPr>
      <t>084128815Y</t>
    </r>
  </si>
  <si>
    <r>
      <rPr>
        <sz val="10"/>
        <rFont val="Tw Cen MT"/>
        <family val="2"/>
      </rPr>
      <t>Ménianbala</t>
    </r>
  </si>
  <si>
    <r>
      <rPr>
        <sz val="9"/>
        <rFont val="Tw Cen MT"/>
        <family val="2"/>
      </rPr>
      <t>APL-I-1606</t>
    </r>
  </si>
  <si>
    <r>
      <rPr>
        <sz val="9"/>
        <rFont val="Tw Cen MT"/>
        <family val="2"/>
      </rPr>
      <t>AEX 998/17</t>
    </r>
  </si>
  <si>
    <r>
      <rPr>
        <sz val="10"/>
        <rFont val="Tw Cen MT"/>
        <family val="2"/>
      </rPr>
      <t>Djidjé</t>
    </r>
  </si>
  <si>
    <r>
      <rPr>
        <sz val="9"/>
        <rFont val="Tw Cen MT"/>
        <family val="2"/>
      </rPr>
      <t>APL-I-1607</t>
    </r>
  </si>
  <si>
    <r>
      <rPr>
        <sz val="9"/>
        <rFont val="Tw Cen MT"/>
        <family val="2"/>
      </rPr>
      <t>APL-I-1608</t>
    </r>
  </si>
  <si>
    <r>
      <rPr>
        <sz val="9"/>
        <rFont val="Tw Cen MT"/>
        <family val="2"/>
      </rPr>
      <t>AEX 990/17</t>
    </r>
  </si>
  <si>
    <r>
      <rPr>
        <sz val="9"/>
        <rFont val="Tw Cen MT"/>
        <family val="2"/>
      </rPr>
      <t>Seme-Carrières-SA "SEMECAR-SA"</t>
    </r>
  </si>
  <si>
    <r>
      <rPr>
        <sz val="9"/>
        <rFont val="Tw Cen MT"/>
        <family val="2"/>
      </rPr>
      <t>082241835B</t>
    </r>
  </si>
  <si>
    <r>
      <rPr>
        <sz val="10"/>
        <rFont val="Tw Cen MT"/>
        <family val="2"/>
      </rPr>
      <t>Sinsanna</t>
    </r>
  </si>
  <si>
    <r>
      <rPr>
        <sz val="9"/>
        <rFont val="Tw Cen MT"/>
        <family val="2"/>
      </rPr>
      <t>APL-I-1609</t>
    </r>
  </si>
  <si>
    <r>
      <rPr>
        <sz val="9"/>
        <rFont val="Tw Cen MT"/>
        <family val="2"/>
      </rPr>
      <t>AEX 991/17</t>
    </r>
  </si>
  <si>
    <r>
      <rPr>
        <sz val="9"/>
        <rFont val="Tw Cen MT"/>
        <family val="2"/>
      </rPr>
      <t>SIFMO-SARL</t>
    </r>
  </si>
  <si>
    <r>
      <rPr>
        <sz val="9"/>
        <rFont val="Tw Cen MT"/>
        <family val="2"/>
      </rPr>
      <t>087800902L</t>
    </r>
  </si>
  <si>
    <r>
      <rPr>
        <sz val="10"/>
        <rFont val="Tw Cen MT"/>
        <family val="2"/>
      </rPr>
      <t>Foulalaba-Ouest</t>
    </r>
  </si>
  <si>
    <r>
      <rPr>
        <sz val="9"/>
        <rFont val="Tw Cen MT"/>
        <family val="2"/>
      </rPr>
      <t>APL-I-161</t>
    </r>
  </si>
  <si>
    <r>
      <rPr>
        <sz val="9"/>
        <rFont val="Tw Cen MT"/>
        <family val="2"/>
      </rPr>
      <t>PR 157/11</t>
    </r>
  </si>
  <si>
    <r>
      <rPr>
        <sz val="10"/>
        <rFont val="Tw Cen MT"/>
        <family val="2"/>
      </rPr>
      <t>Digan</t>
    </r>
  </si>
  <si>
    <r>
      <rPr>
        <sz val="9"/>
        <rFont val="Tw Cen MT"/>
        <family val="2"/>
      </rPr>
      <t>APL-I-1610</t>
    </r>
  </si>
  <si>
    <r>
      <rPr>
        <sz val="9"/>
        <rFont val="Tw Cen MT"/>
        <family val="2"/>
      </rPr>
      <t>PR 1203/17</t>
    </r>
  </si>
  <si>
    <r>
      <rPr>
        <sz val="9"/>
        <rFont val="Tw Cen MT"/>
        <family val="2"/>
      </rPr>
      <t>Société Sahélienne de Produits Pétroliers "SOSAP-SARL"</t>
    </r>
  </si>
  <si>
    <r>
      <rPr>
        <sz val="9"/>
        <rFont val="Tw Cen MT"/>
        <family val="2"/>
      </rPr>
      <t>APL-I-1611</t>
    </r>
  </si>
  <si>
    <r>
      <rPr>
        <sz val="9"/>
        <rFont val="Tw Cen MT"/>
        <family val="2"/>
      </rPr>
      <t>AEX 999/17</t>
    </r>
  </si>
  <si>
    <r>
      <rPr>
        <sz val="10"/>
        <rFont val="Tw Cen MT"/>
        <family val="2"/>
      </rPr>
      <t>Fékola-Sud</t>
    </r>
  </si>
  <si>
    <r>
      <rPr>
        <sz val="9"/>
        <rFont val="Tw Cen MT"/>
        <family val="2"/>
      </rPr>
      <t>APL-I-1612</t>
    </r>
  </si>
  <si>
    <r>
      <rPr>
        <sz val="9"/>
        <rFont val="Tw Cen MT"/>
        <family val="2"/>
      </rPr>
      <t>AE 1083/17</t>
    </r>
  </si>
  <si>
    <r>
      <rPr>
        <sz val="9"/>
        <rFont val="Tw Cen MT"/>
        <family val="2"/>
      </rPr>
      <t>I.T.S ENERGY MINING S.A.R.L</t>
    </r>
  </si>
  <si>
    <r>
      <rPr>
        <sz val="9"/>
        <rFont val="Tw Cen MT"/>
        <family val="2"/>
      </rPr>
      <t>085144464V</t>
    </r>
  </si>
  <si>
    <r>
      <rPr>
        <sz val="10"/>
        <rFont val="Tw Cen MT"/>
        <family val="2"/>
      </rPr>
      <t>Korokoro</t>
    </r>
  </si>
  <si>
    <r>
      <rPr>
        <sz val="9"/>
        <rFont val="Tw Cen MT"/>
        <family val="2"/>
      </rPr>
      <t>APL-I-1613</t>
    </r>
  </si>
  <si>
    <r>
      <rPr>
        <sz val="9"/>
        <rFont val="Tw Cen MT"/>
        <family val="2"/>
      </rPr>
      <t>PR 1198/17</t>
    </r>
  </si>
  <si>
    <r>
      <rPr>
        <sz val="10"/>
        <rFont val="Tw Cen MT"/>
        <family val="2"/>
      </rPr>
      <t>Méniambala</t>
    </r>
  </si>
  <si>
    <r>
      <rPr>
        <sz val="9"/>
        <rFont val="Tw Cen MT"/>
        <family val="2"/>
      </rPr>
      <t>APL-I-1614</t>
    </r>
  </si>
  <si>
    <r>
      <rPr>
        <sz val="9"/>
        <rFont val="Tw Cen MT"/>
        <family val="2"/>
      </rPr>
      <t>PR 1383/17</t>
    </r>
  </si>
  <si>
    <r>
      <rPr>
        <sz val="9"/>
        <rFont val="Tw Cen MT"/>
        <family val="2"/>
      </rPr>
      <t>APL-I-1615</t>
    </r>
  </si>
  <si>
    <r>
      <rPr>
        <sz val="9"/>
        <rFont val="Tw Cen MT"/>
        <family val="2"/>
      </rPr>
      <t>AEX 1001/17</t>
    </r>
  </si>
  <si>
    <r>
      <rPr>
        <sz val="10"/>
        <rFont val="Tw Cen MT"/>
        <family val="2"/>
      </rPr>
      <t>Noumoussoli</t>
    </r>
  </si>
  <si>
    <r>
      <rPr>
        <sz val="9"/>
        <rFont val="Tw Cen MT"/>
        <family val="2"/>
      </rPr>
      <t>APL-I-1616</t>
    </r>
  </si>
  <si>
    <r>
      <rPr>
        <sz val="9"/>
        <rFont val="Tw Cen MT"/>
        <family val="2"/>
      </rPr>
      <t>AEX 1002/17</t>
    </r>
  </si>
  <si>
    <r>
      <rPr>
        <sz val="10"/>
        <rFont val="Tw Cen MT"/>
        <family val="2"/>
      </rPr>
      <t>Ouagani</t>
    </r>
  </si>
  <si>
    <r>
      <rPr>
        <sz val="9"/>
        <rFont val="Tw Cen MT"/>
        <family val="2"/>
      </rPr>
      <t>APL-I-1617</t>
    </r>
  </si>
  <si>
    <r>
      <rPr>
        <sz val="9"/>
        <rFont val="Tw Cen MT"/>
        <family val="2"/>
      </rPr>
      <t>PR 1399/18</t>
    </r>
  </si>
  <si>
    <r>
      <rPr>
        <sz val="9"/>
        <rFont val="Tw Cen MT"/>
        <family val="2"/>
      </rPr>
      <t>Soudan Mining Compagny "SOMICO" SARL</t>
    </r>
  </si>
  <si>
    <r>
      <rPr>
        <sz val="9"/>
        <rFont val="Tw Cen MT"/>
        <family val="2"/>
      </rPr>
      <t>083327184V</t>
    </r>
  </si>
  <si>
    <r>
      <rPr>
        <sz val="10"/>
        <rFont val="Tw Cen MT"/>
        <family val="2"/>
      </rPr>
      <t>Linfara</t>
    </r>
  </si>
  <si>
    <r>
      <rPr>
        <sz val="9"/>
        <rFont val="Tw Cen MT"/>
        <family val="2"/>
      </rPr>
      <t>APL-I-1618</t>
    </r>
  </si>
  <si>
    <r>
      <rPr>
        <sz val="10"/>
        <rFont val="Tw Cen MT"/>
        <family val="2"/>
      </rPr>
      <t>N'Tiola-Sud</t>
    </r>
  </si>
  <si>
    <r>
      <rPr>
        <sz val="9"/>
        <rFont val="Tw Cen MT"/>
        <family val="2"/>
      </rPr>
      <t>APL-I-1619</t>
    </r>
  </si>
  <si>
    <r>
      <rPr>
        <sz val="9"/>
        <rFont val="Tw Cen MT"/>
        <family val="2"/>
      </rPr>
      <t>PR 1664/19</t>
    </r>
  </si>
  <si>
    <r>
      <rPr>
        <sz val="10"/>
        <rFont val="Tw Cen MT"/>
        <family val="2"/>
      </rPr>
      <t>Fougouélé-Est</t>
    </r>
  </si>
  <si>
    <r>
      <rPr>
        <sz val="9"/>
        <rFont val="Tw Cen MT"/>
        <family val="2"/>
      </rPr>
      <t>APL-I-162</t>
    </r>
  </si>
  <si>
    <r>
      <rPr>
        <sz val="9"/>
        <rFont val="Tw Cen MT"/>
        <family val="2"/>
      </rPr>
      <t>PR 158/11</t>
    </r>
  </si>
  <si>
    <r>
      <rPr>
        <sz val="9"/>
        <rFont val="Tw Cen MT"/>
        <family val="2"/>
      </rPr>
      <t>Salama Exploration Minière SARL</t>
    </r>
  </si>
  <si>
    <r>
      <rPr>
        <sz val="9"/>
        <rFont val="Tw Cen MT"/>
        <family val="2"/>
      </rPr>
      <t>086117814F</t>
    </r>
  </si>
  <si>
    <r>
      <rPr>
        <sz val="10"/>
        <rFont val="Tw Cen MT"/>
        <family val="2"/>
      </rPr>
      <t>Wala</t>
    </r>
  </si>
  <si>
    <r>
      <rPr>
        <sz val="9"/>
        <rFont val="Tw Cen MT"/>
        <family val="2"/>
      </rPr>
      <t>APL-I-1620</t>
    </r>
  </si>
  <si>
    <r>
      <rPr>
        <sz val="9"/>
        <rFont val="Tw Cen MT"/>
        <family val="2"/>
      </rPr>
      <t>AEX 1003/17</t>
    </r>
  </si>
  <si>
    <r>
      <rPr>
        <sz val="9"/>
        <rFont val="Tw Cen MT"/>
        <family val="2"/>
      </rPr>
      <t>ASSISTE SARL</t>
    </r>
  </si>
  <si>
    <r>
      <rPr>
        <sz val="9"/>
        <rFont val="Tw Cen MT"/>
        <family val="2"/>
      </rPr>
      <t>085133703E</t>
    </r>
  </si>
  <si>
    <r>
      <rPr>
        <sz val="10"/>
        <rFont val="Tw Cen MT"/>
        <family val="2"/>
      </rPr>
      <t>Djibrouïa</t>
    </r>
  </si>
  <si>
    <r>
      <rPr>
        <sz val="9"/>
        <rFont val="Tw Cen MT"/>
        <family val="2"/>
      </rPr>
      <t>APL-I-1621</t>
    </r>
  </si>
  <si>
    <r>
      <rPr>
        <sz val="9"/>
        <rFont val="Tw Cen MT"/>
        <family val="2"/>
      </rPr>
      <t>APL-I-1622</t>
    </r>
  </si>
  <si>
    <r>
      <rPr>
        <sz val="9"/>
        <rFont val="Tw Cen MT"/>
        <family val="2"/>
      </rPr>
      <t>PR 1684/18</t>
    </r>
  </si>
  <si>
    <r>
      <rPr>
        <sz val="9"/>
        <rFont val="Tw Cen MT"/>
        <family val="2"/>
      </rPr>
      <t>Hanne Sogore Construtions et Mines SARL</t>
    </r>
  </si>
  <si>
    <r>
      <rPr>
        <sz val="9"/>
        <rFont val="Tw Cen MT"/>
        <family val="2"/>
      </rPr>
      <t>082241984Y</t>
    </r>
  </si>
  <si>
    <r>
      <rPr>
        <sz val="9"/>
        <rFont val="Tw Cen MT"/>
        <family val="2"/>
      </rPr>
      <t>APL-I-1623</t>
    </r>
  </si>
  <si>
    <r>
      <rPr>
        <sz val="9"/>
        <rFont val="Tw Cen MT"/>
        <family val="2"/>
      </rPr>
      <t>AEX 1007/17</t>
    </r>
  </si>
  <si>
    <r>
      <rPr>
        <sz val="9"/>
        <rFont val="Tw Cen MT"/>
        <family val="2"/>
      </rPr>
      <t>APL-I-1624</t>
    </r>
  </si>
  <si>
    <r>
      <rPr>
        <sz val="9"/>
        <rFont val="Tw Cen MT"/>
        <family val="2"/>
      </rPr>
      <t>AEX 1006/17</t>
    </r>
  </si>
  <si>
    <r>
      <rPr>
        <sz val="10"/>
        <rFont val="Tw Cen MT"/>
        <family val="2"/>
      </rPr>
      <t>Baramabougou</t>
    </r>
  </si>
  <si>
    <r>
      <rPr>
        <sz val="9"/>
        <rFont val="Tw Cen MT"/>
        <family val="2"/>
      </rPr>
      <t>APL-I-1625</t>
    </r>
  </si>
  <si>
    <r>
      <rPr>
        <sz val="10"/>
        <rFont val="Tw Cen MT"/>
        <family val="2"/>
      </rPr>
      <t>Ouoaramandian</t>
    </r>
  </si>
  <si>
    <r>
      <rPr>
        <sz val="9"/>
        <rFont val="Tw Cen MT"/>
        <family val="2"/>
      </rPr>
      <t>APL-I-1626</t>
    </r>
  </si>
  <si>
    <r>
      <rPr>
        <sz val="9"/>
        <rFont val="Tw Cen MT"/>
        <family val="2"/>
      </rPr>
      <t>AP 1218/18</t>
    </r>
  </si>
  <si>
    <r>
      <rPr>
        <sz val="9"/>
        <rFont val="Tw Cen MT"/>
        <family val="2"/>
      </rPr>
      <t>APL-I-1627</t>
    </r>
  </si>
  <si>
    <r>
      <rPr>
        <sz val="9"/>
        <rFont val="Tw Cen MT"/>
        <family val="2"/>
      </rPr>
      <t>NPS &amp; Company SARL</t>
    </r>
  </si>
  <si>
    <r>
      <rPr>
        <sz val="9"/>
        <rFont val="Tw Cen MT"/>
        <family val="2"/>
      </rPr>
      <t>082226098A</t>
    </r>
  </si>
  <si>
    <r>
      <rPr>
        <sz val="10"/>
        <rFont val="Tw Cen MT"/>
        <family val="2"/>
      </rPr>
      <t>Kankéléna</t>
    </r>
  </si>
  <si>
    <r>
      <rPr>
        <sz val="9"/>
        <rFont val="Tw Cen MT"/>
        <family val="2"/>
      </rPr>
      <t>APL-I-1628</t>
    </r>
  </si>
  <si>
    <r>
      <rPr>
        <sz val="9"/>
        <rFont val="Tw Cen MT"/>
        <family val="2"/>
      </rPr>
      <t>AEX 1005/17</t>
    </r>
  </si>
  <si>
    <r>
      <rPr>
        <sz val="9"/>
        <rFont val="Tw Cen MT"/>
        <family val="2"/>
      </rPr>
      <t>Entreprise de Construction et Travaux Publics "ECOTRAP-SARL"</t>
    </r>
  </si>
  <si>
    <r>
      <rPr>
        <sz val="9"/>
        <rFont val="Tw Cen MT"/>
        <family val="2"/>
      </rPr>
      <t>086113009C</t>
    </r>
  </si>
  <si>
    <r>
      <rPr>
        <sz val="9"/>
        <rFont val="Tw Cen MT"/>
        <family val="2"/>
      </rPr>
      <t>APL-I-1629</t>
    </r>
  </si>
  <si>
    <r>
      <rPr>
        <sz val="10"/>
        <rFont val="Tw Cen MT"/>
        <family val="2"/>
      </rPr>
      <t>Didinaé-Est</t>
    </r>
  </si>
  <si>
    <r>
      <rPr>
        <sz val="9"/>
        <rFont val="Tw Cen MT"/>
        <family val="2"/>
      </rPr>
      <t>APL-I-163</t>
    </r>
  </si>
  <si>
    <r>
      <rPr>
        <sz val="9"/>
        <rFont val="Tw Cen MT"/>
        <family val="2"/>
      </rPr>
      <t>PR 159/11</t>
    </r>
  </si>
  <si>
    <r>
      <rPr>
        <sz val="9"/>
        <rFont val="Tw Cen MT"/>
        <family val="2"/>
      </rPr>
      <t>Yara Gold SA</t>
    </r>
  </si>
  <si>
    <r>
      <rPr>
        <sz val="10"/>
        <rFont val="Tw Cen MT"/>
        <family val="2"/>
      </rPr>
      <t>Faladiè Nord</t>
    </r>
  </si>
  <si>
    <r>
      <rPr>
        <sz val="9"/>
        <rFont val="Tw Cen MT"/>
        <family val="2"/>
      </rPr>
      <t>APL-I-1630</t>
    </r>
  </si>
  <si>
    <r>
      <rPr>
        <sz val="10"/>
        <rFont val="Tw Cen MT"/>
        <family val="2"/>
      </rPr>
      <t>Dibé-Est</t>
    </r>
  </si>
  <si>
    <r>
      <rPr>
        <sz val="9"/>
        <rFont val="Tw Cen MT"/>
        <family val="2"/>
      </rPr>
      <t>APL-I-1631</t>
    </r>
  </si>
  <si>
    <r>
      <rPr>
        <sz val="9"/>
        <rFont val="Tw Cen MT"/>
        <family val="2"/>
      </rPr>
      <t>AEX 1032/17</t>
    </r>
  </si>
  <si>
    <r>
      <rPr>
        <sz val="10"/>
        <rFont val="Tw Cen MT"/>
        <family val="2"/>
      </rPr>
      <t>Boni-Sud</t>
    </r>
  </si>
  <si>
    <r>
      <rPr>
        <sz val="9"/>
        <rFont val="Tw Cen MT"/>
        <family val="2"/>
      </rPr>
      <t>APL-I-1632</t>
    </r>
  </si>
  <si>
    <r>
      <rPr>
        <sz val="9"/>
        <rFont val="Tw Cen MT"/>
        <family val="2"/>
      </rPr>
      <t>PR 1303/17</t>
    </r>
  </si>
  <si>
    <r>
      <rPr>
        <sz val="9"/>
        <rFont val="Tw Cen MT"/>
        <family val="2"/>
      </rPr>
      <t>APL-I-1633</t>
    </r>
  </si>
  <si>
    <r>
      <rPr>
        <sz val="9"/>
        <rFont val="Tw Cen MT"/>
        <family val="2"/>
      </rPr>
      <t>PR 1630/18</t>
    </r>
  </si>
  <si>
    <r>
      <rPr>
        <sz val="9"/>
        <rFont val="Tw Cen MT"/>
        <family val="2"/>
      </rPr>
      <t>Sankarani Ressources SARL</t>
    </r>
  </si>
  <si>
    <r>
      <rPr>
        <sz val="9"/>
        <rFont val="Tw Cen MT"/>
        <family val="2"/>
      </rPr>
      <t>087800577D</t>
    </r>
  </si>
  <si>
    <r>
      <rPr>
        <sz val="10"/>
        <rFont val="Tw Cen MT"/>
        <family val="2"/>
      </rPr>
      <t>Dako II</t>
    </r>
  </si>
  <si>
    <r>
      <rPr>
        <sz val="9"/>
        <rFont val="Tw Cen MT"/>
        <family val="2"/>
      </rPr>
      <t>APL-I-1634</t>
    </r>
  </si>
  <si>
    <r>
      <rPr>
        <sz val="9"/>
        <rFont val="Tw Cen MT"/>
        <family val="2"/>
      </rPr>
      <t>AEX 1012/17</t>
    </r>
  </si>
  <si>
    <r>
      <rPr>
        <sz val="9"/>
        <rFont val="Tw Cen MT"/>
        <family val="2"/>
      </rPr>
      <t>Sud Mining SARL</t>
    </r>
  </si>
  <si>
    <r>
      <rPr>
        <sz val="9"/>
        <rFont val="Tw Cen MT"/>
        <family val="2"/>
      </rPr>
      <t>087000171K</t>
    </r>
  </si>
  <si>
    <r>
      <rPr>
        <sz val="10"/>
        <rFont val="Tw Cen MT"/>
        <family val="2"/>
      </rPr>
      <t>Linnguekoto</t>
    </r>
  </si>
  <si>
    <r>
      <rPr>
        <sz val="9"/>
        <rFont val="Tw Cen MT"/>
        <family val="2"/>
      </rPr>
      <t>APL-I-1635</t>
    </r>
  </si>
  <si>
    <r>
      <rPr>
        <sz val="9"/>
        <rFont val="Tw Cen MT"/>
        <family val="2"/>
      </rPr>
      <t>AEX 1013/17</t>
    </r>
  </si>
  <si>
    <r>
      <rPr>
        <sz val="9"/>
        <rFont val="Tw Cen MT"/>
        <family val="2"/>
      </rPr>
      <t>Ouest Mining SARL</t>
    </r>
  </si>
  <si>
    <r>
      <rPr>
        <sz val="9"/>
        <rFont val="Tw Cen MT"/>
        <family val="2"/>
      </rPr>
      <t>087000172X</t>
    </r>
  </si>
  <si>
    <r>
      <rPr>
        <sz val="10"/>
        <rFont val="Tw Cen MT"/>
        <family val="2"/>
      </rPr>
      <t>Tabako</t>
    </r>
  </si>
  <si>
    <r>
      <rPr>
        <sz val="9"/>
        <rFont val="Tw Cen MT"/>
        <family val="2"/>
      </rPr>
      <t>APL-I-1636</t>
    </r>
  </si>
  <si>
    <r>
      <rPr>
        <sz val="9"/>
        <rFont val="Tw Cen MT"/>
        <family val="2"/>
      </rPr>
      <t>AEX 1014/17</t>
    </r>
  </si>
  <si>
    <r>
      <rPr>
        <sz val="10"/>
        <rFont val="Tw Cen MT"/>
        <family val="2"/>
      </rPr>
      <t>Netekoto</t>
    </r>
  </si>
  <si>
    <r>
      <rPr>
        <sz val="9"/>
        <rFont val="Tw Cen MT"/>
        <family val="2"/>
      </rPr>
      <t>APL-I-1637</t>
    </r>
  </si>
  <si>
    <r>
      <rPr>
        <sz val="9"/>
        <rFont val="Tw Cen MT"/>
        <family val="2"/>
      </rPr>
      <t>AEX 1018/17</t>
    </r>
  </si>
  <si>
    <r>
      <rPr>
        <sz val="10"/>
        <rFont val="Tw Cen MT"/>
        <family val="2"/>
      </rPr>
      <t>Mininko-Nord</t>
    </r>
  </si>
  <si>
    <r>
      <rPr>
        <sz val="9"/>
        <rFont val="Tw Cen MT"/>
        <family val="2"/>
      </rPr>
      <t>APL-I-1638</t>
    </r>
  </si>
  <si>
    <r>
      <rPr>
        <sz val="9"/>
        <rFont val="Tw Cen MT"/>
        <family val="2"/>
      </rPr>
      <t>AEX 1011/17</t>
    </r>
  </si>
  <si>
    <r>
      <rPr>
        <sz val="9"/>
        <rFont val="Tw Cen MT"/>
        <family val="2"/>
      </rPr>
      <t>Société Minière et Commerciale "SOMICO-SARL"</t>
    </r>
  </si>
  <si>
    <r>
      <rPr>
        <sz val="9"/>
        <rFont val="Tw Cen MT"/>
        <family val="2"/>
      </rPr>
      <t>087800907T</t>
    </r>
  </si>
  <si>
    <r>
      <rPr>
        <sz val="10"/>
        <rFont val="Tw Cen MT"/>
        <family val="2"/>
      </rPr>
      <t>Djelimangara Sud-Ouest</t>
    </r>
  </si>
  <si>
    <r>
      <rPr>
        <sz val="9"/>
        <rFont val="Tw Cen MT"/>
        <family val="2"/>
      </rPr>
      <t>APL-I-1639</t>
    </r>
  </si>
  <si>
    <r>
      <rPr>
        <sz val="9"/>
        <rFont val="Tw Cen MT"/>
        <family val="2"/>
      </rPr>
      <t>APL-I-164</t>
    </r>
  </si>
  <si>
    <r>
      <rPr>
        <sz val="9"/>
        <rFont val="Tw Cen MT"/>
        <family val="2"/>
      </rPr>
      <t>PR 160/11</t>
    </r>
  </si>
  <si>
    <r>
      <rPr>
        <sz val="10"/>
        <rFont val="Tw Cen MT"/>
        <family val="2"/>
      </rPr>
      <t>Diangounté-Est</t>
    </r>
  </si>
  <si>
    <r>
      <rPr>
        <sz val="9"/>
        <rFont val="Tw Cen MT"/>
        <family val="2"/>
      </rPr>
      <t>APL-I-1640</t>
    </r>
  </si>
  <si>
    <r>
      <rPr>
        <sz val="9"/>
        <rFont val="Tw Cen MT"/>
        <family val="2"/>
      </rPr>
      <t>AEX 1017/17</t>
    </r>
  </si>
  <si>
    <r>
      <rPr>
        <sz val="9"/>
        <rFont val="Tw Cen MT"/>
        <family val="2"/>
      </rPr>
      <t>Moulina SARL</t>
    </r>
  </si>
  <si>
    <r>
      <rPr>
        <sz val="9"/>
        <rFont val="Tw Cen MT"/>
        <family val="2"/>
      </rPr>
      <t>086137744N</t>
    </r>
  </si>
  <si>
    <r>
      <rPr>
        <sz val="10"/>
        <rFont val="Tw Cen MT"/>
        <family val="2"/>
      </rPr>
      <t>Sotian</t>
    </r>
  </si>
  <si>
    <r>
      <rPr>
        <sz val="9"/>
        <rFont val="Tw Cen MT"/>
        <family val="2"/>
      </rPr>
      <t>APL-I-1641</t>
    </r>
  </si>
  <si>
    <r>
      <rPr>
        <sz val="9"/>
        <rFont val="Tw Cen MT"/>
        <family val="2"/>
      </rPr>
      <t>AEX 1015/17</t>
    </r>
  </si>
  <si>
    <r>
      <rPr>
        <sz val="10"/>
        <rFont val="Tw Cen MT"/>
        <family val="2"/>
      </rPr>
      <t>Tabakoro-Ouest</t>
    </r>
  </si>
  <si>
    <r>
      <rPr>
        <sz val="9"/>
        <rFont val="Tw Cen MT"/>
        <family val="2"/>
      </rPr>
      <t>APL-I-1642</t>
    </r>
  </si>
  <si>
    <r>
      <rPr>
        <sz val="9"/>
        <rFont val="Tw Cen MT"/>
        <family val="2"/>
      </rPr>
      <t>AEX 1016/17</t>
    </r>
  </si>
  <si>
    <r>
      <rPr>
        <sz val="9"/>
        <rFont val="Tw Cen MT"/>
        <family val="2"/>
      </rPr>
      <t>Alliance Projects</t>
    </r>
  </si>
  <si>
    <r>
      <rPr>
        <sz val="9"/>
        <rFont val="Tw Cen MT"/>
        <family val="2"/>
      </rPr>
      <t>APL-I-1643</t>
    </r>
  </si>
  <si>
    <r>
      <rPr>
        <sz val="9"/>
        <rFont val="Tw Cen MT"/>
        <family val="2"/>
      </rPr>
      <t>APL-I-1644</t>
    </r>
  </si>
  <si>
    <r>
      <rPr>
        <sz val="9"/>
        <rFont val="Tw Cen MT"/>
        <family val="2"/>
      </rPr>
      <t>ONGOIBA TOURE KEITA SERVICES "O.T.K SERVICES" SARL</t>
    </r>
  </si>
  <si>
    <r>
      <rPr>
        <sz val="9"/>
        <rFont val="Tw Cen MT"/>
        <family val="2"/>
      </rPr>
      <t>084120321J</t>
    </r>
  </si>
  <si>
    <r>
      <rPr>
        <sz val="10"/>
        <rFont val="Tw Cen MT"/>
        <family val="2"/>
      </rPr>
      <t>Korindji-Est</t>
    </r>
  </si>
  <si>
    <r>
      <rPr>
        <sz val="9"/>
        <rFont val="Tw Cen MT"/>
        <family val="2"/>
      </rPr>
      <t>APL-I-1645</t>
    </r>
  </si>
  <si>
    <r>
      <rPr>
        <sz val="9"/>
        <rFont val="Tw Cen MT"/>
        <family val="2"/>
      </rPr>
      <t>AEX 1021/17</t>
    </r>
  </si>
  <si>
    <r>
      <rPr>
        <sz val="9"/>
        <rFont val="Tw Cen MT"/>
        <family val="2"/>
      </rPr>
      <t>Fama Multi-Services SARLU</t>
    </r>
  </si>
  <si>
    <r>
      <rPr>
        <sz val="9"/>
        <rFont val="Tw Cen MT"/>
        <family val="2"/>
      </rPr>
      <t>082230369T</t>
    </r>
  </si>
  <si>
    <r>
      <rPr>
        <sz val="10"/>
        <rFont val="Tw Cen MT"/>
        <family val="2"/>
      </rPr>
      <t>Faraba-Koro Nord</t>
    </r>
  </si>
  <si>
    <r>
      <rPr>
        <sz val="9"/>
        <rFont val="Tw Cen MT"/>
        <family val="2"/>
      </rPr>
      <t>APL-I-1646</t>
    </r>
  </si>
  <si>
    <r>
      <rPr>
        <sz val="9"/>
        <rFont val="Tw Cen MT"/>
        <family val="2"/>
      </rPr>
      <t>Mali Mines Industries " 2MI – SARL"</t>
    </r>
  </si>
  <si>
    <r>
      <rPr>
        <sz val="9"/>
        <rFont val="Tw Cen MT"/>
        <family val="2"/>
      </rPr>
      <t>087800900N</t>
    </r>
  </si>
  <si>
    <r>
      <rPr>
        <sz val="9"/>
        <rFont val="Tw Cen MT"/>
        <family val="2"/>
      </rPr>
      <t>APL-I-1647</t>
    </r>
  </si>
  <si>
    <r>
      <rPr>
        <sz val="9"/>
        <rFont val="Tw Cen MT"/>
        <family val="2"/>
      </rPr>
      <t>AEX 1022/17</t>
    </r>
  </si>
  <si>
    <r>
      <rPr>
        <sz val="9"/>
        <rFont val="Tw Cen MT"/>
        <family val="2"/>
      </rPr>
      <t>IMPEX Africa "I.A SARL"</t>
    </r>
  </si>
  <si>
    <r>
      <rPr>
        <sz val="10"/>
        <rFont val="Tw Cen MT"/>
        <family val="2"/>
      </rPr>
      <t>Tiédougoubougou</t>
    </r>
  </si>
  <si>
    <r>
      <rPr>
        <sz val="9"/>
        <rFont val="Tw Cen MT"/>
        <family val="2"/>
      </rPr>
      <t>APL-I-1648</t>
    </r>
  </si>
  <si>
    <r>
      <rPr>
        <sz val="9"/>
        <rFont val="Tw Cen MT"/>
        <family val="2"/>
      </rPr>
      <t>AEX 1020/17</t>
    </r>
  </si>
  <si>
    <r>
      <rPr>
        <sz val="9"/>
        <rFont val="Tw Cen MT"/>
        <family val="2"/>
      </rPr>
      <t>Société Minière Africaine SA</t>
    </r>
  </si>
  <si>
    <r>
      <rPr>
        <sz val="9"/>
        <rFont val="Tw Cen MT"/>
        <family val="2"/>
      </rPr>
      <t>086141442E</t>
    </r>
  </si>
  <si>
    <r>
      <rPr>
        <sz val="10"/>
        <rFont val="Tw Cen MT"/>
        <family val="2"/>
      </rPr>
      <t>Badiazila-Est</t>
    </r>
  </si>
  <si>
    <r>
      <rPr>
        <sz val="9"/>
        <rFont val="Tw Cen MT"/>
        <family val="2"/>
      </rPr>
      <t>APL-I-1649</t>
    </r>
  </si>
  <si>
    <r>
      <rPr>
        <sz val="9"/>
        <rFont val="Tw Cen MT"/>
        <family val="2"/>
      </rPr>
      <t>APL-I-165</t>
    </r>
  </si>
  <si>
    <r>
      <rPr>
        <sz val="9"/>
        <rFont val="Tw Cen MT"/>
        <family val="2"/>
      </rPr>
      <t>PR 161/13</t>
    </r>
  </si>
  <si>
    <r>
      <rPr>
        <sz val="9"/>
        <rFont val="Tw Cen MT"/>
        <family val="2"/>
      </rPr>
      <t>Camec Mali SA</t>
    </r>
  </si>
  <si>
    <r>
      <rPr>
        <sz val="9"/>
        <rFont val="Tw Cen MT"/>
        <family val="2"/>
      </rPr>
      <t>084111448T</t>
    </r>
  </si>
  <si>
    <r>
      <rPr>
        <sz val="9"/>
        <rFont val="Tw Cen MT"/>
        <family val="2"/>
      </rPr>
      <t>APL-I-1650</t>
    </r>
  </si>
  <si>
    <r>
      <rPr>
        <sz val="10"/>
        <rFont val="Tw Cen MT"/>
        <family val="2"/>
      </rPr>
      <t>Kolondièba-Sud</t>
    </r>
  </si>
  <si>
    <r>
      <rPr>
        <sz val="9"/>
        <rFont val="Tw Cen MT"/>
        <family val="2"/>
      </rPr>
      <t>APL-I-1651</t>
    </r>
  </si>
  <si>
    <r>
      <rPr>
        <sz val="9"/>
        <rFont val="Tw Cen MT"/>
        <family val="2"/>
      </rPr>
      <t>BT-Minerals SARL</t>
    </r>
  </si>
  <si>
    <r>
      <rPr>
        <sz val="9"/>
        <rFont val="Tw Cen MT"/>
        <family val="2"/>
      </rPr>
      <t>082228069W</t>
    </r>
  </si>
  <si>
    <r>
      <rPr>
        <sz val="10"/>
        <rFont val="Tw Cen MT"/>
        <family val="2"/>
      </rPr>
      <t>Kissa</t>
    </r>
  </si>
  <si>
    <r>
      <rPr>
        <sz val="9"/>
        <rFont val="Tw Cen MT"/>
        <family val="2"/>
      </rPr>
      <t>APL-I-1652</t>
    </r>
  </si>
  <si>
    <r>
      <rPr>
        <sz val="9"/>
        <rFont val="Tw Cen MT"/>
        <family val="2"/>
      </rPr>
      <t>AEX 1019/17</t>
    </r>
  </si>
  <si>
    <r>
      <rPr>
        <sz val="10"/>
        <rFont val="Tw Cen MT"/>
        <family val="2"/>
      </rPr>
      <t>Niamou-Est</t>
    </r>
  </si>
  <si>
    <r>
      <rPr>
        <sz val="9"/>
        <rFont val="Tw Cen MT"/>
        <family val="2"/>
      </rPr>
      <t>APL-I-1653</t>
    </r>
  </si>
  <si>
    <r>
      <rPr>
        <sz val="9"/>
        <rFont val="Tw Cen MT"/>
        <family val="2"/>
      </rPr>
      <t>PR 1111/17</t>
    </r>
  </si>
  <si>
    <r>
      <rPr>
        <sz val="10"/>
        <rFont val="Tw Cen MT"/>
        <family val="2"/>
      </rPr>
      <t>Dandoko</t>
    </r>
  </si>
  <si>
    <r>
      <rPr>
        <sz val="9"/>
        <rFont val="Tw Cen MT"/>
        <family val="2"/>
      </rPr>
      <t>APL-I-1654</t>
    </r>
  </si>
  <si>
    <r>
      <rPr>
        <sz val="9"/>
        <rFont val="Tw Cen MT"/>
        <family val="2"/>
      </rPr>
      <t>PR 1110/17</t>
    </r>
  </si>
  <si>
    <r>
      <rPr>
        <sz val="10"/>
        <rFont val="Tw Cen MT"/>
        <family val="2"/>
      </rPr>
      <t>Gombaly</t>
    </r>
  </si>
  <si>
    <r>
      <rPr>
        <sz val="9"/>
        <rFont val="Tw Cen MT"/>
        <family val="2"/>
      </rPr>
      <t>APL-I-1655</t>
    </r>
  </si>
  <si>
    <r>
      <rPr>
        <sz val="9"/>
        <rFont val="Tw Cen MT"/>
        <family val="2"/>
      </rPr>
      <t>SD International SARL</t>
    </r>
  </si>
  <si>
    <r>
      <rPr>
        <sz val="9"/>
        <rFont val="Tw Cen MT"/>
        <family val="2"/>
      </rPr>
      <t>082229940K</t>
    </r>
  </si>
  <si>
    <r>
      <rPr>
        <sz val="10"/>
        <rFont val="Tw Cen MT"/>
        <family val="2"/>
      </rPr>
      <t>Toumou-Nord</t>
    </r>
  </si>
  <si>
    <r>
      <rPr>
        <sz val="9"/>
        <rFont val="Tw Cen MT"/>
        <family val="2"/>
      </rPr>
      <t>APL-I-1656</t>
    </r>
  </si>
  <si>
    <r>
      <rPr>
        <sz val="9"/>
        <rFont val="Tw Cen MT"/>
        <family val="2"/>
      </rPr>
      <t>Société Mande Construction Immobilière</t>
    </r>
  </si>
  <si>
    <r>
      <rPr>
        <sz val="9"/>
        <rFont val="Tw Cen MT"/>
        <family val="2"/>
      </rPr>
      <t>082219761T</t>
    </r>
  </si>
  <si>
    <r>
      <rPr>
        <sz val="10"/>
        <rFont val="Tw Cen MT"/>
        <family val="2"/>
      </rPr>
      <t>Kodiaran-ouest</t>
    </r>
  </si>
  <si>
    <r>
      <rPr>
        <sz val="9"/>
        <rFont val="Tw Cen MT"/>
        <family val="2"/>
      </rPr>
      <t>APL-I-1657</t>
    </r>
  </si>
  <si>
    <r>
      <rPr>
        <sz val="9"/>
        <rFont val="Tw Cen MT"/>
        <family val="2"/>
      </rPr>
      <t>AEX 1025/17</t>
    </r>
  </si>
  <si>
    <r>
      <rPr>
        <sz val="10"/>
        <rFont val="Tw Cen MT"/>
        <family val="2"/>
      </rPr>
      <t>kodiaran-Ouest</t>
    </r>
  </si>
  <si>
    <r>
      <rPr>
        <sz val="9"/>
        <rFont val="Tw Cen MT"/>
        <family val="2"/>
      </rPr>
      <t>APL-I-1658</t>
    </r>
  </si>
  <si>
    <r>
      <rPr>
        <sz val="10"/>
        <rFont val="Tw Cen MT"/>
        <family val="2"/>
      </rPr>
      <t>Kéniéko</t>
    </r>
  </si>
  <si>
    <r>
      <rPr>
        <sz val="9"/>
        <rFont val="Tw Cen MT"/>
        <family val="2"/>
      </rPr>
      <t>APL-I-1659</t>
    </r>
  </si>
  <si>
    <r>
      <rPr>
        <sz val="9"/>
        <rFont val="Tw Cen MT"/>
        <family val="2"/>
      </rPr>
      <t>AEX 1028/17</t>
    </r>
  </si>
  <si>
    <r>
      <rPr>
        <sz val="9"/>
        <rFont val="Tw Cen MT"/>
        <family val="2"/>
      </rPr>
      <t>Albab Mining SARL</t>
    </r>
  </si>
  <si>
    <r>
      <rPr>
        <sz val="9"/>
        <rFont val="Tw Cen MT"/>
        <family val="2"/>
      </rPr>
      <t>086134920V</t>
    </r>
  </si>
  <si>
    <r>
      <rPr>
        <sz val="9"/>
        <rFont val="Tw Cen MT"/>
        <family val="2"/>
      </rPr>
      <t>APL-I-166</t>
    </r>
  </si>
  <si>
    <r>
      <rPr>
        <sz val="9"/>
        <rFont val="Tw Cen MT"/>
        <family val="2"/>
      </rPr>
      <t>PR 162/13</t>
    </r>
  </si>
  <si>
    <r>
      <rPr>
        <sz val="9"/>
        <rFont val="Tw Cen MT"/>
        <family val="2"/>
      </rPr>
      <t>Olive Mining SARL</t>
    </r>
  </si>
  <si>
    <r>
      <rPr>
        <sz val="9"/>
        <rFont val="Tw Cen MT"/>
        <family val="2"/>
      </rPr>
      <t>086130249A</t>
    </r>
  </si>
  <si>
    <r>
      <rPr>
        <sz val="10"/>
        <rFont val="Tw Cen MT"/>
        <family val="2"/>
      </rPr>
      <t>Koussikoto-Ouest</t>
    </r>
  </si>
  <si>
    <r>
      <rPr>
        <sz val="9"/>
        <rFont val="Tw Cen MT"/>
        <family val="2"/>
      </rPr>
      <t>APL-I-1660</t>
    </r>
  </si>
  <si>
    <r>
      <rPr>
        <sz val="9"/>
        <rFont val="Tw Cen MT"/>
        <family val="2"/>
      </rPr>
      <t>AEX 1030/17</t>
    </r>
  </si>
  <si>
    <r>
      <rPr>
        <sz val="10"/>
        <rFont val="Tw Cen MT"/>
        <family val="2"/>
      </rPr>
      <t>Déguela-Est</t>
    </r>
  </si>
  <si>
    <r>
      <rPr>
        <sz val="9"/>
        <rFont val="Tw Cen MT"/>
        <family val="2"/>
      </rPr>
      <t>APL-I-1661</t>
    </r>
  </si>
  <si>
    <r>
      <rPr>
        <sz val="9"/>
        <rFont val="Tw Cen MT"/>
        <family val="2"/>
      </rPr>
      <t>AEX 1026/17</t>
    </r>
  </si>
  <si>
    <r>
      <rPr>
        <sz val="9"/>
        <rFont val="Tw Cen MT"/>
        <family val="2"/>
      </rPr>
      <t>Gavi Mining SARL</t>
    </r>
  </si>
  <si>
    <r>
      <rPr>
        <sz val="9"/>
        <rFont val="Tw Cen MT"/>
        <family val="2"/>
      </rPr>
      <t>APL-I-1662</t>
    </r>
  </si>
  <si>
    <r>
      <rPr>
        <sz val="9"/>
        <rFont val="Tw Cen MT"/>
        <family val="2"/>
      </rPr>
      <t>AEX 1024/17</t>
    </r>
  </si>
  <si>
    <r>
      <rPr>
        <sz val="9"/>
        <rFont val="Tw Cen MT"/>
        <family val="2"/>
      </rPr>
      <t>Société de Mine Kaysienne - SARL</t>
    </r>
  </si>
  <si>
    <r>
      <rPr>
        <sz val="9"/>
        <rFont val="Tw Cen MT"/>
        <family val="2"/>
      </rPr>
      <t>011015189N</t>
    </r>
  </si>
  <si>
    <r>
      <rPr>
        <sz val="10"/>
        <rFont val="Tw Cen MT"/>
        <family val="2"/>
      </rPr>
      <t>Lenguekoto-Nord</t>
    </r>
  </si>
  <si>
    <r>
      <rPr>
        <sz val="9"/>
        <rFont val="Tw Cen MT"/>
        <family val="2"/>
      </rPr>
      <t>APL-I-1663</t>
    </r>
  </si>
  <si>
    <r>
      <rPr>
        <sz val="9"/>
        <rFont val="Tw Cen MT"/>
        <family val="2"/>
      </rPr>
      <t>AE 1113/17</t>
    </r>
  </si>
  <si>
    <r>
      <rPr>
        <sz val="9"/>
        <rFont val="Tw Cen MT"/>
        <family val="2"/>
      </rPr>
      <t>APL-I-1664</t>
    </r>
  </si>
  <si>
    <r>
      <rPr>
        <sz val="10"/>
        <rFont val="Tw Cen MT"/>
        <family val="2"/>
      </rPr>
      <t>Balasan-Sud</t>
    </r>
  </si>
  <si>
    <r>
      <rPr>
        <sz val="9"/>
        <rFont val="Tw Cen MT"/>
        <family val="2"/>
      </rPr>
      <t>APL-I-1665</t>
    </r>
  </si>
  <si>
    <r>
      <rPr>
        <sz val="9"/>
        <rFont val="Tw Cen MT"/>
        <family val="2"/>
      </rPr>
      <t>AEX 1029/17</t>
    </r>
  </si>
  <si>
    <r>
      <rPr>
        <sz val="9"/>
        <rFont val="Tw Cen MT"/>
        <family val="2"/>
      </rPr>
      <t>APL-I-1666</t>
    </r>
  </si>
  <si>
    <r>
      <rPr>
        <sz val="9"/>
        <rFont val="Tw Cen MT"/>
        <family val="2"/>
      </rPr>
      <t>AEX 1031/17</t>
    </r>
  </si>
  <si>
    <r>
      <rPr>
        <sz val="9"/>
        <rFont val="Tw Cen MT"/>
        <family val="2"/>
      </rPr>
      <t>APL-I-1667</t>
    </r>
  </si>
  <si>
    <r>
      <rPr>
        <sz val="9"/>
        <rFont val="Tw Cen MT"/>
        <family val="2"/>
      </rPr>
      <t>APL-I-1668</t>
    </r>
  </si>
  <si>
    <r>
      <rPr>
        <sz val="9"/>
        <rFont val="Tw Cen MT"/>
        <family val="2"/>
      </rPr>
      <t>Tijo Gold SARL</t>
    </r>
  </si>
  <si>
    <r>
      <rPr>
        <sz val="9"/>
        <rFont val="Tw Cen MT"/>
        <family val="2"/>
      </rPr>
      <t>087800905W</t>
    </r>
  </si>
  <si>
    <r>
      <rPr>
        <sz val="9"/>
        <rFont val="Tw Cen MT"/>
        <family val="2"/>
      </rPr>
      <t>APL-I-1669</t>
    </r>
  </si>
  <si>
    <r>
      <rPr>
        <sz val="9"/>
        <rFont val="Tw Cen MT"/>
        <family val="2"/>
      </rPr>
      <t>Integral Mining Company SARL</t>
    </r>
  </si>
  <si>
    <r>
      <rPr>
        <sz val="9"/>
        <rFont val="Tw Cen MT"/>
        <family val="2"/>
      </rPr>
      <t>087800910A</t>
    </r>
  </si>
  <si>
    <r>
      <rPr>
        <sz val="9"/>
        <rFont val="Tw Cen MT"/>
        <family val="2"/>
      </rPr>
      <t>APL-I-167</t>
    </r>
  </si>
  <si>
    <r>
      <rPr>
        <sz val="9"/>
        <rFont val="Tw Cen MT"/>
        <family val="2"/>
      </rPr>
      <t>PR 163/13</t>
    </r>
  </si>
  <si>
    <r>
      <rPr>
        <sz val="9"/>
        <rFont val="Tw Cen MT"/>
        <family val="2"/>
      </rPr>
      <t>Sanouco SARL</t>
    </r>
  </si>
  <si>
    <r>
      <rPr>
        <sz val="9"/>
        <rFont val="Tw Cen MT"/>
        <family val="2"/>
      </rPr>
      <t>011013558T</t>
    </r>
  </si>
  <si>
    <r>
      <rPr>
        <sz val="10"/>
        <rFont val="Tw Cen MT"/>
        <family val="2"/>
      </rPr>
      <t>Yatia</t>
    </r>
  </si>
  <si>
    <r>
      <rPr>
        <sz val="9"/>
        <rFont val="Tw Cen MT"/>
        <family val="2"/>
      </rPr>
      <t>APL-I-1670</t>
    </r>
  </si>
  <si>
    <r>
      <rPr>
        <sz val="9"/>
        <rFont val="Tw Cen MT"/>
        <family val="2"/>
      </rPr>
      <t>AEX 1075/17</t>
    </r>
  </si>
  <si>
    <r>
      <rPr>
        <sz val="10"/>
        <rFont val="Tw Cen MT"/>
        <family val="2"/>
      </rPr>
      <t>Ouarakana-Ouest</t>
    </r>
  </si>
  <si>
    <r>
      <rPr>
        <sz val="9"/>
        <rFont val="Tw Cen MT"/>
        <family val="2"/>
      </rPr>
      <t>APL-I-1671</t>
    </r>
  </si>
  <si>
    <r>
      <rPr>
        <sz val="10"/>
        <rFont val="Tw Cen MT"/>
        <family val="2"/>
      </rPr>
      <t>Moussala-Est</t>
    </r>
  </si>
  <si>
    <r>
      <rPr>
        <sz val="9"/>
        <rFont val="Tw Cen MT"/>
        <family val="2"/>
      </rPr>
      <t>APL-I-1672</t>
    </r>
  </si>
  <si>
    <r>
      <rPr>
        <sz val="9"/>
        <rFont val="Tw Cen MT"/>
        <family val="2"/>
      </rPr>
      <t>AEX 1140/17</t>
    </r>
  </si>
  <si>
    <r>
      <rPr>
        <sz val="10"/>
        <rFont val="Tw Cen MT"/>
        <family val="2"/>
      </rPr>
      <t>Sibinndi-Est</t>
    </r>
  </si>
  <si>
    <r>
      <rPr>
        <sz val="9"/>
        <rFont val="Tw Cen MT"/>
        <family val="2"/>
      </rPr>
      <t>APL-I-1673</t>
    </r>
  </si>
  <si>
    <r>
      <rPr>
        <sz val="10"/>
        <rFont val="Tw Cen MT"/>
        <family val="2"/>
      </rPr>
      <t>Dabora-Est</t>
    </r>
  </si>
  <si>
    <r>
      <rPr>
        <sz val="9"/>
        <rFont val="Tw Cen MT"/>
        <family val="2"/>
      </rPr>
      <t>APL-I-1674</t>
    </r>
  </si>
  <si>
    <r>
      <rPr>
        <sz val="9"/>
        <rFont val="Tw Cen MT"/>
        <family val="2"/>
      </rPr>
      <t>AEX 1038/17</t>
    </r>
  </si>
  <si>
    <r>
      <rPr>
        <sz val="10"/>
        <rFont val="Tw Cen MT"/>
        <family val="2"/>
      </rPr>
      <t>Kémissora</t>
    </r>
  </si>
  <si>
    <r>
      <rPr>
        <sz val="9"/>
        <rFont val="Tw Cen MT"/>
        <family val="2"/>
      </rPr>
      <t>APL-I-1675</t>
    </r>
  </si>
  <si>
    <r>
      <rPr>
        <sz val="9"/>
        <rFont val="Tw Cen MT"/>
        <family val="2"/>
      </rPr>
      <t>APL-I-1676</t>
    </r>
  </si>
  <si>
    <r>
      <rPr>
        <sz val="9"/>
        <rFont val="Tw Cen MT"/>
        <family val="2"/>
      </rPr>
      <t>AEX 1036/17</t>
    </r>
  </si>
  <si>
    <r>
      <rPr>
        <sz val="9"/>
        <rFont val="Tw Cen MT"/>
        <family val="2"/>
      </rPr>
      <t>Sofofi SARL</t>
    </r>
  </si>
  <si>
    <r>
      <rPr>
        <sz val="9"/>
        <rFont val="Tw Cen MT"/>
        <family val="2"/>
      </rPr>
      <t>084115240P</t>
    </r>
  </si>
  <si>
    <r>
      <rPr>
        <sz val="10"/>
        <rFont val="Tw Cen MT"/>
        <family val="2"/>
      </rPr>
      <t>Falan-Est</t>
    </r>
  </si>
  <si>
    <r>
      <rPr>
        <sz val="9"/>
        <rFont val="Tw Cen MT"/>
        <family val="2"/>
      </rPr>
      <t>APL-I-1677</t>
    </r>
  </si>
  <si>
    <r>
      <rPr>
        <sz val="9"/>
        <rFont val="Tw Cen MT"/>
        <family val="2"/>
      </rPr>
      <t>AEX 1077/17</t>
    </r>
  </si>
  <si>
    <r>
      <rPr>
        <sz val="9"/>
        <rFont val="Tw Cen MT"/>
        <family val="2"/>
      </rPr>
      <t>African Minérals Exploration sarl "AMEX mali"</t>
    </r>
  </si>
  <si>
    <r>
      <rPr>
        <sz val="9"/>
        <rFont val="Tw Cen MT"/>
        <family val="2"/>
      </rPr>
      <t>025019923E</t>
    </r>
  </si>
  <si>
    <r>
      <rPr>
        <sz val="10"/>
        <rFont val="Tw Cen MT"/>
        <family val="2"/>
      </rPr>
      <t>Ouawakana</t>
    </r>
  </si>
  <si>
    <r>
      <rPr>
        <sz val="9"/>
        <rFont val="Tw Cen MT"/>
        <family val="2"/>
      </rPr>
      <t>APL-I-1678</t>
    </r>
  </si>
  <si>
    <r>
      <rPr>
        <sz val="10"/>
        <rFont val="Tw Cen MT"/>
        <family val="2"/>
      </rPr>
      <t>Touloula</t>
    </r>
  </si>
  <si>
    <r>
      <rPr>
        <sz val="9"/>
        <rFont val="Tw Cen MT"/>
        <family val="2"/>
      </rPr>
      <t>APL-I-1679</t>
    </r>
  </si>
  <si>
    <r>
      <rPr>
        <sz val="10"/>
        <rFont val="Tw Cen MT"/>
        <family val="2"/>
      </rPr>
      <t>Fala</t>
    </r>
  </si>
  <si>
    <r>
      <rPr>
        <sz val="9"/>
        <rFont val="Tw Cen MT"/>
        <family val="2"/>
      </rPr>
      <t>APL-I-168</t>
    </r>
  </si>
  <si>
    <r>
      <rPr>
        <sz val="9"/>
        <rFont val="Tw Cen MT"/>
        <family val="2"/>
      </rPr>
      <t>PR 164/12</t>
    </r>
  </si>
  <si>
    <r>
      <rPr>
        <sz val="9"/>
        <rFont val="Tw Cen MT"/>
        <family val="2"/>
      </rPr>
      <t>Goldfields Exploration Mali SARL</t>
    </r>
  </si>
  <si>
    <r>
      <rPr>
        <sz val="9"/>
        <rFont val="Tw Cen MT"/>
        <family val="2"/>
      </rPr>
      <t>084113842B</t>
    </r>
  </si>
  <si>
    <r>
      <rPr>
        <sz val="10"/>
        <rFont val="Tw Cen MT"/>
        <family val="2"/>
      </rPr>
      <t>Bogodassalé</t>
    </r>
  </si>
  <si>
    <r>
      <rPr>
        <sz val="9"/>
        <rFont val="Tw Cen MT"/>
        <family val="2"/>
      </rPr>
      <t>APL-I-1680</t>
    </r>
  </si>
  <si>
    <r>
      <rPr>
        <sz val="9"/>
        <rFont val="Tw Cen MT"/>
        <family val="2"/>
      </rPr>
      <t>APL-I-1681</t>
    </r>
  </si>
  <si>
    <r>
      <rPr>
        <sz val="9"/>
        <rFont val="Tw Cen MT"/>
        <family val="2"/>
      </rPr>
      <t>PR 2081/19</t>
    </r>
  </si>
  <si>
    <r>
      <rPr>
        <sz val="10"/>
        <rFont val="Tw Cen MT"/>
        <family val="2"/>
      </rPr>
      <t>Souroukoto-Ouest</t>
    </r>
  </si>
  <si>
    <r>
      <rPr>
        <sz val="9"/>
        <rFont val="Tw Cen MT"/>
        <family val="2"/>
      </rPr>
      <t>APL-I-1682</t>
    </r>
  </si>
  <si>
    <r>
      <rPr>
        <sz val="9"/>
        <rFont val="Tw Cen MT"/>
        <family val="2"/>
      </rPr>
      <t>AEX 1074/17</t>
    </r>
  </si>
  <si>
    <r>
      <rPr>
        <sz val="10"/>
        <rFont val="Tw Cen MT"/>
        <family val="2"/>
      </rPr>
      <t>Diarala-Est</t>
    </r>
  </si>
  <si>
    <r>
      <rPr>
        <sz val="9"/>
        <rFont val="Tw Cen MT"/>
        <family val="2"/>
      </rPr>
      <t>APL-I-1683</t>
    </r>
  </si>
  <si>
    <r>
      <rPr>
        <sz val="10"/>
        <rFont val="Tw Cen MT"/>
        <family val="2"/>
      </rPr>
      <t>Zantoumoula</t>
    </r>
  </si>
  <si>
    <r>
      <rPr>
        <sz val="9"/>
        <rFont val="Tw Cen MT"/>
        <family val="2"/>
      </rPr>
      <t>APL-I-1684</t>
    </r>
  </si>
  <si>
    <r>
      <rPr>
        <sz val="9"/>
        <rFont val="Tw Cen MT"/>
        <family val="2"/>
      </rPr>
      <t>PR 1514/18</t>
    </r>
  </si>
  <si>
    <r>
      <rPr>
        <sz val="9"/>
        <rFont val="Tw Cen MT"/>
        <family val="2"/>
      </rPr>
      <t>APL-I-1685</t>
    </r>
  </si>
  <si>
    <r>
      <rPr>
        <sz val="9"/>
        <rFont val="Tw Cen MT"/>
        <family val="2"/>
      </rPr>
      <t>PR 1200/17</t>
    </r>
  </si>
  <si>
    <r>
      <rPr>
        <sz val="10"/>
        <rFont val="Tw Cen MT"/>
        <family val="2"/>
      </rPr>
      <t>Diangoumérila</t>
    </r>
  </si>
  <si>
    <r>
      <rPr>
        <sz val="9"/>
        <rFont val="Tw Cen MT"/>
        <family val="2"/>
      </rPr>
      <t>APL-I-1686</t>
    </r>
  </si>
  <si>
    <r>
      <rPr>
        <sz val="10"/>
        <rFont val="Tw Cen MT"/>
        <family val="2"/>
      </rPr>
      <t>Kémogola</t>
    </r>
  </si>
  <si>
    <r>
      <rPr>
        <sz val="9"/>
        <rFont val="Tw Cen MT"/>
        <family val="2"/>
      </rPr>
      <t>APL-I-1687</t>
    </r>
  </si>
  <si>
    <r>
      <rPr>
        <sz val="9"/>
        <rFont val="Tw Cen MT"/>
        <family val="2"/>
      </rPr>
      <t>AE 2556/21</t>
    </r>
  </si>
  <si>
    <r>
      <rPr>
        <sz val="10"/>
        <rFont val="Tw Cen MT"/>
        <family val="2"/>
      </rPr>
      <t>Mandiéla (Kokouna)</t>
    </r>
  </si>
  <si>
    <r>
      <rPr>
        <sz val="9"/>
        <rFont val="Tw Cen MT"/>
        <family val="2"/>
      </rPr>
      <t>APL-I-1688</t>
    </r>
  </si>
  <si>
    <r>
      <rPr>
        <sz val="9"/>
        <rFont val="Tw Cen MT"/>
        <family val="2"/>
      </rPr>
      <t>AEX 1037/17</t>
    </r>
  </si>
  <si>
    <r>
      <rPr>
        <sz val="10"/>
        <rFont val="Tw Cen MT"/>
        <family val="2"/>
      </rPr>
      <t>Torakoura Tomoni</t>
    </r>
  </si>
  <si>
    <r>
      <rPr>
        <sz val="9"/>
        <rFont val="Tw Cen MT"/>
        <family val="2"/>
      </rPr>
      <t>APL-I-1689</t>
    </r>
  </si>
  <si>
    <r>
      <rPr>
        <sz val="9"/>
        <rFont val="Tw Cen MT"/>
        <family val="2"/>
      </rPr>
      <t>AEX 1041/17</t>
    </r>
  </si>
  <si>
    <r>
      <rPr>
        <sz val="10"/>
        <rFont val="Tw Cen MT"/>
        <family val="2"/>
      </rPr>
      <t>Banmba</t>
    </r>
  </si>
  <si>
    <r>
      <rPr>
        <sz val="9"/>
        <rFont val="Tw Cen MT"/>
        <family val="2"/>
      </rPr>
      <t>APL-I-169</t>
    </r>
  </si>
  <si>
    <r>
      <rPr>
        <sz val="9"/>
        <rFont val="Tw Cen MT"/>
        <family val="2"/>
      </rPr>
      <t>PR 165/12</t>
    </r>
  </si>
  <si>
    <r>
      <rPr>
        <sz val="10"/>
        <rFont val="Tw Cen MT"/>
        <family val="2"/>
      </rPr>
      <t>Sanoukolé</t>
    </r>
  </si>
  <si>
    <r>
      <rPr>
        <sz val="9"/>
        <rFont val="Tw Cen MT"/>
        <family val="2"/>
      </rPr>
      <t>APL-I-1690</t>
    </r>
  </si>
  <si>
    <r>
      <rPr>
        <sz val="9"/>
        <rFont val="Tw Cen MT"/>
        <family val="2"/>
      </rPr>
      <t>AEX 1035/17</t>
    </r>
  </si>
  <si>
    <r>
      <rPr>
        <sz val="10"/>
        <rFont val="Tw Cen MT"/>
        <family val="2"/>
      </rPr>
      <t>Kénié-Kéniéba</t>
    </r>
  </si>
  <si>
    <r>
      <rPr>
        <sz val="9"/>
        <rFont val="Tw Cen MT"/>
        <family val="2"/>
      </rPr>
      <t>APL-I-1691</t>
    </r>
  </si>
  <si>
    <r>
      <rPr>
        <sz val="10"/>
        <rFont val="Tw Cen MT"/>
        <family val="2"/>
      </rPr>
      <t>Fabougoula</t>
    </r>
  </si>
  <si>
    <r>
      <rPr>
        <sz val="9"/>
        <rFont val="Tw Cen MT"/>
        <family val="2"/>
      </rPr>
      <t>APL-I-1692</t>
    </r>
  </si>
  <si>
    <r>
      <rPr>
        <sz val="9"/>
        <rFont val="Tw Cen MT"/>
        <family val="2"/>
      </rPr>
      <t>APL-I-1693</t>
    </r>
  </si>
  <si>
    <r>
      <rPr>
        <sz val="9"/>
        <rFont val="Tw Cen MT"/>
        <family val="2"/>
      </rPr>
      <t>AEX 1039/17</t>
    </r>
  </si>
  <si>
    <r>
      <rPr>
        <sz val="10"/>
        <rFont val="Tw Cen MT"/>
        <family val="2"/>
      </rPr>
      <t>Tamani</t>
    </r>
  </si>
  <si>
    <r>
      <rPr>
        <sz val="9"/>
        <rFont val="Tw Cen MT"/>
        <family val="2"/>
      </rPr>
      <t>APL-I-1694</t>
    </r>
  </si>
  <si>
    <r>
      <rPr>
        <sz val="9"/>
        <rFont val="Tw Cen MT"/>
        <family val="2"/>
      </rPr>
      <t>Nara Gold Corporation SARL</t>
    </r>
  </si>
  <si>
    <r>
      <rPr>
        <sz val="9"/>
        <rFont val="Tw Cen MT"/>
        <family val="2"/>
      </rPr>
      <t>0851135154D</t>
    </r>
  </si>
  <si>
    <r>
      <rPr>
        <sz val="10"/>
        <rFont val="Tw Cen MT"/>
        <family val="2"/>
      </rPr>
      <t>Diangouemérila</t>
    </r>
  </si>
  <si>
    <r>
      <rPr>
        <sz val="9"/>
        <rFont val="Tw Cen MT"/>
        <family val="2"/>
      </rPr>
      <t>APL-I-1695</t>
    </r>
  </si>
  <si>
    <r>
      <rPr>
        <sz val="9"/>
        <rFont val="Tw Cen MT"/>
        <family val="2"/>
      </rPr>
      <t>AEX 1040/17</t>
    </r>
  </si>
  <si>
    <r>
      <rPr>
        <sz val="10"/>
        <rFont val="Tw Cen MT"/>
        <family val="2"/>
      </rPr>
      <t>Djidian-Kéniéba Ouest</t>
    </r>
  </si>
  <si>
    <r>
      <rPr>
        <sz val="9"/>
        <rFont val="Tw Cen MT"/>
        <family val="2"/>
      </rPr>
      <t>APL-I-1696</t>
    </r>
  </si>
  <si>
    <r>
      <rPr>
        <sz val="9"/>
        <rFont val="Tw Cen MT"/>
        <family val="2"/>
      </rPr>
      <t>AEX 1042/17</t>
    </r>
  </si>
  <si>
    <r>
      <rPr>
        <sz val="9"/>
        <rFont val="Tw Cen MT"/>
        <family val="2"/>
      </rPr>
      <t>Etablissement Mahamoud Haidara sarl</t>
    </r>
  </si>
  <si>
    <r>
      <rPr>
        <sz val="9"/>
        <rFont val="Tw Cen MT"/>
        <family val="2"/>
      </rPr>
      <t>083331155F</t>
    </r>
  </si>
  <si>
    <r>
      <rPr>
        <sz val="10"/>
        <rFont val="Tw Cen MT"/>
        <family val="2"/>
      </rPr>
      <t>Hamdallaye</t>
    </r>
  </si>
  <si>
    <r>
      <rPr>
        <sz val="9"/>
        <rFont val="Tw Cen MT"/>
        <family val="2"/>
      </rPr>
      <t>APL-I-1697</t>
    </r>
  </si>
  <si>
    <r>
      <rPr>
        <sz val="9"/>
        <rFont val="Tw Cen MT"/>
        <family val="2"/>
      </rPr>
      <t>APL-I-1698</t>
    </r>
  </si>
  <si>
    <r>
      <rPr>
        <sz val="10"/>
        <rFont val="Tw Cen MT"/>
        <family val="2"/>
      </rPr>
      <t>Bogola</t>
    </r>
  </si>
  <si>
    <r>
      <rPr>
        <sz val="9"/>
        <rFont val="Tw Cen MT"/>
        <family val="2"/>
      </rPr>
      <t>APL-I-1699</t>
    </r>
  </si>
  <si>
    <r>
      <rPr>
        <sz val="9"/>
        <rFont val="Tw Cen MT"/>
        <family val="2"/>
      </rPr>
      <t>AEX 1056/17</t>
    </r>
  </si>
  <si>
    <r>
      <rPr>
        <sz val="10"/>
        <rFont val="Tw Cen MT"/>
        <family val="2"/>
      </rPr>
      <t>Diérila</t>
    </r>
  </si>
  <si>
    <r>
      <rPr>
        <sz val="9"/>
        <rFont val="Tw Cen MT"/>
        <family val="2"/>
      </rPr>
      <t>APL-I-17</t>
    </r>
  </si>
  <si>
    <r>
      <rPr>
        <sz val="9"/>
        <rFont val="Tw Cen MT"/>
        <family val="2"/>
      </rPr>
      <t>PR 15/12</t>
    </r>
  </si>
  <si>
    <r>
      <rPr>
        <sz val="9"/>
        <rFont val="Tw Cen MT"/>
        <family val="2"/>
      </rPr>
      <t>Société Ansongo Minerals SARL</t>
    </r>
  </si>
  <si>
    <r>
      <rPr>
        <sz val="9"/>
        <rFont val="Tw Cen MT"/>
        <family val="2"/>
      </rPr>
      <t>Manganèse</t>
    </r>
  </si>
  <si>
    <r>
      <rPr>
        <sz val="10"/>
        <rFont val="Tw Cen MT"/>
        <family val="2"/>
      </rPr>
      <t>Galya</t>
    </r>
  </si>
  <si>
    <r>
      <rPr>
        <sz val="9"/>
        <rFont val="Tw Cen MT"/>
        <family val="2"/>
      </rPr>
      <t>APL-I-170</t>
    </r>
  </si>
  <si>
    <r>
      <rPr>
        <sz val="9"/>
        <rFont val="Tw Cen MT"/>
        <family val="2"/>
      </rPr>
      <t>PR 166/12</t>
    </r>
  </si>
  <si>
    <r>
      <rPr>
        <sz val="9"/>
        <rFont val="Tw Cen MT"/>
        <family val="2"/>
      </rPr>
      <t>Etablissement Sekou Boukadary Traoré "E.S.B.T" SARL</t>
    </r>
  </si>
  <si>
    <r>
      <rPr>
        <sz val="9"/>
        <rFont val="Tw Cen MT"/>
        <family val="2"/>
      </rPr>
      <t>083303336R</t>
    </r>
  </si>
  <si>
    <r>
      <rPr>
        <sz val="10"/>
        <rFont val="Tw Cen MT"/>
        <family val="2"/>
      </rPr>
      <t>Massioko-Ouest</t>
    </r>
  </si>
  <si>
    <r>
      <rPr>
        <sz val="9"/>
        <rFont val="Tw Cen MT"/>
        <family val="2"/>
      </rPr>
      <t>APL-I-1700</t>
    </r>
  </si>
  <si>
    <r>
      <rPr>
        <sz val="9"/>
        <rFont val="Tw Cen MT"/>
        <family val="2"/>
      </rPr>
      <t>Archer Resource Group Mali "ARG-Mali SARL"</t>
    </r>
  </si>
  <si>
    <r>
      <rPr>
        <sz val="9"/>
        <rFont val="Tw Cen MT"/>
        <family val="2"/>
      </rPr>
      <t>083333352K</t>
    </r>
  </si>
  <si>
    <r>
      <rPr>
        <sz val="9"/>
        <rFont val="Tw Cen MT"/>
        <family val="2"/>
      </rPr>
      <t>APL-I-1701</t>
    </r>
  </si>
  <si>
    <r>
      <rPr>
        <sz val="9"/>
        <rFont val="Tw Cen MT"/>
        <family val="2"/>
      </rPr>
      <t>AEX 1057/17</t>
    </r>
  </si>
  <si>
    <r>
      <rPr>
        <sz val="9"/>
        <rFont val="Tw Cen MT"/>
        <family val="2"/>
      </rPr>
      <t>« DSB Agregats »  S.A UNIPERSONNELLE</t>
    </r>
  </si>
  <si>
    <r>
      <rPr>
        <sz val="9"/>
        <rFont val="Tw Cen MT"/>
        <family val="2"/>
      </rPr>
      <t>084126246X</t>
    </r>
  </si>
  <si>
    <r>
      <rPr>
        <sz val="10"/>
        <rFont val="Tw Cen MT"/>
        <family val="2"/>
      </rPr>
      <t>Difemou-Est</t>
    </r>
  </si>
  <si>
    <r>
      <rPr>
        <sz val="9"/>
        <rFont val="Tw Cen MT"/>
        <family val="2"/>
      </rPr>
      <t>APL-I-1702</t>
    </r>
  </si>
  <si>
    <r>
      <rPr>
        <sz val="9"/>
        <rFont val="Tw Cen MT"/>
        <family val="2"/>
      </rPr>
      <t>PR 1225/18</t>
    </r>
  </si>
  <si>
    <r>
      <rPr>
        <sz val="9"/>
        <rFont val="Tw Cen MT"/>
        <family val="2"/>
      </rPr>
      <t>Golden Spear Mali SARL</t>
    </r>
  </si>
  <si>
    <r>
      <rPr>
        <sz val="9"/>
        <rFont val="Tw Cen MT"/>
        <family val="2"/>
      </rPr>
      <t>087800574V</t>
    </r>
  </si>
  <si>
    <r>
      <rPr>
        <sz val="10"/>
        <rFont val="Tw Cen MT"/>
        <family val="2"/>
      </rPr>
      <t>Bassala</t>
    </r>
  </si>
  <si>
    <r>
      <rPr>
        <sz val="9"/>
        <rFont val="Tw Cen MT"/>
        <family val="2"/>
      </rPr>
      <t>APL-I-1703</t>
    </r>
  </si>
  <si>
    <r>
      <rPr>
        <sz val="9"/>
        <rFont val="Tw Cen MT"/>
        <family val="2"/>
      </rPr>
      <t>PR 1379/18</t>
    </r>
  </si>
  <si>
    <r>
      <rPr>
        <sz val="10"/>
        <rFont val="Tw Cen MT"/>
        <family val="2"/>
      </rPr>
      <t>Faladiè-Est</t>
    </r>
  </si>
  <si>
    <r>
      <rPr>
        <sz val="9"/>
        <rFont val="Tw Cen MT"/>
        <family val="2"/>
      </rPr>
      <t>APL-I-1704</t>
    </r>
  </si>
  <si>
    <r>
      <rPr>
        <sz val="9"/>
        <rFont val="Tw Cen MT"/>
        <family val="2"/>
      </rPr>
      <t>PR 1215/18</t>
    </r>
  </si>
  <si>
    <r>
      <rPr>
        <sz val="10"/>
        <rFont val="Tw Cen MT"/>
        <family val="2"/>
      </rPr>
      <t>Sanoukou</t>
    </r>
  </si>
  <si>
    <r>
      <rPr>
        <sz val="9"/>
        <rFont val="Tw Cen MT"/>
        <family val="2"/>
      </rPr>
      <t>APL-I-1705</t>
    </r>
  </si>
  <si>
    <r>
      <rPr>
        <sz val="9"/>
        <rFont val="Tw Cen MT"/>
        <family val="2"/>
      </rPr>
      <t>AEX 1146/17</t>
    </r>
  </si>
  <si>
    <r>
      <rPr>
        <sz val="9"/>
        <rFont val="Tw Cen MT"/>
        <family val="2"/>
      </rPr>
      <t>Covec-Mali</t>
    </r>
  </si>
  <si>
    <r>
      <rPr>
        <sz val="9"/>
        <rFont val="Tw Cen MT"/>
        <family val="2"/>
      </rPr>
      <t>087800027J</t>
    </r>
  </si>
  <si>
    <r>
      <rPr>
        <sz val="10"/>
        <rFont val="Tw Cen MT"/>
        <family val="2"/>
      </rPr>
      <t>Kouloun</t>
    </r>
  </si>
  <si>
    <r>
      <rPr>
        <sz val="9"/>
        <rFont val="Tw Cen MT"/>
        <family val="2"/>
      </rPr>
      <t>APL-I-1706</t>
    </r>
  </si>
  <si>
    <r>
      <rPr>
        <sz val="9"/>
        <rFont val="Tw Cen MT"/>
        <family val="2"/>
      </rPr>
      <t>Sanoubôla SARL</t>
    </r>
  </si>
  <si>
    <r>
      <rPr>
        <sz val="9"/>
        <rFont val="Tw Cen MT"/>
        <family val="2"/>
      </rPr>
      <t>084117420D</t>
    </r>
  </si>
  <si>
    <r>
      <rPr>
        <sz val="10"/>
        <rFont val="Tw Cen MT"/>
        <family val="2"/>
      </rPr>
      <t>Kouroulamini-Sud</t>
    </r>
  </si>
  <si>
    <r>
      <rPr>
        <sz val="9"/>
        <rFont val="Tw Cen MT"/>
        <family val="2"/>
      </rPr>
      <t>APL-I-1707</t>
    </r>
  </si>
  <si>
    <r>
      <rPr>
        <sz val="9"/>
        <rFont val="Tw Cen MT"/>
        <family val="2"/>
      </rPr>
      <t>PR 1151/17</t>
    </r>
  </si>
  <si>
    <r>
      <rPr>
        <sz val="10"/>
        <rFont val="Tw Cen MT"/>
        <family val="2"/>
      </rPr>
      <t>Yatéla</t>
    </r>
  </si>
  <si>
    <r>
      <rPr>
        <sz val="9"/>
        <rFont val="Tw Cen MT"/>
        <family val="2"/>
      </rPr>
      <t>APL-I-1708</t>
    </r>
  </si>
  <si>
    <r>
      <rPr>
        <sz val="9"/>
        <rFont val="Tw Cen MT"/>
        <family val="2"/>
      </rPr>
      <t>AEX 1060/17</t>
    </r>
  </si>
  <si>
    <r>
      <rPr>
        <sz val="9"/>
        <rFont val="Tw Cen MT"/>
        <family val="2"/>
      </rPr>
      <t>Fatimata &amp; Nafissatou Mining " FANAM Mining SARL"</t>
    </r>
  </si>
  <si>
    <r>
      <rPr>
        <sz val="9"/>
        <rFont val="Tw Cen MT"/>
        <family val="2"/>
      </rPr>
      <t>086144804T</t>
    </r>
  </si>
  <si>
    <r>
      <rPr>
        <sz val="10"/>
        <rFont val="Tw Cen MT"/>
        <family val="2"/>
      </rPr>
      <t>Messabougou</t>
    </r>
  </si>
  <si>
    <r>
      <rPr>
        <sz val="9"/>
        <rFont val="Tw Cen MT"/>
        <family val="2"/>
      </rPr>
      <t>APL-I-1709</t>
    </r>
  </si>
  <si>
    <r>
      <rPr>
        <sz val="9"/>
        <rFont val="Tw Cen MT"/>
        <family val="2"/>
      </rPr>
      <t>AEX 1061/17</t>
    </r>
  </si>
  <si>
    <r>
      <rPr>
        <sz val="10"/>
        <rFont val="Tw Cen MT"/>
        <family val="2"/>
      </rPr>
      <t>Kékoro-Est</t>
    </r>
  </si>
  <si>
    <r>
      <rPr>
        <sz val="9"/>
        <rFont val="Tw Cen MT"/>
        <family val="2"/>
      </rPr>
      <t>APL-I-171</t>
    </r>
  </si>
  <si>
    <r>
      <rPr>
        <sz val="9"/>
        <rFont val="Tw Cen MT"/>
        <family val="2"/>
      </rPr>
      <t>PR 167/12</t>
    </r>
  </si>
  <si>
    <r>
      <rPr>
        <sz val="9"/>
        <rFont val="Tw Cen MT"/>
        <family val="2"/>
      </rPr>
      <t>Iamgold Exploration Mali SARL</t>
    </r>
  </si>
  <si>
    <r>
      <rPr>
        <sz val="9"/>
        <rFont val="Tw Cen MT"/>
        <family val="2"/>
      </rPr>
      <t>087800681E</t>
    </r>
  </si>
  <si>
    <r>
      <rPr>
        <sz val="10"/>
        <rFont val="Tw Cen MT"/>
        <family val="2"/>
      </rPr>
      <t>Fougadian Sud</t>
    </r>
  </si>
  <si>
    <r>
      <rPr>
        <sz val="9"/>
        <rFont val="Tw Cen MT"/>
        <family val="2"/>
      </rPr>
      <t>APL-I-1710</t>
    </r>
  </si>
  <si>
    <r>
      <rPr>
        <sz val="9"/>
        <rFont val="Tw Cen MT"/>
        <family val="2"/>
      </rPr>
      <t>AEX 1062/17</t>
    </r>
  </si>
  <si>
    <r>
      <rPr>
        <sz val="10"/>
        <rFont val="Tw Cen MT"/>
        <family val="2"/>
      </rPr>
      <t>Walia</t>
    </r>
  </si>
  <si>
    <r>
      <rPr>
        <sz val="9"/>
        <rFont val="Tw Cen MT"/>
        <family val="2"/>
      </rPr>
      <t>APL-I-1711</t>
    </r>
  </si>
  <si>
    <r>
      <rPr>
        <sz val="9"/>
        <rFont val="Tw Cen MT"/>
        <family val="2"/>
      </rPr>
      <t>AEX 1059/17</t>
    </r>
  </si>
  <si>
    <r>
      <rPr>
        <sz val="9"/>
        <rFont val="Tw Cen MT"/>
        <family val="2"/>
      </rPr>
      <t>Mines et carrières d'Afrique "MCA SARL"</t>
    </r>
  </si>
  <si>
    <r>
      <rPr>
        <sz val="9"/>
        <rFont val="Tw Cen MT"/>
        <family val="2"/>
      </rPr>
      <t>087000173H</t>
    </r>
  </si>
  <si>
    <r>
      <rPr>
        <sz val="10"/>
        <rFont val="Tw Cen MT"/>
        <family val="2"/>
      </rPr>
      <t>Diadié</t>
    </r>
  </si>
  <si>
    <r>
      <rPr>
        <sz val="9"/>
        <rFont val="Tw Cen MT"/>
        <family val="2"/>
      </rPr>
      <t>APL-I-1712</t>
    </r>
  </si>
  <si>
    <r>
      <rPr>
        <sz val="9"/>
        <rFont val="Tw Cen MT"/>
        <family val="2"/>
      </rPr>
      <t>AEX 1147/17</t>
    </r>
  </si>
  <si>
    <r>
      <rPr>
        <sz val="9"/>
        <rFont val="Tw Cen MT"/>
        <family val="2"/>
      </rPr>
      <t>APL-I-1713</t>
    </r>
  </si>
  <si>
    <r>
      <rPr>
        <sz val="9"/>
        <rFont val="Tw Cen MT"/>
        <family val="2"/>
      </rPr>
      <t>APL-I-1714</t>
    </r>
  </si>
  <si>
    <r>
      <rPr>
        <sz val="9"/>
        <rFont val="Tw Cen MT"/>
        <family val="2"/>
      </rPr>
      <t>AEX 1058/17</t>
    </r>
  </si>
  <si>
    <r>
      <rPr>
        <sz val="9"/>
        <rFont val="Tw Cen MT"/>
        <family val="2"/>
      </rPr>
      <t>SODCO Mining SAS</t>
    </r>
  </si>
  <si>
    <r>
      <rPr>
        <sz val="9"/>
        <rFont val="Tw Cen MT"/>
        <family val="2"/>
      </rPr>
      <t>084129488A</t>
    </r>
  </si>
  <si>
    <r>
      <rPr>
        <sz val="9"/>
        <rFont val="Tw Cen MT"/>
        <family val="2"/>
      </rPr>
      <t>APL-I-1715</t>
    </r>
  </si>
  <si>
    <r>
      <rPr>
        <sz val="9"/>
        <rFont val="Tw Cen MT"/>
        <family val="2"/>
      </rPr>
      <t>AEX 1094/17</t>
    </r>
  </si>
  <si>
    <r>
      <rPr>
        <sz val="9"/>
        <rFont val="Tw Cen MT"/>
        <family val="2"/>
      </rPr>
      <t>TAT Mining "TAT SARL"</t>
    </r>
  </si>
  <si>
    <r>
      <rPr>
        <sz val="9"/>
        <rFont val="Tw Cen MT"/>
        <family val="2"/>
      </rPr>
      <t>087000148J</t>
    </r>
  </si>
  <si>
    <r>
      <rPr>
        <sz val="10"/>
        <rFont val="Tw Cen MT"/>
        <family val="2"/>
      </rPr>
      <t>Kourémalé-Sud</t>
    </r>
  </si>
  <si>
    <r>
      <rPr>
        <sz val="9"/>
        <rFont val="Tw Cen MT"/>
        <family val="2"/>
      </rPr>
      <t>APL-I-1716</t>
    </r>
  </si>
  <si>
    <r>
      <rPr>
        <sz val="9"/>
        <rFont val="Tw Cen MT"/>
        <family val="2"/>
      </rPr>
      <t>PR 1222/18</t>
    </r>
  </si>
  <si>
    <r>
      <rPr>
        <sz val="9"/>
        <rFont val="Tw Cen MT"/>
        <family val="2"/>
      </rPr>
      <t>APL-I-1717</t>
    </r>
  </si>
  <si>
    <r>
      <rPr>
        <sz val="9"/>
        <rFont val="Tw Cen MT"/>
        <family val="2"/>
      </rPr>
      <t>AEX 1073/17</t>
    </r>
  </si>
  <si>
    <r>
      <rPr>
        <sz val="9"/>
        <rFont val="Tw Cen MT"/>
        <family val="2"/>
      </rPr>
      <t>APL-I-1718</t>
    </r>
  </si>
  <si>
    <r>
      <rPr>
        <sz val="9"/>
        <rFont val="Tw Cen MT"/>
        <family val="2"/>
      </rPr>
      <t>APL-I-1719</t>
    </r>
  </si>
  <si>
    <r>
      <rPr>
        <sz val="10"/>
        <rFont val="Tw Cen MT"/>
        <family val="2"/>
      </rPr>
      <t>Diourouka-Est</t>
    </r>
  </si>
  <si>
    <r>
      <rPr>
        <sz val="9"/>
        <rFont val="Tw Cen MT"/>
        <family val="2"/>
      </rPr>
      <t>APL-I-172</t>
    </r>
  </si>
  <si>
    <r>
      <rPr>
        <sz val="9"/>
        <rFont val="Tw Cen MT"/>
        <family val="2"/>
      </rPr>
      <t>PR 168/11</t>
    </r>
  </si>
  <si>
    <r>
      <rPr>
        <sz val="9"/>
        <rFont val="Tw Cen MT"/>
        <family val="2"/>
      </rPr>
      <t>Société d'Exploration de Kalana SARL</t>
    </r>
  </si>
  <si>
    <r>
      <rPr>
        <sz val="10"/>
        <rFont val="Tw Cen MT"/>
        <family val="2"/>
      </rPr>
      <t>Kalako-Ouest</t>
    </r>
  </si>
  <si>
    <r>
      <rPr>
        <sz val="9"/>
        <rFont val="Tw Cen MT"/>
        <family val="2"/>
      </rPr>
      <t>APL-I-1720</t>
    </r>
  </si>
  <si>
    <r>
      <rPr>
        <sz val="10"/>
        <rFont val="Tw Cen MT"/>
        <family val="2"/>
      </rPr>
      <t>Diourouka-Nord</t>
    </r>
  </si>
  <si>
    <r>
      <rPr>
        <sz val="9"/>
        <rFont val="Tw Cen MT"/>
        <family val="2"/>
      </rPr>
      <t>APL-I-1721</t>
    </r>
  </si>
  <si>
    <r>
      <rPr>
        <sz val="9"/>
        <rFont val="Tw Cen MT"/>
        <family val="2"/>
      </rPr>
      <t>APL-I-1722</t>
    </r>
  </si>
  <si>
    <r>
      <rPr>
        <sz val="9"/>
        <rFont val="Tw Cen MT"/>
        <family val="2"/>
      </rPr>
      <t>pyroclastites</t>
    </r>
  </si>
  <si>
    <r>
      <rPr>
        <sz val="10"/>
        <rFont val="Tw Cen MT"/>
        <family val="2"/>
      </rPr>
      <t>Sanankoroba-Nord</t>
    </r>
  </si>
  <si>
    <r>
      <rPr>
        <sz val="9"/>
        <rFont val="Tw Cen MT"/>
        <family val="2"/>
      </rPr>
      <t>APL-I-1723</t>
    </r>
  </si>
  <si>
    <r>
      <rPr>
        <sz val="9"/>
        <rFont val="Tw Cen MT"/>
        <family val="2"/>
      </rPr>
      <t>AE 1394/17</t>
    </r>
  </si>
  <si>
    <r>
      <rPr>
        <sz val="9"/>
        <rFont val="Tw Cen MT"/>
        <family val="2"/>
      </rPr>
      <t>APL-I-1724</t>
    </r>
  </si>
  <si>
    <r>
      <rPr>
        <sz val="9"/>
        <rFont val="Tw Cen MT"/>
        <family val="2"/>
      </rPr>
      <t>PR 1695/18</t>
    </r>
  </si>
  <si>
    <r>
      <rPr>
        <sz val="9"/>
        <rFont val="Tw Cen MT"/>
        <family val="2"/>
      </rPr>
      <t>Société Dramé et Frères "S.D.F" SARL</t>
    </r>
  </si>
  <si>
    <r>
      <rPr>
        <sz val="9"/>
        <rFont val="Tw Cen MT"/>
        <family val="2"/>
      </rPr>
      <t>082228635Y</t>
    </r>
  </si>
  <si>
    <r>
      <rPr>
        <sz val="9"/>
        <rFont val="Tw Cen MT"/>
        <family val="2"/>
      </rPr>
      <t>APL-I-1725</t>
    </r>
  </si>
  <si>
    <r>
      <rPr>
        <sz val="9"/>
        <rFont val="Tw Cen MT"/>
        <family val="2"/>
      </rPr>
      <t>PR 1373/18</t>
    </r>
  </si>
  <si>
    <r>
      <rPr>
        <sz val="9"/>
        <rFont val="Tw Cen MT"/>
        <family val="2"/>
      </rPr>
      <t>APL-I-1726</t>
    </r>
  </si>
  <si>
    <r>
      <rPr>
        <sz val="9"/>
        <rFont val="Tw Cen MT"/>
        <family val="2"/>
      </rPr>
      <t>AEX 1063/17</t>
    </r>
  </si>
  <si>
    <r>
      <rPr>
        <sz val="9"/>
        <rFont val="Tw Cen MT"/>
        <family val="2"/>
      </rPr>
      <t>APL-I-1727</t>
    </r>
  </si>
  <si>
    <r>
      <rPr>
        <sz val="9"/>
        <rFont val="Tw Cen MT"/>
        <family val="2"/>
      </rPr>
      <t>APL-I-1728</t>
    </r>
  </si>
  <si>
    <r>
      <rPr>
        <sz val="10"/>
        <rFont val="Tw Cen MT"/>
        <family val="2"/>
      </rPr>
      <t>Gwelekoro-Sud-Est</t>
    </r>
  </si>
  <si>
    <r>
      <rPr>
        <sz val="9"/>
        <rFont val="Tw Cen MT"/>
        <family val="2"/>
      </rPr>
      <t>APL-I-1729</t>
    </r>
  </si>
  <si>
    <r>
      <rPr>
        <sz val="10"/>
        <rFont val="Tw Cen MT"/>
        <family val="2"/>
      </rPr>
      <t>Sanankoroba-Sud</t>
    </r>
  </si>
  <si>
    <r>
      <rPr>
        <sz val="9"/>
        <rFont val="Tw Cen MT"/>
        <family val="2"/>
      </rPr>
      <t>APL-I-173</t>
    </r>
  </si>
  <si>
    <r>
      <rPr>
        <sz val="9"/>
        <rFont val="Tw Cen MT"/>
        <family val="2"/>
      </rPr>
      <t>PR 169/12</t>
    </r>
  </si>
  <si>
    <r>
      <rPr>
        <sz val="9"/>
        <rFont val="Tw Cen MT"/>
        <family val="2"/>
      </rPr>
      <t>Orient d'Or Industries du Mali S.A</t>
    </r>
  </si>
  <si>
    <r>
      <rPr>
        <sz val="9"/>
        <rFont val="Tw Cen MT"/>
        <family val="2"/>
      </rPr>
      <t>087800595B</t>
    </r>
  </si>
  <si>
    <r>
      <rPr>
        <sz val="10"/>
        <rFont val="Tw Cen MT"/>
        <family val="2"/>
      </rPr>
      <t>Torokoro</t>
    </r>
  </si>
  <si>
    <r>
      <rPr>
        <sz val="9"/>
        <rFont val="Tw Cen MT"/>
        <family val="2"/>
      </rPr>
      <t>APL-I-1730</t>
    </r>
  </si>
  <si>
    <r>
      <rPr>
        <sz val="9"/>
        <rFont val="Tw Cen MT"/>
        <family val="2"/>
      </rPr>
      <t>AEX 1133/17</t>
    </r>
  </si>
  <si>
    <r>
      <rPr>
        <sz val="9"/>
        <rFont val="Tw Cen MT"/>
        <family val="2"/>
      </rPr>
      <t>YD International Mining - SARL</t>
    </r>
  </si>
  <si>
    <r>
      <rPr>
        <sz val="9"/>
        <rFont val="Tw Cen MT"/>
        <family val="2"/>
      </rPr>
      <t>087800912X</t>
    </r>
  </si>
  <si>
    <r>
      <rPr>
        <sz val="10"/>
        <rFont val="Tw Cen MT"/>
        <family val="2"/>
      </rPr>
      <t>Bankoumana-Ouest</t>
    </r>
  </si>
  <si>
    <r>
      <rPr>
        <sz val="9"/>
        <rFont val="Tw Cen MT"/>
        <family val="2"/>
      </rPr>
      <t>APL-I-1731</t>
    </r>
  </si>
  <si>
    <r>
      <rPr>
        <sz val="9"/>
        <rFont val="Tw Cen MT"/>
        <family val="2"/>
      </rPr>
      <t>AE 2340/20</t>
    </r>
  </si>
  <si>
    <r>
      <rPr>
        <sz val="9"/>
        <rFont val="Tw Cen MT"/>
        <family val="2"/>
      </rPr>
      <t>APL-I-1732</t>
    </r>
  </si>
  <si>
    <r>
      <rPr>
        <sz val="9"/>
        <rFont val="Tw Cen MT"/>
        <family val="2"/>
      </rPr>
      <t>APL-I-1733</t>
    </r>
  </si>
  <si>
    <r>
      <rPr>
        <sz val="10"/>
        <rFont val="Tw Cen MT"/>
        <family val="2"/>
      </rPr>
      <t>Kaa</t>
    </r>
  </si>
  <si>
    <r>
      <rPr>
        <sz val="9"/>
        <rFont val="Tw Cen MT"/>
        <family val="2"/>
      </rPr>
      <t>APL-I-1734</t>
    </r>
  </si>
  <si>
    <r>
      <rPr>
        <sz val="9"/>
        <rFont val="Tw Cen MT"/>
        <family val="2"/>
      </rPr>
      <t>APL-I-1735</t>
    </r>
  </si>
  <si>
    <r>
      <rPr>
        <sz val="9"/>
        <rFont val="Tw Cen MT"/>
        <family val="2"/>
      </rPr>
      <t>APL-I-1736</t>
    </r>
  </si>
  <si>
    <r>
      <rPr>
        <sz val="9"/>
        <rFont val="Tw Cen MT"/>
        <family val="2"/>
      </rPr>
      <t>AEX 1076/17</t>
    </r>
  </si>
  <si>
    <r>
      <rPr>
        <sz val="9"/>
        <rFont val="Tw Cen MT"/>
        <family val="2"/>
      </rPr>
      <t>Global Equipements And Services SARL</t>
    </r>
  </si>
  <si>
    <r>
      <rPr>
        <sz val="9"/>
        <rFont val="Tw Cen MT"/>
        <family val="2"/>
      </rPr>
      <t>084120904B</t>
    </r>
  </si>
  <si>
    <r>
      <rPr>
        <sz val="10"/>
        <rFont val="Tw Cen MT"/>
        <family val="2"/>
      </rPr>
      <t>Dialafara Kourouma</t>
    </r>
  </si>
  <si>
    <r>
      <rPr>
        <sz val="9"/>
        <rFont val="Tw Cen MT"/>
        <family val="2"/>
      </rPr>
      <t>APL-I-1737</t>
    </r>
  </si>
  <si>
    <r>
      <rPr>
        <sz val="10"/>
        <rFont val="Tw Cen MT"/>
        <family val="2"/>
      </rPr>
      <t>Kounian</t>
    </r>
  </si>
  <si>
    <r>
      <rPr>
        <sz val="9"/>
        <rFont val="Tw Cen MT"/>
        <family val="2"/>
      </rPr>
      <t>APL-I-1738</t>
    </r>
  </si>
  <si>
    <r>
      <rPr>
        <sz val="9"/>
        <rFont val="Tw Cen MT"/>
        <family val="2"/>
      </rPr>
      <t>APL-I-1739</t>
    </r>
  </si>
  <si>
    <r>
      <rPr>
        <sz val="9"/>
        <rFont val="Tw Cen MT"/>
        <family val="2"/>
      </rPr>
      <t>Doumou SARL</t>
    </r>
  </si>
  <si>
    <r>
      <rPr>
        <sz val="9"/>
        <rFont val="Tw Cen MT"/>
        <family val="2"/>
      </rPr>
      <t>082225410G</t>
    </r>
  </si>
  <si>
    <r>
      <rPr>
        <sz val="9"/>
        <rFont val="Tw Cen MT"/>
        <family val="2"/>
      </rPr>
      <t>APL-I-174</t>
    </r>
  </si>
  <si>
    <r>
      <rPr>
        <sz val="9"/>
        <rFont val="Tw Cen MT"/>
        <family val="2"/>
      </rPr>
      <t>PR 170/11</t>
    </r>
  </si>
  <si>
    <r>
      <rPr>
        <sz val="9"/>
        <rFont val="Tw Cen MT"/>
        <family val="2"/>
      </rPr>
      <t>Société Malienne d'Or et de Diamant SARL</t>
    </r>
  </si>
  <si>
    <r>
      <rPr>
        <sz val="9"/>
        <rFont val="Tw Cen MT"/>
        <family val="2"/>
      </rPr>
      <t>087800856Y</t>
    </r>
  </si>
  <si>
    <r>
      <rPr>
        <sz val="10"/>
        <rFont val="Tw Cen MT"/>
        <family val="2"/>
      </rPr>
      <t>Sanamba</t>
    </r>
  </si>
  <si>
    <r>
      <rPr>
        <sz val="9"/>
        <rFont val="Tw Cen MT"/>
        <family val="2"/>
      </rPr>
      <t>APL-I-1740</t>
    </r>
  </si>
  <si>
    <r>
      <rPr>
        <sz val="9"/>
        <rFont val="Tw Cen MT"/>
        <family val="2"/>
      </rPr>
      <t>APL-I-1741</t>
    </r>
  </si>
  <si>
    <r>
      <rPr>
        <sz val="10"/>
        <rFont val="Tw Cen MT"/>
        <family val="2"/>
      </rPr>
      <t>Kouroukéto</t>
    </r>
  </si>
  <si>
    <r>
      <rPr>
        <sz val="9"/>
        <rFont val="Tw Cen MT"/>
        <family val="2"/>
      </rPr>
      <t>APL-I-1742</t>
    </r>
  </si>
  <si>
    <r>
      <rPr>
        <sz val="10"/>
        <rFont val="Tw Cen MT"/>
        <family val="2"/>
      </rPr>
      <t>Niamboulama</t>
    </r>
  </si>
  <si>
    <r>
      <rPr>
        <sz val="9"/>
        <rFont val="Tw Cen MT"/>
        <family val="2"/>
      </rPr>
      <t>APL-I-1743</t>
    </r>
  </si>
  <si>
    <r>
      <rPr>
        <sz val="9"/>
        <rFont val="Tw Cen MT"/>
        <family val="2"/>
      </rPr>
      <t>ROSSLEY Mali Sarl</t>
    </r>
  </si>
  <si>
    <r>
      <rPr>
        <sz val="9"/>
        <rFont val="Tw Cen MT"/>
        <family val="2"/>
      </rPr>
      <t>084128911L</t>
    </r>
  </si>
  <si>
    <r>
      <rPr>
        <sz val="9"/>
        <rFont val="Tw Cen MT"/>
        <family val="2"/>
      </rPr>
      <t>APL-I-1744</t>
    </r>
  </si>
  <si>
    <r>
      <rPr>
        <sz val="9"/>
        <rFont val="Tw Cen MT"/>
        <family val="2"/>
      </rPr>
      <t>AEX 1070/17</t>
    </r>
  </si>
  <si>
    <r>
      <rPr>
        <sz val="10"/>
        <rFont val="Tw Cen MT"/>
        <family val="2"/>
      </rPr>
      <t>Faragouaran-Ouest</t>
    </r>
  </si>
  <si>
    <r>
      <rPr>
        <sz val="9"/>
        <rFont val="Tw Cen MT"/>
        <family val="2"/>
      </rPr>
      <t>APL-I-1745</t>
    </r>
  </si>
  <si>
    <r>
      <rPr>
        <sz val="9"/>
        <rFont val="Tw Cen MT"/>
        <family val="2"/>
      </rPr>
      <t>AEX 1069/17</t>
    </r>
  </si>
  <si>
    <r>
      <rPr>
        <sz val="10"/>
        <rFont val="Tw Cen MT"/>
        <family val="2"/>
      </rPr>
      <t>Karouma-Ouest</t>
    </r>
  </si>
  <si>
    <r>
      <rPr>
        <sz val="9"/>
        <rFont val="Tw Cen MT"/>
        <family val="2"/>
      </rPr>
      <t>APL-I-1746</t>
    </r>
  </si>
  <si>
    <r>
      <rPr>
        <sz val="9"/>
        <rFont val="Tw Cen MT"/>
        <family val="2"/>
      </rPr>
      <t>AEX 1068/17</t>
    </r>
  </si>
  <si>
    <r>
      <rPr>
        <sz val="9"/>
        <rFont val="Tw Cen MT"/>
        <family val="2"/>
      </rPr>
      <t>YAO JIN SARL</t>
    </r>
  </si>
  <si>
    <r>
      <rPr>
        <sz val="9"/>
        <rFont val="Tw Cen MT"/>
        <family val="2"/>
      </rPr>
      <t>087800841G</t>
    </r>
  </si>
  <si>
    <r>
      <rPr>
        <sz val="10"/>
        <rFont val="Tw Cen MT"/>
        <family val="2"/>
      </rPr>
      <t>Douma</t>
    </r>
  </si>
  <si>
    <r>
      <rPr>
        <sz val="9"/>
        <rFont val="Tw Cen MT"/>
        <family val="2"/>
      </rPr>
      <t>APL-I-1747</t>
    </r>
  </si>
  <si>
    <r>
      <rPr>
        <sz val="9"/>
        <rFont val="Tw Cen MT"/>
        <family val="2"/>
      </rPr>
      <t>APL-I-1748</t>
    </r>
  </si>
  <si>
    <r>
      <rPr>
        <sz val="9"/>
        <rFont val="Tw Cen MT"/>
        <family val="2"/>
      </rPr>
      <t>APL-I-1749</t>
    </r>
  </si>
  <si>
    <r>
      <rPr>
        <sz val="9"/>
        <rFont val="Tw Cen MT"/>
        <family val="2"/>
      </rPr>
      <t>PR 1398/18</t>
    </r>
  </si>
  <si>
    <r>
      <rPr>
        <sz val="10"/>
        <rFont val="Tw Cen MT"/>
        <family val="2"/>
      </rPr>
      <t>Karan-ouest</t>
    </r>
  </si>
  <si>
    <r>
      <rPr>
        <sz val="9"/>
        <rFont val="Tw Cen MT"/>
        <family val="2"/>
      </rPr>
      <t>APL-I-175</t>
    </r>
  </si>
  <si>
    <r>
      <rPr>
        <sz val="9"/>
        <rFont val="Tw Cen MT"/>
        <family val="2"/>
      </rPr>
      <t>PR 171/11</t>
    </r>
  </si>
  <si>
    <r>
      <rPr>
        <sz val="9"/>
        <rFont val="Tw Cen MT"/>
        <family val="2"/>
      </rPr>
      <t>Société d'Exploitation des Ressources Minérales et Energétiques SARL</t>
    </r>
  </si>
  <si>
    <r>
      <rPr>
        <sz val="9"/>
        <rFont val="Tw Cen MT"/>
        <family val="2"/>
      </rPr>
      <t>087800711T</t>
    </r>
  </si>
  <si>
    <r>
      <rPr>
        <sz val="10"/>
        <rFont val="Tw Cen MT"/>
        <family val="2"/>
      </rPr>
      <t>Kambo</t>
    </r>
  </si>
  <si>
    <r>
      <rPr>
        <sz val="9"/>
        <rFont val="Tw Cen MT"/>
        <family val="2"/>
      </rPr>
      <t>APL-I-1750</t>
    </r>
  </si>
  <si>
    <r>
      <rPr>
        <sz val="9"/>
        <rFont val="Tw Cen MT"/>
        <family val="2"/>
      </rPr>
      <t>PR 1819/19</t>
    </r>
  </si>
  <si>
    <r>
      <rPr>
        <sz val="10"/>
        <rFont val="Tw Cen MT"/>
        <family val="2"/>
      </rPr>
      <t>Tagan</t>
    </r>
  </si>
  <si>
    <r>
      <rPr>
        <sz val="9"/>
        <rFont val="Tw Cen MT"/>
        <family val="2"/>
      </rPr>
      <t>APL-I-1751</t>
    </r>
  </si>
  <si>
    <r>
      <rPr>
        <sz val="9"/>
        <rFont val="Tw Cen MT"/>
        <family val="2"/>
      </rPr>
      <t>APL-I-1752</t>
    </r>
  </si>
  <si>
    <r>
      <rPr>
        <sz val="9"/>
        <rFont val="Tw Cen MT"/>
        <family val="2"/>
      </rPr>
      <t>APL-I-1753</t>
    </r>
  </si>
  <si>
    <r>
      <rPr>
        <sz val="9"/>
        <rFont val="Tw Cen MT"/>
        <family val="2"/>
      </rPr>
      <t>AEX 1071/17</t>
    </r>
  </si>
  <si>
    <r>
      <rPr>
        <sz val="9"/>
        <rFont val="Tw Cen MT"/>
        <family val="2"/>
      </rPr>
      <t>APL-I-1754</t>
    </r>
  </si>
  <si>
    <r>
      <rPr>
        <sz val="9"/>
        <rFont val="Tw Cen MT"/>
        <family val="2"/>
      </rPr>
      <t>AE 1162/17</t>
    </r>
  </si>
  <si>
    <r>
      <rPr>
        <sz val="9"/>
        <rFont val="Tw Cen MT"/>
        <family val="2"/>
      </rPr>
      <t>APL-I-1755</t>
    </r>
  </si>
  <si>
    <r>
      <rPr>
        <sz val="9"/>
        <rFont val="Tw Cen MT"/>
        <family val="2"/>
      </rPr>
      <t>AEX 1067/17</t>
    </r>
  </si>
  <si>
    <r>
      <rPr>
        <sz val="10"/>
        <rFont val="Tw Cen MT"/>
        <family val="2"/>
      </rPr>
      <t>Guessebougou</t>
    </r>
  </si>
  <si>
    <r>
      <rPr>
        <sz val="9"/>
        <rFont val="Tw Cen MT"/>
        <family val="2"/>
      </rPr>
      <t>APL-I-1756</t>
    </r>
  </si>
  <si>
    <r>
      <rPr>
        <sz val="9"/>
        <rFont val="Tw Cen MT"/>
        <family val="2"/>
      </rPr>
      <t>AEX 1072/17</t>
    </r>
  </si>
  <si>
    <r>
      <rPr>
        <sz val="9"/>
        <rFont val="Tw Cen MT"/>
        <family val="2"/>
      </rPr>
      <t>Solage-Mining SARL</t>
    </r>
  </si>
  <si>
    <r>
      <rPr>
        <sz val="9"/>
        <rFont val="Tw Cen MT"/>
        <family val="2"/>
      </rPr>
      <t>082242939L</t>
    </r>
  </si>
  <si>
    <r>
      <rPr>
        <sz val="9"/>
        <rFont val="Tw Cen MT"/>
        <family val="2"/>
      </rPr>
      <t>APL-I-1757</t>
    </r>
  </si>
  <si>
    <r>
      <rPr>
        <sz val="10"/>
        <rFont val="Tw Cen MT"/>
        <family val="2"/>
      </rPr>
      <t>Faradié</t>
    </r>
  </si>
  <si>
    <r>
      <rPr>
        <sz val="9"/>
        <rFont val="Tw Cen MT"/>
        <family val="2"/>
      </rPr>
      <t>APL-I-1758</t>
    </r>
  </si>
  <si>
    <r>
      <rPr>
        <sz val="9"/>
        <rFont val="Tw Cen MT"/>
        <family val="2"/>
      </rPr>
      <t>APL-I-1759</t>
    </r>
  </si>
  <si>
    <r>
      <rPr>
        <sz val="9"/>
        <rFont val="Tw Cen MT"/>
        <family val="2"/>
      </rPr>
      <t>PR 1641/18</t>
    </r>
  </si>
  <si>
    <r>
      <rPr>
        <sz val="9"/>
        <rFont val="Tw Cen MT"/>
        <family val="2"/>
      </rPr>
      <t>APL-I-176</t>
    </r>
  </si>
  <si>
    <r>
      <rPr>
        <sz val="9"/>
        <rFont val="Tw Cen MT"/>
        <family val="2"/>
      </rPr>
      <t>PR 172/11</t>
    </r>
  </si>
  <si>
    <r>
      <rPr>
        <sz val="9"/>
        <rFont val="Tw Cen MT"/>
        <family val="2"/>
      </rPr>
      <t>Gorutumu Mining SARL</t>
    </r>
  </si>
  <si>
    <r>
      <rPr>
        <sz val="10"/>
        <rFont val="Tw Cen MT"/>
        <family val="2"/>
      </rPr>
      <t>Madina</t>
    </r>
  </si>
  <si>
    <r>
      <rPr>
        <sz val="9"/>
        <rFont val="Tw Cen MT"/>
        <family val="2"/>
      </rPr>
      <t>APL-I-1760</t>
    </r>
  </si>
  <si>
    <r>
      <rPr>
        <sz val="9"/>
        <rFont val="Tw Cen MT"/>
        <family val="2"/>
      </rPr>
      <t>APL-I-1761</t>
    </r>
  </si>
  <si>
    <r>
      <rPr>
        <sz val="9"/>
        <rFont val="Tw Cen MT"/>
        <family val="2"/>
      </rPr>
      <t>APL-I-1762</t>
    </r>
  </si>
  <si>
    <r>
      <rPr>
        <sz val="10"/>
        <rFont val="Tw Cen MT"/>
        <family val="2"/>
      </rPr>
      <t>Balandougou-Est</t>
    </r>
  </si>
  <si>
    <r>
      <rPr>
        <sz val="9"/>
        <rFont val="Tw Cen MT"/>
        <family val="2"/>
      </rPr>
      <t>APL-I-1763</t>
    </r>
  </si>
  <si>
    <r>
      <rPr>
        <sz val="9"/>
        <rFont val="Tw Cen MT"/>
        <family val="2"/>
      </rPr>
      <t>AEX 1078/17</t>
    </r>
  </si>
  <si>
    <r>
      <rPr>
        <sz val="9"/>
        <rFont val="Tw Cen MT"/>
        <family val="2"/>
      </rPr>
      <t>APL-I-1764</t>
    </r>
  </si>
  <si>
    <r>
      <rPr>
        <sz val="9"/>
        <rFont val="Tw Cen MT"/>
        <family val="2"/>
      </rPr>
      <t>APL-I-1765</t>
    </r>
  </si>
  <si>
    <r>
      <rPr>
        <sz val="9"/>
        <rFont val="Tw Cen MT"/>
        <family val="2"/>
      </rPr>
      <t>AEX 1079/17</t>
    </r>
  </si>
  <si>
    <r>
      <rPr>
        <sz val="9"/>
        <rFont val="Tw Cen MT"/>
        <family val="2"/>
      </rPr>
      <t>APL-I-1766</t>
    </r>
  </si>
  <si>
    <r>
      <rPr>
        <sz val="9"/>
        <rFont val="Tw Cen MT"/>
        <family val="2"/>
      </rPr>
      <t>PR 1560/18</t>
    </r>
  </si>
  <si>
    <r>
      <rPr>
        <sz val="9"/>
        <rFont val="Tw Cen MT"/>
        <family val="2"/>
      </rPr>
      <t>Incol Minerals and Metals SARL</t>
    </r>
  </si>
  <si>
    <r>
      <rPr>
        <sz val="9"/>
        <rFont val="Tw Cen MT"/>
        <family val="2"/>
      </rPr>
      <t>085135662V</t>
    </r>
  </si>
  <si>
    <r>
      <rPr>
        <sz val="10"/>
        <rFont val="Tw Cen MT"/>
        <family val="2"/>
      </rPr>
      <t>Farabana-Nord</t>
    </r>
  </si>
  <si>
    <r>
      <rPr>
        <sz val="9"/>
        <rFont val="Tw Cen MT"/>
        <family val="2"/>
      </rPr>
      <t>APL-I-1767</t>
    </r>
  </si>
  <si>
    <r>
      <rPr>
        <sz val="9"/>
        <rFont val="Tw Cen MT"/>
        <family val="2"/>
      </rPr>
      <t>APL-I-1768</t>
    </r>
  </si>
  <si>
    <r>
      <rPr>
        <sz val="9"/>
        <rFont val="Tw Cen MT"/>
        <family val="2"/>
      </rPr>
      <t>AEX 1089/17</t>
    </r>
  </si>
  <si>
    <r>
      <rPr>
        <sz val="9"/>
        <rFont val="Tw Cen MT"/>
        <family val="2"/>
      </rPr>
      <t>APL-I-1769</t>
    </r>
  </si>
  <si>
    <r>
      <rPr>
        <sz val="10"/>
        <rFont val="Tw Cen MT"/>
        <family val="2"/>
      </rPr>
      <t>Nétékoto-Ouest</t>
    </r>
  </si>
  <si>
    <r>
      <rPr>
        <sz val="9"/>
        <rFont val="Tw Cen MT"/>
        <family val="2"/>
      </rPr>
      <t>APL-I-177</t>
    </r>
  </si>
  <si>
    <r>
      <rPr>
        <sz val="9"/>
        <rFont val="Tw Cen MT"/>
        <family val="2"/>
      </rPr>
      <t>PR 173/11</t>
    </r>
  </si>
  <si>
    <r>
      <rPr>
        <sz val="10"/>
        <rFont val="Tw Cen MT"/>
        <family val="2"/>
      </rPr>
      <t>Farikounda</t>
    </r>
  </si>
  <si>
    <r>
      <rPr>
        <sz val="9"/>
        <rFont val="Tw Cen MT"/>
        <family val="2"/>
      </rPr>
      <t>APL-I-1770</t>
    </r>
  </si>
  <si>
    <r>
      <rPr>
        <sz val="9"/>
        <rFont val="Tw Cen MT"/>
        <family val="2"/>
      </rPr>
      <t>AEX 1091/17</t>
    </r>
  </si>
  <si>
    <r>
      <rPr>
        <sz val="10"/>
        <rFont val="Tw Cen MT"/>
        <family val="2"/>
      </rPr>
      <t>Fourou-Ouest</t>
    </r>
  </si>
  <si>
    <r>
      <rPr>
        <sz val="9"/>
        <rFont val="Tw Cen MT"/>
        <family val="2"/>
      </rPr>
      <t>APL-I-1771</t>
    </r>
  </si>
  <si>
    <r>
      <rPr>
        <sz val="9"/>
        <rFont val="Tw Cen MT"/>
        <family val="2"/>
      </rPr>
      <t>PR 1365/18</t>
    </r>
  </si>
  <si>
    <r>
      <rPr>
        <sz val="9"/>
        <rFont val="Tw Cen MT"/>
        <family val="2"/>
      </rPr>
      <t>APL-I-1772</t>
    </r>
  </si>
  <si>
    <r>
      <rPr>
        <sz val="9"/>
        <rFont val="Tw Cen MT"/>
        <family val="2"/>
      </rPr>
      <t>AEX 1092/17</t>
    </r>
  </si>
  <si>
    <r>
      <rPr>
        <sz val="10"/>
        <rFont val="Tw Cen MT"/>
        <family val="2"/>
      </rPr>
      <t>Tiena</t>
    </r>
  </si>
  <si>
    <r>
      <rPr>
        <sz val="9"/>
        <rFont val="Tw Cen MT"/>
        <family val="2"/>
      </rPr>
      <t>APL-I-1773</t>
    </r>
  </si>
  <si>
    <r>
      <rPr>
        <sz val="9"/>
        <rFont val="Tw Cen MT"/>
        <family val="2"/>
      </rPr>
      <t>AEX 1093/17</t>
    </r>
  </si>
  <si>
    <r>
      <rPr>
        <sz val="10"/>
        <rFont val="Tw Cen MT"/>
        <family val="2"/>
      </rPr>
      <t>Dionkala</t>
    </r>
  </si>
  <si>
    <r>
      <rPr>
        <sz val="9"/>
        <rFont val="Tw Cen MT"/>
        <family val="2"/>
      </rPr>
      <t>APL-I-1774</t>
    </r>
  </si>
  <si>
    <r>
      <rPr>
        <sz val="9"/>
        <rFont val="Tw Cen MT"/>
        <family val="2"/>
      </rPr>
      <t>APL-I-1775</t>
    </r>
  </si>
  <si>
    <r>
      <rPr>
        <sz val="9"/>
        <rFont val="Tw Cen MT"/>
        <family val="2"/>
      </rPr>
      <t>APL-I-1776</t>
    </r>
  </si>
  <si>
    <r>
      <rPr>
        <sz val="9"/>
        <rFont val="Tw Cen MT"/>
        <family val="2"/>
      </rPr>
      <t>Ben &amp; Co Mining SARL</t>
    </r>
  </si>
  <si>
    <r>
      <rPr>
        <sz val="9"/>
        <rFont val="Tw Cen MT"/>
        <family val="2"/>
      </rPr>
      <t>087800904J</t>
    </r>
  </si>
  <si>
    <r>
      <rPr>
        <sz val="10"/>
        <rFont val="Tw Cen MT"/>
        <family val="2"/>
      </rPr>
      <t>Torodo</t>
    </r>
  </si>
  <si>
    <r>
      <rPr>
        <sz val="9"/>
        <rFont val="Tw Cen MT"/>
        <family val="2"/>
      </rPr>
      <t>APL-I-1777</t>
    </r>
  </si>
  <si>
    <r>
      <rPr>
        <sz val="9"/>
        <rFont val="Tw Cen MT"/>
        <family val="2"/>
      </rPr>
      <t>AEX 1090/17</t>
    </r>
  </si>
  <si>
    <r>
      <rPr>
        <sz val="9"/>
        <rFont val="Tw Cen MT"/>
        <family val="2"/>
      </rPr>
      <t>APL-I-1778</t>
    </r>
  </si>
  <si>
    <r>
      <rPr>
        <sz val="9"/>
        <rFont val="Tw Cen MT"/>
        <family val="2"/>
      </rPr>
      <t>APL-I-1779</t>
    </r>
  </si>
  <si>
    <r>
      <rPr>
        <sz val="9"/>
        <rFont val="Tw Cen MT"/>
        <family val="2"/>
      </rPr>
      <t>PR 2184/19</t>
    </r>
  </si>
  <si>
    <r>
      <rPr>
        <sz val="9"/>
        <rFont val="Tw Cen MT"/>
        <family val="2"/>
      </rPr>
      <t>APL-I-178</t>
    </r>
  </si>
  <si>
    <r>
      <rPr>
        <sz val="9"/>
        <rFont val="Tw Cen MT"/>
        <family val="2"/>
      </rPr>
      <t>PR 174/11</t>
    </r>
  </si>
  <si>
    <r>
      <rPr>
        <sz val="10"/>
        <rFont val="Tw Cen MT"/>
        <family val="2"/>
      </rPr>
      <t>Kéniéroba</t>
    </r>
  </si>
  <si>
    <r>
      <rPr>
        <sz val="9"/>
        <rFont val="Tw Cen MT"/>
        <family val="2"/>
      </rPr>
      <t>APL-I-1780</t>
    </r>
  </si>
  <si>
    <r>
      <rPr>
        <sz val="9"/>
        <rFont val="Tw Cen MT"/>
        <family val="2"/>
      </rPr>
      <t>PR 1221/18</t>
    </r>
  </si>
  <si>
    <r>
      <rPr>
        <sz val="10"/>
        <rFont val="Tw Cen MT"/>
        <family val="2"/>
      </rPr>
      <t>Dogoro</t>
    </r>
  </si>
  <si>
    <r>
      <rPr>
        <sz val="9"/>
        <rFont val="Tw Cen MT"/>
        <family val="2"/>
      </rPr>
      <t>APL-I-1781</t>
    </r>
  </si>
  <si>
    <r>
      <rPr>
        <sz val="9"/>
        <rFont val="Tw Cen MT"/>
        <family val="2"/>
      </rPr>
      <t>AEX 1132/17</t>
    </r>
  </si>
  <si>
    <r>
      <rPr>
        <sz val="9"/>
        <rFont val="Tw Cen MT"/>
        <family val="2"/>
      </rPr>
      <t>Société Hu et frères SARL</t>
    </r>
  </si>
  <si>
    <r>
      <rPr>
        <sz val="9"/>
        <rFont val="Tw Cen MT"/>
        <family val="2"/>
      </rPr>
      <t>081132389T</t>
    </r>
  </si>
  <si>
    <r>
      <rPr>
        <sz val="10"/>
        <rFont val="Tw Cen MT"/>
        <family val="2"/>
      </rPr>
      <t>Saniumalé</t>
    </r>
  </si>
  <si>
    <r>
      <rPr>
        <sz val="9"/>
        <rFont val="Tw Cen MT"/>
        <family val="2"/>
      </rPr>
      <t>APL-I-1782</t>
    </r>
  </si>
  <si>
    <r>
      <rPr>
        <sz val="9"/>
        <rFont val="Tw Cen MT"/>
        <family val="2"/>
      </rPr>
      <t>AEX 1088/17</t>
    </r>
  </si>
  <si>
    <r>
      <rPr>
        <sz val="9"/>
        <rFont val="Tw Cen MT"/>
        <family val="2"/>
      </rPr>
      <t>APL-I-1783</t>
    </r>
  </si>
  <si>
    <r>
      <rPr>
        <sz val="9"/>
        <rFont val="Tw Cen MT"/>
        <family val="2"/>
      </rPr>
      <t>APL-I-1784</t>
    </r>
  </si>
  <si>
    <r>
      <rPr>
        <sz val="9"/>
        <rFont val="Tw Cen MT"/>
        <family val="2"/>
      </rPr>
      <t>APL-I-1785</t>
    </r>
  </si>
  <si>
    <r>
      <rPr>
        <sz val="9"/>
        <rFont val="Tw Cen MT"/>
        <family val="2"/>
      </rPr>
      <t>AEX 1096/17</t>
    </r>
  </si>
  <si>
    <r>
      <rPr>
        <sz val="9"/>
        <rFont val="Tw Cen MT"/>
        <family val="2"/>
      </rPr>
      <t>Kara Mining-SARL "K.M-SARL"</t>
    </r>
  </si>
  <si>
    <r>
      <rPr>
        <sz val="9"/>
        <rFont val="Tw Cen MT"/>
        <family val="2"/>
      </rPr>
      <t>081130670V</t>
    </r>
  </si>
  <si>
    <r>
      <rPr>
        <sz val="9"/>
        <rFont val="Tw Cen MT"/>
        <family val="2"/>
      </rPr>
      <t>APL-I-1786</t>
    </r>
  </si>
  <si>
    <r>
      <rPr>
        <sz val="9"/>
        <rFont val="Tw Cen MT"/>
        <family val="2"/>
      </rPr>
      <t>AEX 1097/17</t>
    </r>
  </si>
  <si>
    <r>
      <rPr>
        <sz val="10"/>
        <rFont val="Tw Cen MT"/>
        <family val="2"/>
      </rPr>
      <t>Dioulafoundou 2</t>
    </r>
  </si>
  <si>
    <r>
      <rPr>
        <sz val="9"/>
        <rFont val="Tw Cen MT"/>
        <family val="2"/>
      </rPr>
      <t>APL-I-1787</t>
    </r>
  </si>
  <si>
    <r>
      <rPr>
        <sz val="9"/>
        <rFont val="Tw Cen MT"/>
        <family val="2"/>
      </rPr>
      <t>PR 1224/18</t>
    </r>
  </si>
  <si>
    <r>
      <rPr>
        <sz val="9"/>
        <rFont val="Tw Cen MT"/>
        <family val="2"/>
      </rPr>
      <t>Tourékounda SARL</t>
    </r>
  </si>
  <si>
    <r>
      <rPr>
        <sz val="9"/>
        <rFont val="Tw Cen MT"/>
        <family val="2"/>
      </rPr>
      <t>031003870Y</t>
    </r>
  </si>
  <si>
    <r>
      <rPr>
        <sz val="10"/>
        <rFont val="Tw Cen MT"/>
        <family val="2"/>
      </rPr>
      <t>Djelibani</t>
    </r>
  </si>
  <si>
    <r>
      <rPr>
        <sz val="9"/>
        <rFont val="Tw Cen MT"/>
        <family val="2"/>
      </rPr>
      <t>APL-I-1788</t>
    </r>
  </si>
  <si>
    <r>
      <rPr>
        <sz val="9"/>
        <rFont val="Tw Cen MT"/>
        <family val="2"/>
      </rPr>
      <t>AEX 1099/17</t>
    </r>
  </si>
  <si>
    <r>
      <rPr>
        <sz val="9"/>
        <rFont val="Tw Cen MT"/>
        <family val="2"/>
      </rPr>
      <t>Wafi -Mining SARL</t>
    </r>
  </si>
  <si>
    <r>
      <rPr>
        <sz val="9"/>
        <rFont val="Tw Cen MT"/>
        <family val="2"/>
      </rPr>
      <t>084129849F</t>
    </r>
  </si>
  <si>
    <r>
      <rPr>
        <sz val="10"/>
        <rFont val="Tw Cen MT"/>
        <family val="2"/>
      </rPr>
      <t>Kondoya</t>
    </r>
  </si>
  <si>
    <r>
      <rPr>
        <sz val="9"/>
        <rFont val="Tw Cen MT"/>
        <family val="2"/>
      </rPr>
      <t>APL-I-1789</t>
    </r>
  </si>
  <si>
    <r>
      <rPr>
        <sz val="9"/>
        <rFont val="Tw Cen MT"/>
        <family val="2"/>
      </rPr>
      <t>AEX 1098/17</t>
    </r>
  </si>
  <si>
    <r>
      <rPr>
        <sz val="10"/>
        <rFont val="Tw Cen MT"/>
        <family val="2"/>
      </rPr>
      <t>Keleya</t>
    </r>
  </si>
  <si>
    <r>
      <rPr>
        <sz val="9"/>
        <rFont val="Tw Cen MT"/>
        <family val="2"/>
      </rPr>
      <t>APL-I-179</t>
    </r>
  </si>
  <si>
    <r>
      <rPr>
        <sz val="9"/>
        <rFont val="Tw Cen MT"/>
        <family val="2"/>
      </rPr>
      <t>PR 175/11</t>
    </r>
  </si>
  <si>
    <r>
      <rPr>
        <sz val="9"/>
        <rFont val="Tw Cen MT"/>
        <family val="2"/>
      </rPr>
      <t>Mym Mining SARL</t>
    </r>
  </si>
  <si>
    <r>
      <rPr>
        <sz val="10"/>
        <rFont val="Tw Cen MT"/>
        <family val="2"/>
      </rPr>
      <t>Yirémoundé-Nord-Ouest</t>
    </r>
  </si>
  <si>
    <r>
      <rPr>
        <sz val="9"/>
        <rFont val="Tw Cen MT"/>
        <family val="2"/>
      </rPr>
      <t>APL-I-1790</t>
    </r>
  </si>
  <si>
    <r>
      <rPr>
        <sz val="10"/>
        <rFont val="Tw Cen MT"/>
        <family val="2"/>
      </rPr>
      <t>Takoumala</t>
    </r>
  </si>
  <si>
    <r>
      <rPr>
        <sz val="9"/>
        <rFont val="Tw Cen MT"/>
        <family val="2"/>
      </rPr>
      <t>APL-I-1791</t>
    </r>
  </si>
  <si>
    <r>
      <rPr>
        <sz val="10"/>
        <rFont val="Tw Cen MT"/>
        <family val="2"/>
      </rPr>
      <t>Faradie</t>
    </r>
  </si>
  <si>
    <r>
      <rPr>
        <sz val="9"/>
        <rFont val="Tw Cen MT"/>
        <family val="2"/>
      </rPr>
      <t>APL-I-1792</t>
    </r>
  </si>
  <si>
    <r>
      <rPr>
        <sz val="10"/>
        <rFont val="Tw Cen MT"/>
        <family val="2"/>
      </rPr>
      <t>Seboudiebougou</t>
    </r>
  </si>
  <si>
    <r>
      <rPr>
        <sz val="9"/>
        <rFont val="Tw Cen MT"/>
        <family val="2"/>
      </rPr>
      <t>APL-I-1793</t>
    </r>
  </si>
  <si>
    <r>
      <rPr>
        <sz val="9"/>
        <rFont val="Tw Cen MT"/>
        <family val="2"/>
      </rPr>
      <t>PR 1377/18</t>
    </r>
  </si>
  <si>
    <r>
      <rPr>
        <sz val="9"/>
        <rFont val="Tw Cen MT"/>
        <family val="2"/>
      </rPr>
      <t>APL-I-1794</t>
    </r>
  </si>
  <si>
    <r>
      <rPr>
        <sz val="9"/>
        <rFont val="Tw Cen MT"/>
        <family val="2"/>
      </rPr>
      <t>PR 1386/18</t>
    </r>
  </si>
  <si>
    <r>
      <rPr>
        <sz val="9"/>
        <rFont val="Tw Cen MT"/>
        <family val="2"/>
      </rPr>
      <t>APL-I-1795</t>
    </r>
  </si>
  <si>
    <r>
      <rPr>
        <sz val="9"/>
        <rFont val="Tw Cen MT"/>
        <family val="2"/>
      </rPr>
      <t>APL-I-1796</t>
    </r>
  </si>
  <si>
    <r>
      <rPr>
        <sz val="10"/>
        <rFont val="Tw Cen MT"/>
        <family val="2"/>
      </rPr>
      <t>Nounfara</t>
    </r>
  </si>
  <si>
    <r>
      <rPr>
        <sz val="9"/>
        <rFont val="Tw Cen MT"/>
        <family val="2"/>
      </rPr>
      <t>APL-I-1797</t>
    </r>
  </si>
  <si>
    <r>
      <rPr>
        <sz val="9"/>
        <rFont val="Tw Cen MT"/>
        <family val="2"/>
      </rPr>
      <t>AEX 1103/17</t>
    </r>
  </si>
  <si>
    <r>
      <rPr>
        <sz val="9"/>
        <rFont val="Tw Cen MT"/>
        <family val="2"/>
      </rPr>
      <t>APL-I-1798</t>
    </r>
  </si>
  <si>
    <r>
      <rPr>
        <sz val="9"/>
        <rFont val="Tw Cen MT"/>
        <family val="2"/>
      </rPr>
      <t>APL-I-1799</t>
    </r>
  </si>
  <si>
    <r>
      <rPr>
        <sz val="9"/>
        <rFont val="Tw Cen MT"/>
        <family val="2"/>
      </rPr>
      <t>AEX 1095/17</t>
    </r>
  </si>
  <si>
    <r>
      <rPr>
        <sz val="9"/>
        <rFont val="Tw Cen MT"/>
        <family val="2"/>
      </rPr>
      <t>TOURE ET ALLIES MINING SARL</t>
    </r>
  </si>
  <si>
    <r>
      <rPr>
        <sz val="9"/>
        <rFont val="Tw Cen MT"/>
        <family val="2"/>
      </rPr>
      <t>082242972V</t>
    </r>
  </si>
  <si>
    <r>
      <rPr>
        <sz val="10"/>
        <rFont val="Tw Cen MT"/>
        <family val="2"/>
      </rPr>
      <t>Bourdala-Est</t>
    </r>
  </si>
  <si>
    <r>
      <rPr>
        <sz val="9"/>
        <rFont val="Tw Cen MT"/>
        <family val="2"/>
      </rPr>
      <t>APL-I-18</t>
    </r>
  </si>
  <si>
    <r>
      <rPr>
        <sz val="9"/>
        <rFont val="Tw Cen MT"/>
        <family val="2"/>
      </rPr>
      <t>PR 16/11</t>
    </r>
  </si>
  <si>
    <r>
      <rPr>
        <sz val="10"/>
        <rFont val="Tw Cen MT"/>
        <family val="2"/>
      </rPr>
      <t>Tilemsi</t>
    </r>
  </si>
  <si>
    <r>
      <rPr>
        <sz val="9"/>
        <rFont val="Tw Cen MT"/>
        <family val="2"/>
      </rPr>
      <t>APL-I-180</t>
    </r>
  </si>
  <si>
    <r>
      <rPr>
        <sz val="9"/>
        <rFont val="Tw Cen MT"/>
        <family val="2"/>
      </rPr>
      <t>PR 176/11</t>
    </r>
  </si>
  <si>
    <r>
      <rPr>
        <sz val="10"/>
        <rFont val="Tw Cen MT"/>
        <family val="2"/>
      </rPr>
      <t>Boundiou</t>
    </r>
  </si>
  <si>
    <r>
      <rPr>
        <sz val="9"/>
        <rFont val="Tw Cen MT"/>
        <family val="2"/>
      </rPr>
      <t>APL-I-1800</t>
    </r>
  </si>
  <si>
    <r>
      <rPr>
        <sz val="9"/>
        <rFont val="Tw Cen MT"/>
        <family val="2"/>
      </rPr>
      <t>PR 2480/21</t>
    </r>
  </si>
  <si>
    <r>
      <rPr>
        <sz val="9"/>
        <rFont val="Tw Cen MT"/>
        <family val="2"/>
      </rPr>
      <t>APL-I-1801</t>
    </r>
  </si>
  <si>
    <r>
      <rPr>
        <sz val="9"/>
        <rFont val="Tw Cen MT"/>
        <family val="2"/>
      </rPr>
      <t>AEX 1104/17</t>
    </r>
  </si>
  <si>
    <r>
      <rPr>
        <sz val="9"/>
        <rFont val="Tw Cen MT"/>
        <family val="2"/>
      </rPr>
      <t>APL-I-1802</t>
    </r>
  </si>
  <si>
    <r>
      <rPr>
        <sz val="9"/>
        <rFont val="Tw Cen MT"/>
        <family val="2"/>
      </rPr>
      <t>AEX 1102/17</t>
    </r>
  </si>
  <si>
    <r>
      <rPr>
        <sz val="9"/>
        <rFont val="Tw Cen MT"/>
        <family val="2"/>
      </rPr>
      <t>APL-I-1803</t>
    </r>
  </si>
  <si>
    <r>
      <rPr>
        <sz val="9"/>
        <rFont val="Tw Cen MT"/>
        <family val="2"/>
      </rPr>
      <t>PR 1698/18</t>
    </r>
  </si>
  <si>
    <r>
      <rPr>
        <sz val="9"/>
        <rFont val="Tw Cen MT"/>
        <family val="2"/>
      </rPr>
      <t>APL-I-1804</t>
    </r>
  </si>
  <si>
    <r>
      <rPr>
        <sz val="9"/>
        <rFont val="Tw Cen MT"/>
        <family val="2"/>
      </rPr>
      <t>AE 1413/18</t>
    </r>
  </si>
  <si>
    <r>
      <rPr>
        <sz val="9"/>
        <rFont val="Tw Cen MT"/>
        <family val="2"/>
      </rPr>
      <t>APL-I-1805</t>
    </r>
  </si>
  <si>
    <r>
      <rPr>
        <sz val="9"/>
        <rFont val="Tw Cen MT"/>
        <family val="2"/>
      </rPr>
      <t>AEX 1100/17</t>
    </r>
  </si>
  <si>
    <r>
      <rPr>
        <sz val="9"/>
        <rFont val="Tw Cen MT"/>
        <family val="2"/>
      </rPr>
      <t>Pink Gold SARLU</t>
    </r>
  </si>
  <si>
    <r>
      <rPr>
        <sz val="9"/>
        <rFont val="Tw Cen MT"/>
        <family val="2"/>
      </rPr>
      <t>083333951T</t>
    </r>
  </si>
  <si>
    <r>
      <rPr>
        <sz val="10"/>
        <rFont val="Tw Cen MT"/>
        <family val="2"/>
      </rPr>
      <t>kambereke</t>
    </r>
  </si>
  <si>
    <r>
      <rPr>
        <sz val="9"/>
        <rFont val="Tw Cen MT"/>
        <family val="2"/>
      </rPr>
      <t>APL-I-1806</t>
    </r>
  </si>
  <si>
    <r>
      <rPr>
        <sz val="10"/>
        <rFont val="Tw Cen MT"/>
        <family val="2"/>
      </rPr>
      <t>Finkola-Nord</t>
    </r>
  </si>
  <si>
    <r>
      <rPr>
        <sz val="9"/>
        <rFont val="Tw Cen MT"/>
        <family val="2"/>
      </rPr>
      <t>APL-I-1807</t>
    </r>
  </si>
  <si>
    <r>
      <rPr>
        <sz val="9"/>
        <rFont val="Tw Cen MT"/>
        <family val="2"/>
      </rPr>
      <t>AEX 1101/17</t>
    </r>
  </si>
  <si>
    <r>
      <rPr>
        <sz val="10"/>
        <rFont val="Tw Cen MT"/>
        <family val="2"/>
      </rPr>
      <t>Sirabala</t>
    </r>
  </si>
  <si>
    <r>
      <rPr>
        <sz val="9"/>
        <rFont val="Tw Cen MT"/>
        <family val="2"/>
      </rPr>
      <t>APL-I-1808</t>
    </r>
  </si>
  <si>
    <r>
      <rPr>
        <sz val="9"/>
        <rFont val="Tw Cen MT"/>
        <family val="2"/>
      </rPr>
      <t>PR 1219/18</t>
    </r>
  </si>
  <si>
    <r>
      <rPr>
        <sz val="9"/>
        <rFont val="Tw Cen MT"/>
        <family val="2"/>
      </rPr>
      <t>APL-I-1809</t>
    </r>
  </si>
  <si>
    <r>
      <rPr>
        <sz val="10"/>
        <rFont val="Tw Cen MT"/>
        <family val="2"/>
      </rPr>
      <t>Kambaya II</t>
    </r>
  </si>
  <si>
    <r>
      <rPr>
        <sz val="9"/>
        <rFont val="Tw Cen MT"/>
        <family val="2"/>
      </rPr>
      <t>APL-I-181</t>
    </r>
  </si>
  <si>
    <r>
      <rPr>
        <sz val="9"/>
        <rFont val="Tw Cen MT"/>
        <family val="2"/>
      </rPr>
      <t>PR 177/11</t>
    </r>
  </si>
  <si>
    <r>
      <rPr>
        <sz val="9"/>
        <rFont val="Tw Cen MT"/>
        <family val="2"/>
      </rPr>
      <t>Boubacar Mining Consulting "BM Consulting" SARL</t>
    </r>
  </si>
  <si>
    <r>
      <rPr>
        <sz val="10"/>
        <rFont val="Tw Cen MT"/>
        <family val="2"/>
      </rPr>
      <t>Rabadjandjan</t>
    </r>
  </si>
  <si>
    <r>
      <rPr>
        <sz val="9"/>
        <rFont val="Tw Cen MT"/>
        <family val="2"/>
      </rPr>
      <t>APL-I-1810</t>
    </r>
  </si>
  <si>
    <r>
      <rPr>
        <sz val="9"/>
        <rFont val="Tw Cen MT"/>
        <family val="2"/>
      </rPr>
      <t>PR 1375/18</t>
    </r>
  </si>
  <si>
    <r>
      <rPr>
        <sz val="9"/>
        <rFont val="Tw Cen MT"/>
        <family val="2"/>
      </rPr>
      <t>Intermin Lithium SARL</t>
    </r>
  </si>
  <si>
    <r>
      <rPr>
        <sz val="9"/>
        <rFont val="Tw Cen MT"/>
        <family val="2"/>
      </rPr>
      <t>082242975Y</t>
    </r>
  </si>
  <si>
    <r>
      <rPr>
        <sz val="9"/>
        <rFont val="Tw Cen MT"/>
        <family val="2"/>
      </rPr>
      <t>APL-I-1811</t>
    </r>
  </si>
  <si>
    <r>
      <rPr>
        <sz val="10"/>
        <rFont val="Tw Cen MT"/>
        <family val="2"/>
      </rPr>
      <t>kénié-Ouest</t>
    </r>
  </si>
  <si>
    <r>
      <rPr>
        <sz val="9"/>
        <rFont val="Tw Cen MT"/>
        <family val="2"/>
      </rPr>
      <t>APL-I-1812</t>
    </r>
  </si>
  <si>
    <r>
      <rPr>
        <sz val="9"/>
        <rFont val="Tw Cen MT"/>
        <family val="2"/>
      </rPr>
      <t>AEX 1168/17</t>
    </r>
  </si>
  <si>
    <r>
      <rPr>
        <sz val="9"/>
        <rFont val="Tw Cen MT"/>
        <family val="2"/>
      </rPr>
      <t>Point Commercial "SARLU"</t>
    </r>
  </si>
  <si>
    <r>
      <rPr>
        <sz val="9"/>
        <rFont val="Tw Cen MT"/>
        <family val="2"/>
      </rPr>
      <t>086143266V</t>
    </r>
  </si>
  <si>
    <r>
      <rPr>
        <sz val="10"/>
        <rFont val="Tw Cen MT"/>
        <family val="2"/>
      </rPr>
      <t>Faraba Sud-Est</t>
    </r>
  </si>
  <si>
    <r>
      <rPr>
        <sz val="9"/>
        <rFont val="Tw Cen MT"/>
        <family val="2"/>
      </rPr>
      <t>APL-I-1813</t>
    </r>
  </si>
  <si>
    <r>
      <rPr>
        <sz val="9"/>
        <rFont val="Tw Cen MT"/>
        <family val="2"/>
      </rPr>
      <t>AEX 1169/17</t>
    </r>
  </si>
  <si>
    <r>
      <rPr>
        <sz val="9"/>
        <rFont val="Tw Cen MT"/>
        <family val="2"/>
      </rPr>
      <t>Société d'Aprovisionnement et de Distribution SARL</t>
    </r>
  </si>
  <si>
    <r>
      <rPr>
        <sz val="10"/>
        <rFont val="Tw Cen MT"/>
        <family val="2"/>
      </rPr>
      <t>Farabalé</t>
    </r>
  </si>
  <si>
    <r>
      <rPr>
        <sz val="9"/>
        <rFont val="Tw Cen MT"/>
        <family val="2"/>
      </rPr>
      <t>APL-I-1814</t>
    </r>
  </si>
  <si>
    <r>
      <rPr>
        <sz val="9"/>
        <rFont val="Tw Cen MT"/>
        <family val="2"/>
      </rPr>
      <t>Société d’Approvisionnement et de Distribution SARL</t>
    </r>
  </si>
  <si>
    <r>
      <rPr>
        <sz val="9"/>
        <rFont val="Tw Cen MT"/>
        <family val="2"/>
      </rPr>
      <t>085136079Y</t>
    </r>
  </si>
  <si>
    <r>
      <rPr>
        <sz val="9"/>
        <rFont val="Tw Cen MT"/>
        <family val="2"/>
      </rPr>
      <t>APL-I-1815</t>
    </r>
  </si>
  <si>
    <r>
      <rPr>
        <sz val="9"/>
        <rFont val="Tw Cen MT"/>
        <family val="2"/>
      </rPr>
      <t>APL-I-1816</t>
    </r>
  </si>
  <si>
    <r>
      <rPr>
        <sz val="9"/>
        <rFont val="Tw Cen MT"/>
        <family val="2"/>
      </rPr>
      <t>AEX 1115/17</t>
    </r>
  </si>
  <si>
    <r>
      <rPr>
        <sz val="9"/>
        <rFont val="Tw Cen MT"/>
        <family val="2"/>
      </rPr>
      <t>SIDIBE MINING SA "SI-MINING" SA</t>
    </r>
  </si>
  <si>
    <r>
      <rPr>
        <sz val="9"/>
        <rFont val="Tw Cen MT"/>
        <family val="2"/>
      </rPr>
      <t>084120040R</t>
    </r>
  </si>
  <si>
    <r>
      <rPr>
        <sz val="9"/>
        <rFont val="Tw Cen MT"/>
        <family val="2"/>
      </rPr>
      <t>APL-I-1817</t>
    </r>
  </si>
  <si>
    <r>
      <rPr>
        <sz val="10"/>
        <rFont val="Tw Cen MT"/>
        <family val="2"/>
      </rPr>
      <t>Somabougou</t>
    </r>
  </si>
  <si>
    <r>
      <rPr>
        <sz val="9"/>
        <rFont val="Tw Cen MT"/>
        <family val="2"/>
      </rPr>
      <t>APL-I-1818</t>
    </r>
  </si>
  <si>
    <r>
      <rPr>
        <sz val="10"/>
        <rFont val="Tw Cen MT"/>
        <family val="2"/>
      </rPr>
      <t>Kodiaran-Ouest</t>
    </r>
  </si>
  <si>
    <r>
      <rPr>
        <sz val="9"/>
        <rFont val="Tw Cen MT"/>
        <family val="2"/>
      </rPr>
      <t>APL-I-1819</t>
    </r>
  </si>
  <si>
    <r>
      <rPr>
        <sz val="10"/>
        <rFont val="Tw Cen MT"/>
        <family val="2"/>
      </rPr>
      <t>Dandoko-Est</t>
    </r>
  </si>
  <si>
    <r>
      <rPr>
        <sz val="9"/>
        <rFont val="Tw Cen MT"/>
        <family val="2"/>
      </rPr>
      <t>APL-I-182</t>
    </r>
  </si>
  <si>
    <r>
      <rPr>
        <sz val="9"/>
        <rFont val="Tw Cen MT"/>
        <family val="2"/>
      </rPr>
      <t>PR 178/11</t>
    </r>
  </si>
  <si>
    <r>
      <rPr>
        <sz val="9"/>
        <rFont val="Tw Cen MT"/>
        <family val="2"/>
      </rPr>
      <t>APL-I-1820</t>
    </r>
  </si>
  <si>
    <r>
      <rPr>
        <sz val="9"/>
        <rFont val="Tw Cen MT"/>
        <family val="2"/>
      </rPr>
      <t>AEX 1120/17</t>
    </r>
  </si>
  <si>
    <r>
      <rPr>
        <sz val="10"/>
        <rFont val="Tw Cen MT"/>
        <family val="2"/>
      </rPr>
      <t>Diossébougou-Nord</t>
    </r>
  </si>
  <si>
    <r>
      <rPr>
        <sz val="9"/>
        <rFont val="Tw Cen MT"/>
        <family val="2"/>
      </rPr>
      <t>APL-I-1821</t>
    </r>
  </si>
  <si>
    <r>
      <rPr>
        <sz val="10"/>
        <rFont val="Tw Cen MT"/>
        <family val="2"/>
      </rPr>
      <t>Diangounté Nord-Ouest</t>
    </r>
  </si>
  <si>
    <r>
      <rPr>
        <sz val="9"/>
        <rFont val="Tw Cen MT"/>
        <family val="2"/>
      </rPr>
      <t>APL-I-1822</t>
    </r>
  </si>
  <si>
    <r>
      <rPr>
        <sz val="9"/>
        <rFont val="Tw Cen MT"/>
        <family val="2"/>
      </rPr>
      <t>AEX 1122/17</t>
    </r>
  </si>
  <si>
    <r>
      <rPr>
        <sz val="9"/>
        <rFont val="Tw Cen MT"/>
        <family val="2"/>
      </rPr>
      <t>Bady Mining Corporation "BMC" SARL</t>
    </r>
  </si>
  <si>
    <r>
      <rPr>
        <sz val="9"/>
        <rFont val="Tw Cen MT"/>
        <family val="2"/>
      </rPr>
      <t>085121871N</t>
    </r>
  </si>
  <si>
    <r>
      <rPr>
        <sz val="10"/>
        <rFont val="Tw Cen MT"/>
        <family val="2"/>
      </rPr>
      <t>Daoulasso</t>
    </r>
  </si>
  <si>
    <r>
      <rPr>
        <sz val="9"/>
        <rFont val="Tw Cen MT"/>
        <family val="2"/>
      </rPr>
      <t>APL-I-1823</t>
    </r>
  </si>
  <si>
    <r>
      <rPr>
        <sz val="10"/>
        <rFont val="Tw Cen MT"/>
        <family val="2"/>
      </rPr>
      <t>bokoro-est</t>
    </r>
  </si>
  <si>
    <r>
      <rPr>
        <sz val="9"/>
        <rFont val="Tw Cen MT"/>
        <family val="2"/>
      </rPr>
      <t>APL-I-1824</t>
    </r>
  </si>
  <si>
    <r>
      <rPr>
        <sz val="9"/>
        <rFont val="Tw Cen MT"/>
        <family val="2"/>
      </rPr>
      <t>AEX 1127/17</t>
    </r>
  </si>
  <si>
    <r>
      <rPr>
        <sz val="9"/>
        <rFont val="Tw Cen MT"/>
        <family val="2"/>
      </rPr>
      <t>APL-I-1825</t>
    </r>
  </si>
  <si>
    <r>
      <rPr>
        <sz val="9"/>
        <rFont val="Tw Cen MT"/>
        <family val="2"/>
      </rPr>
      <t>AEX 1121/17</t>
    </r>
  </si>
  <si>
    <r>
      <rPr>
        <sz val="10"/>
        <rFont val="Tw Cen MT"/>
        <family val="2"/>
      </rPr>
      <t>diamana</t>
    </r>
  </si>
  <si>
    <r>
      <rPr>
        <sz val="9"/>
        <rFont val="Tw Cen MT"/>
        <family val="2"/>
      </rPr>
      <t>APL-I-1826</t>
    </r>
  </si>
  <si>
    <r>
      <rPr>
        <sz val="9"/>
        <rFont val="Tw Cen MT"/>
        <family val="2"/>
      </rPr>
      <t>AEX 1178/18</t>
    </r>
  </si>
  <si>
    <r>
      <rPr>
        <sz val="9"/>
        <rFont val="Tw Cen MT"/>
        <family val="2"/>
      </rPr>
      <t>CONSEIL-INGENIERIE ET RECHERCHE APPLIQUEE HOLDING « CIRA HOLDING » SAS</t>
    </r>
  </si>
  <si>
    <r>
      <rPr>
        <sz val="9"/>
        <rFont val="Tw Cen MT"/>
        <family val="2"/>
      </rPr>
      <t>082200676C</t>
    </r>
  </si>
  <si>
    <r>
      <rPr>
        <sz val="10"/>
        <rFont val="Tw Cen MT"/>
        <family val="2"/>
      </rPr>
      <t>Danderosso</t>
    </r>
  </si>
  <si>
    <r>
      <rPr>
        <sz val="9"/>
        <rFont val="Tw Cen MT"/>
        <family val="2"/>
      </rPr>
      <t>APL-I-1827</t>
    </r>
  </si>
  <si>
    <r>
      <rPr>
        <sz val="9"/>
        <rFont val="Tw Cen MT"/>
        <family val="2"/>
      </rPr>
      <t>APL-I-1828</t>
    </r>
  </si>
  <si>
    <r>
      <rPr>
        <sz val="9"/>
        <rFont val="Tw Cen MT"/>
        <family val="2"/>
      </rPr>
      <t>PR 1429/18</t>
    </r>
  </si>
  <si>
    <r>
      <rPr>
        <sz val="9"/>
        <rFont val="Tw Cen MT"/>
        <family val="2"/>
      </rPr>
      <t>APL-I-1829</t>
    </r>
  </si>
  <si>
    <r>
      <rPr>
        <sz val="10"/>
        <rFont val="Tw Cen MT"/>
        <family val="2"/>
      </rPr>
      <t>Binea</t>
    </r>
  </si>
  <si>
    <r>
      <rPr>
        <sz val="9"/>
        <rFont val="Tw Cen MT"/>
        <family val="2"/>
      </rPr>
      <t>APL-I-183</t>
    </r>
  </si>
  <si>
    <r>
      <rPr>
        <sz val="9"/>
        <rFont val="Tw Cen MT"/>
        <family val="2"/>
      </rPr>
      <t>PR 179/11</t>
    </r>
  </si>
  <si>
    <r>
      <rPr>
        <sz val="9"/>
        <rFont val="Tw Cen MT"/>
        <family val="2"/>
      </rPr>
      <t>Somidec Mali Mining Developement SA</t>
    </r>
  </si>
  <si>
    <r>
      <rPr>
        <sz val="9"/>
        <rFont val="Tw Cen MT"/>
        <family val="2"/>
      </rPr>
      <t>082222726M</t>
    </r>
  </si>
  <si>
    <r>
      <rPr>
        <sz val="9"/>
        <rFont val="Tw Cen MT"/>
        <family val="2"/>
      </rPr>
      <t>APL-I-1830</t>
    </r>
  </si>
  <si>
    <r>
      <rPr>
        <sz val="9"/>
        <rFont val="Tw Cen MT"/>
        <family val="2"/>
      </rPr>
      <t>AE 1393/18</t>
    </r>
  </si>
  <si>
    <r>
      <rPr>
        <sz val="9"/>
        <rFont val="Tw Cen MT"/>
        <family val="2"/>
      </rPr>
      <t>APL-I-1831</t>
    </r>
  </si>
  <si>
    <r>
      <rPr>
        <sz val="9"/>
        <rFont val="Tw Cen MT"/>
        <family val="2"/>
      </rPr>
      <t>AEX 1123/17</t>
    </r>
  </si>
  <si>
    <r>
      <rPr>
        <sz val="10"/>
        <rFont val="Tw Cen MT"/>
        <family val="2"/>
      </rPr>
      <t>Nossombougou</t>
    </r>
  </si>
  <si>
    <r>
      <rPr>
        <sz val="9"/>
        <rFont val="Tw Cen MT"/>
        <family val="2"/>
      </rPr>
      <t>APL-I-1832</t>
    </r>
  </si>
  <si>
    <r>
      <rPr>
        <sz val="9"/>
        <rFont val="Tw Cen MT"/>
        <family val="2"/>
      </rPr>
      <t>AIM Associates SA</t>
    </r>
  </si>
  <si>
    <r>
      <rPr>
        <sz val="10"/>
        <rFont val="Tw Cen MT"/>
        <family val="2"/>
      </rPr>
      <t>Boubou-Est</t>
    </r>
  </si>
  <si>
    <r>
      <rPr>
        <sz val="9"/>
        <rFont val="Tw Cen MT"/>
        <family val="2"/>
      </rPr>
      <t>APL-I-1833</t>
    </r>
  </si>
  <si>
    <r>
      <rPr>
        <sz val="9"/>
        <rFont val="Tw Cen MT"/>
        <family val="2"/>
      </rPr>
      <t>AE 1199/17</t>
    </r>
  </si>
  <si>
    <r>
      <rPr>
        <sz val="10"/>
        <rFont val="Tw Cen MT"/>
        <family val="2"/>
      </rPr>
      <t>keniero-sud</t>
    </r>
  </si>
  <si>
    <r>
      <rPr>
        <sz val="9"/>
        <rFont val="Tw Cen MT"/>
        <family val="2"/>
      </rPr>
      <t>APL-I-1834</t>
    </r>
  </si>
  <si>
    <r>
      <rPr>
        <sz val="9"/>
        <rFont val="Tw Cen MT"/>
        <family val="2"/>
      </rPr>
      <t>AE 1636/18</t>
    </r>
  </si>
  <si>
    <r>
      <rPr>
        <sz val="9"/>
        <rFont val="Tw Cen MT"/>
        <family val="2"/>
      </rPr>
      <t>APL-I-1835</t>
    </r>
  </si>
  <si>
    <r>
      <rPr>
        <sz val="9"/>
        <rFont val="Tw Cen MT"/>
        <family val="2"/>
      </rPr>
      <t>PR 2679/21</t>
    </r>
  </si>
  <si>
    <r>
      <rPr>
        <sz val="9"/>
        <rFont val="Tw Cen MT"/>
        <family val="2"/>
      </rPr>
      <t>APL-I-1836</t>
    </r>
  </si>
  <si>
    <r>
      <rPr>
        <sz val="9"/>
        <rFont val="Tw Cen MT"/>
        <family val="2"/>
      </rPr>
      <t>PR 1396/18</t>
    </r>
  </si>
  <si>
    <r>
      <rPr>
        <sz val="9"/>
        <rFont val="Tw Cen MT"/>
        <family val="2"/>
      </rPr>
      <t>SOUMPOU SARL</t>
    </r>
  </si>
  <si>
    <r>
      <rPr>
        <sz val="9"/>
        <rFont val="Tw Cen MT"/>
        <family val="2"/>
      </rPr>
      <t>084129929E</t>
    </r>
  </si>
  <si>
    <r>
      <rPr>
        <sz val="10"/>
        <rFont val="Tw Cen MT"/>
        <family val="2"/>
      </rPr>
      <t>fangouan-sud</t>
    </r>
  </si>
  <si>
    <r>
      <rPr>
        <sz val="9"/>
        <rFont val="Tw Cen MT"/>
        <family val="2"/>
      </rPr>
      <t>APL-I-1837</t>
    </r>
  </si>
  <si>
    <r>
      <rPr>
        <sz val="9"/>
        <rFont val="Tw Cen MT"/>
        <family val="2"/>
      </rPr>
      <t>AEX 1137/17</t>
    </r>
  </si>
  <si>
    <r>
      <rPr>
        <sz val="9"/>
        <rFont val="Tw Cen MT"/>
        <family val="2"/>
      </rPr>
      <t>SOCIETE IMMOBILIERE FONCIERE ET NEGOCE "SOIFO- NEGOCE SARL"</t>
    </r>
  </si>
  <si>
    <r>
      <rPr>
        <sz val="9"/>
        <rFont val="Tw Cen MT"/>
        <family val="2"/>
      </rPr>
      <t>083322157K</t>
    </r>
  </si>
  <si>
    <r>
      <rPr>
        <sz val="10"/>
        <rFont val="Tw Cen MT"/>
        <family val="2"/>
      </rPr>
      <t>Tenezana</t>
    </r>
  </si>
  <si>
    <r>
      <rPr>
        <sz val="9"/>
        <rFont val="Tw Cen MT"/>
        <family val="2"/>
      </rPr>
      <t>APL-I-1838</t>
    </r>
  </si>
  <si>
    <r>
      <rPr>
        <sz val="10"/>
        <rFont val="Tw Cen MT"/>
        <family val="2"/>
      </rPr>
      <t>Diamana</t>
    </r>
  </si>
  <si>
    <r>
      <rPr>
        <sz val="9"/>
        <rFont val="Tw Cen MT"/>
        <family val="2"/>
      </rPr>
      <t>APL-I-1839</t>
    </r>
  </si>
  <si>
    <r>
      <rPr>
        <sz val="10"/>
        <rFont val="Tw Cen MT"/>
        <family val="2"/>
      </rPr>
      <t>Banzana-Ouest</t>
    </r>
  </si>
  <si>
    <r>
      <rPr>
        <sz val="9"/>
        <rFont val="Tw Cen MT"/>
        <family val="2"/>
      </rPr>
      <t>APL-I-184</t>
    </r>
  </si>
  <si>
    <r>
      <rPr>
        <sz val="9"/>
        <rFont val="Tw Cen MT"/>
        <family val="2"/>
      </rPr>
      <t>PR 180/11</t>
    </r>
  </si>
  <si>
    <r>
      <rPr>
        <sz val="9"/>
        <rFont val="Tw Cen MT"/>
        <family val="2"/>
      </rPr>
      <t>Tichitt SA</t>
    </r>
  </si>
  <si>
    <r>
      <rPr>
        <sz val="9"/>
        <rFont val="Tw Cen MT"/>
        <family val="2"/>
      </rPr>
      <t>082200518F</t>
    </r>
  </si>
  <si>
    <r>
      <rPr>
        <sz val="10"/>
        <rFont val="Tw Cen MT"/>
        <family val="2"/>
      </rPr>
      <t>Kofoulatiè-Sud</t>
    </r>
  </si>
  <si>
    <r>
      <rPr>
        <sz val="9"/>
        <rFont val="Tw Cen MT"/>
        <family val="2"/>
      </rPr>
      <t>APL-I-1840</t>
    </r>
  </si>
  <si>
    <r>
      <rPr>
        <sz val="10"/>
        <rFont val="Tw Cen MT"/>
        <family val="2"/>
      </rPr>
      <t>Foulalaba Nord-Ouest</t>
    </r>
  </si>
  <si>
    <r>
      <rPr>
        <sz val="9"/>
        <rFont val="Tw Cen MT"/>
        <family val="2"/>
      </rPr>
      <t>APL-I-1841</t>
    </r>
  </si>
  <si>
    <r>
      <rPr>
        <sz val="9"/>
        <rFont val="Tw Cen MT"/>
        <family val="2"/>
      </rPr>
      <t>APL-I-1842</t>
    </r>
  </si>
  <si>
    <r>
      <rPr>
        <sz val="9"/>
        <rFont val="Tw Cen MT"/>
        <family val="2"/>
      </rPr>
      <t>AEX 1208/18</t>
    </r>
  </si>
  <si>
    <r>
      <rPr>
        <sz val="10"/>
        <rFont val="Tw Cen MT"/>
        <family val="2"/>
      </rPr>
      <t>Walia-Ouest</t>
    </r>
  </si>
  <si>
    <r>
      <rPr>
        <sz val="9"/>
        <rFont val="Tw Cen MT"/>
        <family val="2"/>
      </rPr>
      <t>APL-I-1843</t>
    </r>
  </si>
  <si>
    <r>
      <rPr>
        <sz val="9"/>
        <rFont val="Tw Cen MT"/>
        <family val="2"/>
      </rPr>
      <t>AEX 1135/17</t>
    </r>
  </si>
  <si>
    <r>
      <rPr>
        <sz val="9"/>
        <rFont val="Tw Cen MT"/>
        <family val="2"/>
      </rPr>
      <t>INSTITUT DES MATERIAUX DE CONSTRUCTION DU MALI "I.MAT.COM" SA</t>
    </r>
  </si>
  <si>
    <r>
      <rPr>
        <sz val="9"/>
        <rFont val="Tw Cen MT"/>
        <family val="2"/>
      </rPr>
      <t>087000191G</t>
    </r>
  </si>
  <si>
    <r>
      <rPr>
        <sz val="10"/>
        <rFont val="Tw Cen MT"/>
        <family val="2"/>
      </rPr>
      <t>Koranpo-Sud</t>
    </r>
  </si>
  <si>
    <r>
      <rPr>
        <sz val="9"/>
        <rFont val="Tw Cen MT"/>
        <family val="2"/>
      </rPr>
      <t>APL-I-1844</t>
    </r>
  </si>
  <si>
    <r>
      <rPr>
        <sz val="9"/>
        <rFont val="Tw Cen MT"/>
        <family val="2"/>
      </rPr>
      <t>AEX 1136/17</t>
    </r>
  </si>
  <si>
    <r>
      <rPr>
        <sz val="10"/>
        <rFont val="Tw Cen MT"/>
        <family val="2"/>
      </rPr>
      <t>Goumera</t>
    </r>
  </si>
  <si>
    <r>
      <rPr>
        <sz val="9"/>
        <rFont val="Tw Cen MT"/>
        <family val="2"/>
      </rPr>
      <t>APL-I-1845</t>
    </r>
  </si>
  <si>
    <r>
      <rPr>
        <sz val="9"/>
        <rFont val="Tw Cen MT"/>
        <family val="2"/>
      </rPr>
      <t>AEX 1138/17</t>
    </r>
  </si>
  <si>
    <r>
      <rPr>
        <sz val="9"/>
        <rFont val="Tw Cen MT"/>
        <family val="2"/>
      </rPr>
      <t>APL-I-1846</t>
    </r>
  </si>
  <si>
    <r>
      <rPr>
        <sz val="9"/>
        <rFont val="Tw Cen MT"/>
        <family val="2"/>
      </rPr>
      <t>AEX 1126/17</t>
    </r>
  </si>
  <si>
    <r>
      <rPr>
        <sz val="10"/>
        <rFont val="Tw Cen MT"/>
        <family val="2"/>
      </rPr>
      <t>Kofi-Ouest</t>
    </r>
  </si>
  <si>
    <r>
      <rPr>
        <sz val="9"/>
        <rFont val="Tw Cen MT"/>
        <family val="2"/>
      </rPr>
      <t>APL-I-1847</t>
    </r>
  </si>
  <si>
    <r>
      <rPr>
        <sz val="10"/>
        <rFont val="Tw Cen MT"/>
        <family val="2"/>
      </rPr>
      <t>Banankoro-Est</t>
    </r>
  </si>
  <si>
    <r>
      <rPr>
        <sz val="9"/>
        <rFont val="Tw Cen MT"/>
        <family val="2"/>
      </rPr>
      <t>APL-I-1848</t>
    </r>
  </si>
  <si>
    <r>
      <rPr>
        <sz val="10"/>
        <rFont val="Tw Cen MT"/>
        <family val="2"/>
      </rPr>
      <t>Balansan-Sud</t>
    </r>
  </si>
  <si>
    <r>
      <rPr>
        <sz val="9"/>
        <rFont val="Tw Cen MT"/>
        <family val="2"/>
      </rPr>
      <t>APL-I-1849</t>
    </r>
  </si>
  <si>
    <r>
      <rPr>
        <sz val="9"/>
        <rFont val="Tw Cen MT"/>
        <family val="2"/>
      </rPr>
      <t>AEX 1128/17</t>
    </r>
  </si>
  <si>
    <r>
      <rPr>
        <sz val="9"/>
        <rFont val="Tw Cen MT"/>
        <family val="2"/>
      </rPr>
      <t>AFRIMINE SOLUTIONS SARL</t>
    </r>
  </si>
  <si>
    <r>
      <rPr>
        <sz val="9"/>
        <rFont val="Tw Cen MT"/>
        <family val="2"/>
      </rPr>
      <t>084127654C</t>
    </r>
  </si>
  <si>
    <r>
      <rPr>
        <sz val="10"/>
        <rFont val="Tw Cen MT"/>
        <family val="2"/>
      </rPr>
      <t>Sanfara</t>
    </r>
  </si>
  <si>
    <r>
      <rPr>
        <sz val="9"/>
        <rFont val="Tw Cen MT"/>
        <family val="2"/>
      </rPr>
      <t>APL-I-185</t>
    </r>
  </si>
  <si>
    <r>
      <rPr>
        <sz val="9"/>
        <rFont val="Tw Cen MT"/>
        <family val="2"/>
      </rPr>
      <t>PR 181/11</t>
    </r>
  </si>
  <si>
    <r>
      <rPr>
        <sz val="9"/>
        <rFont val="Tw Cen MT"/>
        <family val="2"/>
      </rPr>
      <t>Binké Mining Corporation SARL</t>
    </r>
  </si>
  <si>
    <r>
      <rPr>
        <sz val="9"/>
        <rFont val="Tw Cen MT"/>
        <family val="2"/>
      </rPr>
      <t>081119948K</t>
    </r>
  </si>
  <si>
    <r>
      <rPr>
        <sz val="10"/>
        <rFont val="Tw Cen MT"/>
        <family val="2"/>
      </rPr>
      <t>Tyinko</t>
    </r>
  </si>
  <si>
    <r>
      <rPr>
        <sz val="9"/>
        <rFont val="Tw Cen MT"/>
        <family val="2"/>
      </rPr>
      <t>APL-I-1850</t>
    </r>
  </si>
  <si>
    <r>
      <rPr>
        <sz val="9"/>
        <rFont val="Tw Cen MT"/>
        <family val="2"/>
      </rPr>
      <t>AEX 1167/17</t>
    </r>
  </si>
  <si>
    <r>
      <rPr>
        <sz val="10"/>
        <rFont val="Tw Cen MT"/>
        <family val="2"/>
      </rPr>
      <t>Boukountiti-Gopela</t>
    </r>
  </si>
  <si>
    <r>
      <rPr>
        <sz val="9"/>
        <rFont val="Tw Cen MT"/>
        <family val="2"/>
      </rPr>
      <t>APL-I-1851</t>
    </r>
  </si>
  <si>
    <r>
      <rPr>
        <sz val="10"/>
        <rFont val="Tw Cen MT"/>
        <family val="2"/>
      </rPr>
      <t>Niala-Sud</t>
    </r>
  </si>
  <si>
    <r>
      <rPr>
        <sz val="9"/>
        <rFont val="Tw Cen MT"/>
        <family val="2"/>
      </rPr>
      <t>APL-I-1852</t>
    </r>
  </si>
  <si>
    <r>
      <rPr>
        <sz val="9"/>
        <rFont val="Tw Cen MT"/>
        <family val="2"/>
      </rPr>
      <t>APL-I-1853</t>
    </r>
  </si>
  <si>
    <r>
      <rPr>
        <sz val="10"/>
        <rFont val="Tw Cen MT"/>
        <family val="2"/>
      </rPr>
      <t>Ourou-Ourou</t>
    </r>
  </si>
  <si>
    <r>
      <rPr>
        <sz val="9"/>
        <rFont val="Tw Cen MT"/>
        <family val="2"/>
      </rPr>
      <t>APL-I-1854</t>
    </r>
  </si>
  <si>
    <r>
      <rPr>
        <sz val="9"/>
        <rFont val="Tw Cen MT"/>
        <family val="2"/>
      </rPr>
      <t>APL-I-1855</t>
    </r>
  </si>
  <si>
    <r>
      <rPr>
        <sz val="9"/>
        <rFont val="Tw Cen MT"/>
        <family val="2"/>
      </rPr>
      <t>Société d'Exploitation et de Recherche Minière au Mali "SERM" S.A</t>
    </r>
  </si>
  <si>
    <r>
      <rPr>
        <sz val="9"/>
        <rFont val="Tw Cen MT"/>
        <family val="2"/>
      </rPr>
      <t>086135790E</t>
    </r>
  </si>
  <si>
    <r>
      <rPr>
        <sz val="9"/>
        <rFont val="Tw Cen MT"/>
        <family val="2"/>
      </rPr>
      <t>APL-I-1856</t>
    </r>
  </si>
  <si>
    <r>
      <rPr>
        <sz val="9"/>
        <rFont val="Tw Cen MT"/>
        <family val="2"/>
      </rPr>
      <t>PR 2191/19</t>
    </r>
  </si>
  <si>
    <r>
      <rPr>
        <sz val="9"/>
        <rFont val="Tw Cen MT"/>
        <family val="2"/>
      </rPr>
      <t>CONTINENTAL STEEL SA</t>
    </r>
  </si>
  <si>
    <r>
      <rPr>
        <sz val="9"/>
        <rFont val="Tw Cen MT"/>
        <family val="2"/>
      </rPr>
      <t>084130070D</t>
    </r>
  </si>
  <si>
    <r>
      <rPr>
        <sz val="9"/>
        <rFont val="Tw Cen MT"/>
        <family val="2"/>
      </rPr>
      <t>APL-I-1857</t>
    </r>
  </si>
  <si>
    <r>
      <rPr>
        <sz val="9"/>
        <rFont val="Tw Cen MT"/>
        <family val="2"/>
      </rPr>
      <t>APL-I-1858</t>
    </r>
  </si>
  <si>
    <r>
      <rPr>
        <sz val="9"/>
        <rFont val="Tw Cen MT"/>
        <family val="2"/>
      </rPr>
      <t>AEX 1139/17</t>
    </r>
  </si>
  <si>
    <r>
      <rPr>
        <sz val="10"/>
        <rFont val="Tw Cen MT"/>
        <family val="2"/>
      </rPr>
      <t>Kersiniané-Est</t>
    </r>
  </si>
  <si>
    <r>
      <rPr>
        <sz val="9"/>
        <rFont val="Tw Cen MT"/>
        <family val="2"/>
      </rPr>
      <t>APL-I-1859</t>
    </r>
  </si>
  <si>
    <r>
      <rPr>
        <sz val="9"/>
        <rFont val="Tw Cen MT"/>
        <family val="2"/>
      </rPr>
      <t>AEX 1284/18</t>
    </r>
  </si>
  <si>
    <r>
      <rPr>
        <sz val="9"/>
        <rFont val="Tw Cen MT"/>
        <family val="2"/>
      </rPr>
      <t>APL-I-186</t>
    </r>
  </si>
  <si>
    <r>
      <rPr>
        <sz val="9"/>
        <rFont val="Tw Cen MT"/>
        <family val="2"/>
      </rPr>
      <t>PR 182/11</t>
    </r>
  </si>
  <si>
    <r>
      <rPr>
        <sz val="10"/>
        <rFont val="Tw Cen MT"/>
        <family val="2"/>
      </rPr>
      <t>Dinndinaé</t>
    </r>
  </si>
  <si>
    <r>
      <rPr>
        <sz val="9"/>
        <rFont val="Tw Cen MT"/>
        <family val="2"/>
      </rPr>
      <t>APL-I-1860</t>
    </r>
  </si>
  <si>
    <r>
      <rPr>
        <sz val="9"/>
        <rFont val="Tw Cen MT"/>
        <family val="2"/>
      </rPr>
      <t>PR 1378/18</t>
    </r>
  </si>
  <si>
    <r>
      <rPr>
        <sz val="9"/>
        <rFont val="Tw Cen MT"/>
        <family val="2"/>
      </rPr>
      <t>APL-I-1861</t>
    </r>
  </si>
  <si>
    <r>
      <rPr>
        <sz val="9"/>
        <rFont val="Tw Cen MT"/>
        <family val="2"/>
      </rPr>
      <t>FONKOURA BAKOU COMPANY SARL</t>
    </r>
  </si>
  <si>
    <r>
      <rPr>
        <sz val="9"/>
        <rFont val="Tw Cen MT"/>
        <family val="2"/>
      </rPr>
      <t>084130132C</t>
    </r>
  </si>
  <si>
    <r>
      <rPr>
        <sz val="10"/>
        <rFont val="Tw Cen MT"/>
        <family val="2"/>
      </rPr>
      <t>Founkoura Bakou</t>
    </r>
  </si>
  <si>
    <r>
      <rPr>
        <sz val="9"/>
        <rFont val="Tw Cen MT"/>
        <family val="2"/>
      </rPr>
      <t>APL-I-1862</t>
    </r>
  </si>
  <si>
    <r>
      <rPr>
        <sz val="9"/>
        <rFont val="Tw Cen MT"/>
        <family val="2"/>
      </rPr>
      <t>AEX 1141/17</t>
    </r>
  </si>
  <si>
    <r>
      <rPr>
        <sz val="10"/>
        <rFont val="Tw Cen MT"/>
        <family val="2"/>
      </rPr>
      <t>Gré-Kourou</t>
    </r>
  </si>
  <si>
    <r>
      <rPr>
        <sz val="9"/>
        <rFont val="Tw Cen MT"/>
        <family val="2"/>
      </rPr>
      <t>APL-I-1863</t>
    </r>
  </si>
  <si>
    <r>
      <rPr>
        <sz val="9"/>
        <rFont val="Tw Cen MT"/>
        <family val="2"/>
      </rPr>
      <t>Société Lassine Fané (SOLF- Sarl)</t>
    </r>
  </si>
  <si>
    <r>
      <rPr>
        <sz val="9"/>
        <rFont val="Tw Cen MT"/>
        <family val="2"/>
      </rPr>
      <t>081117557J</t>
    </r>
  </si>
  <si>
    <r>
      <rPr>
        <sz val="10"/>
        <rFont val="Tw Cen MT"/>
        <family val="2"/>
      </rPr>
      <t>Katogola</t>
    </r>
  </si>
  <si>
    <r>
      <rPr>
        <sz val="9"/>
        <rFont val="Tw Cen MT"/>
        <family val="2"/>
      </rPr>
      <t>APL-I-1864</t>
    </r>
  </si>
  <si>
    <r>
      <rPr>
        <sz val="10"/>
        <rFont val="Tw Cen MT"/>
        <family val="2"/>
      </rPr>
      <t>Sirikasso</t>
    </r>
  </si>
  <si>
    <r>
      <rPr>
        <sz val="9"/>
        <rFont val="Tw Cen MT"/>
        <family val="2"/>
      </rPr>
      <t>APL-I-1865</t>
    </r>
  </si>
  <si>
    <r>
      <rPr>
        <sz val="9"/>
        <rFont val="Tw Cen MT"/>
        <family val="2"/>
      </rPr>
      <t>APL-I-1866</t>
    </r>
  </si>
  <si>
    <r>
      <rPr>
        <sz val="9"/>
        <rFont val="Tw Cen MT"/>
        <family val="2"/>
      </rPr>
      <t>PR 1697/18</t>
    </r>
  </si>
  <si>
    <r>
      <rPr>
        <sz val="9"/>
        <rFont val="Tw Cen MT"/>
        <family val="2"/>
      </rPr>
      <t>APL-I-1867</t>
    </r>
  </si>
  <si>
    <r>
      <rPr>
        <sz val="9"/>
        <rFont val="Tw Cen MT"/>
        <family val="2"/>
      </rPr>
      <t>AEX 1131/17</t>
    </r>
  </si>
  <si>
    <r>
      <rPr>
        <sz val="9"/>
        <rFont val="Tw Cen MT"/>
        <family val="2"/>
      </rPr>
      <t>GOLD GROUP TOURE SARL</t>
    </r>
  </si>
  <si>
    <r>
      <rPr>
        <sz val="9"/>
        <rFont val="Tw Cen MT"/>
        <family val="2"/>
      </rPr>
      <t>085136226P</t>
    </r>
  </si>
  <si>
    <r>
      <rPr>
        <sz val="10"/>
        <rFont val="Tw Cen MT"/>
        <family val="2"/>
      </rPr>
      <t>Balakongo</t>
    </r>
  </si>
  <si>
    <r>
      <rPr>
        <sz val="9"/>
        <rFont val="Tw Cen MT"/>
        <family val="2"/>
      </rPr>
      <t>APL-I-1868</t>
    </r>
  </si>
  <si>
    <r>
      <rPr>
        <sz val="9"/>
        <rFont val="Tw Cen MT"/>
        <family val="2"/>
      </rPr>
      <t>PR 1706/18</t>
    </r>
  </si>
  <si>
    <r>
      <rPr>
        <sz val="9"/>
        <rFont val="Tw Cen MT"/>
        <family val="2"/>
      </rPr>
      <t>APL-I-1869</t>
    </r>
  </si>
  <si>
    <r>
      <rPr>
        <sz val="9"/>
        <rFont val="Tw Cen MT"/>
        <family val="2"/>
      </rPr>
      <t>AEX 1130/17</t>
    </r>
  </si>
  <si>
    <r>
      <rPr>
        <sz val="9"/>
        <rFont val="Tw Cen MT"/>
        <family val="2"/>
      </rPr>
      <t>Sourakata Mining &amp; Trading SARL "SOMI SARL"</t>
    </r>
  </si>
  <si>
    <r>
      <rPr>
        <sz val="9"/>
        <rFont val="Tw Cen MT"/>
        <family val="2"/>
      </rPr>
      <t>083320930R</t>
    </r>
  </si>
  <si>
    <r>
      <rPr>
        <sz val="9"/>
        <rFont val="Tw Cen MT"/>
        <family val="2"/>
      </rPr>
      <t>APL-I-187</t>
    </r>
  </si>
  <si>
    <r>
      <rPr>
        <sz val="9"/>
        <rFont val="Tw Cen MT"/>
        <family val="2"/>
      </rPr>
      <t>PR 183/11</t>
    </r>
  </si>
  <si>
    <r>
      <rPr>
        <sz val="10"/>
        <rFont val="Tw Cen MT"/>
        <family val="2"/>
      </rPr>
      <t>Korindji</t>
    </r>
  </si>
  <si>
    <r>
      <rPr>
        <sz val="9"/>
        <rFont val="Tw Cen MT"/>
        <family val="2"/>
      </rPr>
      <t>APL-I-1870</t>
    </r>
  </si>
  <si>
    <r>
      <rPr>
        <sz val="10"/>
        <rFont val="Tw Cen MT"/>
        <family val="2"/>
      </rPr>
      <t>Sansanto - Sud</t>
    </r>
  </si>
  <si>
    <r>
      <rPr>
        <sz val="9"/>
        <rFont val="Tw Cen MT"/>
        <family val="2"/>
      </rPr>
      <t>APL-I-1871</t>
    </r>
  </si>
  <si>
    <r>
      <rPr>
        <sz val="9"/>
        <rFont val="Tw Cen MT"/>
        <family val="2"/>
      </rPr>
      <t>APL-I-1872</t>
    </r>
  </si>
  <si>
    <r>
      <rPr>
        <sz val="9"/>
        <rFont val="Tw Cen MT"/>
        <family val="2"/>
      </rPr>
      <t>AEX 1148/17</t>
    </r>
  </si>
  <si>
    <r>
      <rPr>
        <sz val="9"/>
        <rFont val="Tw Cen MT"/>
        <family val="2"/>
      </rPr>
      <t>KOTIE SARL</t>
    </r>
  </si>
  <si>
    <r>
      <rPr>
        <sz val="9"/>
        <rFont val="Tw Cen MT"/>
        <family val="2"/>
      </rPr>
      <t>083334114H</t>
    </r>
  </si>
  <si>
    <r>
      <rPr>
        <sz val="9"/>
        <rFont val="Tw Cen MT"/>
        <family val="2"/>
      </rPr>
      <t>APL-I-1873</t>
    </r>
  </si>
  <si>
    <r>
      <rPr>
        <sz val="9"/>
        <rFont val="Tw Cen MT"/>
        <family val="2"/>
      </rPr>
      <t>AEX 1159/17</t>
    </r>
  </si>
  <si>
    <r>
      <rPr>
        <sz val="10"/>
        <rFont val="Tw Cen MT"/>
        <family val="2"/>
      </rPr>
      <t>Soronba-Ouest</t>
    </r>
  </si>
  <si>
    <r>
      <rPr>
        <sz val="9"/>
        <rFont val="Tw Cen MT"/>
        <family val="2"/>
      </rPr>
      <t>APL-I-1874</t>
    </r>
  </si>
  <si>
    <r>
      <rPr>
        <sz val="9"/>
        <rFont val="Tw Cen MT"/>
        <family val="2"/>
      </rPr>
      <t>AEX 1160/17</t>
    </r>
  </si>
  <si>
    <r>
      <rPr>
        <sz val="10"/>
        <rFont val="Tw Cen MT"/>
        <family val="2"/>
      </rPr>
      <t>Kandjimouroula</t>
    </r>
  </si>
  <si>
    <r>
      <rPr>
        <sz val="9"/>
        <rFont val="Tw Cen MT"/>
        <family val="2"/>
      </rPr>
      <t>APL-I-1875</t>
    </r>
  </si>
  <si>
    <r>
      <rPr>
        <sz val="9"/>
        <rFont val="Tw Cen MT"/>
        <family val="2"/>
      </rPr>
      <t>AEX 1161/17</t>
    </r>
  </si>
  <si>
    <r>
      <rPr>
        <sz val="10"/>
        <rFont val="Tw Cen MT"/>
        <family val="2"/>
      </rPr>
      <t>Bomou</t>
    </r>
  </si>
  <si>
    <r>
      <rPr>
        <sz val="9"/>
        <rFont val="Tw Cen MT"/>
        <family val="2"/>
      </rPr>
      <t>APL-I-1876</t>
    </r>
  </si>
  <si>
    <r>
      <rPr>
        <sz val="9"/>
        <rFont val="Tw Cen MT"/>
        <family val="2"/>
      </rPr>
      <t>AEX 1134/17</t>
    </r>
  </si>
  <si>
    <r>
      <rPr>
        <sz val="9"/>
        <rFont val="Tw Cen MT"/>
        <family val="2"/>
      </rPr>
      <t>APL-I-1877</t>
    </r>
  </si>
  <si>
    <r>
      <rPr>
        <sz val="9"/>
        <rFont val="Tw Cen MT"/>
        <family val="2"/>
      </rPr>
      <t>AEX 1129/17</t>
    </r>
  </si>
  <si>
    <r>
      <rPr>
        <sz val="9"/>
        <rFont val="Tw Cen MT"/>
        <family val="2"/>
      </rPr>
      <t>APL-I-1878</t>
    </r>
  </si>
  <si>
    <r>
      <rPr>
        <sz val="10"/>
        <rFont val="Tw Cen MT"/>
        <family val="2"/>
      </rPr>
      <t>Segala-Ouest</t>
    </r>
  </si>
  <si>
    <r>
      <rPr>
        <sz val="9"/>
        <rFont val="Tw Cen MT"/>
        <family val="2"/>
      </rPr>
      <t>APL-I-1879</t>
    </r>
  </si>
  <si>
    <r>
      <rPr>
        <sz val="9"/>
        <rFont val="Tw Cen MT"/>
        <family val="2"/>
      </rPr>
      <t>AEX 1149/17</t>
    </r>
  </si>
  <si>
    <r>
      <rPr>
        <sz val="9"/>
        <rFont val="Tw Cen MT"/>
        <family val="2"/>
      </rPr>
      <t>APL-I-188</t>
    </r>
  </si>
  <si>
    <r>
      <rPr>
        <sz val="9"/>
        <rFont val="Tw Cen MT"/>
        <family val="2"/>
      </rPr>
      <t>PR 184/11</t>
    </r>
  </si>
  <si>
    <r>
      <rPr>
        <sz val="9"/>
        <rFont val="Tw Cen MT"/>
        <family val="2"/>
      </rPr>
      <t>Mali Goldfields  (M.G.F) SARL</t>
    </r>
  </si>
  <si>
    <r>
      <rPr>
        <sz val="9"/>
        <rFont val="Tw Cen MT"/>
        <family val="2"/>
      </rPr>
      <t>087800564J</t>
    </r>
  </si>
  <si>
    <r>
      <rPr>
        <sz val="9"/>
        <rFont val="Tw Cen MT"/>
        <family val="2"/>
      </rPr>
      <t>APL-I-1880</t>
    </r>
  </si>
  <si>
    <r>
      <rPr>
        <sz val="9"/>
        <rFont val="Tw Cen MT"/>
        <family val="2"/>
      </rPr>
      <t>AE 1387/18</t>
    </r>
  </si>
  <si>
    <r>
      <rPr>
        <sz val="9"/>
        <rFont val="Tw Cen MT"/>
        <family val="2"/>
      </rPr>
      <t>APL-I-1881</t>
    </r>
  </si>
  <si>
    <r>
      <rPr>
        <sz val="9"/>
        <rFont val="Tw Cen MT"/>
        <family val="2"/>
      </rPr>
      <t>AEX 1150/17</t>
    </r>
  </si>
  <si>
    <r>
      <rPr>
        <sz val="10"/>
        <rFont val="Tw Cen MT"/>
        <family val="2"/>
      </rPr>
      <t>kekela-Sud</t>
    </r>
  </si>
  <si>
    <r>
      <rPr>
        <sz val="9"/>
        <rFont val="Tw Cen MT"/>
        <family val="2"/>
      </rPr>
      <t>APL-I-1882</t>
    </r>
  </si>
  <si>
    <r>
      <rPr>
        <sz val="9"/>
        <rFont val="Tw Cen MT"/>
        <family val="2"/>
      </rPr>
      <t>APL-I-1883</t>
    </r>
  </si>
  <si>
    <r>
      <rPr>
        <sz val="9"/>
        <rFont val="Tw Cen MT"/>
        <family val="2"/>
      </rPr>
      <t>AEX 1144/17</t>
    </r>
  </si>
  <si>
    <r>
      <rPr>
        <sz val="10"/>
        <rFont val="Tw Cen MT"/>
        <family val="2"/>
      </rPr>
      <t>Tangala</t>
    </r>
  </si>
  <si>
    <r>
      <rPr>
        <sz val="9"/>
        <rFont val="Tw Cen MT"/>
        <family val="2"/>
      </rPr>
      <t>APL-I-1884</t>
    </r>
  </si>
  <si>
    <r>
      <rPr>
        <sz val="9"/>
        <rFont val="Tw Cen MT"/>
        <family val="2"/>
      </rPr>
      <t>Sahel - Holding SARL</t>
    </r>
  </si>
  <si>
    <r>
      <rPr>
        <sz val="9"/>
        <rFont val="Tw Cen MT"/>
        <family val="2"/>
      </rPr>
      <t>086147068H</t>
    </r>
  </si>
  <si>
    <r>
      <rPr>
        <sz val="10"/>
        <rFont val="Tw Cen MT"/>
        <family val="2"/>
      </rPr>
      <t>Diakon-Nord</t>
    </r>
  </si>
  <si>
    <r>
      <rPr>
        <sz val="9"/>
        <rFont val="Tw Cen MT"/>
        <family val="2"/>
      </rPr>
      <t>APL-I-1885</t>
    </r>
  </si>
  <si>
    <r>
      <rPr>
        <sz val="10"/>
        <rFont val="Tw Cen MT"/>
        <family val="2"/>
      </rPr>
      <t>Sibinndi-Sud</t>
    </r>
  </si>
  <si>
    <r>
      <rPr>
        <sz val="9"/>
        <rFont val="Tw Cen MT"/>
        <family val="2"/>
      </rPr>
      <t>APL-I-1886</t>
    </r>
  </si>
  <si>
    <r>
      <rPr>
        <sz val="9"/>
        <rFont val="Tw Cen MT"/>
        <family val="2"/>
      </rPr>
      <t>AP 1699/18</t>
    </r>
  </si>
  <si>
    <r>
      <rPr>
        <sz val="10"/>
        <rFont val="Tw Cen MT"/>
        <family val="2"/>
      </rPr>
      <t>Koulaka</t>
    </r>
  </si>
  <si>
    <r>
      <rPr>
        <sz val="9"/>
        <rFont val="Tw Cen MT"/>
        <family val="2"/>
      </rPr>
      <t>APL-I-1887</t>
    </r>
  </si>
  <si>
    <r>
      <rPr>
        <sz val="9"/>
        <rFont val="Tw Cen MT"/>
        <family val="2"/>
      </rPr>
      <t>AEX 1143/17</t>
    </r>
  </si>
  <si>
    <r>
      <rPr>
        <sz val="9"/>
        <rFont val="Tw Cen MT"/>
        <family val="2"/>
      </rPr>
      <t>APL-I-1888</t>
    </r>
  </si>
  <si>
    <r>
      <rPr>
        <sz val="9"/>
        <rFont val="Tw Cen MT"/>
        <family val="2"/>
      </rPr>
      <t>PR 1635/18</t>
    </r>
  </si>
  <si>
    <r>
      <rPr>
        <sz val="9"/>
        <rFont val="Tw Cen MT"/>
        <family val="2"/>
      </rPr>
      <t>International Drilling Company Mali "I.D.C. Mali" SARL</t>
    </r>
  </si>
  <si>
    <r>
      <rPr>
        <sz val="9"/>
        <rFont val="Tw Cen MT"/>
        <family val="2"/>
      </rPr>
      <t>083325535B</t>
    </r>
  </si>
  <si>
    <r>
      <rPr>
        <sz val="9"/>
        <rFont val="Tw Cen MT"/>
        <family val="2"/>
      </rPr>
      <t>APL-I-1889</t>
    </r>
  </si>
  <si>
    <r>
      <rPr>
        <sz val="9"/>
        <rFont val="Tw Cen MT"/>
        <family val="2"/>
      </rPr>
      <t>PR 1627/18</t>
    </r>
  </si>
  <si>
    <r>
      <rPr>
        <sz val="10"/>
        <rFont val="Tw Cen MT"/>
        <family val="2"/>
      </rPr>
      <t>Sindi-Nord</t>
    </r>
  </si>
  <si>
    <r>
      <rPr>
        <sz val="9"/>
        <rFont val="Tw Cen MT"/>
        <family val="2"/>
      </rPr>
      <t>APL-I-189</t>
    </r>
  </si>
  <si>
    <r>
      <rPr>
        <sz val="9"/>
        <rFont val="Tw Cen MT"/>
        <family val="2"/>
      </rPr>
      <t>PR 185/11</t>
    </r>
  </si>
  <si>
    <r>
      <rPr>
        <sz val="9"/>
        <rFont val="Tw Cen MT"/>
        <family val="2"/>
      </rPr>
      <t>Fasso Mining And International Negoce SARL</t>
    </r>
  </si>
  <si>
    <r>
      <rPr>
        <sz val="10"/>
        <rFont val="Tw Cen MT"/>
        <family val="2"/>
      </rPr>
      <t>Koba</t>
    </r>
  </si>
  <si>
    <r>
      <rPr>
        <sz val="9"/>
        <rFont val="Tw Cen MT"/>
        <family val="2"/>
      </rPr>
      <t>APL-I-1890</t>
    </r>
  </si>
  <si>
    <r>
      <rPr>
        <sz val="9"/>
        <rFont val="Tw Cen MT"/>
        <family val="2"/>
      </rPr>
      <t>APL-I-1891</t>
    </r>
  </si>
  <si>
    <r>
      <rPr>
        <sz val="9"/>
        <rFont val="Tw Cen MT"/>
        <family val="2"/>
      </rPr>
      <t>AEX 1142/17</t>
    </r>
  </si>
  <si>
    <r>
      <rPr>
        <sz val="9"/>
        <rFont val="Tw Cen MT"/>
        <family val="2"/>
      </rPr>
      <t>Premium International Mining Company "PIM-CO- SARLU</t>
    </r>
  </si>
  <si>
    <r>
      <rPr>
        <sz val="9"/>
        <rFont val="Tw Cen MT"/>
        <family val="2"/>
      </rPr>
      <t>082243087R</t>
    </r>
  </si>
  <si>
    <r>
      <rPr>
        <sz val="10"/>
        <rFont val="Tw Cen MT"/>
        <family val="2"/>
      </rPr>
      <t>Kela</t>
    </r>
  </si>
  <si>
    <r>
      <rPr>
        <sz val="9"/>
        <rFont val="Tw Cen MT"/>
        <family val="2"/>
      </rPr>
      <t>APL-I-1892</t>
    </r>
  </si>
  <si>
    <r>
      <rPr>
        <sz val="9"/>
        <rFont val="Tw Cen MT"/>
        <family val="2"/>
      </rPr>
      <t>AEX 1145/17</t>
    </r>
  </si>
  <si>
    <r>
      <rPr>
        <sz val="10"/>
        <rFont val="Tw Cen MT"/>
        <family val="2"/>
      </rPr>
      <t>Djoliba Sud</t>
    </r>
  </si>
  <si>
    <r>
      <rPr>
        <sz val="9"/>
        <rFont val="Tw Cen MT"/>
        <family val="2"/>
      </rPr>
      <t>APL-I-1893</t>
    </r>
  </si>
  <si>
    <r>
      <rPr>
        <sz val="9"/>
        <rFont val="Tw Cen MT"/>
        <family val="2"/>
      </rPr>
      <t>PR 1374/18</t>
    </r>
  </si>
  <si>
    <r>
      <rPr>
        <sz val="9"/>
        <rFont val="Tw Cen MT"/>
        <family val="2"/>
      </rPr>
      <t>APL-I-1894</t>
    </r>
  </si>
  <si>
    <r>
      <rPr>
        <sz val="9"/>
        <rFont val="Tw Cen MT"/>
        <family val="2"/>
      </rPr>
      <t>PR 1197/17</t>
    </r>
  </si>
  <si>
    <r>
      <rPr>
        <sz val="9"/>
        <rFont val="Tw Cen MT"/>
        <family val="2"/>
      </rPr>
      <t>APL-I-1895</t>
    </r>
  </si>
  <si>
    <r>
      <rPr>
        <sz val="9"/>
        <rFont val="Tw Cen MT"/>
        <family val="2"/>
      </rPr>
      <t>PR 1385/18</t>
    </r>
  </si>
  <si>
    <r>
      <rPr>
        <sz val="9"/>
        <rFont val="Tw Cen MT"/>
        <family val="2"/>
      </rPr>
      <t>Avion Mali West Exploration</t>
    </r>
  </si>
  <si>
    <r>
      <rPr>
        <sz val="9"/>
        <rFont val="Tw Cen MT"/>
        <family val="2"/>
      </rPr>
      <t>087800792J</t>
    </r>
  </si>
  <si>
    <r>
      <rPr>
        <sz val="9"/>
        <rFont val="Tw Cen MT"/>
        <family val="2"/>
      </rPr>
      <t>APL-I-1896</t>
    </r>
  </si>
  <si>
    <r>
      <rPr>
        <sz val="9"/>
        <rFont val="Tw Cen MT"/>
        <family val="2"/>
      </rPr>
      <t>AEX 1152/17</t>
    </r>
  </si>
  <si>
    <r>
      <rPr>
        <sz val="10"/>
        <rFont val="Tw Cen MT"/>
        <family val="2"/>
      </rPr>
      <t>Bindougoula-Nord</t>
    </r>
  </si>
  <si>
    <r>
      <rPr>
        <sz val="9"/>
        <rFont val="Tw Cen MT"/>
        <family val="2"/>
      </rPr>
      <t>APL-I-1897</t>
    </r>
  </si>
  <si>
    <r>
      <rPr>
        <sz val="9"/>
        <rFont val="Tw Cen MT"/>
        <family val="2"/>
      </rPr>
      <t>A.B. Mining SARL</t>
    </r>
  </si>
  <si>
    <r>
      <rPr>
        <sz val="9"/>
        <rFont val="Tw Cen MT"/>
        <family val="2"/>
      </rPr>
      <t>084118596G</t>
    </r>
  </si>
  <si>
    <r>
      <rPr>
        <sz val="10"/>
        <rFont val="Tw Cen MT"/>
        <family val="2"/>
      </rPr>
      <t>Dara</t>
    </r>
  </si>
  <si>
    <r>
      <rPr>
        <sz val="9"/>
        <rFont val="Tw Cen MT"/>
        <family val="2"/>
      </rPr>
      <t>APL-I-1898</t>
    </r>
  </si>
  <si>
    <r>
      <rPr>
        <sz val="9"/>
        <rFont val="Tw Cen MT"/>
        <family val="2"/>
      </rPr>
      <t>AEX 1164/17</t>
    </r>
  </si>
  <si>
    <r>
      <rPr>
        <sz val="10"/>
        <rFont val="Tw Cen MT"/>
        <family val="2"/>
      </rPr>
      <t>Boutounguissi-Ouest</t>
    </r>
  </si>
  <si>
    <r>
      <rPr>
        <sz val="9"/>
        <rFont val="Tw Cen MT"/>
        <family val="2"/>
      </rPr>
      <t>APL-I-1899</t>
    </r>
  </si>
  <si>
    <r>
      <rPr>
        <sz val="9"/>
        <rFont val="Tw Cen MT"/>
        <family val="2"/>
      </rPr>
      <t>AEX 1165/17</t>
    </r>
  </si>
  <si>
    <r>
      <rPr>
        <sz val="9"/>
        <rFont val="Tw Cen MT"/>
        <family val="2"/>
      </rPr>
      <t>APL-I-19</t>
    </r>
  </si>
  <si>
    <r>
      <rPr>
        <sz val="9"/>
        <rFont val="Tw Cen MT"/>
        <family val="2"/>
      </rPr>
      <t>PR 17/11</t>
    </r>
  </si>
  <si>
    <r>
      <rPr>
        <sz val="10"/>
        <rFont val="Tw Cen MT"/>
        <family val="2"/>
      </rPr>
      <t>Tarkint-Est</t>
    </r>
  </si>
  <si>
    <r>
      <rPr>
        <sz val="9"/>
        <rFont val="Tw Cen MT"/>
        <family val="2"/>
      </rPr>
      <t>APL-I-190</t>
    </r>
  </si>
  <si>
    <r>
      <rPr>
        <sz val="9"/>
        <rFont val="Tw Cen MT"/>
        <family val="2"/>
      </rPr>
      <t>PR 186/11</t>
    </r>
  </si>
  <si>
    <r>
      <rPr>
        <sz val="10"/>
        <rFont val="Tw Cen MT"/>
        <family val="2"/>
      </rPr>
      <t>Tiagolé</t>
    </r>
  </si>
  <si>
    <r>
      <rPr>
        <sz val="9"/>
        <rFont val="Tw Cen MT"/>
        <family val="2"/>
      </rPr>
      <t>APL-I-1900</t>
    </r>
  </si>
  <si>
    <r>
      <rPr>
        <sz val="9"/>
        <rFont val="Tw Cen MT"/>
        <family val="2"/>
      </rPr>
      <t>AEX 1153/17</t>
    </r>
  </si>
  <si>
    <r>
      <rPr>
        <sz val="10"/>
        <rFont val="Tw Cen MT"/>
        <family val="2"/>
      </rPr>
      <t>Dandouko</t>
    </r>
  </si>
  <si>
    <r>
      <rPr>
        <sz val="9"/>
        <rFont val="Tw Cen MT"/>
        <family val="2"/>
      </rPr>
      <t>APL-I-1901</t>
    </r>
  </si>
  <si>
    <r>
      <rPr>
        <sz val="9"/>
        <rFont val="Tw Cen MT"/>
        <family val="2"/>
      </rPr>
      <t>MLS &amp; CONSULTING</t>
    </r>
  </si>
  <si>
    <r>
      <rPr>
        <sz val="9"/>
        <rFont val="Tw Cen MT"/>
        <family val="2"/>
      </rPr>
      <t>086143345R</t>
    </r>
  </si>
  <si>
    <r>
      <rPr>
        <sz val="10"/>
        <rFont val="Tw Cen MT"/>
        <family val="2"/>
      </rPr>
      <t>Koussili</t>
    </r>
  </si>
  <si>
    <r>
      <rPr>
        <sz val="9"/>
        <rFont val="Tw Cen MT"/>
        <family val="2"/>
      </rPr>
      <t>APL-I-1902</t>
    </r>
  </si>
  <si>
    <r>
      <rPr>
        <sz val="10"/>
        <rFont val="Tw Cen MT"/>
        <family val="2"/>
      </rPr>
      <t>koussili</t>
    </r>
  </si>
  <si>
    <r>
      <rPr>
        <sz val="9"/>
        <rFont val="Tw Cen MT"/>
        <family val="2"/>
      </rPr>
      <t>APL-I-1903</t>
    </r>
  </si>
  <si>
    <r>
      <rPr>
        <sz val="9"/>
        <rFont val="Tw Cen MT"/>
        <family val="2"/>
      </rPr>
      <t>AEX 1157/17</t>
    </r>
  </si>
  <si>
    <r>
      <rPr>
        <sz val="9"/>
        <rFont val="Tw Cen MT"/>
        <family val="2"/>
      </rPr>
      <t>Société Lucky Miners Sarl</t>
    </r>
  </si>
  <si>
    <r>
      <rPr>
        <sz val="9"/>
        <rFont val="Tw Cen MT"/>
        <family val="2"/>
      </rPr>
      <t>083324138R</t>
    </r>
  </si>
  <si>
    <r>
      <rPr>
        <sz val="10"/>
        <rFont val="Tw Cen MT"/>
        <family val="2"/>
      </rPr>
      <t>Dabako-Est</t>
    </r>
  </si>
  <si>
    <r>
      <rPr>
        <sz val="9"/>
        <rFont val="Tw Cen MT"/>
        <family val="2"/>
      </rPr>
      <t>APL-I-1904</t>
    </r>
  </si>
  <si>
    <r>
      <rPr>
        <sz val="9"/>
        <rFont val="Tw Cen MT"/>
        <family val="2"/>
      </rPr>
      <t>AEX 1154/17</t>
    </r>
  </si>
  <si>
    <r>
      <rPr>
        <sz val="10"/>
        <rFont val="Tw Cen MT"/>
        <family val="2"/>
      </rPr>
      <t>Bassian</t>
    </r>
  </si>
  <si>
    <r>
      <rPr>
        <sz val="9"/>
        <rFont val="Tw Cen MT"/>
        <family val="2"/>
      </rPr>
      <t>APL-I-1905</t>
    </r>
  </si>
  <si>
    <r>
      <rPr>
        <sz val="9"/>
        <rFont val="Tw Cen MT"/>
        <family val="2"/>
      </rPr>
      <t>AEX 1156/17</t>
    </r>
  </si>
  <si>
    <r>
      <rPr>
        <sz val="10"/>
        <rFont val="Tw Cen MT"/>
        <family val="2"/>
      </rPr>
      <t>Nougani-Ouest</t>
    </r>
  </si>
  <si>
    <r>
      <rPr>
        <sz val="9"/>
        <rFont val="Tw Cen MT"/>
        <family val="2"/>
      </rPr>
      <t>APL-I-1906</t>
    </r>
  </si>
  <si>
    <r>
      <rPr>
        <sz val="9"/>
        <rFont val="Tw Cen MT"/>
        <family val="2"/>
      </rPr>
      <t>AE 1391/18</t>
    </r>
  </si>
  <si>
    <r>
      <rPr>
        <sz val="10"/>
        <rFont val="Tw Cen MT"/>
        <family val="2"/>
      </rPr>
      <t>Dag-Dag</t>
    </r>
  </si>
  <si>
    <r>
      <rPr>
        <sz val="9"/>
        <rFont val="Tw Cen MT"/>
        <family val="2"/>
      </rPr>
      <t>APL-I-1907</t>
    </r>
  </si>
  <si>
    <r>
      <rPr>
        <sz val="9"/>
        <rFont val="Tw Cen MT"/>
        <family val="2"/>
      </rPr>
      <t>PR 1204/17</t>
    </r>
  </si>
  <si>
    <r>
      <rPr>
        <sz val="9"/>
        <rFont val="Tw Cen MT"/>
        <family val="2"/>
      </rPr>
      <t>APL-I-1908</t>
    </r>
  </si>
  <si>
    <r>
      <rPr>
        <sz val="9"/>
        <rFont val="Tw Cen MT"/>
        <family val="2"/>
      </rPr>
      <t>AEX 1155/17</t>
    </r>
  </si>
  <si>
    <r>
      <rPr>
        <sz val="9"/>
        <rFont val="Tw Cen MT"/>
        <family val="2"/>
      </rPr>
      <t>APL-I-1909</t>
    </r>
  </si>
  <si>
    <r>
      <rPr>
        <sz val="9"/>
        <rFont val="Tw Cen MT"/>
        <family val="2"/>
      </rPr>
      <t>PR 1381/18</t>
    </r>
  </si>
  <si>
    <r>
      <rPr>
        <sz val="9"/>
        <rFont val="Tw Cen MT"/>
        <family val="2"/>
      </rPr>
      <t>APL-I-191</t>
    </r>
  </si>
  <si>
    <r>
      <rPr>
        <sz val="9"/>
        <rFont val="Tw Cen MT"/>
        <family val="2"/>
      </rPr>
      <t>PR 187/11</t>
    </r>
  </si>
  <si>
    <r>
      <rPr>
        <sz val="9"/>
        <rFont val="Tw Cen MT"/>
        <family val="2"/>
      </rPr>
      <t>Takine Haba SARL</t>
    </r>
  </si>
  <si>
    <r>
      <rPr>
        <sz val="10"/>
        <rFont val="Tw Cen MT"/>
        <family val="2"/>
      </rPr>
      <t>Bogo</t>
    </r>
  </si>
  <si>
    <r>
      <rPr>
        <sz val="9"/>
        <rFont val="Tw Cen MT"/>
        <family val="2"/>
      </rPr>
      <t>APL-I-1910</t>
    </r>
  </si>
  <si>
    <r>
      <rPr>
        <sz val="9"/>
        <rFont val="Tw Cen MT"/>
        <family val="2"/>
      </rPr>
      <t>AEX 1185/17</t>
    </r>
  </si>
  <si>
    <r>
      <rPr>
        <sz val="10"/>
        <rFont val="Tw Cen MT"/>
        <family val="2"/>
      </rPr>
      <t>Kokoun</t>
    </r>
  </si>
  <si>
    <r>
      <rPr>
        <sz val="9"/>
        <rFont val="Tw Cen MT"/>
        <family val="2"/>
      </rPr>
      <t>APL-I-1911</t>
    </r>
  </si>
  <si>
    <r>
      <rPr>
        <sz val="9"/>
        <rFont val="Tw Cen MT"/>
        <family val="2"/>
      </rPr>
      <t>APL-I-1912</t>
    </r>
  </si>
  <si>
    <r>
      <rPr>
        <sz val="9"/>
        <rFont val="Tw Cen MT"/>
        <family val="2"/>
      </rPr>
      <t>AEX 1158/17</t>
    </r>
  </si>
  <si>
    <r>
      <rPr>
        <sz val="9"/>
        <rFont val="Tw Cen MT"/>
        <family val="2"/>
      </rPr>
      <t>Agence Manding de Courtage de Conseil et d'Orientation "A.M.C.C.O"</t>
    </r>
  </si>
  <si>
    <r>
      <rPr>
        <sz val="9"/>
        <rFont val="Tw Cen MT"/>
        <family val="2"/>
      </rPr>
      <t>084126139L</t>
    </r>
  </si>
  <si>
    <r>
      <rPr>
        <sz val="9"/>
        <rFont val="Tw Cen MT"/>
        <family val="2"/>
      </rPr>
      <t>APL-I-1913</t>
    </r>
  </si>
  <si>
    <r>
      <rPr>
        <sz val="9"/>
        <rFont val="Tw Cen MT"/>
        <family val="2"/>
      </rPr>
      <t>APL-I-1914</t>
    </r>
  </si>
  <si>
    <r>
      <rPr>
        <sz val="9"/>
        <rFont val="Tw Cen MT"/>
        <family val="2"/>
      </rPr>
      <t>APL-I-1915</t>
    </r>
  </si>
  <si>
    <r>
      <rPr>
        <sz val="9"/>
        <rFont val="Tw Cen MT"/>
        <family val="2"/>
      </rPr>
      <t>AE 1392/18</t>
    </r>
  </si>
  <si>
    <r>
      <rPr>
        <sz val="9"/>
        <rFont val="Tw Cen MT"/>
        <family val="2"/>
      </rPr>
      <t>APL-I-1916</t>
    </r>
  </si>
  <si>
    <r>
      <rPr>
        <sz val="9"/>
        <rFont val="Tw Cen MT"/>
        <family val="2"/>
      </rPr>
      <t>PR 2180/19</t>
    </r>
  </si>
  <si>
    <r>
      <rPr>
        <sz val="9"/>
        <rFont val="Tw Cen MT"/>
        <family val="2"/>
      </rPr>
      <t>APL-I-1917</t>
    </r>
  </si>
  <si>
    <r>
      <rPr>
        <sz val="9"/>
        <rFont val="Tw Cen MT"/>
        <family val="2"/>
      </rPr>
      <t>AEX 1166/17</t>
    </r>
  </si>
  <si>
    <r>
      <rPr>
        <sz val="10"/>
        <rFont val="Tw Cen MT"/>
        <family val="2"/>
      </rPr>
      <t>Assamangatéré</t>
    </r>
  </si>
  <si>
    <r>
      <rPr>
        <sz val="9"/>
        <rFont val="Tw Cen MT"/>
        <family val="2"/>
      </rPr>
      <t>APL-I-1918</t>
    </r>
  </si>
  <si>
    <r>
      <rPr>
        <sz val="9"/>
        <rFont val="Tw Cen MT"/>
        <family val="2"/>
      </rPr>
      <t>APL-I-1919</t>
    </r>
  </si>
  <si>
    <r>
      <rPr>
        <sz val="9"/>
        <rFont val="Tw Cen MT"/>
        <family val="2"/>
      </rPr>
      <t>AEX 1175/17</t>
    </r>
  </si>
  <si>
    <r>
      <rPr>
        <sz val="10"/>
        <rFont val="Tw Cen MT"/>
        <family val="2"/>
      </rPr>
      <t>Fantola</t>
    </r>
  </si>
  <si>
    <r>
      <rPr>
        <sz val="9"/>
        <rFont val="Tw Cen MT"/>
        <family val="2"/>
      </rPr>
      <t>APL-I-192</t>
    </r>
  </si>
  <si>
    <r>
      <rPr>
        <sz val="9"/>
        <rFont val="Tw Cen MT"/>
        <family val="2"/>
      </rPr>
      <t>PR 188/11</t>
    </r>
  </si>
  <si>
    <r>
      <rPr>
        <sz val="10"/>
        <rFont val="Tw Cen MT"/>
        <family val="2"/>
      </rPr>
      <t>Torolo</t>
    </r>
  </si>
  <si>
    <r>
      <rPr>
        <sz val="9"/>
        <rFont val="Tw Cen MT"/>
        <family val="2"/>
      </rPr>
      <t>APL-I-1920</t>
    </r>
  </si>
  <si>
    <r>
      <rPr>
        <sz val="9"/>
        <rFont val="Tw Cen MT"/>
        <family val="2"/>
      </rPr>
      <t>APL-I-1921</t>
    </r>
  </si>
  <si>
    <r>
      <rPr>
        <sz val="10"/>
        <rFont val="Tw Cen MT"/>
        <family val="2"/>
      </rPr>
      <t>Bokoro-Est</t>
    </r>
  </si>
  <si>
    <r>
      <rPr>
        <sz val="9"/>
        <rFont val="Tw Cen MT"/>
        <family val="2"/>
      </rPr>
      <t>APL-I-1922</t>
    </r>
  </si>
  <si>
    <r>
      <rPr>
        <sz val="10"/>
        <rFont val="Tw Cen MT"/>
        <family val="2"/>
      </rPr>
      <t>Dieoura</t>
    </r>
  </si>
  <si>
    <r>
      <rPr>
        <sz val="9"/>
        <rFont val="Tw Cen MT"/>
        <family val="2"/>
      </rPr>
      <t>APL-I-1923</t>
    </r>
  </si>
  <si>
    <r>
      <rPr>
        <sz val="9"/>
        <rFont val="Tw Cen MT"/>
        <family val="2"/>
      </rPr>
      <t>APL-I-1924</t>
    </r>
  </si>
  <si>
    <r>
      <rPr>
        <sz val="9"/>
        <rFont val="Tw Cen MT"/>
        <family val="2"/>
      </rPr>
      <t>PR 1564/18</t>
    </r>
  </si>
  <si>
    <r>
      <rPr>
        <sz val="10"/>
        <rFont val="Tw Cen MT"/>
        <family val="2"/>
      </rPr>
      <t>Farabantourou-Ouest</t>
    </r>
  </si>
  <si>
    <r>
      <rPr>
        <sz val="9"/>
        <rFont val="Tw Cen MT"/>
        <family val="2"/>
      </rPr>
      <t>APL-I-1925</t>
    </r>
  </si>
  <si>
    <r>
      <rPr>
        <sz val="10"/>
        <rFont val="Tw Cen MT"/>
        <family val="2"/>
      </rPr>
      <t>Ségala-Ouest</t>
    </r>
  </si>
  <si>
    <r>
      <rPr>
        <sz val="9"/>
        <rFont val="Tw Cen MT"/>
        <family val="2"/>
      </rPr>
      <t>APL-I-1926</t>
    </r>
  </si>
  <si>
    <r>
      <rPr>
        <sz val="9"/>
        <rFont val="Tw Cen MT"/>
        <family val="2"/>
      </rPr>
      <t>AEX 1171/17</t>
    </r>
  </si>
  <si>
    <r>
      <rPr>
        <sz val="9"/>
        <rFont val="Tw Cen MT"/>
        <family val="2"/>
      </rPr>
      <t>Triumvirat Mining Company SARL</t>
    </r>
  </si>
  <si>
    <r>
      <rPr>
        <sz val="9"/>
        <rFont val="Tw Cen MT"/>
        <family val="2"/>
      </rPr>
      <t>082243158P</t>
    </r>
  </si>
  <si>
    <r>
      <rPr>
        <sz val="10"/>
        <rFont val="Tw Cen MT"/>
        <family val="2"/>
      </rPr>
      <t>Surrender</t>
    </r>
  </si>
  <si>
    <r>
      <rPr>
        <sz val="10"/>
        <rFont val="Tw Cen MT"/>
        <family val="2"/>
      </rPr>
      <t>Foulaboula</t>
    </r>
  </si>
  <si>
    <r>
      <rPr>
        <sz val="9"/>
        <rFont val="Tw Cen MT"/>
        <family val="2"/>
      </rPr>
      <t>APL-I-1927</t>
    </r>
  </si>
  <si>
    <r>
      <rPr>
        <sz val="9"/>
        <rFont val="Tw Cen MT"/>
        <family val="2"/>
      </rPr>
      <t>AEX 1170/17</t>
    </r>
  </si>
  <si>
    <r>
      <rPr>
        <sz val="10"/>
        <rFont val="Tw Cen MT"/>
        <family val="2"/>
      </rPr>
      <t>Dogobala</t>
    </r>
  </si>
  <si>
    <r>
      <rPr>
        <sz val="9"/>
        <rFont val="Tw Cen MT"/>
        <family val="2"/>
      </rPr>
      <t>APL-I-1928</t>
    </r>
  </si>
  <si>
    <r>
      <rPr>
        <sz val="9"/>
        <rFont val="Tw Cen MT"/>
        <family val="2"/>
      </rPr>
      <t>PR 1744/18</t>
    </r>
  </si>
  <si>
    <r>
      <rPr>
        <sz val="9"/>
        <rFont val="Tw Cen MT"/>
        <family val="2"/>
      </rPr>
      <t>Global Nounfara SARL</t>
    </r>
  </si>
  <si>
    <r>
      <rPr>
        <sz val="9"/>
        <rFont val="Tw Cen MT"/>
        <family val="2"/>
      </rPr>
      <t>0878000924X</t>
    </r>
  </si>
  <si>
    <r>
      <rPr>
        <sz val="9"/>
        <rFont val="Tw Cen MT"/>
        <family val="2"/>
      </rPr>
      <t>APL-I-1929</t>
    </r>
  </si>
  <si>
    <r>
      <rPr>
        <sz val="9"/>
        <rFont val="Tw Cen MT"/>
        <family val="2"/>
      </rPr>
      <t>SUNGOLD SAS</t>
    </r>
  </si>
  <si>
    <r>
      <rPr>
        <sz val="9"/>
        <rFont val="Tw Cen MT"/>
        <family val="2"/>
      </rPr>
      <t>082243173L</t>
    </r>
  </si>
  <si>
    <r>
      <rPr>
        <sz val="10"/>
        <rFont val="Tw Cen MT"/>
        <family val="2"/>
      </rPr>
      <t>Farabantourou</t>
    </r>
  </si>
  <si>
    <r>
      <rPr>
        <sz val="9"/>
        <rFont val="Tw Cen MT"/>
        <family val="2"/>
      </rPr>
      <t>APL-I-193</t>
    </r>
  </si>
  <si>
    <r>
      <rPr>
        <sz val="9"/>
        <rFont val="Tw Cen MT"/>
        <family val="2"/>
      </rPr>
      <t>PR 189/11</t>
    </r>
  </si>
  <si>
    <r>
      <rPr>
        <sz val="9"/>
        <rFont val="Tw Cen MT"/>
        <family val="2"/>
      </rPr>
      <t>Waraba Resources SARL</t>
    </r>
  </si>
  <si>
    <r>
      <rPr>
        <sz val="9"/>
        <rFont val="Tw Cen MT"/>
        <family val="2"/>
      </rPr>
      <t>082238590A</t>
    </r>
  </si>
  <si>
    <r>
      <rPr>
        <sz val="10"/>
        <rFont val="Tw Cen MT"/>
        <family val="2"/>
      </rPr>
      <t>Batanko-Est</t>
    </r>
  </si>
  <si>
    <r>
      <rPr>
        <sz val="9"/>
        <rFont val="Tw Cen MT"/>
        <family val="2"/>
      </rPr>
      <t>APL-I-1930</t>
    </r>
  </si>
  <si>
    <r>
      <rPr>
        <sz val="9"/>
        <rFont val="Tw Cen MT"/>
        <family val="2"/>
      </rPr>
      <t>PR 1216/18</t>
    </r>
  </si>
  <si>
    <r>
      <rPr>
        <sz val="9"/>
        <rFont val="Tw Cen MT"/>
        <family val="2"/>
      </rPr>
      <t>Gold Mining Sylla et Fils "GMSF-SARL"</t>
    </r>
  </si>
  <si>
    <r>
      <rPr>
        <sz val="9"/>
        <rFont val="Tw Cen MT"/>
        <family val="2"/>
      </rPr>
      <t>083334293T</t>
    </r>
  </si>
  <si>
    <r>
      <rPr>
        <sz val="10"/>
        <rFont val="Tw Cen MT"/>
        <family val="2"/>
      </rPr>
      <t>Bogolo</t>
    </r>
  </si>
  <si>
    <r>
      <rPr>
        <sz val="9"/>
        <rFont val="Tw Cen MT"/>
        <family val="2"/>
      </rPr>
      <t>APL-I-1931</t>
    </r>
  </si>
  <si>
    <r>
      <rPr>
        <sz val="9"/>
        <rFont val="Tw Cen MT"/>
        <family val="2"/>
      </rPr>
      <t>APL-I-1932</t>
    </r>
  </si>
  <si>
    <r>
      <rPr>
        <sz val="9"/>
        <rFont val="Tw Cen MT"/>
        <family val="2"/>
      </rPr>
      <t>AEX 1174/17</t>
    </r>
  </si>
  <si>
    <r>
      <rPr>
        <sz val="10"/>
        <rFont val="Tw Cen MT"/>
        <family val="2"/>
      </rPr>
      <t>Hamdalaye-Nord</t>
    </r>
  </si>
  <si>
    <r>
      <rPr>
        <sz val="9"/>
        <rFont val="Tw Cen MT"/>
        <family val="2"/>
      </rPr>
      <t>APL-I-1933</t>
    </r>
  </si>
  <si>
    <r>
      <rPr>
        <sz val="9"/>
        <rFont val="Tw Cen MT"/>
        <family val="2"/>
      </rPr>
      <t>AE 1389/18</t>
    </r>
  </si>
  <si>
    <r>
      <rPr>
        <sz val="9"/>
        <rFont val="Tw Cen MT"/>
        <family val="2"/>
      </rPr>
      <t>APL-I-1934</t>
    </r>
  </si>
  <si>
    <r>
      <rPr>
        <sz val="9"/>
        <rFont val="Tw Cen MT"/>
        <family val="2"/>
      </rPr>
      <t>AEX 1176/17</t>
    </r>
  </si>
  <si>
    <r>
      <rPr>
        <sz val="9"/>
        <rFont val="Tw Cen MT"/>
        <family val="2"/>
      </rPr>
      <t>APL-I-1935</t>
    </r>
  </si>
  <si>
    <r>
      <rPr>
        <sz val="9"/>
        <rFont val="Tw Cen MT"/>
        <family val="2"/>
      </rPr>
      <t>APL-I-1936</t>
    </r>
  </si>
  <si>
    <r>
      <rPr>
        <sz val="10"/>
        <rFont val="Tw Cen MT"/>
        <family val="2"/>
      </rPr>
      <t>Ouaramadiana</t>
    </r>
  </si>
  <si>
    <r>
      <rPr>
        <sz val="9"/>
        <rFont val="Tw Cen MT"/>
        <family val="2"/>
      </rPr>
      <t>APL-I-1937</t>
    </r>
  </si>
  <si>
    <r>
      <rPr>
        <sz val="9"/>
        <rFont val="Tw Cen MT"/>
        <family val="2"/>
      </rPr>
      <t>AEX 1172/17</t>
    </r>
  </si>
  <si>
    <r>
      <rPr>
        <sz val="10"/>
        <rFont val="Tw Cen MT"/>
        <family val="2"/>
      </rPr>
      <t>Dembéla</t>
    </r>
  </si>
  <si>
    <r>
      <rPr>
        <sz val="9"/>
        <rFont val="Tw Cen MT"/>
        <family val="2"/>
      </rPr>
      <t>APL-I-1938</t>
    </r>
  </si>
  <si>
    <r>
      <rPr>
        <sz val="9"/>
        <rFont val="Tw Cen MT"/>
        <family val="2"/>
      </rPr>
      <t>AEX 1173/17</t>
    </r>
  </si>
  <si>
    <r>
      <rPr>
        <sz val="10"/>
        <rFont val="Tw Cen MT"/>
        <family val="2"/>
      </rPr>
      <t>Binzana</t>
    </r>
  </si>
  <si>
    <r>
      <rPr>
        <sz val="9"/>
        <rFont val="Tw Cen MT"/>
        <family val="2"/>
      </rPr>
      <t>APL-I-1939</t>
    </r>
  </si>
  <si>
    <r>
      <rPr>
        <sz val="9"/>
        <rFont val="Tw Cen MT"/>
        <family val="2"/>
      </rPr>
      <t>AEX 1184/17</t>
    </r>
  </si>
  <si>
    <r>
      <rPr>
        <sz val="9"/>
        <rFont val="Tw Cen MT"/>
        <family val="2"/>
      </rPr>
      <t>GEOTEK SERVICES SARL</t>
    </r>
  </si>
  <si>
    <r>
      <rPr>
        <sz val="9"/>
        <rFont val="Tw Cen MT"/>
        <family val="2"/>
      </rPr>
      <t>025024971L</t>
    </r>
  </si>
  <si>
    <r>
      <rPr>
        <sz val="10"/>
        <rFont val="Tw Cen MT"/>
        <family val="2"/>
      </rPr>
      <t>Souroukou</t>
    </r>
  </si>
  <si>
    <r>
      <rPr>
        <sz val="9"/>
        <rFont val="Tw Cen MT"/>
        <family val="2"/>
      </rPr>
      <t>APL-I-194</t>
    </r>
  </si>
  <si>
    <r>
      <rPr>
        <sz val="9"/>
        <rFont val="Tw Cen MT"/>
        <family val="2"/>
      </rPr>
      <t>PR 190/06</t>
    </r>
  </si>
  <si>
    <r>
      <rPr>
        <sz val="9"/>
        <rFont val="Tw Cen MT"/>
        <family val="2"/>
      </rPr>
      <t>Touba Mining SARL</t>
    </r>
  </si>
  <si>
    <r>
      <rPr>
        <sz val="9"/>
        <rFont val="Tw Cen MT"/>
        <family val="2"/>
      </rPr>
      <t>087800384L</t>
    </r>
  </si>
  <si>
    <r>
      <rPr>
        <sz val="10"/>
        <rFont val="Tw Cen MT"/>
        <family val="2"/>
      </rPr>
      <t>Taya Maléa</t>
    </r>
  </si>
  <si>
    <r>
      <rPr>
        <sz val="9"/>
        <rFont val="Tw Cen MT"/>
        <family val="2"/>
      </rPr>
      <t>APL-I-1940</t>
    </r>
  </si>
  <si>
    <r>
      <rPr>
        <sz val="9"/>
        <rFont val="Tw Cen MT"/>
        <family val="2"/>
      </rPr>
      <t>PR 1395/18</t>
    </r>
  </si>
  <si>
    <r>
      <rPr>
        <sz val="10"/>
        <rFont val="Tw Cen MT"/>
        <family val="2"/>
      </rPr>
      <t>Kandiolé-Ouest</t>
    </r>
  </si>
  <si>
    <r>
      <rPr>
        <sz val="9"/>
        <rFont val="Tw Cen MT"/>
        <family val="2"/>
      </rPr>
      <t>APL-I-1941</t>
    </r>
  </si>
  <si>
    <r>
      <rPr>
        <sz val="9"/>
        <rFont val="Tw Cen MT"/>
        <family val="2"/>
      </rPr>
      <t>PR 1424/18</t>
    </r>
  </si>
  <si>
    <r>
      <rPr>
        <sz val="10"/>
        <rFont val="Tw Cen MT"/>
        <family val="2"/>
      </rPr>
      <t>Kambéréké</t>
    </r>
  </si>
  <si>
    <r>
      <rPr>
        <sz val="9"/>
        <rFont val="Tw Cen MT"/>
        <family val="2"/>
      </rPr>
      <t>APL-I-1942</t>
    </r>
  </si>
  <si>
    <r>
      <rPr>
        <sz val="9"/>
        <rFont val="Tw Cen MT"/>
        <family val="2"/>
      </rPr>
      <t>PR 1380/18</t>
    </r>
  </si>
  <si>
    <r>
      <rPr>
        <sz val="9"/>
        <rFont val="Tw Cen MT"/>
        <family val="2"/>
      </rPr>
      <t>Future Minerals SARL</t>
    </r>
  </si>
  <si>
    <r>
      <rPr>
        <sz val="9"/>
        <rFont val="Tw Cen MT"/>
        <family val="2"/>
      </rPr>
      <t>083333252C</t>
    </r>
  </si>
  <si>
    <r>
      <rPr>
        <sz val="9"/>
        <rFont val="Tw Cen MT"/>
        <family val="2"/>
      </rPr>
      <t>APL-I-1943</t>
    </r>
  </si>
  <si>
    <r>
      <rPr>
        <sz val="9"/>
        <rFont val="Tw Cen MT"/>
        <family val="2"/>
      </rPr>
      <t>PR 1384/18</t>
    </r>
  </si>
  <si>
    <r>
      <rPr>
        <sz val="9"/>
        <rFont val="Tw Cen MT"/>
        <family val="2"/>
      </rPr>
      <t>APL-I-1944</t>
    </r>
  </si>
  <si>
    <r>
      <rPr>
        <sz val="9"/>
        <rFont val="Tw Cen MT"/>
        <family val="2"/>
      </rPr>
      <t>PR 2478/21</t>
    </r>
  </si>
  <si>
    <r>
      <rPr>
        <sz val="9"/>
        <rFont val="Tw Cen MT"/>
        <family val="2"/>
      </rPr>
      <t>APL-I-1945</t>
    </r>
  </si>
  <si>
    <r>
      <rPr>
        <sz val="9"/>
        <rFont val="Tw Cen MT"/>
        <family val="2"/>
      </rPr>
      <t>AEX 1183/17</t>
    </r>
  </si>
  <si>
    <r>
      <rPr>
        <sz val="10"/>
        <rFont val="Tw Cen MT"/>
        <family val="2"/>
      </rPr>
      <t>Foulaboula-Nord</t>
    </r>
  </si>
  <si>
    <r>
      <rPr>
        <sz val="9"/>
        <rFont val="Tw Cen MT"/>
        <family val="2"/>
      </rPr>
      <t>APL-I-1946</t>
    </r>
  </si>
  <si>
    <r>
      <rPr>
        <sz val="9"/>
        <rFont val="Tw Cen MT"/>
        <family val="2"/>
      </rPr>
      <t>BAOBAB MALI SARL</t>
    </r>
  </si>
  <si>
    <r>
      <rPr>
        <sz val="9"/>
        <rFont val="Tw Cen MT"/>
        <family val="2"/>
      </rPr>
      <t>025024724G</t>
    </r>
  </si>
  <si>
    <r>
      <rPr>
        <sz val="10"/>
        <rFont val="Tw Cen MT"/>
        <family val="2"/>
      </rPr>
      <t>Diakalé</t>
    </r>
  </si>
  <si>
    <r>
      <rPr>
        <sz val="9"/>
        <rFont val="Tw Cen MT"/>
        <family val="2"/>
      </rPr>
      <t>APL-I-1947</t>
    </r>
  </si>
  <si>
    <r>
      <rPr>
        <sz val="9"/>
        <rFont val="Tw Cen MT"/>
        <family val="2"/>
      </rPr>
      <t>APL-I-1948</t>
    </r>
  </si>
  <si>
    <r>
      <rPr>
        <sz val="9"/>
        <rFont val="Tw Cen MT"/>
        <family val="2"/>
      </rPr>
      <t>APL-I-1949</t>
    </r>
  </si>
  <si>
    <r>
      <rPr>
        <sz val="9"/>
        <rFont val="Tw Cen MT"/>
        <family val="2"/>
      </rPr>
      <t>AEX 1182/18</t>
    </r>
  </si>
  <si>
    <r>
      <rPr>
        <sz val="9"/>
        <rFont val="Tw Cen MT"/>
        <family val="2"/>
      </rPr>
      <t>CHACKRINE MINING SARL</t>
    </r>
  </si>
  <si>
    <r>
      <rPr>
        <sz val="9"/>
        <rFont val="Tw Cen MT"/>
        <family val="2"/>
      </rPr>
      <t>084130513F</t>
    </r>
  </si>
  <si>
    <r>
      <rPr>
        <sz val="10"/>
        <rFont val="Tw Cen MT"/>
        <family val="2"/>
      </rPr>
      <t>Sansanto-Est</t>
    </r>
  </si>
  <si>
    <r>
      <rPr>
        <sz val="9"/>
        <rFont val="Tw Cen MT"/>
        <family val="2"/>
      </rPr>
      <t>APL-I-195</t>
    </r>
  </si>
  <si>
    <r>
      <rPr>
        <sz val="9"/>
        <rFont val="Tw Cen MT"/>
        <family val="2"/>
      </rPr>
      <t>PR 191/08</t>
    </r>
  </si>
  <si>
    <r>
      <rPr>
        <sz val="9"/>
        <rFont val="Tw Cen MT"/>
        <family val="2"/>
      </rPr>
      <t>Transafrika Mali S.A</t>
    </r>
  </si>
  <si>
    <r>
      <rPr>
        <sz val="9"/>
        <rFont val="Tw Cen MT"/>
        <family val="2"/>
      </rPr>
      <t>084112123Y</t>
    </r>
  </si>
  <si>
    <r>
      <rPr>
        <sz val="9"/>
        <rFont val="Tw Cen MT"/>
        <family val="2"/>
      </rPr>
      <t>APL-I-1950</t>
    </r>
  </si>
  <si>
    <r>
      <rPr>
        <sz val="10"/>
        <rFont val="Tw Cen MT"/>
        <family val="2"/>
      </rPr>
      <t>Kourouma-Ouest</t>
    </r>
  </si>
  <si>
    <r>
      <rPr>
        <sz val="9"/>
        <rFont val="Tw Cen MT"/>
        <family val="2"/>
      </rPr>
      <t>APL-I-1951</t>
    </r>
  </si>
  <si>
    <r>
      <rPr>
        <sz val="9"/>
        <rFont val="Tw Cen MT"/>
        <family val="2"/>
      </rPr>
      <t>AEX 1230/18</t>
    </r>
  </si>
  <si>
    <r>
      <rPr>
        <sz val="9"/>
        <rFont val="Tw Cen MT"/>
        <family val="2"/>
      </rPr>
      <t>FANTA MINING SARL</t>
    </r>
  </si>
  <si>
    <r>
      <rPr>
        <sz val="9"/>
        <rFont val="Tw Cen MT"/>
        <family val="2"/>
      </rPr>
      <t>087800926A</t>
    </r>
  </si>
  <si>
    <r>
      <rPr>
        <sz val="10"/>
        <rFont val="Tw Cen MT"/>
        <family val="2"/>
      </rPr>
      <t>Farina</t>
    </r>
  </si>
  <si>
    <r>
      <rPr>
        <sz val="9"/>
        <rFont val="Tw Cen MT"/>
        <family val="2"/>
      </rPr>
      <t>APL-I-1952</t>
    </r>
  </si>
  <si>
    <r>
      <rPr>
        <sz val="9"/>
        <rFont val="Tw Cen MT"/>
        <family val="2"/>
      </rPr>
      <t>AEX 1187/18</t>
    </r>
  </si>
  <si>
    <r>
      <rPr>
        <sz val="9"/>
        <rFont val="Tw Cen MT"/>
        <family val="2"/>
      </rPr>
      <t>Labal Mining SARLU</t>
    </r>
  </si>
  <si>
    <r>
      <rPr>
        <sz val="9"/>
        <rFont val="Tw Cen MT"/>
        <family val="2"/>
      </rPr>
      <t>081132680K</t>
    </r>
  </si>
  <si>
    <r>
      <rPr>
        <sz val="10"/>
        <rFont val="Tw Cen MT"/>
        <family val="2"/>
      </rPr>
      <t>Nahali</t>
    </r>
  </si>
  <si>
    <r>
      <rPr>
        <sz val="9"/>
        <rFont val="Tw Cen MT"/>
        <family val="2"/>
      </rPr>
      <t>APL-I-1953</t>
    </r>
  </si>
  <si>
    <r>
      <rPr>
        <sz val="9"/>
        <rFont val="Tw Cen MT"/>
        <family val="2"/>
      </rPr>
      <t>PR 1633/18</t>
    </r>
  </si>
  <si>
    <r>
      <rPr>
        <sz val="9"/>
        <rFont val="Tw Cen MT"/>
        <family val="2"/>
      </rPr>
      <t>APL-I-1954</t>
    </r>
  </si>
  <si>
    <r>
      <rPr>
        <sz val="9"/>
        <rFont val="Tw Cen MT"/>
        <family val="2"/>
      </rPr>
      <t>AEX 1188/18</t>
    </r>
  </si>
  <si>
    <r>
      <rPr>
        <sz val="9"/>
        <rFont val="Tw Cen MT"/>
        <family val="2"/>
      </rPr>
      <t>Feng. YI "FY - SARL"</t>
    </r>
  </si>
  <si>
    <r>
      <rPr>
        <sz val="9"/>
        <rFont val="Tw Cen MT"/>
        <family val="2"/>
      </rPr>
      <t>082243226K</t>
    </r>
  </si>
  <si>
    <r>
      <rPr>
        <sz val="10"/>
        <rFont val="Tw Cen MT"/>
        <family val="2"/>
      </rPr>
      <t>Bédéa</t>
    </r>
  </si>
  <si>
    <r>
      <rPr>
        <sz val="9"/>
        <rFont val="Tw Cen MT"/>
        <family val="2"/>
      </rPr>
      <t>APL-I-1955</t>
    </r>
  </si>
  <si>
    <r>
      <rPr>
        <sz val="9"/>
        <rFont val="Tw Cen MT"/>
        <family val="2"/>
      </rPr>
      <t>AE 1388/18</t>
    </r>
  </si>
  <si>
    <r>
      <rPr>
        <sz val="9"/>
        <rFont val="Tw Cen MT"/>
        <family val="2"/>
      </rPr>
      <t>SOCIETE DES CARRIERES ET MATERIAUX "SO.C.A.M" SARL</t>
    </r>
  </si>
  <si>
    <r>
      <rPr>
        <sz val="9"/>
        <rFont val="Tw Cen MT"/>
        <family val="2"/>
      </rPr>
      <t>084130431E</t>
    </r>
  </si>
  <si>
    <r>
      <rPr>
        <sz val="10"/>
        <rFont val="Tw Cen MT"/>
        <family val="2"/>
      </rPr>
      <t>Dabani</t>
    </r>
  </si>
  <si>
    <r>
      <rPr>
        <sz val="9"/>
        <rFont val="Tw Cen MT"/>
        <family val="2"/>
      </rPr>
      <t>APL-I-1956</t>
    </r>
  </si>
  <si>
    <r>
      <rPr>
        <sz val="9"/>
        <rFont val="Tw Cen MT"/>
        <family val="2"/>
      </rPr>
      <t>Internationnal Goldfields (Mali) SARL</t>
    </r>
  </si>
  <si>
    <r>
      <rPr>
        <sz val="9"/>
        <rFont val="Tw Cen MT"/>
        <family val="2"/>
      </rPr>
      <t>085121842M</t>
    </r>
  </si>
  <si>
    <r>
      <rPr>
        <sz val="10"/>
        <rFont val="Tw Cen MT"/>
        <family val="2"/>
      </rPr>
      <t>Djélibani sud</t>
    </r>
  </si>
  <si>
    <r>
      <rPr>
        <sz val="9"/>
        <rFont val="Tw Cen MT"/>
        <family val="2"/>
      </rPr>
      <t>APL-I-1957</t>
    </r>
  </si>
  <si>
    <r>
      <rPr>
        <sz val="9"/>
        <rFont val="Tw Cen MT"/>
        <family val="2"/>
      </rPr>
      <t>PR 1382/18</t>
    </r>
  </si>
  <si>
    <r>
      <rPr>
        <sz val="10"/>
        <rFont val="Tw Cen MT"/>
        <family val="2"/>
      </rPr>
      <t>Gouna</t>
    </r>
  </si>
  <si>
    <r>
      <rPr>
        <sz val="9"/>
        <rFont val="Tw Cen MT"/>
        <family val="2"/>
      </rPr>
      <t>APL-I-1958</t>
    </r>
  </si>
  <si>
    <r>
      <rPr>
        <sz val="9"/>
        <rFont val="Tw Cen MT"/>
        <family val="2"/>
      </rPr>
      <t>PR 1511/18</t>
    </r>
  </si>
  <si>
    <r>
      <rPr>
        <sz val="10"/>
        <rFont val="Tw Cen MT"/>
        <family val="2"/>
      </rPr>
      <t>Ourou</t>
    </r>
  </si>
  <si>
    <r>
      <rPr>
        <sz val="9"/>
        <rFont val="Tw Cen MT"/>
        <family val="2"/>
      </rPr>
      <t>APL-I-1959</t>
    </r>
  </si>
  <si>
    <r>
      <rPr>
        <sz val="9"/>
        <rFont val="Tw Cen MT"/>
        <family val="2"/>
      </rPr>
      <t>AEX 1186/18</t>
    </r>
  </si>
  <si>
    <r>
      <rPr>
        <sz val="10"/>
        <rFont val="Tw Cen MT"/>
        <family val="2"/>
      </rPr>
      <t>Wolodo-Ouest</t>
    </r>
  </si>
  <si>
    <r>
      <rPr>
        <sz val="9"/>
        <rFont val="Tw Cen MT"/>
        <family val="2"/>
      </rPr>
      <t>APL-I-196</t>
    </r>
  </si>
  <si>
    <r>
      <rPr>
        <sz val="9"/>
        <rFont val="Tw Cen MT"/>
        <family val="2"/>
      </rPr>
      <t>PR 192/13</t>
    </r>
  </si>
  <si>
    <r>
      <rPr>
        <sz val="9"/>
        <rFont val="Tw Cen MT"/>
        <family val="2"/>
      </rPr>
      <t>Camara Diawara Minière SARL</t>
    </r>
  </si>
  <si>
    <r>
      <rPr>
        <sz val="9"/>
        <rFont val="Tw Cen MT"/>
        <family val="2"/>
      </rPr>
      <t>084111962N</t>
    </r>
  </si>
  <si>
    <r>
      <rPr>
        <sz val="10"/>
        <rFont val="Tw Cen MT"/>
        <family val="2"/>
      </rPr>
      <t>Bougoulaba</t>
    </r>
  </si>
  <si>
    <r>
      <rPr>
        <sz val="9"/>
        <rFont val="Tw Cen MT"/>
        <family val="2"/>
      </rPr>
      <t>APL-I-1960</t>
    </r>
  </si>
  <si>
    <r>
      <rPr>
        <sz val="10"/>
        <rFont val="Tw Cen MT"/>
        <family val="2"/>
      </rPr>
      <t>Séguè</t>
    </r>
  </si>
  <si>
    <r>
      <rPr>
        <sz val="9"/>
        <rFont val="Tw Cen MT"/>
        <family val="2"/>
      </rPr>
      <t>APL-I-1961</t>
    </r>
  </si>
  <si>
    <r>
      <rPr>
        <sz val="9"/>
        <rFont val="Tw Cen MT"/>
        <family val="2"/>
      </rPr>
      <t>APL-I-1962</t>
    </r>
  </si>
  <si>
    <r>
      <rPr>
        <sz val="9"/>
        <rFont val="Tw Cen MT"/>
        <family val="2"/>
      </rPr>
      <t>BAMBARA RESOURCES SARL</t>
    </r>
  </si>
  <si>
    <r>
      <rPr>
        <sz val="9"/>
        <rFont val="Tw Cen MT"/>
        <family val="2"/>
      </rPr>
      <t>082243160G</t>
    </r>
  </si>
  <si>
    <r>
      <rPr>
        <sz val="9"/>
        <rFont val="Tw Cen MT"/>
        <family val="2"/>
      </rPr>
      <t>APL-I-1963</t>
    </r>
  </si>
  <si>
    <r>
      <rPr>
        <sz val="9"/>
        <rFont val="Tw Cen MT"/>
        <family val="2"/>
      </rPr>
      <t>COULIBALY DRILLING SARL</t>
    </r>
  </si>
  <si>
    <r>
      <rPr>
        <sz val="9"/>
        <rFont val="Tw Cen MT"/>
        <family val="2"/>
      </rPr>
      <t>082236221A</t>
    </r>
  </si>
  <si>
    <r>
      <rPr>
        <sz val="10"/>
        <rFont val="Tw Cen MT"/>
        <family val="2"/>
      </rPr>
      <t>Kadiel-Pobi</t>
    </r>
  </si>
  <si>
    <r>
      <rPr>
        <sz val="9"/>
        <rFont val="Tw Cen MT"/>
        <family val="2"/>
      </rPr>
      <t>APL-I-1964</t>
    </r>
  </si>
  <si>
    <r>
      <rPr>
        <sz val="9"/>
        <rFont val="Tw Cen MT"/>
        <family val="2"/>
      </rPr>
      <t>APL-I-1965</t>
    </r>
  </si>
  <si>
    <r>
      <rPr>
        <sz val="9"/>
        <rFont val="Tw Cen MT"/>
        <family val="2"/>
      </rPr>
      <t>AP 1410/18</t>
    </r>
  </si>
  <si>
    <r>
      <rPr>
        <sz val="9"/>
        <rFont val="Tw Cen MT"/>
        <family val="2"/>
      </rPr>
      <t>APL-I-1966</t>
    </r>
  </si>
  <si>
    <r>
      <rPr>
        <sz val="9"/>
        <rFont val="Tw Cen MT"/>
        <family val="2"/>
      </rPr>
      <t>APL-I-1967</t>
    </r>
  </si>
  <si>
    <r>
      <rPr>
        <sz val="9"/>
        <rFont val="Tw Cen MT"/>
        <family val="2"/>
      </rPr>
      <t>AEX 1181/18</t>
    </r>
  </si>
  <si>
    <r>
      <rPr>
        <sz val="9"/>
        <rFont val="Tw Cen MT"/>
        <family val="2"/>
      </rPr>
      <t>MALI GOLD RESOURCES SARL</t>
    </r>
  </si>
  <si>
    <r>
      <rPr>
        <sz val="9"/>
        <rFont val="Tw Cen MT"/>
        <family val="2"/>
      </rPr>
      <t>086143452P</t>
    </r>
  </si>
  <si>
    <r>
      <rPr>
        <sz val="9"/>
        <rFont val="Tw Cen MT"/>
        <family val="2"/>
      </rPr>
      <t>APL-I-1968</t>
    </r>
  </si>
  <si>
    <r>
      <rPr>
        <sz val="9"/>
        <rFont val="Tw Cen MT"/>
        <family val="2"/>
      </rPr>
      <t>APL-I-1969</t>
    </r>
  </si>
  <si>
    <r>
      <rPr>
        <sz val="9"/>
        <rFont val="Tw Cen MT"/>
        <family val="2"/>
      </rPr>
      <t>AE 1376/18</t>
    </r>
  </si>
  <si>
    <r>
      <rPr>
        <sz val="9"/>
        <rFont val="Tw Cen MT"/>
        <family val="2"/>
      </rPr>
      <t>APL-I-197</t>
    </r>
  </si>
  <si>
    <r>
      <rPr>
        <sz val="9"/>
        <rFont val="Tw Cen MT"/>
        <family val="2"/>
      </rPr>
      <t>PR 193/12</t>
    </r>
  </si>
  <si>
    <r>
      <rPr>
        <sz val="9"/>
        <rFont val="Tw Cen MT"/>
        <family val="2"/>
      </rPr>
      <t>Birim Goldfields Mali SARL</t>
    </r>
  </si>
  <si>
    <r>
      <rPr>
        <sz val="9"/>
        <rFont val="Tw Cen MT"/>
        <family val="2"/>
      </rPr>
      <t>86118408</t>
    </r>
  </si>
  <si>
    <r>
      <rPr>
        <sz val="10"/>
        <rFont val="Tw Cen MT"/>
        <family val="2"/>
      </rPr>
      <t>Diélé</t>
    </r>
  </si>
  <si>
    <r>
      <rPr>
        <sz val="9"/>
        <rFont val="Tw Cen MT"/>
        <family val="2"/>
      </rPr>
      <t>APL-I-1970</t>
    </r>
  </si>
  <si>
    <r>
      <rPr>
        <sz val="9"/>
        <rFont val="Tw Cen MT"/>
        <family val="2"/>
      </rPr>
      <t>AEX 1179/18</t>
    </r>
  </si>
  <si>
    <r>
      <rPr>
        <sz val="9"/>
        <rFont val="Tw Cen MT"/>
        <family val="2"/>
      </rPr>
      <t>APL-I-1971</t>
    </r>
  </si>
  <si>
    <r>
      <rPr>
        <sz val="9"/>
        <rFont val="Tw Cen MT"/>
        <family val="2"/>
      </rPr>
      <t>AEX 1193/18</t>
    </r>
  </si>
  <si>
    <r>
      <rPr>
        <sz val="9"/>
        <rFont val="Tw Cen MT"/>
        <family val="2"/>
      </rPr>
      <t>KOUROU MINING SARL</t>
    </r>
  </si>
  <si>
    <r>
      <rPr>
        <sz val="9"/>
        <rFont val="Tw Cen MT"/>
        <family val="2"/>
      </rPr>
      <t>085135340P</t>
    </r>
  </si>
  <si>
    <r>
      <rPr>
        <sz val="9"/>
        <rFont val="Tw Cen MT"/>
        <family val="2"/>
      </rPr>
      <t>APL-I-1972</t>
    </r>
  </si>
  <si>
    <r>
      <rPr>
        <sz val="9"/>
        <rFont val="Tw Cen MT"/>
        <family val="2"/>
      </rPr>
      <t>PR 1629/18</t>
    </r>
  </si>
  <si>
    <r>
      <rPr>
        <sz val="10"/>
        <rFont val="Tw Cen MT"/>
        <family val="2"/>
      </rPr>
      <t>Bourdala</t>
    </r>
  </si>
  <si>
    <r>
      <rPr>
        <sz val="9"/>
        <rFont val="Tw Cen MT"/>
        <family val="2"/>
      </rPr>
      <t>APL-I-1973</t>
    </r>
  </si>
  <si>
    <r>
      <rPr>
        <sz val="10"/>
        <rFont val="Tw Cen MT"/>
        <family val="2"/>
      </rPr>
      <t>Kalari</t>
    </r>
  </si>
  <si>
    <r>
      <rPr>
        <sz val="9"/>
        <rFont val="Tw Cen MT"/>
        <family val="2"/>
      </rPr>
      <t>APL-I-1974</t>
    </r>
  </si>
  <si>
    <r>
      <rPr>
        <sz val="9"/>
        <rFont val="Tw Cen MT"/>
        <family val="2"/>
      </rPr>
      <t>APL-I-1975</t>
    </r>
  </si>
  <si>
    <r>
      <rPr>
        <sz val="9"/>
        <rFont val="Tw Cen MT"/>
        <family val="2"/>
      </rPr>
      <t>PR 1366/18</t>
    </r>
  </si>
  <si>
    <r>
      <rPr>
        <sz val="9"/>
        <rFont val="Tw Cen MT"/>
        <family val="2"/>
      </rPr>
      <t>APL-I-1976</t>
    </r>
  </si>
  <si>
    <r>
      <rPr>
        <sz val="9"/>
        <rFont val="Tw Cen MT"/>
        <family val="2"/>
      </rPr>
      <t>APL-I-1977</t>
    </r>
  </si>
  <si>
    <r>
      <rPr>
        <sz val="9"/>
        <rFont val="Tw Cen MT"/>
        <family val="2"/>
      </rPr>
      <t>AE 1586/18</t>
    </r>
  </si>
  <si>
    <r>
      <rPr>
        <sz val="10"/>
        <rFont val="Tw Cen MT"/>
        <family val="2"/>
      </rPr>
      <t>Forokobougou</t>
    </r>
  </si>
  <si>
    <r>
      <rPr>
        <sz val="9"/>
        <rFont val="Tw Cen MT"/>
        <family val="2"/>
      </rPr>
      <t>APL-I-1978</t>
    </r>
  </si>
  <si>
    <r>
      <rPr>
        <sz val="9"/>
        <rFont val="Tw Cen MT"/>
        <family val="2"/>
      </rPr>
      <t>AEX 1180/18</t>
    </r>
  </si>
  <si>
    <r>
      <rPr>
        <sz val="10"/>
        <rFont val="Tw Cen MT"/>
        <family val="2"/>
      </rPr>
      <t>Kersiniané- Est</t>
    </r>
  </si>
  <si>
    <r>
      <rPr>
        <sz val="9"/>
        <rFont val="Tw Cen MT"/>
        <family val="2"/>
      </rPr>
      <t>APL-I-1979</t>
    </r>
  </si>
  <si>
    <r>
      <rPr>
        <sz val="9"/>
        <rFont val="Tw Cen MT"/>
        <family val="2"/>
      </rPr>
      <t>Mines Recherche et Exploitation "MIREX" SARL</t>
    </r>
  </si>
  <si>
    <r>
      <rPr>
        <sz val="9"/>
        <rFont val="Tw Cen MT"/>
        <family val="2"/>
      </rPr>
      <t>083331423K</t>
    </r>
  </si>
  <si>
    <r>
      <rPr>
        <sz val="10"/>
        <rFont val="Tw Cen MT"/>
        <family val="2"/>
      </rPr>
      <t>Blémbala</t>
    </r>
  </si>
  <si>
    <r>
      <rPr>
        <sz val="9"/>
        <rFont val="Tw Cen MT"/>
        <family val="2"/>
      </rPr>
      <t>APL-I-198</t>
    </r>
  </si>
  <si>
    <r>
      <rPr>
        <sz val="9"/>
        <rFont val="Tw Cen MT"/>
        <family val="2"/>
      </rPr>
      <t>PR 326/09</t>
    </r>
  </si>
  <si>
    <r>
      <rPr>
        <sz val="9"/>
        <rFont val="Tw Cen MT"/>
        <family val="2"/>
      </rPr>
      <t>APL-I-1980</t>
    </r>
  </si>
  <si>
    <r>
      <rPr>
        <sz val="9"/>
        <rFont val="Tw Cen MT"/>
        <family val="2"/>
      </rPr>
      <t>PR 1649/18</t>
    </r>
  </si>
  <si>
    <r>
      <rPr>
        <sz val="9"/>
        <rFont val="Tw Cen MT"/>
        <family val="2"/>
      </rPr>
      <t>APL-I-1981</t>
    </r>
  </si>
  <si>
    <r>
      <rPr>
        <sz val="10"/>
        <rFont val="Tw Cen MT"/>
        <family val="2"/>
      </rPr>
      <t>Bankoumana- Ouest</t>
    </r>
  </si>
  <si>
    <r>
      <rPr>
        <sz val="9"/>
        <rFont val="Tw Cen MT"/>
        <family val="2"/>
      </rPr>
      <t>APL-I-1982</t>
    </r>
  </si>
  <si>
    <r>
      <rPr>
        <sz val="9"/>
        <rFont val="Tw Cen MT"/>
        <family val="2"/>
      </rPr>
      <t>DOUM GOLD SERVICES -SARL</t>
    </r>
  </si>
  <si>
    <r>
      <rPr>
        <sz val="9"/>
        <rFont val="Tw Cen MT"/>
        <family val="2"/>
      </rPr>
      <t>083334455T</t>
    </r>
  </si>
  <si>
    <r>
      <rPr>
        <sz val="10"/>
        <rFont val="Tw Cen MT"/>
        <family val="2"/>
      </rPr>
      <t>Karatou</t>
    </r>
  </si>
  <si>
    <r>
      <rPr>
        <sz val="9"/>
        <rFont val="Tw Cen MT"/>
        <family val="2"/>
      </rPr>
      <t>APL-I-1983</t>
    </r>
  </si>
  <si>
    <r>
      <rPr>
        <sz val="10"/>
        <rFont val="Tw Cen MT"/>
        <family val="2"/>
      </rPr>
      <t>Satiguila</t>
    </r>
  </si>
  <si>
    <r>
      <rPr>
        <sz val="9"/>
        <rFont val="Tw Cen MT"/>
        <family val="2"/>
      </rPr>
      <t>APL-I-1984</t>
    </r>
  </si>
  <si>
    <r>
      <rPr>
        <sz val="10"/>
        <rFont val="Tw Cen MT"/>
        <family val="2"/>
      </rPr>
      <t>Zambougou Koura</t>
    </r>
  </si>
  <si>
    <r>
      <rPr>
        <sz val="9"/>
        <rFont val="Tw Cen MT"/>
        <family val="2"/>
      </rPr>
      <t>APL-I-1985</t>
    </r>
  </si>
  <si>
    <r>
      <rPr>
        <sz val="9"/>
        <rFont val="Tw Cen MT"/>
        <family val="2"/>
      </rPr>
      <t>AEX 1190/18</t>
    </r>
  </si>
  <si>
    <r>
      <rPr>
        <sz val="9"/>
        <rFont val="Tw Cen MT"/>
        <family val="2"/>
      </rPr>
      <t>APL-I-1986</t>
    </r>
  </si>
  <si>
    <r>
      <rPr>
        <sz val="10"/>
        <rFont val="Tw Cen MT"/>
        <family val="2"/>
      </rPr>
      <t>Gwélékoro Sud-Est</t>
    </r>
  </si>
  <si>
    <r>
      <rPr>
        <sz val="9"/>
        <rFont val="Tw Cen MT"/>
        <family val="2"/>
      </rPr>
      <t>APL-I-1987</t>
    </r>
  </si>
  <si>
    <r>
      <rPr>
        <sz val="10"/>
        <rFont val="Tw Cen MT"/>
        <family val="2"/>
      </rPr>
      <t>Sanankoroba - Sud</t>
    </r>
  </si>
  <si>
    <r>
      <rPr>
        <sz val="9"/>
        <rFont val="Tw Cen MT"/>
        <family val="2"/>
      </rPr>
      <t>APL-I-1988</t>
    </r>
  </si>
  <si>
    <r>
      <rPr>
        <sz val="9"/>
        <rFont val="Tw Cen MT"/>
        <family val="2"/>
      </rPr>
      <t>AEX 1189/18</t>
    </r>
  </si>
  <si>
    <r>
      <rPr>
        <sz val="10"/>
        <rFont val="Tw Cen MT"/>
        <family val="2"/>
      </rPr>
      <t>Sanambélé-Sud</t>
    </r>
  </si>
  <si>
    <r>
      <rPr>
        <sz val="9"/>
        <rFont val="Tw Cen MT"/>
        <family val="2"/>
      </rPr>
      <t>APL-I-1989</t>
    </r>
  </si>
  <si>
    <r>
      <rPr>
        <sz val="9"/>
        <rFont val="Tw Cen MT"/>
        <family val="2"/>
      </rPr>
      <t>Saaga- SA</t>
    </r>
  </si>
  <si>
    <r>
      <rPr>
        <sz val="9"/>
        <rFont val="Tw Cen MT"/>
        <family val="2"/>
      </rPr>
      <t>086138488F</t>
    </r>
  </si>
  <si>
    <r>
      <rPr>
        <sz val="10"/>
        <rFont val="Tw Cen MT"/>
        <family val="2"/>
      </rPr>
      <t>Alihamdoulilay</t>
    </r>
  </si>
  <si>
    <r>
      <rPr>
        <sz val="9"/>
        <rFont val="Tw Cen MT"/>
        <family val="2"/>
      </rPr>
      <t>APL-I-199</t>
    </r>
  </si>
  <si>
    <r>
      <rPr>
        <sz val="9"/>
        <rFont val="Tw Cen MT"/>
        <family val="2"/>
      </rPr>
      <t>PR 194/12</t>
    </r>
  </si>
  <si>
    <r>
      <rPr>
        <sz val="9"/>
        <rFont val="Tw Cen MT"/>
        <family val="2"/>
      </rPr>
      <t>Pregold Mali S.A</t>
    </r>
  </si>
  <si>
    <r>
      <rPr>
        <sz val="9"/>
        <rFont val="Tw Cen MT"/>
        <family val="2"/>
      </rPr>
      <t>087800557H</t>
    </r>
  </si>
  <si>
    <r>
      <rPr>
        <sz val="10"/>
        <rFont val="Tw Cen MT"/>
        <family val="2"/>
      </rPr>
      <t>Salamalé</t>
    </r>
  </si>
  <si>
    <r>
      <rPr>
        <sz val="9"/>
        <rFont val="Tw Cen MT"/>
        <family val="2"/>
      </rPr>
      <t>APL-I-1990</t>
    </r>
  </si>
  <si>
    <r>
      <rPr>
        <sz val="9"/>
        <rFont val="Tw Cen MT"/>
        <family val="2"/>
      </rPr>
      <t>APL-I-1991</t>
    </r>
  </si>
  <si>
    <r>
      <rPr>
        <sz val="9"/>
        <rFont val="Tw Cen MT"/>
        <family val="2"/>
      </rPr>
      <t>AEX 1195/18</t>
    </r>
  </si>
  <si>
    <r>
      <rPr>
        <sz val="9"/>
        <rFont val="Tw Cen MT"/>
        <family val="2"/>
      </rPr>
      <t>JB GLOBAL COMPANY " J.B.G.C" SARL</t>
    </r>
  </si>
  <si>
    <r>
      <rPr>
        <sz val="9"/>
        <rFont val="Tw Cen MT"/>
        <family val="2"/>
      </rPr>
      <t>086143819A</t>
    </r>
  </si>
  <si>
    <r>
      <rPr>
        <sz val="10"/>
        <rFont val="Tw Cen MT"/>
        <family val="2"/>
      </rPr>
      <t>Bamakoulou-Nord</t>
    </r>
  </si>
  <si>
    <r>
      <rPr>
        <sz val="9"/>
        <rFont val="Tw Cen MT"/>
        <family val="2"/>
      </rPr>
      <t>APL-I-1992</t>
    </r>
  </si>
  <si>
    <r>
      <rPr>
        <sz val="9"/>
        <rFont val="Tw Cen MT"/>
        <family val="2"/>
      </rPr>
      <t>PR 2695/21</t>
    </r>
  </si>
  <si>
    <r>
      <rPr>
        <sz val="9"/>
        <rFont val="Tw Cen MT"/>
        <family val="2"/>
      </rPr>
      <t>Entreprise Makadji Abdoulaye Dah "EMAD International SARL</t>
    </r>
  </si>
  <si>
    <r>
      <rPr>
        <sz val="9"/>
        <rFont val="Tw Cen MT"/>
        <family val="2"/>
      </rPr>
      <t>086140493F</t>
    </r>
  </si>
  <si>
    <r>
      <rPr>
        <sz val="9"/>
        <rFont val="Tw Cen MT"/>
        <family val="2"/>
      </rPr>
      <t>APL-I-1993</t>
    </r>
  </si>
  <si>
    <r>
      <rPr>
        <sz val="9"/>
        <rFont val="Tw Cen MT"/>
        <family val="2"/>
      </rPr>
      <t>AEX 1191/18</t>
    </r>
  </si>
  <si>
    <r>
      <rPr>
        <sz val="10"/>
        <rFont val="Tw Cen MT"/>
        <family val="2"/>
      </rPr>
      <t>Bindougou-Nord</t>
    </r>
  </si>
  <si>
    <r>
      <rPr>
        <sz val="9"/>
        <rFont val="Tw Cen MT"/>
        <family val="2"/>
      </rPr>
      <t>APL-I-1994</t>
    </r>
  </si>
  <si>
    <r>
      <rPr>
        <sz val="9"/>
        <rFont val="Tw Cen MT"/>
        <family val="2"/>
      </rPr>
      <t>AEX 1194/18</t>
    </r>
  </si>
  <si>
    <r>
      <rPr>
        <sz val="9"/>
        <rFont val="Tw Cen MT"/>
        <family val="2"/>
      </rPr>
      <t>Chaka Mining Corporation SARL</t>
    </r>
  </si>
  <si>
    <r>
      <rPr>
        <sz val="10"/>
        <rFont val="Tw Cen MT"/>
        <family val="2"/>
      </rPr>
      <t>Guémoukouraba</t>
    </r>
  </si>
  <si>
    <r>
      <rPr>
        <sz val="9"/>
        <rFont val="Tw Cen MT"/>
        <family val="2"/>
      </rPr>
      <t>APL-I-1995</t>
    </r>
  </si>
  <si>
    <r>
      <rPr>
        <sz val="9"/>
        <rFont val="Tw Cen MT"/>
        <family val="2"/>
      </rPr>
      <t>FIVE STAR GLOBAL MINING - SARL</t>
    </r>
  </si>
  <si>
    <r>
      <rPr>
        <sz val="9"/>
        <rFont val="Tw Cen MT"/>
        <family val="2"/>
      </rPr>
      <t>085136589F</t>
    </r>
  </si>
  <si>
    <r>
      <rPr>
        <sz val="9"/>
        <rFont val="Tw Cen MT"/>
        <family val="2"/>
      </rPr>
      <t>APL-I-1996</t>
    </r>
  </si>
  <si>
    <r>
      <rPr>
        <sz val="9"/>
        <rFont val="Tw Cen MT"/>
        <family val="2"/>
      </rPr>
      <t>AEX 1196/18</t>
    </r>
  </si>
  <si>
    <r>
      <rPr>
        <sz val="9"/>
        <rFont val="Tw Cen MT"/>
        <family val="2"/>
      </rPr>
      <t>SAMCAM SARL</t>
    </r>
  </si>
  <si>
    <r>
      <rPr>
        <sz val="9"/>
        <rFont val="Tw Cen MT"/>
        <family val="2"/>
      </rPr>
      <t>083331494R</t>
    </r>
  </si>
  <si>
    <r>
      <rPr>
        <sz val="10"/>
        <rFont val="Tw Cen MT"/>
        <family val="2"/>
      </rPr>
      <t>Morofara</t>
    </r>
  </si>
  <si>
    <r>
      <rPr>
        <sz val="9"/>
        <rFont val="Tw Cen MT"/>
        <family val="2"/>
      </rPr>
      <t>APL-I-1997</t>
    </r>
  </si>
  <si>
    <r>
      <rPr>
        <sz val="9"/>
        <rFont val="Tw Cen MT"/>
        <family val="2"/>
      </rPr>
      <t>AEX 1192/18</t>
    </r>
  </si>
  <si>
    <r>
      <rPr>
        <sz val="10"/>
        <rFont val="Tw Cen MT"/>
        <family val="2"/>
      </rPr>
      <t>Nema</t>
    </r>
  </si>
  <si>
    <r>
      <rPr>
        <sz val="9"/>
        <rFont val="Tw Cen MT"/>
        <family val="2"/>
      </rPr>
      <t>APL-I-1998</t>
    </r>
  </si>
  <si>
    <r>
      <rPr>
        <sz val="9"/>
        <rFont val="Tw Cen MT"/>
        <family val="2"/>
      </rPr>
      <t>PR 1710/18</t>
    </r>
  </si>
  <si>
    <r>
      <rPr>
        <sz val="10"/>
        <rFont val="Tw Cen MT"/>
        <family val="2"/>
      </rPr>
      <t>Ouassada</t>
    </r>
  </si>
  <si>
    <r>
      <rPr>
        <sz val="9"/>
        <rFont val="Tw Cen MT"/>
        <family val="2"/>
      </rPr>
      <t>APL-I-1999</t>
    </r>
  </si>
  <si>
    <r>
      <rPr>
        <sz val="9"/>
        <rFont val="Tw Cen MT"/>
        <family val="2"/>
      </rPr>
      <t>PR 1426/18</t>
    </r>
  </si>
  <si>
    <r>
      <rPr>
        <sz val="9"/>
        <rFont val="Tw Cen MT"/>
        <family val="2"/>
      </rPr>
      <t>APL-I-2</t>
    </r>
  </si>
  <si>
    <r>
      <rPr>
        <sz val="9"/>
        <rFont val="Tw Cen MT"/>
        <family val="2"/>
      </rPr>
      <t>Wassa Minière Sarl</t>
    </r>
  </si>
  <si>
    <r>
      <rPr>
        <sz val="9"/>
        <rFont val="Tw Cen MT"/>
        <family val="2"/>
      </rPr>
      <t>APL-I-20</t>
    </r>
  </si>
  <si>
    <r>
      <rPr>
        <sz val="9"/>
        <rFont val="Tw Cen MT"/>
        <family val="2"/>
      </rPr>
      <t>PR 18/11</t>
    </r>
  </si>
  <si>
    <r>
      <rPr>
        <sz val="9"/>
        <rFont val="Tw Cen MT"/>
        <family val="2"/>
      </rPr>
      <t>Oklo Uranium Limited Mali SARL</t>
    </r>
  </si>
  <si>
    <r>
      <rPr>
        <sz val="10"/>
        <rFont val="Tw Cen MT"/>
        <family val="2"/>
      </rPr>
      <t>Samit-Nord</t>
    </r>
  </si>
  <si>
    <r>
      <rPr>
        <sz val="9"/>
        <rFont val="Tw Cen MT"/>
        <family val="2"/>
      </rPr>
      <t>APL-I-200</t>
    </r>
  </si>
  <si>
    <r>
      <rPr>
        <sz val="9"/>
        <rFont val="Tw Cen MT"/>
        <family val="2"/>
      </rPr>
      <t>PR 195/12</t>
    </r>
  </si>
  <si>
    <r>
      <rPr>
        <sz val="9"/>
        <rFont val="Tw Cen MT"/>
        <family val="2"/>
      </rPr>
      <t>Guindo S.A</t>
    </r>
  </si>
  <si>
    <r>
      <rPr>
        <sz val="10"/>
        <rFont val="Tw Cen MT"/>
        <family val="2"/>
      </rPr>
      <t>Kobokotossou-Ouest</t>
    </r>
  </si>
  <si>
    <r>
      <rPr>
        <sz val="9"/>
        <rFont val="Tw Cen MT"/>
        <family val="2"/>
      </rPr>
      <t>APL-I-2000</t>
    </r>
  </si>
  <si>
    <r>
      <rPr>
        <sz val="10"/>
        <rFont val="Tw Cen MT"/>
        <family val="2"/>
      </rPr>
      <t>Faraba-Coura</t>
    </r>
  </si>
  <si>
    <r>
      <rPr>
        <sz val="9"/>
        <rFont val="Tw Cen MT"/>
        <family val="2"/>
      </rPr>
      <t>APL-I-2001</t>
    </r>
  </si>
  <si>
    <r>
      <rPr>
        <sz val="9"/>
        <rFont val="Tw Cen MT"/>
        <family val="2"/>
      </rPr>
      <t>PR 1712/18</t>
    </r>
  </si>
  <si>
    <r>
      <rPr>
        <sz val="9"/>
        <rFont val="Tw Cen MT"/>
        <family val="2"/>
      </rPr>
      <t>APL-I-2002</t>
    </r>
  </si>
  <si>
    <r>
      <rPr>
        <sz val="9"/>
        <rFont val="Tw Cen MT"/>
        <family val="2"/>
      </rPr>
      <t>PR 1412/18</t>
    </r>
  </si>
  <si>
    <r>
      <rPr>
        <sz val="10"/>
        <rFont val="Tw Cen MT"/>
        <family val="2"/>
      </rPr>
      <t>Badogo</t>
    </r>
  </si>
  <si>
    <r>
      <rPr>
        <sz val="9"/>
        <rFont val="Tw Cen MT"/>
        <family val="2"/>
      </rPr>
      <t>APL-I-2003</t>
    </r>
  </si>
  <si>
    <r>
      <rPr>
        <sz val="10"/>
        <rFont val="Tw Cen MT"/>
        <family val="2"/>
      </rPr>
      <t>Kalé</t>
    </r>
  </si>
  <si>
    <r>
      <rPr>
        <sz val="9"/>
        <rFont val="Tw Cen MT"/>
        <family val="2"/>
      </rPr>
      <t>APL-I-2004</t>
    </r>
  </si>
  <si>
    <r>
      <rPr>
        <sz val="9"/>
        <rFont val="Tw Cen MT"/>
        <family val="2"/>
      </rPr>
      <t>PR 1425/18</t>
    </r>
  </si>
  <si>
    <r>
      <rPr>
        <sz val="10"/>
        <rFont val="Tw Cen MT"/>
        <family val="2"/>
      </rPr>
      <t>Tiéouléna</t>
    </r>
  </si>
  <si>
    <r>
      <rPr>
        <sz val="9"/>
        <rFont val="Tw Cen MT"/>
        <family val="2"/>
      </rPr>
      <t>APL-I-2005</t>
    </r>
  </si>
  <si>
    <r>
      <rPr>
        <sz val="9"/>
        <rFont val="Tw Cen MT"/>
        <family val="2"/>
      </rPr>
      <t>PR 1696/18</t>
    </r>
  </si>
  <si>
    <r>
      <rPr>
        <sz val="10"/>
        <rFont val="Tw Cen MT"/>
        <family val="2"/>
      </rPr>
      <t>Kapelégué</t>
    </r>
  </si>
  <si>
    <r>
      <rPr>
        <sz val="9"/>
        <rFont val="Tw Cen MT"/>
        <family val="2"/>
      </rPr>
      <t>APL-I-2006</t>
    </r>
  </si>
  <si>
    <r>
      <rPr>
        <sz val="9"/>
        <rFont val="Tw Cen MT"/>
        <family val="2"/>
      </rPr>
      <t>PR 1709/18</t>
    </r>
  </si>
  <si>
    <r>
      <rPr>
        <sz val="10"/>
        <rFont val="Tw Cen MT"/>
        <family val="2"/>
      </rPr>
      <t>Lontola</t>
    </r>
  </si>
  <si>
    <r>
      <rPr>
        <sz val="9"/>
        <rFont val="Tw Cen MT"/>
        <family val="2"/>
      </rPr>
      <t>APL-I-2007</t>
    </r>
  </si>
  <si>
    <r>
      <rPr>
        <sz val="9"/>
        <rFont val="Tw Cen MT"/>
        <family val="2"/>
      </rPr>
      <t>PR 1693/18</t>
    </r>
  </si>
  <si>
    <r>
      <rPr>
        <sz val="9"/>
        <rFont val="Tw Cen MT"/>
        <family val="2"/>
      </rPr>
      <t>APL-I-2008</t>
    </r>
  </si>
  <si>
    <r>
      <rPr>
        <sz val="9"/>
        <rFont val="Tw Cen MT"/>
        <family val="2"/>
      </rPr>
      <t>AEX 1212/18</t>
    </r>
  </si>
  <si>
    <r>
      <rPr>
        <sz val="9"/>
        <rFont val="Tw Cen MT"/>
        <family val="2"/>
      </rPr>
      <t>MNG Mali Ciments SA</t>
    </r>
  </si>
  <si>
    <r>
      <rPr>
        <sz val="9"/>
        <rFont val="Tw Cen MT"/>
        <family val="2"/>
      </rPr>
      <t>084130711F</t>
    </r>
  </si>
  <si>
    <r>
      <rPr>
        <sz val="10"/>
        <rFont val="Tw Cen MT"/>
        <family val="2"/>
      </rPr>
      <t>Diala-Ouest</t>
    </r>
  </si>
  <si>
    <r>
      <rPr>
        <sz val="9"/>
        <rFont val="Tw Cen MT"/>
        <family val="2"/>
      </rPr>
      <t>APL-I-2009</t>
    </r>
  </si>
  <si>
    <r>
      <rPr>
        <sz val="9"/>
        <rFont val="Tw Cen MT"/>
        <family val="2"/>
      </rPr>
      <t>AEX 1211/18</t>
    </r>
  </si>
  <si>
    <r>
      <rPr>
        <sz val="10"/>
        <rFont val="Tw Cen MT"/>
        <family val="2"/>
      </rPr>
      <t>Diala - Nord</t>
    </r>
  </si>
  <si>
    <r>
      <rPr>
        <sz val="9"/>
        <rFont val="Tw Cen MT"/>
        <family val="2"/>
      </rPr>
      <t>APL-I-201</t>
    </r>
  </si>
  <si>
    <r>
      <rPr>
        <sz val="9"/>
        <rFont val="Tw Cen MT"/>
        <family val="2"/>
      </rPr>
      <t>PR 196/12</t>
    </r>
  </si>
  <si>
    <r>
      <rPr>
        <sz val="9"/>
        <rFont val="Tw Cen MT"/>
        <family val="2"/>
      </rPr>
      <t>Presco Minier SARL</t>
    </r>
  </si>
  <si>
    <r>
      <rPr>
        <sz val="9"/>
        <rFont val="Tw Cen MT"/>
        <family val="2"/>
      </rPr>
      <t>031003054D</t>
    </r>
  </si>
  <si>
    <r>
      <rPr>
        <sz val="10"/>
        <rFont val="Tw Cen MT"/>
        <family val="2"/>
      </rPr>
      <t>Sido-Est</t>
    </r>
  </si>
  <si>
    <r>
      <rPr>
        <sz val="9"/>
        <rFont val="Tw Cen MT"/>
        <family val="2"/>
      </rPr>
      <t>APL-I-2010</t>
    </r>
  </si>
  <si>
    <r>
      <rPr>
        <sz val="9"/>
        <rFont val="Tw Cen MT"/>
        <family val="2"/>
      </rPr>
      <t>APL-I-2011</t>
    </r>
  </si>
  <si>
    <r>
      <rPr>
        <sz val="9"/>
        <rFont val="Tw Cen MT"/>
        <family val="2"/>
      </rPr>
      <t>PR 1683/19</t>
    </r>
  </si>
  <si>
    <r>
      <rPr>
        <sz val="10"/>
        <rFont val="Tw Cen MT"/>
        <family val="2"/>
      </rPr>
      <t>Kéléya - Sud</t>
    </r>
  </si>
  <si>
    <r>
      <rPr>
        <sz val="9"/>
        <rFont val="Tw Cen MT"/>
        <family val="2"/>
      </rPr>
      <t>APL-I-2012</t>
    </r>
  </si>
  <si>
    <r>
      <rPr>
        <sz val="9"/>
        <rFont val="Tw Cen MT"/>
        <family val="2"/>
      </rPr>
      <t>APL-I-2013</t>
    </r>
  </si>
  <si>
    <r>
      <rPr>
        <sz val="9"/>
        <rFont val="Tw Cen MT"/>
        <family val="2"/>
      </rPr>
      <t>AEX 1228/18</t>
    </r>
  </si>
  <si>
    <r>
      <rPr>
        <sz val="10"/>
        <rFont val="Tw Cen MT"/>
        <family val="2"/>
      </rPr>
      <t>Bougoudré - Sud</t>
    </r>
  </si>
  <si>
    <r>
      <rPr>
        <sz val="9"/>
        <rFont val="Tw Cen MT"/>
        <family val="2"/>
      </rPr>
      <t>APL-I-2014</t>
    </r>
  </si>
  <si>
    <r>
      <rPr>
        <sz val="9"/>
        <rFont val="Tw Cen MT"/>
        <family val="2"/>
      </rPr>
      <t>AEX 1240/18</t>
    </r>
  </si>
  <si>
    <r>
      <rPr>
        <sz val="9"/>
        <rFont val="Tw Cen MT"/>
        <family val="2"/>
      </rPr>
      <t>Bafoulabé Mining SARL</t>
    </r>
  </si>
  <si>
    <r>
      <rPr>
        <sz val="9"/>
        <rFont val="Tw Cen MT"/>
        <family val="2"/>
      </rPr>
      <t>086124929N</t>
    </r>
  </si>
  <si>
    <r>
      <rPr>
        <sz val="10"/>
        <rFont val="Tw Cen MT"/>
        <family val="2"/>
      </rPr>
      <t>Dialakoro Djitoumou</t>
    </r>
  </si>
  <si>
    <r>
      <rPr>
        <sz val="9"/>
        <rFont val="Tw Cen MT"/>
        <family val="2"/>
      </rPr>
      <t>APL-I-2015</t>
    </r>
  </si>
  <si>
    <r>
      <rPr>
        <sz val="9"/>
        <rFont val="Tw Cen MT"/>
        <family val="2"/>
      </rPr>
      <t>AEX 1281/18</t>
    </r>
  </si>
  <si>
    <r>
      <rPr>
        <sz val="9"/>
        <rFont val="Tw Cen MT"/>
        <family val="2"/>
      </rPr>
      <t>APL-I-2016</t>
    </r>
  </si>
  <si>
    <r>
      <rPr>
        <sz val="9"/>
        <rFont val="Tw Cen MT"/>
        <family val="2"/>
      </rPr>
      <t>AEX 1206/18</t>
    </r>
  </si>
  <si>
    <r>
      <rPr>
        <sz val="9"/>
        <rFont val="Tw Cen MT"/>
        <family val="2"/>
      </rPr>
      <t>Business Way - SARL</t>
    </r>
  </si>
  <si>
    <r>
      <rPr>
        <sz val="9"/>
        <rFont val="Tw Cen MT"/>
        <family val="2"/>
      </rPr>
      <t>084130772N</t>
    </r>
  </si>
  <si>
    <r>
      <rPr>
        <sz val="9"/>
        <rFont val="Tw Cen MT"/>
        <family val="2"/>
      </rPr>
      <t>APL-I-2017</t>
    </r>
  </si>
  <si>
    <r>
      <rPr>
        <sz val="9"/>
        <rFont val="Tw Cen MT"/>
        <family val="2"/>
      </rPr>
      <t>APL-I-2018</t>
    </r>
  </si>
  <si>
    <r>
      <rPr>
        <sz val="9"/>
        <rFont val="Tw Cen MT"/>
        <family val="2"/>
      </rPr>
      <t>AEX 1213/18</t>
    </r>
  </si>
  <si>
    <r>
      <rPr>
        <sz val="10"/>
        <rFont val="Tw Cen MT"/>
        <family val="2"/>
      </rPr>
      <t>Kodiougouni</t>
    </r>
  </si>
  <si>
    <r>
      <rPr>
        <sz val="9"/>
        <rFont val="Tw Cen MT"/>
        <family val="2"/>
      </rPr>
      <t>APL-I-2019</t>
    </r>
  </si>
  <si>
    <r>
      <rPr>
        <sz val="10"/>
        <rFont val="Tw Cen MT"/>
        <family val="2"/>
      </rPr>
      <t>Niassoumala</t>
    </r>
  </si>
  <si>
    <r>
      <rPr>
        <sz val="9"/>
        <rFont val="Tw Cen MT"/>
        <family val="2"/>
      </rPr>
      <t>APL-I-202</t>
    </r>
  </si>
  <si>
    <r>
      <rPr>
        <sz val="9"/>
        <rFont val="Tw Cen MT"/>
        <family val="2"/>
      </rPr>
      <t>PR 197/09</t>
    </r>
  </si>
  <si>
    <r>
      <rPr>
        <sz val="9"/>
        <rFont val="Tw Cen MT"/>
        <family val="2"/>
      </rPr>
      <t>Centre de Liaison Of International Business SARL</t>
    </r>
  </si>
  <si>
    <r>
      <rPr>
        <sz val="9"/>
        <rFont val="Tw Cen MT"/>
        <family val="2"/>
      </rPr>
      <t>087800531W</t>
    </r>
  </si>
  <si>
    <r>
      <rPr>
        <sz val="10"/>
        <rFont val="Tw Cen MT"/>
        <family val="2"/>
      </rPr>
      <t>Walia-Kéniéko</t>
    </r>
  </si>
  <si>
    <r>
      <rPr>
        <sz val="9"/>
        <rFont val="Tw Cen MT"/>
        <family val="2"/>
      </rPr>
      <t>APL-I-2020</t>
    </r>
  </si>
  <si>
    <r>
      <rPr>
        <sz val="9"/>
        <rFont val="Tw Cen MT"/>
        <family val="2"/>
      </rPr>
      <t>AEX 1210/18</t>
    </r>
  </si>
  <si>
    <r>
      <rPr>
        <sz val="10"/>
        <rFont val="Tw Cen MT"/>
        <family val="2"/>
      </rPr>
      <t>Toba</t>
    </r>
  </si>
  <si>
    <r>
      <rPr>
        <sz val="9"/>
        <rFont val="Tw Cen MT"/>
        <family val="2"/>
      </rPr>
      <t>APL-I-2021</t>
    </r>
  </si>
  <si>
    <r>
      <rPr>
        <sz val="9"/>
        <rFont val="Tw Cen MT"/>
        <family val="2"/>
      </rPr>
      <t>AEX 1349/18</t>
    </r>
  </si>
  <si>
    <r>
      <rPr>
        <sz val="9"/>
        <rFont val="Tw Cen MT"/>
        <family val="2"/>
      </rPr>
      <t>APL-I-2022</t>
    </r>
  </si>
  <si>
    <r>
      <rPr>
        <sz val="9"/>
        <rFont val="Tw Cen MT"/>
        <family val="2"/>
      </rPr>
      <t>AEX 1350/18</t>
    </r>
  </si>
  <si>
    <r>
      <rPr>
        <sz val="10"/>
        <rFont val="Tw Cen MT"/>
        <family val="2"/>
      </rPr>
      <t>Zantogola</t>
    </r>
  </si>
  <si>
    <r>
      <rPr>
        <sz val="9"/>
        <rFont val="Tw Cen MT"/>
        <family val="2"/>
      </rPr>
      <t>APL-I-2023</t>
    </r>
  </si>
  <si>
    <r>
      <rPr>
        <sz val="9"/>
        <rFont val="Tw Cen MT"/>
        <family val="2"/>
      </rPr>
      <t>PR 1705/18</t>
    </r>
  </si>
  <si>
    <r>
      <rPr>
        <sz val="9"/>
        <rFont val="Tw Cen MT"/>
        <family val="2"/>
      </rPr>
      <t>APL-I-2024</t>
    </r>
  </si>
  <si>
    <r>
      <rPr>
        <sz val="9"/>
        <rFont val="Tw Cen MT"/>
        <family val="2"/>
      </rPr>
      <t>G.I.E-Kita-Koulou " G.I.E- Koulou"</t>
    </r>
  </si>
  <si>
    <r>
      <rPr>
        <sz val="9"/>
        <rFont val="Tw Cen MT"/>
        <family val="2"/>
      </rPr>
      <t>015001006W</t>
    </r>
  </si>
  <si>
    <r>
      <rPr>
        <sz val="9"/>
        <rFont val="Tw Cen MT"/>
        <family val="2"/>
      </rPr>
      <t>Eau</t>
    </r>
  </si>
  <si>
    <r>
      <rPr>
        <sz val="10"/>
        <rFont val="Tw Cen MT"/>
        <family val="2"/>
      </rPr>
      <t>Djikoroni</t>
    </r>
  </si>
  <si>
    <r>
      <rPr>
        <sz val="9"/>
        <rFont val="Tw Cen MT"/>
        <family val="2"/>
      </rPr>
      <t>APL-I-2025</t>
    </r>
  </si>
  <si>
    <r>
      <rPr>
        <sz val="9"/>
        <rFont val="Tw Cen MT"/>
        <family val="2"/>
      </rPr>
      <t>PR 2681/21</t>
    </r>
  </si>
  <si>
    <r>
      <rPr>
        <sz val="9"/>
        <rFont val="Tw Cen MT"/>
        <family val="2"/>
      </rPr>
      <t>APL-I-2026</t>
    </r>
  </si>
  <si>
    <r>
      <rPr>
        <sz val="9"/>
        <rFont val="Tw Cen MT"/>
        <family val="2"/>
      </rPr>
      <t>AEX 1233/18</t>
    </r>
  </si>
  <si>
    <r>
      <rPr>
        <sz val="10"/>
        <rFont val="Tw Cen MT"/>
        <family val="2"/>
      </rPr>
      <t>Gawa</t>
    </r>
  </si>
  <si>
    <r>
      <rPr>
        <sz val="9"/>
        <rFont val="Tw Cen MT"/>
        <family val="2"/>
      </rPr>
      <t>APL-I-2027</t>
    </r>
  </si>
  <si>
    <r>
      <rPr>
        <sz val="9"/>
        <rFont val="Tw Cen MT"/>
        <family val="2"/>
      </rPr>
      <t>Mali Mining Gold "MMG SARL"</t>
    </r>
  </si>
  <si>
    <r>
      <rPr>
        <sz val="9"/>
        <rFont val="Tw Cen MT"/>
        <family val="2"/>
      </rPr>
      <t>082243368V</t>
    </r>
  </si>
  <si>
    <r>
      <rPr>
        <sz val="10"/>
        <rFont val="Tw Cen MT"/>
        <family val="2"/>
      </rPr>
      <t>Dioungoula</t>
    </r>
  </si>
  <si>
    <r>
      <rPr>
        <sz val="9"/>
        <rFont val="Tw Cen MT"/>
        <family val="2"/>
      </rPr>
      <t>APL-I-2028</t>
    </r>
  </si>
  <si>
    <r>
      <rPr>
        <sz val="10"/>
        <rFont val="Tw Cen MT"/>
        <family val="2"/>
      </rPr>
      <t>Nénédiana-Ouest</t>
    </r>
  </si>
  <si>
    <r>
      <rPr>
        <sz val="9"/>
        <rFont val="Tw Cen MT"/>
        <family val="2"/>
      </rPr>
      <t>APL-I-2029</t>
    </r>
  </si>
  <si>
    <r>
      <rPr>
        <sz val="9"/>
        <rFont val="Tw Cen MT"/>
        <family val="2"/>
      </rPr>
      <t>AP 1367/18</t>
    </r>
  </si>
  <si>
    <r>
      <rPr>
        <sz val="9"/>
        <rFont val="Tw Cen MT"/>
        <family val="2"/>
      </rPr>
      <t>APL-I-203</t>
    </r>
  </si>
  <si>
    <r>
      <rPr>
        <sz val="9"/>
        <rFont val="Tw Cen MT"/>
        <family val="2"/>
      </rPr>
      <t>PR 198/14</t>
    </r>
  </si>
  <si>
    <r>
      <rPr>
        <sz val="10"/>
        <rFont val="Tw Cen MT"/>
        <family val="2"/>
      </rPr>
      <t>N'Tiobougou</t>
    </r>
  </si>
  <si>
    <r>
      <rPr>
        <sz val="9"/>
        <rFont val="Tw Cen MT"/>
        <family val="2"/>
      </rPr>
      <t>APL-I-2030</t>
    </r>
  </si>
  <si>
    <r>
      <rPr>
        <sz val="9"/>
        <rFont val="Tw Cen MT"/>
        <family val="2"/>
      </rPr>
      <t>AEX 1209/18</t>
    </r>
  </si>
  <si>
    <r>
      <rPr>
        <sz val="10"/>
        <rFont val="Tw Cen MT"/>
        <family val="2"/>
      </rPr>
      <t>Zanbougou</t>
    </r>
  </si>
  <si>
    <r>
      <rPr>
        <sz val="9"/>
        <rFont val="Tw Cen MT"/>
        <family val="2"/>
      </rPr>
      <t>APL-I-2031</t>
    </r>
  </si>
  <si>
    <r>
      <rPr>
        <sz val="10"/>
        <rFont val="Tw Cen MT"/>
        <family val="2"/>
      </rPr>
      <t>Kénié-Ouest</t>
    </r>
  </si>
  <si>
    <r>
      <rPr>
        <sz val="9"/>
        <rFont val="Tw Cen MT"/>
        <family val="2"/>
      </rPr>
      <t>APL-I-2032</t>
    </r>
  </si>
  <si>
    <r>
      <rPr>
        <sz val="9"/>
        <rFont val="Tw Cen MT"/>
        <family val="2"/>
      </rPr>
      <t>AEX 1207/18</t>
    </r>
  </si>
  <si>
    <r>
      <rPr>
        <sz val="9"/>
        <rFont val="Tw Cen MT"/>
        <family val="2"/>
      </rPr>
      <t>Entreprise Africaine de Construction et d'Aménagement "EACA SA"</t>
    </r>
  </si>
  <si>
    <r>
      <rPr>
        <sz val="9"/>
        <rFont val="Tw Cen MT"/>
        <family val="2"/>
      </rPr>
      <t>086100072N</t>
    </r>
  </si>
  <si>
    <r>
      <rPr>
        <sz val="10"/>
        <rFont val="Tw Cen MT"/>
        <family val="2"/>
      </rPr>
      <t>Kouloulakou</t>
    </r>
  </si>
  <si>
    <r>
      <rPr>
        <sz val="9"/>
        <rFont val="Tw Cen MT"/>
        <family val="2"/>
      </rPr>
      <t>APL-I-2033</t>
    </r>
  </si>
  <si>
    <r>
      <rPr>
        <sz val="9"/>
        <rFont val="Tw Cen MT"/>
        <family val="2"/>
      </rPr>
      <t>APL-I-2034</t>
    </r>
  </si>
  <si>
    <r>
      <rPr>
        <sz val="9"/>
        <rFont val="Tw Cen MT"/>
        <family val="2"/>
      </rPr>
      <t>AEX 1239/18</t>
    </r>
  </si>
  <si>
    <r>
      <rPr>
        <sz val="9"/>
        <rFont val="Tw Cen MT"/>
        <family val="2"/>
      </rPr>
      <t>SOCIETE D'ETUDES, RECHERCHES ET DE TENOLOGIES ADAPTEES POUR LE SAHEL SARL "SERTAS SARL"</t>
    </r>
  </si>
  <si>
    <r>
      <rPr>
        <sz val="9"/>
        <rFont val="Tw Cen MT"/>
        <family val="2"/>
      </rPr>
      <t>084102987R</t>
    </r>
  </si>
  <si>
    <r>
      <rPr>
        <sz val="10"/>
        <rFont val="Tw Cen MT"/>
        <family val="2"/>
      </rPr>
      <t>Dankourou</t>
    </r>
  </si>
  <si>
    <r>
      <rPr>
        <sz val="9"/>
        <rFont val="Tw Cen MT"/>
        <family val="2"/>
      </rPr>
      <t>APL-I-2035</t>
    </r>
  </si>
  <si>
    <r>
      <rPr>
        <sz val="9"/>
        <rFont val="Tw Cen MT"/>
        <family val="2"/>
      </rPr>
      <t>AEX 1241/18</t>
    </r>
  </si>
  <si>
    <r>
      <rPr>
        <sz val="10"/>
        <rFont val="Tw Cen MT"/>
        <family val="2"/>
      </rPr>
      <t>Tintiba</t>
    </r>
  </si>
  <si>
    <r>
      <rPr>
        <sz val="9"/>
        <rFont val="Tw Cen MT"/>
        <family val="2"/>
      </rPr>
      <t>APL-I-2036</t>
    </r>
  </si>
  <si>
    <r>
      <rPr>
        <sz val="10"/>
        <rFont val="Tw Cen MT"/>
        <family val="2"/>
      </rPr>
      <t>Morola</t>
    </r>
  </si>
  <si>
    <r>
      <rPr>
        <sz val="9"/>
        <rFont val="Tw Cen MT"/>
        <family val="2"/>
      </rPr>
      <t>APL-I-2037</t>
    </r>
  </si>
  <si>
    <r>
      <rPr>
        <sz val="9"/>
        <rFont val="Tw Cen MT"/>
        <family val="2"/>
      </rPr>
      <t>AEX 1231/18</t>
    </r>
  </si>
  <si>
    <r>
      <rPr>
        <sz val="10"/>
        <rFont val="Tw Cen MT"/>
        <family val="2"/>
      </rPr>
      <t>Diba-Nord</t>
    </r>
  </si>
  <si>
    <r>
      <rPr>
        <sz val="9"/>
        <rFont val="Tw Cen MT"/>
        <family val="2"/>
      </rPr>
      <t>APL-I-2038</t>
    </r>
  </si>
  <si>
    <r>
      <rPr>
        <sz val="9"/>
        <rFont val="Tw Cen MT"/>
        <family val="2"/>
      </rPr>
      <t>AEX 1237/18</t>
    </r>
  </si>
  <si>
    <r>
      <rPr>
        <sz val="9"/>
        <rFont val="Tw Cen MT"/>
        <family val="2"/>
      </rPr>
      <t>APL-I-2039</t>
    </r>
  </si>
  <si>
    <r>
      <rPr>
        <sz val="9"/>
        <rFont val="Tw Cen MT"/>
        <family val="2"/>
      </rPr>
      <t>AEX 1238/18</t>
    </r>
  </si>
  <si>
    <r>
      <rPr>
        <sz val="10"/>
        <rFont val="Tw Cen MT"/>
        <family val="2"/>
      </rPr>
      <t>Toula</t>
    </r>
  </si>
  <si>
    <r>
      <rPr>
        <sz val="9"/>
        <rFont val="Tw Cen MT"/>
        <family val="2"/>
      </rPr>
      <t>APL-I-204</t>
    </r>
  </si>
  <si>
    <r>
      <rPr>
        <sz val="9"/>
        <rFont val="Tw Cen MT"/>
        <family val="2"/>
      </rPr>
      <t>PR 199/14</t>
    </r>
  </si>
  <si>
    <r>
      <rPr>
        <sz val="10"/>
        <rFont val="Tw Cen MT"/>
        <family val="2"/>
      </rPr>
      <t>Djilimangara</t>
    </r>
  </si>
  <si>
    <r>
      <rPr>
        <sz val="9"/>
        <rFont val="Tw Cen MT"/>
        <family val="2"/>
      </rPr>
      <t>APL-I-2040</t>
    </r>
  </si>
  <si>
    <r>
      <rPr>
        <sz val="9"/>
        <rFont val="Tw Cen MT"/>
        <family val="2"/>
      </rPr>
      <t>AEX 1236/18</t>
    </r>
  </si>
  <si>
    <r>
      <rPr>
        <sz val="9"/>
        <rFont val="Tw Cen MT"/>
        <family val="2"/>
      </rPr>
      <t>APL-I-2041</t>
    </r>
  </si>
  <si>
    <r>
      <rPr>
        <sz val="9"/>
        <rFont val="Tw Cen MT"/>
        <family val="2"/>
      </rPr>
      <t>PR 1694/18</t>
    </r>
  </si>
  <si>
    <r>
      <rPr>
        <sz val="9"/>
        <rFont val="Tw Cen MT"/>
        <family val="2"/>
      </rPr>
      <t>APL-I-2042</t>
    </r>
  </si>
  <si>
    <r>
      <rPr>
        <sz val="9"/>
        <rFont val="Tw Cen MT"/>
        <family val="2"/>
      </rPr>
      <t>AEX 1235/18</t>
    </r>
  </si>
  <si>
    <r>
      <rPr>
        <sz val="10"/>
        <rFont val="Tw Cen MT"/>
        <family val="2"/>
      </rPr>
      <t>Zinyébougou</t>
    </r>
  </si>
  <si>
    <r>
      <rPr>
        <sz val="9"/>
        <rFont val="Tw Cen MT"/>
        <family val="2"/>
      </rPr>
      <t>APL-I-2043</t>
    </r>
  </si>
  <si>
    <r>
      <rPr>
        <sz val="9"/>
        <rFont val="Tw Cen MT"/>
        <family val="2"/>
      </rPr>
      <t>PR 1702/18</t>
    </r>
  </si>
  <si>
    <r>
      <rPr>
        <sz val="9"/>
        <rFont val="Tw Cen MT"/>
        <family val="2"/>
      </rPr>
      <t>Delta Exploration Mali SARL</t>
    </r>
  </si>
  <si>
    <r>
      <rPr>
        <sz val="9"/>
        <rFont val="Tw Cen MT"/>
        <family val="2"/>
      </rPr>
      <t>082216837R</t>
    </r>
  </si>
  <si>
    <r>
      <rPr>
        <sz val="9"/>
        <rFont val="Tw Cen MT"/>
        <family val="2"/>
      </rPr>
      <t>Uranium</t>
    </r>
  </si>
  <si>
    <r>
      <rPr>
        <sz val="10"/>
        <rFont val="Tw Cen MT"/>
        <family val="2"/>
      </rPr>
      <t>Madini</t>
    </r>
  </si>
  <si>
    <r>
      <rPr>
        <sz val="9"/>
        <rFont val="Tw Cen MT"/>
        <family val="2"/>
      </rPr>
      <t>APL-I-2044</t>
    </r>
  </si>
  <si>
    <r>
      <rPr>
        <sz val="9"/>
        <rFont val="Tw Cen MT"/>
        <family val="2"/>
      </rPr>
      <t>PR 1703/18</t>
    </r>
  </si>
  <si>
    <r>
      <rPr>
        <sz val="9"/>
        <rFont val="Tw Cen MT"/>
        <family val="2"/>
      </rPr>
      <t>APL-I-2045</t>
    </r>
  </si>
  <si>
    <r>
      <rPr>
        <sz val="9"/>
        <rFont val="Tw Cen MT"/>
        <family val="2"/>
      </rPr>
      <t>APL-I-2046</t>
    </r>
  </si>
  <si>
    <r>
      <rPr>
        <sz val="9"/>
        <rFont val="Tw Cen MT"/>
        <family val="2"/>
      </rPr>
      <t>APL-I-2047</t>
    </r>
  </si>
  <si>
    <r>
      <rPr>
        <sz val="9"/>
        <rFont val="Tw Cen MT"/>
        <family val="2"/>
      </rPr>
      <t>SEGIC EPALMO INTERNATIONAL-SA</t>
    </r>
  </si>
  <si>
    <r>
      <rPr>
        <sz val="9"/>
        <rFont val="Tw Cen MT"/>
        <family val="2"/>
      </rPr>
      <t>085117885H</t>
    </r>
  </si>
  <si>
    <r>
      <rPr>
        <sz val="10"/>
        <rFont val="Tw Cen MT"/>
        <family val="2"/>
      </rPr>
      <t>Founebougou</t>
    </r>
  </si>
  <si>
    <r>
      <rPr>
        <sz val="9"/>
        <rFont val="Tw Cen MT"/>
        <family val="2"/>
      </rPr>
      <t>APL-I-2048</t>
    </r>
  </si>
  <si>
    <r>
      <rPr>
        <sz val="10"/>
        <rFont val="Tw Cen MT"/>
        <family val="2"/>
      </rPr>
      <t>Djerila</t>
    </r>
  </si>
  <si>
    <r>
      <rPr>
        <sz val="9"/>
        <rFont val="Tw Cen MT"/>
        <family val="2"/>
      </rPr>
      <t>APL-I-2049</t>
    </r>
  </si>
  <si>
    <r>
      <rPr>
        <sz val="9"/>
        <rFont val="Tw Cen MT"/>
        <family val="2"/>
      </rPr>
      <t>PR 2156/19</t>
    </r>
  </si>
  <si>
    <r>
      <rPr>
        <sz val="9"/>
        <rFont val="Tw Cen MT"/>
        <family val="2"/>
      </rPr>
      <t>CORA RESOURCES-MALI-SARL</t>
    </r>
  </si>
  <si>
    <r>
      <rPr>
        <sz val="9"/>
        <rFont val="Tw Cen MT"/>
        <family val="2"/>
      </rPr>
      <t>087800931V</t>
    </r>
  </si>
  <si>
    <r>
      <rPr>
        <sz val="9"/>
        <rFont val="Tw Cen MT"/>
        <family val="2"/>
      </rPr>
      <t>APL-I-205</t>
    </r>
  </si>
  <si>
    <r>
      <rPr>
        <sz val="9"/>
        <rFont val="Tw Cen MT"/>
        <family val="2"/>
      </rPr>
      <t>PR 200/10</t>
    </r>
  </si>
  <si>
    <r>
      <rPr>
        <sz val="9"/>
        <rFont val="Tw Cen MT"/>
        <family val="2"/>
      </rPr>
      <t>Tobon Tondo SARL</t>
    </r>
  </si>
  <si>
    <r>
      <rPr>
        <sz val="9"/>
        <rFont val="Tw Cen MT"/>
        <family val="2"/>
      </rPr>
      <t>085118944Y</t>
    </r>
  </si>
  <si>
    <r>
      <rPr>
        <sz val="9"/>
        <rFont val="Tw Cen MT"/>
        <family val="2"/>
      </rPr>
      <t>APL-I-2050</t>
    </r>
  </si>
  <si>
    <r>
      <rPr>
        <sz val="9"/>
        <rFont val="Tw Cen MT"/>
        <family val="2"/>
      </rPr>
      <t>Diamant d'Afrique SARL</t>
    </r>
  </si>
  <si>
    <r>
      <rPr>
        <sz val="9"/>
        <rFont val="Tw Cen MT"/>
        <family val="2"/>
      </rPr>
      <t>086138466M</t>
    </r>
  </si>
  <si>
    <r>
      <rPr>
        <sz val="10"/>
        <rFont val="Tw Cen MT"/>
        <family val="2"/>
      </rPr>
      <t>Moroyafara</t>
    </r>
  </si>
  <si>
    <r>
      <rPr>
        <sz val="9"/>
        <rFont val="Tw Cen MT"/>
        <family val="2"/>
      </rPr>
      <t>APL-I-2051</t>
    </r>
  </si>
  <si>
    <r>
      <rPr>
        <sz val="10"/>
        <rFont val="Tw Cen MT"/>
        <family val="2"/>
      </rPr>
      <t>Deguefarakolé</t>
    </r>
  </si>
  <si>
    <r>
      <rPr>
        <sz val="9"/>
        <rFont val="Tw Cen MT"/>
        <family val="2"/>
      </rPr>
      <t>APL-I-2052</t>
    </r>
  </si>
  <si>
    <r>
      <rPr>
        <sz val="9"/>
        <rFont val="Tw Cen MT"/>
        <family val="2"/>
      </rPr>
      <t>APL-I-2053</t>
    </r>
  </si>
  <si>
    <r>
      <rPr>
        <sz val="9"/>
        <rFont val="Tw Cen MT"/>
        <family val="2"/>
      </rPr>
      <t>PR 1588/18</t>
    </r>
  </si>
  <si>
    <r>
      <rPr>
        <sz val="9"/>
        <rFont val="Tw Cen MT"/>
        <family val="2"/>
      </rPr>
      <t>APL-I-2054</t>
    </r>
  </si>
  <si>
    <r>
      <rPr>
        <sz val="9"/>
        <rFont val="Tw Cen MT"/>
        <family val="2"/>
      </rPr>
      <t>AEX 1232/18</t>
    </r>
  </si>
  <si>
    <r>
      <rPr>
        <sz val="9"/>
        <rFont val="Tw Cen MT"/>
        <family val="2"/>
      </rPr>
      <t>Colombo-Tantalite</t>
    </r>
  </si>
  <si>
    <r>
      <rPr>
        <sz val="10"/>
        <rFont val="Tw Cen MT"/>
        <family val="2"/>
      </rPr>
      <t>Madina-Est</t>
    </r>
  </si>
  <si>
    <r>
      <rPr>
        <sz val="9"/>
        <rFont val="Tw Cen MT"/>
        <family val="2"/>
      </rPr>
      <t>APL-I-2055</t>
    </r>
  </si>
  <si>
    <r>
      <rPr>
        <sz val="9"/>
        <rFont val="Tw Cen MT"/>
        <family val="2"/>
      </rPr>
      <t>PR 1369/18</t>
    </r>
  </si>
  <si>
    <r>
      <rPr>
        <sz val="10"/>
        <rFont val="Tw Cen MT"/>
        <family val="2"/>
      </rPr>
      <t>Sanoukou-Ouest</t>
    </r>
  </si>
  <si>
    <r>
      <rPr>
        <sz val="9"/>
        <rFont val="Tw Cen MT"/>
        <family val="2"/>
      </rPr>
      <t>APL-I-2056</t>
    </r>
  </si>
  <si>
    <r>
      <rPr>
        <sz val="9"/>
        <rFont val="Tw Cen MT"/>
        <family val="2"/>
      </rPr>
      <t>AE 1561/18</t>
    </r>
  </si>
  <si>
    <r>
      <rPr>
        <sz val="10"/>
        <rFont val="Tw Cen MT"/>
        <family val="2"/>
      </rPr>
      <t>Fabougoula Sud</t>
    </r>
  </si>
  <si>
    <r>
      <rPr>
        <sz val="9"/>
        <rFont val="Tw Cen MT"/>
        <family val="2"/>
      </rPr>
      <t>APL-I-2057</t>
    </r>
  </si>
  <si>
    <r>
      <rPr>
        <sz val="9"/>
        <rFont val="Tw Cen MT"/>
        <family val="2"/>
      </rPr>
      <t>DIPARY MINING CORPORATION SARL</t>
    </r>
  </si>
  <si>
    <r>
      <rPr>
        <sz val="9"/>
        <rFont val="Tw Cen MT"/>
        <family val="2"/>
      </rPr>
      <t>087800853N</t>
    </r>
  </si>
  <si>
    <r>
      <rPr>
        <sz val="10"/>
        <rFont val="Tw Cen MT"/>
        <family val="2"/>
      </rPr>
      <t>Galoukoné</t>
    </r>
  </si>
  <si>
    <r>
      <rPr>
        <sz val="9"/>
        <rFont val="Tw Cen MT"/>
        <family val="2"/>
      </rPr>
      <t>APL-I-2058</t>
    </r>
  </si>
  <si>
    <r>
      <rPr>
        <sz val="9"/>
        <rFont val="Tw Cen MT"/>
        <family val="2"/>
      </rPr>
      <t>MALICAN EXPLORATION SARL</t>
    </r>
  </si>
  <si>
    <r>
      <rPr>
        <sz val="9"/>
        <rFont val="Tw Cen MT"/>
        <family val="2"/>
      </rPr>
      <t>087800936B</t>
    </r>
  </si>
  <si>
    <r>
      <rPr>
        <sz val="10"/>
        <rFont val="Tw Cen MT"/>
        <family val="2"/>
      </rPr>
      <t>Dioulafandou</t>
    </r>
  </si>
  <si>
    <r>
      <rPr>
        <sz val="9"/>
        <rFont val="Tw Cen MT"/>
        <family val="2"/>
      </rPr>
      <t>APL-I-2059</t>
    </r>
  </si>
  <si>
    <r>
      <rPr>
        <sz val="9"/>
        <rFont val="Tw Cen MT"/>
        <family val="2"/>
      </rPr>
      <t>PR 2193/19</t>
    </r>
  </si>
  <si>
    <r>
      <rPr>
        <sz val="9"/>
        <rFont val="Tw Cen MT"/>
        <family val="2"/>
      </rPr>
      <t>APL-I-206</t>
    </r>
  </si>
  <si>
    <r>
      <rPr>
        <sz val="9"/>
        <rFont val="Tw Cen MT"/>
        <family val="2"/>
      </rPr>
      <t>PR 201/09</t>
    </r>
  </si>
  <si>
    <r>
      <rPr>
        <sz val="9"/>
        <rFont val="Tw Cen MT"/>
        <family val="2"/>
      </rPr>
      <t>Northquest SARL</t>
    </r>
  </si>
  <si>
    <r>
      <rPr>
        <sz val="9"/>
        <rFont val="Tw Cen MT"/>
        <family val="2"/>
      </rPr>
      <t>082220582W</t>
    </r>
  </si>
  <si>
    <r>
      <rPr>
        <sz val="9"/>
        <rFont val="Tw Cen MT"/>
        <family val="2"/>
      </rPr>
      <t>APL-I-2060</t>
    </r>
  </si>
  <si>
    <r>
      <rPr>
        <sz val="9"/>
        <rFont val="Tw Cen MT"/>
        <family val="2"/>
      </rPr>
      <t>PR 2208/19</t>
    </r>
  </si>
  <si>
    <r>
      <rPr>
        <sz val="9"/>
        <rFont val="Tw Cen MT"/>
        <family val="2"/>
      </rPr>
      <t>APL-I-2061</t>
    </r>
  </si>
  <si>
    <r>
      <rPr>
        <sz val="9"/>
        <rFont val="Tw Cen MT"/>
        <family val="2"/>
      </rPr>
      <t>AEX 1234/18</t>
    </r>
  </si>
  <si>
    <r>
      <rPr>
        <sz val="10"/>
        <rFont val="Tw Cen MT"/>
        <family val="2"/>
      </rPr>
      <t>Tiéouléna Ouest</t>
    </r>
  </si>
  <si>
    <r>
      <rPr>
        <sz val="9"/>
        <rFont val="Tw Cen MT"/>
        <family val="2"/>
      </rPr>
      <t>APL-I-2062</t>
    </r>
  </si>
  <si>
    <r>
      <rPr>
        <sz val="9"/>
        <rFont val="Tw Cen MT"/>
        <family val="2"/>
      </rPr>
      <t>PR 2743/18</t>
    </r>
  </si>
  <si>
    <r>
      <rPr>
        <sz val="9"/>
        <rFont val="Tw Cen MT"/>
        <family val="2"/>
      </rPr>
      <t>APL-I-2063</t>
    </r>
  </si>
  <si>
    <r>
      <rPr>
        <sz val="9"/>
        <rFont val="Tw Cen MT"/>
        <family val="2"/>
      </rPr>
      <t>Metro Mining SARL</t>
    </r>
  </si>
  <si>
    <r>
      <rPr>
        <sz val="9"/>
        <rFont val="Tw Cen MT"/>
        <family val="2"/>
      </rPr>
      <t>084131163H</t>
    </r>
  </si>
  <si>
    <r>
      <rPr>
        <sz val="9"/>
        <rFont val="Tw Cen MT"/>
        <family val="2"/>
      </rPr>
      <t>APL-I-2064</t>
    </r>
  </si>
  <si>
    <r>
      <rPr>
        <sz val="10"/>
        <rFont val="Tw Cen MT"/>
        <family val="2"/>
      </rPr>
      <t>Diossebougou-Nord</t>
    </r>
  </si>
  <si>
    <r>
      <rPr>
        <sz val="9"/>
        <rFont val="Tw Cen MT"/>
        <family val="2"/>
      </rPr>
      <t>APL-I-2065</t>
    </r>
  </si>
  <si>
    <r>
      <rPr>
        <sz val="10"/>
        <rFont val="Tw Cen MT"/>
        <family val="2"/>
      </rPr>
      <t>Dialafara-Karouma</t>
    </r>
  </si>
  <si>
    <r>
      <rPr>
        <sz val="9"/>
        <rFont val="Tw Cen MT"/>
        <family val="2"/>
      </rPr>
      <t>APL-I-2066</t>
    </r>
  </si>
  <si>
    <r>
      <rPr>
        <sz val="9"/>
        <rFont val="Tw Cen MT"/>
        <family val="2"/>
      </rPr>
      <t>PR 1704/18</t>
    </r>
  </si>
  <si>
    <r>
      <rPr>
        <sz val="10"/>
        <rFont val="Tw Cen MT"/>
        <family val="2"/>
      </rPr>
      <t>Soundoundjala</t>
    </r>
  </si>
  <si>
    <r>
      <rPr>
        <sz val="9"/>
        <rFont val="Tw Cen MT"/>
        <family val="2"/>
      </rPr>
      <t>APL-I-2067</t>
    </r>
  </si>
  <si>
    <r>
      <rPr>
        <sz val="9"/>
        <rFont val="Tw Cen MT"/>
        <family val="2"/>
      </rPr>
      <t>AEX 1285/18</t>
    </r>
  </si>
  <si>
    <r>
      <rPr>
        <sz val="9"/>
        <rFont val="Tw Cen MT"/>
        <family val="2"/>
      </rPr>
      <t>Goldroxs Mali SA</t>
    </r>
  </si>
  <si>
    <r>
      <rPr>
        <sz val="9"/>
        <rFont val="Tw Cen MT"/>
        <family val="2"/>
      </rPr>
      <t>084123504M</t>
    </r>
  </si>
  <si>
    <r>
      <rPr>
        <sz val="9"/>
        <rFont val="Tw Cen MT"/>
        <family val="2"/>
      </rPr>
      <t>APL-I-2068</t>
    </r>
  </si>
  <si>
    <r>
      <rPr>
        <sz val="9"/>
        <rFont val="Tw Cen MT"/>
        <family val="2"/>
      </rPr>
      <t>PR 1411/18</t>
    </r>
  </si>
  <si>
    <r>
      <rPr>
        <sz val="10"/>
        <rFont val="Tw Cen MT"/>
        <family val="2"/>
      </rPr>
      <t>Lakanfla</t>
    </r>
  </si>
  <si>
    <r>
      <rPr>
        <sz val="9"/>
        <rFont val="Tw Cen MT"/>
        <family val="2"/>
      </rPr>
      <t>APL-I-2069</t>
    </r>
  </si>
  <si>
    <r>
      <rPr>
        <sz val="9"/>
        <rFont val="Tw Cen MT"/>
        <family val="2"/>
      </rPr>
      <t>AEX 1278/18</t>
    </r>
  </si>
  <si>
    <r>
      <rPr>
        <sz val="9"/>
        <rFont val="Tw Cen MT"/>
        <family val="2"/>
      </rPr>
      <t>APL-I-207</t>
    </r>
  </si>
  <si>
    <r>
      <rPr>
        <sz val="9"/>
        <rFont val="Tw Cen MT"/>
        <family val="2"/>
      </rPr>
      <t>PR 202/10</t>
    </r>
  </si>
  <si>
    <r>
      <rPr>
        <sz val="9"/>
        <rFont val="Tw Cen MT"/>
        <family val="2"/>
      </rPr>
      <t>G2I Global Invest International SARL</t>
    </r>
  </si>
  <si>
    <r>
      <rPr>
        <sz val="9"/>
        <rFont val="Tw Cen MT"/>
        <family val="2"/>
      </rPr>
      <t>084112717K</t>
    </r>
  </si>
  <si>
    <r>
      <rPr>
        <sz val="10"/>
        <rFont val="Tw Cen MT"/>
        <family val="2"/>
      </rPr>
      <t>Tiala</t>
    </r>
  </si>
  <si>
    <r>
      <rPr>
        <sz val="9"/>
        <rFont val="Tw Cen MT"/>
        <family val="2"/>
      </rPr>
      <t>APL-I-2070</t>
    </r>
  </si>
  <si>
    <r>
      <rPr>
        <sz val="9"/>
        <rFont val="Tw Cen MT"/>
        <family val="2"/>
      </rPr>
      <t>PR 2320/19</t>
    </r>
  </si>
  <si>
    <r>
      <rPr>
        <sz val="9"/>
        <rFont val="Tw Cen MT"/>
        <family val="2"/>
      </rPr>
      <t>APL-I-2071</t>
    </r>
  </si>
  <si>
    <r>
      <rPr>
        <sz val="9"/>
        <rFont val="Tw Cen MT"/>
        <family val="2"/>
      </rPr>
      <t>DIABSANKONE GOLD SARL</t>
    </r>
  </si>
  <si>
    <r>
      <rPr>
        <sz val="9"/>
        <rFont val="Tw Cen MT"/>
        <family val="2"/>
      </rPr>
      <t>082243004D</t>
    </r>
  </si>
  <si>
    <r>
      <rPr>
        <sz val="10"/>
        <rFont val="Tw Cen MT"/>
        <family val="2"/>
      </rPr>
      <t>Nafégue</t>
    </r>
  </si>
  <si>
    <r>
      <rPr>
        <sz val="9"/>
        <rFont val="Tw Cen MT"/>
        <family val="2"/>
      </rPr>
      <t>APL-I-2072</t>
    </r>
  </si>
  <si>
    <r>
      <rPr>
        <sz val="9"/>
        <rFont val="Tw Cen MT"/>
        <family val="2"/>
      </rPr>
      <t>APL-I-2073</t>
    </r>
  </si>
  <si>
    <r>
      <rPr>
        <sz val="9"/>
        <rFont val="Tw Cen MT"/>
        <family val="2"/>
      </rPr>
      <t>AEX 1242/18</t>
    </r>
  </si>
  <si>
    <r>
      <rPr>
        <sz val="9"/>
        <rFont val="Tw Cen MT"/>
        <family val="2"/>
      </rPr>
      <t>APL-I-2074</t>
    </r>
  </si>
  <si>
    <r>
      <rPr>
        <sz val="10"/>
        <rFont val="Tw Cen MT"/>
        <family val="2"/>
      </rPr>
      <t>Dénié</t>
    </r>
  </si>
  <si>
    <r>
      <rPr>
        <sz val="9"/>
        <rFont val="Tw Cen MT"/>
        <family val="2"/>
      </rPr>
      <t>APL-I-2075</t>
    </r>
  </si>
  <si>
    <r>
      <rPr>
        <sz val="9"/>
        <rFont val="Tw Cen MT"/>
        <family val="2"/>
      </rPr>
      <t>APL-I-2076</t>
    </r>
  </si>
  <si>
    <r>
      <rPr>
        <sz val="10"/>
        <rFont val="Tw Cen MT"/>
        <family val="2"/>
      </rPr>
      <t>Djangounté-Est</t>
    </r>
  </si>
  <si>
    <r>
      <rPr>
        <sz val="9"/>
        <rFont val="Tw Cen MT"/>
        <family val="2"/>
      </rPr>
      <t>APL-I-2077</t>
    </r>
  </si>
  <si>
    <r>
      <rPr>
        <sz val="10"/>
        <rFont val="Tw Cen MT"/>
        <family val="2"/>
      </rPr>
      <t>Debela</t>
    </r>
  </si>
  <si>
    <r>
      <rPr>
        <sz val="9"/>
        <rFont val="Tw Cen MT"/>
        <family val="2"/>
      </rPr>
      <t>APL-I-2078</t>
    </r>
  </si>
  <si>
    <r>
      <rPr>
        <sz val="9"/>
        <rFont val="Tw Cen MT"/>
        <family val="2"/>
      </rPr>
      <t>AE 1587/18</t>
    </r>
  </si>
  <si>
    <r>
      <rPr>
        <sz val="9"/>
        <rFont val="Tw Cen MT"/>
        <family val="2"/>
      </rPr>
      <t>APL-I-2079</t>
    </r>
  </si>
  <si>
    <r>
      <rPr>
        <sz val="10"/>
        <rFont val="Tw Cen MT"/>
        <family val="2"/>
      </rPr>
      <t>N'tyéani</t>
    </r>
  </si>
  <si>
    <r>
      <rPr>
        <sz val="9"/>
        <rFont val="Tw Cen MT"/>
        <family val="2"/>
      </rPr>
      <t>APL-I-208</t>
    </r>
  </si>
  <si>
    <r>
      <rPr>
        <sz val="9"/>
        <rFont val="Tw Cen MT"/>
        <family val="2"/>
      </rPr>
      <t>PR 203/14</t>
    </r>
  </si>
  <si>
    <r>
      <rPr>
        <sz val="9"/>
        <rFont val="Tw Cen MT"/>
        <family val="2"/>
      </rPr>
      <t>Mali Mining Company SARL (MAMICO SARL)</t>
    </r>
  </si>
  <si>
    <r>
      <rPr>
        <sz val="9"/>
        <rFont val="Tw Cen MT"/>
        <family val="2"/>
      </rPr>
      <t>086126731G</t>
    </r>
  </si>
  <si>
    <r>
      <rPr>
        <sz val="9"/>
        <rFont val="Tw Cen MT"/>
        <family val="2"/>
      </rPr>
      <t>APL-I-2080</t>
    </r>
  </si>
  <si>
    <r>
      <rPr>
        <sz val="9"/>
        <rFont val="Tw Cen MT"/>
        <family val="2"/>
      </rPr>
      <t>AEX 1280/18</t>
    </r>
  </si>
  <si>
    <r>
      <rPr>
        <sz val="9"/>
        <rFont val="Tw Cen MT"/>
        <family val="2"/>
      </rPr>
      <t>WANGARA SA</t>
    </r>
  </si>
  <si>
    <r>
      <rPr>
        <sz val="9"/>
        <rFont val="Tw Cen MT"/>
        <family val="2"/>
      </rPr>
      <t>087000188N</t>
    </r>
  </si>
  <si>
    <r>
      <rPr>
        <sz val="10"/>
        <rFont val="Tw Cen MT"/>
        <family val="2"/>
      </rPr>
      <t>Sandaré</t>
    </r>
  </si>
  <si>
    <r>
      <rPr>
        <sz val="9"/>
        <rFont val="Tw Cen MT"/>
        <family val="2"/>
      </rPr>
      <t>APL-I-2081</t>
    </r>
  </si>
  <si>
    <r>
      <rPr>
        <sz val="9"/>
        <rFont val="Tw Cen MT"/>
        <family val="2"/>
      </rPr>
      <t>AEX 1279/18</t>
    </r>
  </si>
  <si>
    <r>
      <rPr>
        <sz val="10"/>
        <rFont val="Tw Cen MT"/>
        <family val="2"/>
      </rPr>
      <t>Sébéssoukoto-Sud</t>
    </r>
  </si>
  <si>
    <r>
      <rPr>
        <sz val="9"/>
        <rFont val="Tw Cen MT"/>
        <family val="2"/>
      </rPr>
      <t>APL-I-2082</t>
    </r>
  </si>
  <si>
    <r>
      <rPr>
        <sz val="9"/>
        <rFont val="Tw Cen MT"/>
        <family val="2"/>
      </rPr>
      <t>PR 1427/18</t>
    </r>
  </si>
  <si>
    <r>
      <rPr>
        <sz val="9"/>
        <rFont val="Tw Cen MT"/>
        <family val="2"/>
      </rPr>
      <t>APL-I-2083</t>
    </r>
  </si>
  <si>
    <r>
      <rPr>
        <sz val="9"/>
        <rFont val="Tw Cen MT"/>
        <family val="2"/>
      </rPr>
      <t>PR 1368/18</t>
    </r>
  </si>
  <si>
    <r>
      <rPr>
        <sz val="10"/>
        <rFont val="Tw Cen MT"/>
        <family val="2"/>
      </rPr>
      <t>Sékoto-Sud</t>
    </r>
  </si>
  <si>
    <r>
      <rPr>
        <sz val="9"/>
        <rFont val="Tw Cen MT"/>
        <family val="2"/>
      </rPr>
      <t>APL-I-2084</t>
    </r>
  </si>
  <si>
    <r>
      <rPr>
        <sz val="9"/>
        <rFont val="Tw Cen MT"/>
        <family val="2"/>
      </rPr>
      <t>PR 1711/18</t>
    </r>
  </si>
  <si>
    <r>
      <rPr>
        <sz val="9"/>
        <rFont val="Tw Cen MT"/>
        <family val="2"/>
      </rPr>
      <t>APL-I-2085</t>
    </r>
  </si>
  <si>
    <r>
      <rPr>
        <sz val="9"/>
        <rFont val="Tw Cen MT"/>
        <family val="2"/>
      </rPr>
      <t>PR 1820/19</t>
    </r>
  </si>
  <si>
    <r>
      <rPr>
        <sz val="9"/>
        <rFont val="Tw Cen MT"/>
        <family val="2"/>
      </rPr>
      <t>APL-I-2086</t>
    </r>
  </si>
  <si>
    <r>
      <rPr>
        <sz val="9"/>
        <rFont val="Tw Cen MT"/>
        <family val="2"/>
      </rPr>
      <t>PR 1423/18</t>
    </r>
  </si>
  <si>
    <r>
      <rPr>
        <sz val="10"/>
        <rFont val="Tw Cen MT"/>
        <family val="2"/>
      </rPr>
      <t>Kobada-Est</t>
    </r>
  </si>
  <si>
    <r>
      <rPr>
        <sz val="9"/>
        <rFont val="Tw Cen MT"/>
        <family val="2"/>
      </rPr>
      <t>APL-I-2087</t>
    </r>
  </si>
  <si>
    <r>
      <rPr>
        <sz val="9"/>
        <rFont val="Tw Cen MT"/>
        <family val="2"/>
      </rPr>
      <t>APL-I-2088</t>
    </r>
  </si>
  <si>
    <r>
      <rPr>
        <sz val="9"/>
        <rFont val="Tw Cen MT"/>
        <family val="2"/>
      </rPr>
      <t>AE 1513/18</t>
    </r>
  </si>
  <si>
    <r>
      <rPr>
        <sz val="9"/>
        <rFont val="Tw Cen MT"/>
        <family val="2"/>
      </rPr>
      <t>APL-I-2089</t>
    </r>
  </si>
  <si>
    <r>
      <rPr>
        <sz val="9"/>
        <rFont val="Tw Cen MT"/>
        <family val="2"/>
      </rPr>
      <t>AEX 1282/18</t>
    </r>
  </si>
  <si>
    <r>
      <rPr>
        <sz val="9"/>
        <rFont val="Tw Cen MT"/>
        <family val="2"/>
      </rPr>
      <t>Catalyst Ressources SARL</t>
    </r>
  </si>
  <si>
    <r>
      <rPr>
        <sz val="9"/>
        <rFont val="Tw Cen MT"/>
        <family val="2"/>
      </rPr>
      <t>082242472E</t>
    </r>
  </si>
  <si>
    <r>
      <rPr>
        <sz val="10"/>
        <rFont val="Tw Cen MT"/>
        <family val="2"/>
      </rPr>
      <t>Samanafoulou</t>
    </r>
  </si>
  <si>
    <r>
      <rPr>
        <sz val="9"/>
        <rFont val="Tw Cen MT"/>
        <family val="2"/>
      </rPr>
      <t>APL-I-209</t>
    </r>
  </si>
  <si>
    <r>
      <rPr>
        <sz val="9"/>
        <rFont val="Tw Cen MT"/>
        <family val="2"/>
      </rPr>
      <t>PR 204/14</t>
    </r>
  </si>
  <si>
    <r>
      <rPr>
        <sz val="9"/>
        <rFont val="Tw Cen MT"/>
        <family val="2"/>
      </rPr>
      <t>Fortune Minière S.A</t>
    </r>
  </si>
  <si>
    <r>
      <rPr>
        <sz val="10"/>
        <rFont val="Tw Cen MT"/>
        <family val="2"/>
      </rPr>
      <t>Souroukoula</t>
    </r>
  </si>
  <si>
    <r>
      <rPr>
        <sz val="9"/>
        <rFont val="Tw Cen MT"/>
        <family val="2"/>
      </rPr>
      <t>APL-I-2090</t>
    </r>
  </si>
  <si>
    <r>
      <rPr>
        <sz val="9"/>
        <rFont val="Tw Cen MT"/>
        <family val="2"/>
      </rPr>
      <t>PR 1562/18</t>
    </r>
  </si>
  <si>
    <r>
      <rPr>
        <sz val="9"/>
        <rFont val="Tw Cen MT"/>
        <family val="2"/>
      </rPr>
      <t>APL-I-2091</t>
    </r>
  </si>
  <si>
    <r>
      <rPr>
        <sz val="9"/>
        <rFont val="Tw Cen MT"/>
        <family val="2"/>
      </rPr>
      <t>AEX 1283/18</t>
    </r>
  </si>
  <si>
    <r>
      <rPr>
        <sz val="10"/>
        <rFont val="Tw Cen MT"/>
        <family val="2"/>
      </rPr>
      <t>Niala -Sud</t>
    </r>
  </si>
  <si>
    <r>
      <rPr>
        <sz val="9"/>
        <rFont val="Tw Cen MT"/>
        <family val="2"/>
      </rPr>
      <t>APL-I-2092</t>
    </r>
  </si>
  <si>
    <r>
      <rPr>
        <sz val="9"/>
        <rFont val="Tw Cen MT"/>
        <family val="2"/>
      </rPr>
      <t>PE 2172/19</t>
    </r>
  </si>
  <si>
    <r>
      <rPr>
        <sz val="9"/>
        <rFont val="Tw Cen MT"/>
        <family val="2"/>
      </rPr>
      <t>APL-I-2093</t>
    </r>
  </si>
  <si>
    <r>
      <rPr>
        <sz val="9"/>
        <rFont val="Tw Cen MT"/>
        <family val="2"/>
      </rPr>
      <t>KOULOU - MINING SARL</t>
    </r>
  </si>
  <si>
    <r>
      <rPr>
        <sz val="9"/>
        <rFont val="Tw Cen MT"/>
        <family val="2"/>
      </rPr>
      <t>015002945G</t>
    </r>
  </si>
  <si>
    <r>
      <rPr>
        <sz val="10"/>
        <rFont val="Tw Cen MT"/>
        <family val="2"/>
      </rPr>
      <t>Djicokoroni</t>
    </r>
  </si>
  <si>
    <r>
      <rPr>
        <sz val="9"/>
        <rFont val="Tw Cen MT"/>
        <family val="2"/>
      </rPr>
      <t>APL-I-2094</t>
    </r>
  </si>
  <si>
    <r>
      <rPr>
        <sz val="9"/>
        <rFont val="Tw Cen MT"/>
        <family val="2"/>
      </rPr>
      <t>AEX 1363/18</t>
    </r>
  </si>
  <si>
    <r>
      <rPr>
        <sz val="9"/>
        <rFont val="Tw Cen MT"/>
        <family val="2"/>
      </rPr>
      <t>APL-I-2095</t>
    </r>
  </si>
  <si>
    <r>
      <rPr>
        <sz val="10"/>
        <rFont val="Tw Cen MT"/>
        <family val="2"/>
      </rPr>
      <t>Tissi-Est</t>
    </r>
  </si>
  <si>
    <r>
      <rPr>
        <sz val="9"/>
        <rFont val="Tw Cen MT"/>
        <family val="2"/>
      </rPr>
      <t>APL-I-2096</t>
    </r>
  </si>
  <si>
    <r>
      <rPr>
        <sz val="9"/>
        <rFont val="Tw Cen MT"/>
        <family val="2"/>
      </rPr>
      <t>PR 1566/18</t>
    </r>
  </si>
  <si>
    <r>
      <rPr>
        <sz val="9"/>
        <rFont val="Tw Cen MT"/>
        <family val="2"/>
      </rPr>
      <t>APL-I-2097</t>
    </r>
  </si>
  <si>
    <r>
      <rPr>
        <sz val="9"/>
        <rFont val="Tw Cen MT"/>
        <family val="2"/>
      </rPr>
      <t>PR 2483/21</t>
    </r>
  </si>
  <si>
    <r>
      <rPr>
        <sz val="9"/>
        <rFont val="Tw Cen MT"/>
        <family val="2"/>
      </rPr>
      <t>APL-I-2098</t>
    </r>
  </si>
  <si>
    <r>
      <rPr>
        <sz val="9"/>
        <rFont val="Tw Cen MT"/>
        <family val="2"/>
      </rPr>
      <t>AEX 1301/18</t>
    </r>
  </si>
  <si>
    <r>
      <rPr>
        <sz val="9"/>
        <rFont val="Tw Cen MT"/>
        <family val="2"/>
      </rPr>
      <t>Compagnie Minière du Mali</t>
    </r>
  </si>
  <si>
    <r>
      <rPr>
        <sz val="10"/>
        <rFont val="Tw Cen MT"/>
        <family val="2"/>
      </rPr>
      <t>Danderesso-Ouest</t>
    </r>
  </si>
  <si>
    <r>
      <rPr>
        <sz val="9"/>
        <rFont val="Tw Cen MT"/>
        <family val="2"/>
      </rPr>
      <t>APL-I-2099</t>
    </r>
  </si>
  <si>
    <r>
      <rPr>
        <sz val="10"/>
        <rFont val="Tw Cen MT"/>
        <family val="2"/>
      </rPr>
      <t>Nianeguela</t>
    </r>
  </si>
  <si>
    <r>
      <rPr>
        <sz val="9"/>
        <rFont val="Tw Cen MT"/>
        <family val="2"/>
      </rPr>
      <t>APL-I-21</t>
    </r>
  </si>
  <si>
    <r>
      <rPr>
        <sz val="9"/>
        <rFont val="Tw Cen MT"/>
        <family val="2"/>
      </rPr>
      <t>PR 19/11</t>
    </r>
  </si>
  <si>
    <r>
      <rPr>
        <sz val="9"/>
        <rFont val="Tw Cen MT"/>
        <family val="2"/>
      </rPr>
      <t>Mali Mining Ore Company LTD</t>
    </r>
  </si>
  <si>
    <r>
      <rPr>
        <sz val="9"/>
        <rFont val="Tw Cen MT"/>
        <family val="2"/>
      </rPr>
      <t>081126510N</t>
    </r>
  </si>
  <si>
    <r>
      <rPr>
        <sz val="9"/>
        <rFont val="Tw Cen MT"/>
        <family val="2"/>
      </rPr>
      <t>APL-I-210</t>
    </r>
  </si>
  <si>
    <r>
      <rPr>
        <sz val="9"/>
        <rFont val="Tw Cen MT"/>
        <family val="2"/>
      </rPr>
      <t>PR 205/14</t>
    </r>
  </si>
  <si>
    <r>
      <rPr>
        <sz val="10"/>
        <rFont val="Tw Cen MT"/>
        <family val="2"/>
      </rPr>
      <t>Faraba Nord</t>
    </r>
  </si>
  <si>
    <r>
      <rPr>
        <sz val="9"/>
        <rFont val="Tw Cen MT"/>
        <family val="2"/>
      </rPr>
      <t>APL-I-2100</t>
    </r>
  </si>
  <si>
    <r>
      <rPr>
        <sz val="10"/>
        <rFont val="Tw Cen MT"/>
        <family val="2"/>
      </rPr>
      <t>Koranpo - Sud</t>
    </r>
  </si>
  <si>
    <r>
      <rPr>
        <sz val="9"/>
        <rFont val="Tw Cen MT"/>
        <family val="2"/>
      </rPr>
      <t>APL-I-2101</t>
    </r>
  </si>
  <si>
    <r>
      <rPr>
        <sz val="9"/>
        <rFont val="Tw Cen MT"/>
        <family val="2"/>
      </rPr>
      <t>AEX 1300/18</t>
    </r>
  </si>
  <si>
    <r>
      <rPr>
        <sz val="9"/>
        <rFont val="Tw Cen MT"/>
        <family val="2"/>
      </rPr>
      <t>Jag Gold SARL</t>
    </r>
  </si>
  <si>
    <r>
      <rPr>
        <sz val="9"/>
        <rFont val="Tw Cen MT"/>
        <family val="2"/>
      </rPr>
      <t>084122787L</t>
    </r>
  </si>
  <si>
    <r>
      <rPr>
        <sz val="10"/>
        <rFont val="Tw Cen MT"/>
        <family val="2"/>
      </rPr>
      <t>Kolosso</t>
    </r>
  </si>
  <si>
    <r>
      <rPr>
        <sz val="9"/>
        <rFont val="Tw Cen MT"/>
        <family val="2"/>
      </rPr>
      <t>APL-I-2102</t>
    </r>
  </si>
  <si>
    <r>
      <rPr>
        <sz val="9"/>
        <rFont val="Tw Cen MT"/>
        <family val="2"/>
      </rPr>
      <t>APL-I-2103</t>
    </r>
  </si>
  <si>
    <r>
      <rPr>
        <sz val="10"/>
        <rFont val="Tw Cen MT"/>
        <family val="2"/>
      </rPr>
      <t>Kolosso-Ouest</t>
    </r>
  </si>
  <si>
    <r>
      <rPr>
        <sz val="9"/>
        <rFont val="Tw Cen MT"/>
        <family val="2"/>
      </rPr>
      <t>APL-I-2104</t>
    </r>
  </si>
  <si>
    <r>
      <rPr>
        <sz val="9"/>
        <rFont val="Tw Cen MT"/>
        <family val="2"/>
      </rPr>
      <t>AEX 1339/18</t>
    </r>
  </si>
  <si>
    <r>
      <rPr>
        <sz val="10"/>
        <rFont val="Tw Cen MT"/>
        <family val="2"/>
      </rPr>
      <t>Sikaya - Ouest</t>
    </r>
  </si>
  <si>
    <r>
      <rPr>
        <sz val="9"/>
        <rFont val="Tw Cen MT"/>
        <family val="2"/>
      </rPr>
      <t>APL-I-2105</t>
    </r>
  </si>
  <si>
    <r>
      <rPr>
        <sz val="9"/>
        <rFont val="Tw Cen MT"/>
        <family val="2"/>
      </rPr>
      <t>APL-I-2106</t>
    </r>
  </si>
  <si>
    <r>
      <rPr>
        <sz val="9"/>
        <rFont val="Tw Cen MT"/>
        <family val="2"/>
      </rPr>
      <t>Compass Gold Mali SARL</t>
    </r>
  </si>
  <si>
    <r>
      <rPr>
        <sz val="9"/>
        <rFont val="Tw Cen MT"/>
        <family val="2"/>
      </rPr>
      <t>086136670H</t>
    </r>
  </si>
  <si>
    <r>
      <rPr>
        <sz val="10"/>
        <rFont val="Tw Cen MT"/>
        <family val="2"/>
      </rPr>
      <t>Dovong</t>
    </r>
  </si>
  <si>
    <r>
      <rPr>
        <sz val="9"/>
        <rFont val="Tw Cen MT"/>
        <family val="2"/>
      </rPr>
      <t>APL-I-2107</t>
    </r>
  </si>
  <si>
    <r>
      <rPr>
        <sz val="9"/>
        <rFont val="Tw Cen MT"/>
        <family val="2"/>
      </rPr>
      <t>AEX 1335/18</t>
    </r>
  </si>
  <si>
    <r>
      <rPr>
        <sz val="10"/>
        <rFont val="Tw Cen MT"/>
        <family val="2"/>
      </rPr>
      <t>Binbougou</t>
    </r>
  </si>
  <si>
    <r>
      <rPr>
        <sz val="9"/>
        <rFont val="Tw Cen MT"/>
        <family val="2"/>
      </rPr>
      <t>APL-I-2108</t>
    </r>
  </si>
  <si>
    <r>
      <rPr>
        <sz val="10"/>
        <rFont val="Tw Cen MT"/>
        <family val="2"/>
      </rPr>
      <t>Samanafoulou-Ouest</t>
    </r>
  </si>
  <si>
    <r>
      <rPr>
        <sz val="9"/>
        <rFont val="Tw Cen MT"/>
        <family val="2"/>
      </rPr>
      <t>APL-I-2109</t>
    </r>
  </si>
  <si>
    <r>
      <rPr>
        <sz val="9"/>
        <rFont val="Tw Cen MT"/>
        <family val="2"/>
      </rPr>
      <t>AEX 1340/18</t>
    </r>
  </si>
  <si>
    <r>
      <rPr>
        <sz val="9"/>
        <rFont val="Tw Cen MT"/>
        <family val="2"/>
      </rPr>
      <t>APL-I-211</t>
    </r>
  </si>
  <si>
    <r>
      <rPr>
        <sz val="9"/>
        <rFont val="Tw Cen MT"/>
        <family val="2"/>
      </rPr>
      <t>PR 206/14</t>
    </r>
  </si>
  <si>
    <r>
      <rPr>
        <sz val="10"/>
        <rFont val="Tw Cen MT"/>
        <family val="2"/>
      </rPr>
      <t>Nangalasso</t>
    </r>
  </si>
  <si>
    <r>
      <rPr>
        <sz val="9"/>
        <rFont val="Tw Cen MT"/>
        <family val="2"/>
      </rPr>
      <t>APL-I-2110</t>
    </r>
  </si>
  <si>
    <r>
      <rPr>
        <sz val="9"/>
        <rFont val="Tw Cen MT"/>
        <family val="2"/>
      </rPr>
      <t>PR 2376/20</t>
    </r>
  </si>
  <si>
    <r>
      <rPr>
        <sz val="9"/>
        <rFont val="Tw Cen MT"/>
        <family val="2"/>
      </rPr>
      <t>Dado Mining SARL</t>
    </r>
  </si>
  <si>
    <r>
      <rPr>
        <sz val="9"/>
        <rFont val="Tw Cen MT"/>
        <family val="2"/>
      </rPr>
      <t>086138818W</t>
    </r>
  </si>
  <si>
    <r>
      <rPr>
        <sz val="10"/>
        <rFont val="Tw Cen MT"/>
        <family val="2"/>
      </rPr>
      <t>Kalakoro</t>
    </r>
  </si>
  <si>
    <r>
      <rPr>
        <sz val="9"/>
        <rFont val="Tw Cen MT"/>
        <family val="2"/>
      </rPr>
      <t>APL-I-2111</t>
    </r>
  </si>
  <si>
    <r>
      <rPr>
        <sz val="9"/>
        <rFont val="Tw Cen MT"/>
        <family val="2"/>
      </rPr>
      <t>AE 1414/18</t>
    </r>
  </si>
  <si>
    <r>
      <rPr>
        <sz val="9"/>
        <rFont val="Tw Cen MT"/>
        <family val="2"/>
      </rPr>
      <t>APL-I-2112</t>
    </r>
  </si>
  <si>
    <r>
      <rPr>
        <sz val="9"/>
        <rFont val="Tw Cen MT"/>
        <family val="2"/>
      </rPr>
      <t>Société Nioumala Diady Gold Mining "SND" SARL</t>
    </r>
  </si>
  <si>
    <r>
      <rPr>
        <sz val="9"/>
        <rFont val="Tw Cen MT"/>
        <family val="2"/>
      </rPr>
      <t>084130585R</t>
    </r>
  </si>
  <si>
    <r>
      <rPr>
        <sz val="10"/>
        <rFont val="Tw Cen MT"/>
        <family val="2"/>
      </rPr>
      <t>Faboula</t>
    </r>
  </si>
  <si>
    <r>
      <rPr>
        <sz val="9"/>
        <rFont val="Tw Cen MT"/>
        <family val="2"/>
      </rPr>
      <t>APL-I-2113</t>
    </r>
  </si>
  <si>
    <r>
      <rPr>
        <sz val="9"/>
        <rFont val="Tw Cen MT"/>
        <family val="2"/>
      </rPr>
      <t>Fofana Mining Resources-SARL</t>
    </r>
  </si>
  <si>
    <r>
      <rPr>
        <sz val="9"/>
        <rFont val="Tw Cen MT"/>
        <family val="2"/>
      </rPr>
      <t>021001065T</t>
    </r>
  </si>
  <si>
    <r>
      <rPr>
        <sz val="10"/>
        <rFont val="Tw Cen MT"/>
        <family val="2"/>
      </rPr>
      <t>Folobé</t>
    </r>
  </si>
  <si>
    <r>
      <rPr>
        <sz val="9"/>
        <rFont val="Tw Cen MT"/>
        <family val="2"/>
      </rPr>
      <t>APL-I-2114</t>
    </r>
  </si>
  <si>
    <r>
      <rPr>
        <sz val="9"/>
        <rFont val="Tw Cen MT"/>
        <family val="2"/>
      </rPr>
      <t>AEX 1362/18</t>
    </r>
  </si>
  <si>
    <r>
      <rPr>
        <sz val="10"/>
        <rFont val="Tw Cen MT"/>
        <family val="2"/>
      </rPr>
      <t>Moridiana</t>
    </r>
  </si>
  <si>
    <r>
      <rPr>
        <sz val="9"/>
        <rFont val="Tw Cen MT"/>
        <family val="2"/>
      </rPr>
      <t>APL-I-2115</t>
    </r>
  </si>
  <si>
    <r>
      <rPr>
        <sz val="9"/>
        <rFont val="Tw Cen MT"/>
        <family val="2"/>
      </rPr>
      <t>APL-I-2116</t>
    </r>
  </si>
  <si>
    <r>
      <rPr>
        <sz val="9"/>
        <rFont val="Tw Cen MT"/>
        <family val="2"/>
      </rPr>
      <t>Lontou CIMIC-SARL</t>
    </r>
  </si>
  <si>
    <r>
      <rPr>
        <sz val="9"/>
        <rFont val="Tw Cen MT"/>
        <family val="2"/>
      </rPr>
      <t>085129438D</t>
    </r>
  </si>
  <si>
    <r>
      <rPr>
        <sz val="10"/>
        <rFont val="Tw Cen MT"/>
        <family val="2"/>
      </rPr>
      <t>Sambala</t>
    </r>
  </si>
  <si>
    <r>
      <rPr>
        <sz val="9"/>
        <rFont val="Tw Cen MT"/>
        <family val="2"/>
      </rPr>
      <t>APL-I-2117</t>
    </r>
  </si>
  <si>
    <r>
      <rPr>
        <sz val="9"/>
        <rFont val="Tw Cen MT"/>
        <family val="2"/>
      </rPr>
      <t>AEX 1360/18</t>
    </r>
  </si>
  <si>
    <r>
      <rPr>
        <sz val="10"/>
        <rFont val="Tw Cen MT"/>
        <family val="2"/>
      </rPr>
      <t>Niambougou</t>
    </r>
  </si>
  <si>
    <r>
      <rPr>
        <sz val="9"/>
        <rFont val="Tw Cen MT"/>
        <family val="2"/>
      </rPr>
      <t>APL-I-2118</t>
    </r>
  </si>
  <si>
    <r>
      <rPr>
        <sz val="9"/>
        <rFont val="Tw Cen MT"/>
        <family val="2"/>
      </rPr>
      <t>PR 1685/18</t>
    </r>
  </si>
  <si>
    <r>
      <rPr>
        <sz val="9"/>
        <rFont val="Tw Cen MT"/>
        <family val="2"/>
      </rPr>
      <t>Fatimata &amp; Nafissatou  Mining "FANAM Mining SARL</t>
    </r>
  </si>
  <si>
    <r>
      <rPr>
        <sz val="9"/>
        <rFont val="Tw Cen MT"/>
        <family val="2"/>
      </rPr>
      <t>APL-I-2119</t>
    </r>
  </si>
  <si>
    <r>
      <rPr>
        <sz val="9"/>
        <rFont val="Tw Cen MT"/>
        <family val="2"/>
      </rPr>
      <t>APL-I-212</t>
    </r>
  </si>
  <si>
    <r>
      <rPr>
        <sz val="9"/>
        <rFont val="Tw Cen MT"/>
        <family val="2"/>
      </rPr>
      <t>PR 207/14</t>
    </r>
  </si>
  <si>
    <r>
      <rPr>
        <sz val="10"/>
        <rFont val="Tw Cen MT"/>
        <family val="2"/>
      </rPr>
      <t>N'Tebougou</t>
    </r>
  </si>
  <si>
    <r>
      <rPr>
        <sz val="9"/>
        <rFont val="Tw Cen MT"/>
        <family val="2"/>
      </rPr>
      <t>APL-I-2120</t>
    </r>
  </si>
  <si>
    <r>
      <rPr>
        <sz val="9"/>
        <rFont val="Tw Cen MT"/>
        <family val="2"/>
      </rPr>
      <t>APL-I-2121</t>
    </r>
  </si>
  <si>
    <r>
      <rPr>
        <sz val="10"/>
        <rFont val="Tw Cen MT"/>
        <family val="2"/>
      </rPr>
      <t>Mayel</t>
    </r>
  </si>
  <si>
    <r>
      <rPr>
        <sz val="9"/>
        <rFont val="Tw Cen MT"/>
        <family val="2"/>
      </rPr>
      <t>APL-I-2122</t>
    </r>
  </si>
  <si>
    <r>
      <rPr>
        <sz val="9"/>
        <rFont val="Tw Cen MT"/>
        <family val="2"/>
      </rPr>
      <t>AEX 1337/18</t>
    </r>
  </si>
  <si>
    <r>
      <rPr>
        <sz val="9"/>
        <rFont val="Tw Cen MT"/>
        <family val="2"/>
      </rPr>
      <t>APL-I-2123</t>
    </r>
  </si>
  <si>
    <r>
      <rPr>
        <sz val="9"/>
        <rFont val="Tw Cen MT"/>
        <family val="2"/>
      </rPr>
      <t>AEX 1338/18</t>
    </r>
  </si>
  <si>
    <r>
      <rPr>
        <sz val="10"/>
        <rFont val="Tw Cen MT"/>
        <family val="2"/>
      </rPr>
      <t xml:space="preserve">	 Tabakoro-Ouest</t>
    </r>
  </si>
  <si>
    <r>
      <rPr>
        <sz val="9"/>
        <rFont val="Tw Cen MT"/>
        <family val="2"/>
      </rPr>
      <t>APL-I-2124</t>
    </r>
  </si>
  <si>
    <r>
      <rPr>
        <sz val="10"/>
        <rFont val="Tw Cen MT"/>
        <family val="2"/>
      </rPr>
      <t>Fingouana</t>
    </r>
  </si>
  <si>
    <r>
      <rPr>
        <sz val="9"/>
        <rFont val="Tw Cen MT"/>
        <family val="2"/>
      </rPr>
      <t>APL-I-2125</t>
    </r>
  </si>
  <si>
    <r>
      <rPr>
        <sz val="9"/>
        <rFont val="Tw Cen MT"/>
        <family val="2"/>
      </rPr>
      <t>PR 2348/20</t>
    </r>
  </si>
  <si>
    <r>
      <rPr>
        <sz val="10"/>
        <rFont val="Tw Cen MT"/>
        <family val="2"/>
      </rPr>
      <t>Siékorolé</t>
    </r>
  </si>
  <si>
    <r>
      <rPr>
        <sz val="9"/>
        <rFont val="Tw Cen MT"/>
        <family val="2"/>
      </rPr>
      <t>APL-I-2126</t>
    </r>
  </si>
  <si>
    <r>
      <rPr>
        <sz val="9"/>
        <rFont val="Tw Cen MT"/>
        <family val="2"/>
      </rPr>
      <t>AE 1648/18</t>
    </r>
  </si>
  <si>
    <r>
      <rPr>
        <sz val="10"/>
        <rFont val="Tw Cen MT"/>
        <family val="2"/>
      </rPr>
      <t>Samaya Nord</t>
    </r>
  </si>
  <si>
    <r>
      <rPr>
        <sz val="9"/>
        <rFont val="Tw Cen MT"/>
        <family val="2"/>
      </rPr>
      <t>APL-I-2127</t>
    </r>
  </si>
  <si>
    <r>
      <rPr>
        <sz val="9"/>
        <rFont val="Tw Cen MT"/>
        <family val="2"/>
      </rPr>
      <t>PR 2510/21</t>
    </r>
  </si>
  <si>
    <r>
      <rPr>
        <sz val="9"/>
        <rFont val="Tw Cen MT"/>
        <family val="2"/>
      </rPr>
      <t>M.B.C Diffusion SARL</t>
    </r>
  </si>
  <si>
    <r>
      <rPr>
        <sz val="9"/>
        <rFont val="Tw Cen MT"/>
        <family val="2"/>
      </rPr>
      <t>084113971D</t>
    </r>
  </si>
  <si>
    <r>
      <rPr>
        <sz val="10"/>
        <rFont val="Tw Cen MT"/>
        <family val="2"/>
      </rPr>
      <t>Gladié-Est</t>
    </r>
  </si>
  <si>
    <r>
      <rPr>
        <sz val="9"/>
        <rFont val="Tw Cen MT"/>
        <family val="2"/>
      </rPr>
      <t>APL-I-2128</t>
    </r>
  </si>
  <si>
    <r>
      <rPr>
        <sz val="9"/>
        <rFont val="Tw Cen MT"/>
        <family val="2"/>
      </rPr>
      <t>AEX 1354/18</t>
    </r>
  </si>
  <si>
    <r>
      <rPr>
        <sz val="9"/>
        <rFont val="Tw Cen MT"/>
        <family val="2"/>
      </rPr>
      <t>S.P Ressources SARL</t>
    </r>
  </si>
  <si>
    <r>
      <rPr>
        <sz val="9"/>
        <rFont val="Tw Cen MT"/>
        <family val="2"/>
      </rPr>
      <t>081122107T</t>
    </r>
  </si>
  <si>
    <r>
      <rPr>
        <sz val="10"/>
        <rFont val="Tw Cen MT"/>
        <family val="2"/>
      </rPr>
      <t>Diban</t>
    </r>
  </si>
  <si>
    <r>
      <rPr>
        <sz val="9"/>
        <rFont val="Tw Cen MT"/>
        <family val="2"/>
      </rPr>
      <t>APL-I-2129</t>
    </r>
  </si>
  <si>
    <r>
      <rPr>
        <sz val="9"/>
        <rFont val="Tw Cen MT"/>
        <family val="2"/>
      </rPr>
      <t>PR 1669/18</t>
    </r>
  </si>
  <si>
    <r>
      <rPr>
        <sz val="9"/>
        <rFont val="Tw Cen MT"/>
        <family val="2"/>
      </rPr>
      <t>APL-I-213</t>
    </r>
  </si>
  <si>
    <r>
      <rPr>
        <sz val="9"/>
        <rFont val="Tw Cen MT"/>
        <family val="2"/>
      </rPr>
      <t>PR 208/14</t>
    </r>
  </si>
  <si>
    <r>
      <rPr>
        <sz val="10"/>
        <rFont val="Tw Cen MT"/>
        <family val="2"/>
      </rPr>
      <t>Mamissa</t>
    </r>
  </si>
  <si>
    <r>
      <rPr>
        <sz val="9"/>
        <rFont val="Tw Cen MT"/>
        <family val="2"/>
      </rPr>
      <t>APL-I-2130</t>
    </r>
  </si>
  <si>
    <r>
      <rPr>
        <sz val="9"/>
        <rFont val="Tw Cen MT"/>
        <family val="2"/>
      </rPr>
      <t>PR 2082/19</t>
    </r>
  </si>
  <si>
    <r>
      <rPr>
        <sz val="10"/>
        <rFont val="Tw Cen MT"/>
        <family val="2"/>
      </rPr>
      <t>Kofoulatiè-Ouest</t>
    </r>
  </si>
  <si>
    <r>
      <rPr>
        <sz val="9"/>
        <rFont val="Tw Cen MT"/>
        <family val="2"/>
      </rPr>
      <t>APL-I-2131</t>
    </r>
  </si>
  <si>
    <r>
      <rPr>
        <sz val="9"/>
        <rFont val="Tw Cen MT"/>
        <family val="2"/>
      </rPr>
      <t>APL-I-2132</t>
    </r>
  </si>
  <si>
    <r>
      <rPr>
        <sz val="10"/>
        <rFont val="Tw Cen MT"/>
        <family val="2"/>
      </rPr>
      <t>Sibinndi-ne</t>
    </r>
  </si>
  <si>
    <r>
      <rPr>
        <sz val="9"/>
        <rFont val="Tw Cen MT"/>
        <family val="2"/>
      </rPr>
      <t>APL-I-2133</t>
    </r>
  </si>
  <si>
    <r>
      <rPr>
        <sz val="10"/>
        <rFont val="Tw Cen MT"/>
        <family val="2"/>
      </rPr>
      <t>Falako</t>
    </r>
  </si>
  <si>
    <r>
      <rPr>
        <sz val="9"/>
        <rFont val="Tw Cen MT"/>
        <family val="2"/>
      </rPr>
      <t>APL-I-2134</t>
    </r>
  </si>
  <si>
    <r>
      <rPr>
        <sz val="10"/>
        <rFont val="Tw Cen MT"/>
        <family val="2"/>
      </rPr>
      <t>Falako-Ouest</t>
    </r>
  </si>
  <si>
    <r>
      <rPr>
        <sz val="9"/>
        <rFont val="Tw Cen MT"/>
        <family val="2"/>
      </rPr>
      <t>APL-I-2135</t>
    </r>
  </si>
  <si>
    <r>
      <rPr>
        <sz val="9"/>
        <rFont val="Tw Cen MT"/>
        <family val="2"/>
      </rPr>
      <t>BAUXITE ET FER MALI "SBF" SARL</t>
    </r>
  </si>
  <si>
    <r>
      <rPr>
        <sz val="9"/>
        <rFont val="Tw Cen MT"/>
        <family val="2"/>
      </rPr>
      <t>084127072X</t>
    </r>
  </si>
  <si>
    <r>
      <rPr>
        <sz val="10"/>
        <rFont val="Tw Cen MT"/>
        <family val="2"/>
      </rPr>
      <t>Nouara</t>
    </r>
  </si>
  <si>
    <r>
      <rPr>
        <sz val="9"/>
        <rFont val="Tw Cen MT"/>
        <family val="2"/>
      </rPr>
      <t>APL-I-2136</t>
    </r>
  </si>
  <si>
    <r>
      <rPr>
        <sz val="9"/>
        <rFont val="Tw Cen MT"/>
        <family val="2"/>
      </rPr>
      <t>Société Sandama Or Mali "'SOSO-MALI SARL"</t>
    </r>
  </si>
  <si>
    <r>
      <rPr>
        <sz val="9"/>
        <rFont val="Tw Cen MT"/>
        <family val="2"/>
      </rPr>
      <t>084127071K</t>
    </r>
  </si>
  <si>
    <r>
      <rPr>
        <sz val="9"/>
        <rFont val="Tw Cen MT"/>
        <family val="2"/>
      </rPr>
      <t>APL-I-2137</t>
    </r>
  </si>
  <si>
    <r>
      <rPr>
        <sz val="10"/>
        <rFont val="Tw Cen MT"/>
        <family val="2"/>
      </rPr>
      <t>Sakorodaba</t>
    </r>
  </si>
  <si>
    <r>
      <rPr>
        <sz val="9"/>
        <rFont val="Tw Cen MT"/>
        <family val="2"/>
      </rPr>
      <t>APL-I-2138</t>
    </r>
  </si>
  <si>
    <r>
      <rPr>
        <sz val="10"/>
        <rFont val="Tw Cen MT"/>
        <family val="2"/>
      </rPr>
      <t>Niamou</t>
    </r>
  </si>
  <si>
    <r>
      <rPr>
        <sz val="9"/>
        <rFont val="Tw Cen MT"/>
        <family val="2"/>
      </rPr>
      <t>APL-I-2139</t>
    </r>
  </si>
  <si>
    <r>
      <rPr>
        <sz val="10"/>
        <rFont val="Tw Cen MT"/>
        <family val="2"/>
      </rPr>
      <t xml:space="preserve"> Niouma-Makana</t>
    </r>
  </si>
  <si>
    <r>
      <rPr>
        <sz val="9"/>
        <rFont val="Tw Cen MT"/>
        <family val="2"/>
      </rPr>
      <t>APL-I-214</t>
    </r>
  </si>
  <si>
    <r>
      <rPr>
        <sz val="9"/>
        <rFont val="Tw Cen MT"/>
        <family val="2"/>
      </rPr>
      <t>PR 209/14</t>
    </r>
  </si>
  <si>
    <r>
      <rPr>
        <sz val="10"/>
        <rFont val="Tw Cen MT"/>
        <family val="2"/>
      </rPr>
      <t>Afarat-Sud</t>
    </r>
  </si>
  <si>
    <r>
      <rPr>
        <sz val="9"/>
        <rFont val="Tw Cen MT"/>
        <family val="2"/>
      </rPr>
      <t>APL-I-2140</t>
    </r>
  </si>
  <si>
    <r>
      <rPr>
        <sz val="9"/>
        <rFont val="Tw Cen MT"/>
        <family val="2"/>
      </rPr>
      <t>APL-I-2141</t>
    </r>
  </si>
  <si>
    <r>
      <rPr>
        <sz val="9"/>
        <rFont val="Tw Cen MT"/>
        <family val="2"/>
      </rPr>
      <t>APL-I-2142</t>
    </r>
  </si>
  <si>
    <r>
      <rPr>
        <sz val="9"/>
        <rFont val="Tw Cen MT"/>
        <family val="2"/>
      </rPr>
      <t>AEX 1352/18</t>
    </r>
  </si>
  <si>
    <r>
      <rPr>
        <sz val="10"/>
        <rFont val="Tw Cen MT"/>
        <family val="2"/>
      </rPr>
      <t>Goré</t>
    </r>
  </si>
  <si>
    <r>
      <rPr>
        <sz val="9"/>
        <rFont val="Tw Cen MT"/>
        <family val="2"/>
      </rPr>
      <t>APL-I-2143</t>
    </r>
  </si>
  <si>
    <r>
      <rPr>
        <sz val="9"/>
        <rFont val="Tw Cen MT"/>
        <family val="2"/>
      </rPr>
      <t>AEX 1361/18</t>
    </r>
  </si>
  <si>
    <r>
      <rPr>
        <sz val="9"/>
        <rFont val="Tw Cen MT"/>
        <family val="2"/>
      </rPr>
      <t>APL-I-2144</t>
    </r>
  </si>
  <si>
    <r>
      <rPr>
        <sz val="9"/>
        <rFont val="Tw Cen MT"/>
        <family val="2"/>
      </rPr>
      <t>AE 2327/20</t>
    </r>
  </si>
  <si>
    <r>
      <rPr>
        <sz val="9"/>
        <rFont val="Tw Cen MT"/>
        <family val="2"/>
      </rPr>
      <t>APL-I-2145</t>
    </r>
  </si>
  <si>
    <r>
      <rPr>
        <sz val="9"/>
        <rFont val="Tw Cen MT"/>
        <family val="2"/>
      </rPr>
      <t>AEX 1364/18</t>
    </r>
  </si>
  <si>
    <r>
      <rPr>
        <sz val="9"/>
        <rFont val="Tw Cen MT"/>
        <family val="2"/>
      </rPr>
      <t>MINA SERVICES SARL</t>
    </r>
  </si>
  <si>
    <r>
      <rPr>
        <sz val="9"/>
        <rFont val="Tw Cen MT"/>
        <family val="2"/>
      </rPr>
      <t>083330117L</t>
    </r>
  </si>
  <si>
    <r>
      <rPr>
        <sz val="10"/>
        <rFont val="Tw Cen MT"/>
        <family val="2"/>
      </rPr>
      <t>Sokarani</t>
    </r>
  </si>
  <si>
    <r>
      <rPr>
        <sz val="9"/>
        <rFont val="Tw Cen MT"/>
        <family val="2"/>
      </rPr>
      <t>APL-I-2146</t>
    </r>
  </si>
  <si>
    <r>
      <rPr>
        <sz val="9"/>
        <rFont val="Tw Cen MT"/>
        <family val="2"/>
      </rPr>
      <t>APL-I-2147</t>
    </r>
  </si>
  <si>
    <r>
      <rPr>
        <sz val="9"/>
        <rFont val="Tw Cen MT"/>
        <family val="2"/>
      </rPr>
      <t>APL-I-2148</t>
    </r>
  </si>
  <si>
    <r>
      <rPr>
        <sz val="9"/>
        <rFont val="Tw Cen MT"/>
        <family val="2"/>
      </rPr>
      <t>AE 1638/18</t>
    </r>
  </si>
  <si>
    <r>
      <rPr>
        <sz val="10"/>
        <rFont val="Tw Cen MT"/>
        <family val="2"/>
      </rPr>
      <t>Bamabougou Nord</t>
    </r>
  </si>
  <si>
    <r>
      <rPr>
        <sz val="9"/>
        <rFont val="Tw Cen MT"/>
        <family val="2"/>
      </rPr>
      <t>APL-I-2149</t>
    </r>
  </si>
  <si>
    <r>
      <rPr>
        <sz val="10"/>
        <rFont val="Tw Cen MT"/>
        <family val="2"/>
      </rPr>
      <t>Diondiala</t>
    </r>
  </si>
  <si>
    <r>
      <rPr>
        <sz val="9"/>
        <rFont val="Tw Cen MT"/>
        <family val="2"/>
      </rPr>
      <t>APL-I-215</t>
    </r>
  </si>
  <si>
    <r>
      <rPr>
        <sz val="9"/>
        <rFont val="Tw Cen MT"/>
        <family val="2"/>
      </rPr>
      <t>PR 210/13</t>
    </r>
  </si>
  <si>
    <r>
      <rPr>
        <sz val="9"/>
        <rFont val="Tw Cen MT"/>
        <family val="2"/>
      </rPr>
      <t>Birimian Gold Mali SARL</t>
    </r>
  </si>
  <si>
    <r>
      <rPr>
        <sz val="9"/>
        <rFont val="Tw Cen MT"/>
        <family val="2"/>
      </rPr>
      <t>084116322J</t>
    </r>
  </si>
  <si>
    <r>
      <rPr>
        <sz val="10"/>
        <rFont val="Tw Cen MT"/>
        <family val="2"/>
      </rPr>
      <t>Diokélébougou</t>
    </r>
  </si>
  <si>
    <r>
      <rPr>
        <sz val="9"/>
        <rFont val="Tw Cen MT"/>
        <family val="2"/>
      </rPr>
      <t>APL-I-2150</t>
    </r>
  </si>
  <si>
    <r>
      <rPr>
        <sz val="10"/>
        <rFont val="Tw Cen MT"/>
        <family val="2"/>
      </rPr>
      <t>Sodala</t>
    </r>
  </si>
  <si>
    <r>
      <rPr>
        <sz val="9"/>
        <rFont val="Tw Cen MT"/>
        <family val="2"/>
      </rPr>
      <t>APL-I-2151</t>
    </r>
  </si>
  <si>
    <r>
      <rPr>
        <sz val="9"/>
        <rFont val="Tw Cen MT"/>
        <family val="2"/>
      </rPr>
      <t>AEX 1332/18</t>
    </r>
  </si>
  <si>
    <r>
      <rPr>
        <sz val="10"/>
        <rFont val="Tw Cen MT"/>
        <family val="2"/>
      </rPr>
      <t>Mahidaga</t>
    </r>
  </si>
  <si>
    <r>
      <rPr>
        <sz val="9"/>
        <rFont val="Tw Cen MT"/>
        <family val="2"/>
      </rPr>
      <t>APL-I-2152</t>
    </r>
  </si>
  <si>
    <r>
      <rPr>
        <sz val="9"/>
        <rFont val="Tw Cen MT"/>
        <family val="2"/>
      </rPr>
      <t>AEX 1334/18</t>
    </r>
  </si>
  <si>
    <r>
      <rPr>
        <sz val="9"/>
        <rFont val="Tw Cen MT"/>
        <family val="2"/>
      </rPr>
      <t>SOCIETE MAHAMADOU CISSE ET FRERES SARL</t>
    </r>
  </si>
  <si>
    <r>
      <rPr>
        <sz val="9"/>
        <rFont val="Tw Cen MT"/>
        <family val="2"/>
      </rPr>
      <t>087000207E</t>
    </r>
  </si>
  <si>
    <r>
      <rPr>
        <sz val="9"/>
        <rFont val="Tw Cen MT"/>
        <family val="2"/>
      </rPr>
      <t>APL-I-2153</t>
    </r>
  </si>
  <si>
    <r>
      <rPr>
        <sz val="9"/>
        <rFont val="Tw Cen MT"/>
        <family val="2"/>
      </rPr>
      <t>AEX 1333/18</t>
    </r>
  </si>
  <si>
    <r>
      <rPr>
        <sz val="9"/>
        <rFont val="Tw Cen MT"/>
        <family val="2"/>
      </rPr>
      <t>ANNA SARL</t>
    </r>
  </si>
  <si>
    <r>
      <rPr>
        <sz val="9"/>
        <rFont val="Tw Cen MT"/>
        <family val="2"/>
      </rPr>
      <t>083335560P</t>
    </r>
  </si>
  <si>
    <r>
      <rPr>
        <sz val="10"/>
        <rFont val="Tw Cen MT"/>
        <family val="2"/>
      </rPr>
      <t>Boubou - Est</t>
    </r>
  </si>
  <si>
    <r>
      <rPr>
        <sz val="9"/>
        <rFont val="Tw Cen MT"/>
        <family val="2"/>
      </rPr>
      <t>APL-I-2154</t>
    </r>
  </si>
  <si>
    <r>
      <rPr>
        <sz val="9"/>
        <rFont val="Tw Cen MT"/>
        <family val="2"/>
      </rPr>
      <t>AEX 1336/18</t>
    </r>
  </si>
  <si>
    <r>
      <rPr>
        <sz val="9"/>
        <rFont val="Tw Cen MT"/>
        <family val="2"/>
      </rPr>
      <t>World - Services SARL</t>
    </r>
  </si>
  <si>
    <r>
      <rPr>
        <sz val="9"/>
        <rFont val="Tw Cen MT"/>
        <family val="2"/>
      </rPr>
      <t>025017688E</t>
    </r>
  </si>
  <si>
    <r>
      <rPr>
        <sz val="9"/>
        <rFont val="Tw Cen MT"/>
        <family val="2"/>
      </rPr>
      <t>APL-I-2155</t>
    </r>
  </si>
  <si>
    <r>
      <rPr>
        <sz val="9"/>
        <rFont val="Tw Cen MT"/>
        <family val="2"/>
      </rPr>
      <t>AEX 1356/18</t>
    </r>
  </si>
  <si>
    <r>
      <rPr>
        <sz val="9"/>
        <rFont val="Tw Cen MT"/>
        <family val="2"/>
      </rPr>
      <t>Industrie Malienne de Fer " IMAFER" SA</t>
    </r>
  </si>
  <si>
    <r>
      <rPr>
        <sz val="9"/>
        <rFont val="Tw Cen MT"/>
        <family val="2"/>
      </rPr>
      <t>021000702R</t>
    </r>
  </si>
  <si>
    <r>
      <rPr>
        <sz val="9"/>
        <rFont val="Tw Cen MT"/>
        <family val="2"/>
      </rPr>
      <t>APL-I-2156</t>
    </r>
  </si>
  <si>
    <r>
      <rPr>
        <sz val="9"/>
        <rFont val="Tw Cen MT"/>
        <family val="2"/>
      </rPr>
      <t>PR 1647/18</t>
    </r>
  </si>
  <si>
    <r>
      <rPr>
        <sz val="10"/>
        <rFont val="Tw Cen MT"/>
        <family val="2"/>
      </rPr>
      <t>Foulabouba-Nord</t>
    </r>
  </si>
  <si>
    <r>
      <rPr>
        <sz val="9"/>
        <rFont val="Tw Cen MT"/>
        <family val="2"/>
      </rPr>
      <t>APL-I-2157</t>
    </r>
  </si>
  <si>
    <r>
      <rPr>
        <sz val="9"/>
        <rFont val="Tw Cen MT"/>
        <family val="2"/>
      </rPr>
      <t>AP 1646/18</t>
    </r>
  </si>
  <si>
    <r>
      <rPr>
        <sz val="9"/>
        <rFont val="Tw Cen MT"/>
        <family val="2"/>
      </rPr>
      <t>APL-I-2158</t>
    </r>
  </si>
  <si>
    <r>
      <rPr>
        <sz val="9"/>
        <rFont val="Tw Cen MT"/>
        <family val="2"/>
      </rPr>
      <t>AEX 1355/18</t>
    </r>
  </si>
  <si>
    <r>
      <rPr>
        <sz val="9"/>
        <rFont val="Tw Cen MT"/>
        <family val="2"/>
      </rPr>
      <t>APL-I-2159</t>
    </r>
  </si>
  <si>
    <r>
      <rPr>
        <sz val="9"/>
        <rFont val="Tw Cen MT"/>
        <family val="2"/>
      </rPr>
      <t>Guimbi Goldco SARL</t>
    </r>
  </si>
  <si>
    <r>
      <rPr>
        <sz val="9"/>
        <rFont val="Tw Cen MT"/>
        <family val="2"/>
      </rPr>
      <t>082241210X</t>
    </r>
  </si>
  <si>
    <r>
      <rPr>
        <sz val="10"/>
        <rFont val="Tw Cen MT"/>
        <family val="2"/>
      </rPr>
      <t>Sandama</t>
    </r>
  </si>
  <si>
    <r>
      <rPr>
        <sz val="9"/>
        <rFont val="Tw Cen MT"/>
        <family val="2"/>
      </rPr>
      <t>APL-I-216</t>
    </r>
  </si>
  <si>
    <r>
      <rPr>
        <sz val="9"/>
        <rFont val="Tw Cen MT"/>
        <family val="2"/>
      </rPr>
      <t>PR 211/14</t>
    </r>
  </si>
  <si>
    <r>
      <rPr>
        <sz val="9"/>
        <rFont val="Tw Cen MT"/>
        <family val="2"/>
      </rPr>
      <t>Continental Mining Organisation Mali SARL</t>
    </r>
  </si>
  <si>
    <r>
      <rPr>
        <sz val="9"/>
        <rFont val="Tw Cen MT"/>
        <family val="2"/>
      </rPr>
      <t>082238241J</t>
    </r>
  </si>
  <si>
    <r>
      <rPr>
        <sz val="9"/>
        <rFont val="Tw Cen MT"/>
        <family val="2"/>
      </rPr>
      <t>APL-I-2160</t>
    </r>
  </si>
  <si>
    <r>
      <rPr>
        <sz val="9"/>
        <rFont val="Tw Cen MT"/>
        <family val="2"/>
      </rPr>
      <t>TRIANGLE GOLD RESOURCES DU MALI SARL</t>
    </r>
  </si>
  <si>
    <r>
      <rPr>
        <sz val="9"/>
        <rFont val="Tw Cen MT"/>
        <family val="2"/>
      </rPr>
      <t>021001075V</t>
    </r>
  </si>
  <si>
    <r>
      <rPr>
        <sz val="10"/>
        <rFont val="Tw Cen MT"/>
        <family val="2"/>
      </rPr>
      <t>Banan</t>
    </r>
  </si>
  <si>
    <r>
      <rPr>
        <sz val="9"/>
        <rFont val="Tw Cen MT"/>
        <family val="2"/>
      </rPr>
      <t>APL-I-2161</t>
    </r>
  </si>
  <si>
    <r>
      <rPr>
        <sz val="9"/>
        <rFont val="Tw Cen MT"/>
        <family val="2"/>
      </rPr>
      <t>AEX 1353/18</t>
    </r>
  </si>
  <si>
    <r>
      <rPr>
        <sz val="10"/>
        <rFont val="Tw Cen MT"/>
        <family val="2"/>
      </rPr>
      <t>Daka</t>
    </r>
  </si>
  <si>
    <r>
      <rPr>
        <sz val="9"/>
        <rFont val="Tw Cen MT"/>
        <family val="2"/>
      </rPr>
      <t>APL-I-2162</t>
    </r>
  </si>
  <si>
    <r>
      <rPr>
        <sz val="9"/>
        <rFont val="Tw Cen MT"/>
        <family val="2"/>
      </rPr>
      <t>AEX 1357/18</t>
    </r>
  </si>
  <si>
    <r>
      <rPr>
        <sz val="10"/>
        <rFont val="Tw Cen MT"/>
        <family val="2"/>
      </rPr>
      <t>Diakoro</t>
    </r>
  </si>
  <si>
    <r>
      <rPr>
        <sz val="9"/>
        <rFont val="Tw Cen MT"/>
        <family val="2"/>
      </rPr>
      <t>APL-I-2163</t>
    </r>
  </si>
  <si>
    <r>
      <rPr>
        <sz val="9"/>
        <rFont val="Tw Cen MT"/>
        <family val="2"/>
      </rPr>
      <t>PR 1700/18</t>
    </r>
  </si>
  <si>
    <r>
      <rPr>
        <sz val="10"/>
        <rFont val="Tw Cen MT"/>
        <family val="2"/>
      </rPr>
      <t xml:space="preserve">Kalako Ouest </t>
    </r>
  </si>
  <si>
    <r>
      <rPr>
        <sz val="9"/>
        <rFont val="Tw Cen MT"/>
        <family val="2"/>
      </rPr>
      <t>APL-I-2164</t>
    </r>
  </si>
  <si>
    <r>
      <rPr>
        <sz val="9"/>
        <rFont val="Tw Cen MT"/>
        <family val="2"/>
      </rPr>
      <t>AE 2182/19</t>
    </r>
  </si>
  <si>
    <r>
      <rPr>
        <sz val="10"/>
        <rFont val="Tw Cen MT"/>
        <family val="2"/>
      </rPr>
      <t>Kalakoro - Ouest</t>
    </r>
  </si>
  <si>
    <r>
      <rPr>
        <sz val="9"/>
        <rFont val="Tw Cen MT"/>
        <family val="2"/>
      </rPr>
      <t>APL-I-2165</t>
    </r>
  </si>
  <si>
    <r>
      <rPr>
        <sz val="9"/>
        <rFont val="Tw Cen MT"/>
        <family val="2"/>
      </rPr>
      <t>AEX 1358/18</t>
    </r>
  </si>
  <si>
    <r>
      <rPr>
        <sz val="10"/>
        <rFont val="Tw Cen MT"/>
        <family val="2"/>
      </rPr>
      <t xml:space="preserve">Sekoto - Ouest </t>
    </r>
  </si>
  <si>
    <r>
      <rPr>
        <sz val="9"/>
        <rFont val="Tw Cen MT"/>
        <family val="2"/>
      </rPr>
      <t>APL-I-2166</t>
    </r>
  </si>
  <si>
    <r>
      <rPr>
        <sz val="9"/>
        <rFont val="Tw Cen MT"/>
        <family val="2"/>
      </rPr>
      <t>BINKE CONSTRUCTION SARL</t>
    </r>
  </si>
  <si>
    <r>
      <rPr>
        <sz val="9"/>
        <rFont val="Tw Cen MT"/>
        <family val="2"/>
      </rPr>
      <t>086143825W</t>
    </r>
  </si>
  <si>
    <r>
      <rPr>
        <sz val="10"/>
        <rFont val="Tw Cen MT"/>
        <family val="2"/>
      </rPr>
      <t>Bougoudiré</t>
    </r>
  </si>
  <si>
    <r>
      <rPr>
        <sz val="9"/>
        <rFont val="Tw Cen MT"/>
        <family val="2"/>
      </rPr>
      <t>APL-I-2167</t>
    </r>
  </si>
  <si>
    <r>
      <rPr>
        <sz val="9"/>
        <rFont val="Tw Cen MT"/>
        <family val="2"/>
      </rPr>
      <t>PR 1708/18</t>
    </r>
  </si>
  <si>
    <r>
      <rPr>
        <sz val="9"/>
        <rFont val="Tw Cen MT"/>
        <family val="2"/>
      </rPr>
      <t>APL-I-2168</t>
    </r>
  </si>
  <si>
    <r>
      <rPr>
        <sz val="10"/>
        <rFont val="Tw Cen MT"/>
        <family val="2"/>
      </rPr>
      <t>Sankarani-Est</t>
    </r>
  </si>
  <si>
    <r>
      <rPr>
        <sz val="9"/>
        <rFont val="Tw Cen MT"/>
        <family val="2"/>
      </rPr>
      <t>APL-I-2169</t>
    </r>
  </si>
  <si>
    <r>
      <rPr>
        <sz val="9"/>
        <rFont val="Tw Cen MT"/>
        <family val="2"/>
      </rPr>
      <t>AEX 1409/18</t>
    </r>
  </si>
  <si>
    <r>
      <rPr>
        <sz val="9"/>
        <rFont val="Tw Cen MT"/>
        <family val="2"/>
      </rPr>
      <t>DIAOUDIA SERVICE</t>
    </r>
  </si>
  <si>
    <r>
      <rPr>
        <sz val="9"/>
        <rFont val="Tw Cen MT"/>
        <family val="2"/>
      </rPr>
      <t>083328942J</t>
    </r>
  </si>
  <si>
    <r>
      <rPr>
        <sz val="10"/>
        <rFont val="Tw Cen MT"/>
        <family val="2"/>
      </rPr>
      <t>Madina Diassa</t>
    </r>
  </si>
  <si>
    <r>
      <rPr>
        <sz val="9"/>
        <rFont val="Tw Cen MT"/>
        <family val="2"/>
      </rPr>
      <t>APL-I-217</t>
    </r>
  </si>
  <si>
    <r>
      <rPr>
        <sz val="9"/>
        <rFont val="Tw Cen MT"/>
        <family val="2"/>
      </rPr>
      <t>PR 212/13</t>
    </r>
  </si>
  <si>
    <r>
      <rPr>
        <sz val="9"/>
        <rFont val="Tw Cen MT"/>
        <family val="2"/>
      </rPr>
      <t>Taurian Minerals Mali Sarl</t>
    </r>
  </si>
  <si>
    <r>
      <rPr>
        <sz val="9"/>
        <rFont val="Tw Cen MT"/>
        <family val="2"/>
      </rPr>
      <t>085121732C</t>
    </r>
  </si>
  <si>
    <r>
      <rPr>
        <sz val="10"/>
        <rFont val="Tw Cen MT"/>
        <family val="2"/>
      </rPr>
      <t>Safo</t>
    </r>
  </si>
  <si>
    <r>
      <rPr>
        <sz val="9"/>
        <rFont val="Tw Cen MT"/>
        <family val="2"/>
      </rPr>
      <t>APL-I-2170</t>
    </r>
  </si>
  <si>
    <r>
      <rPr>
        <sz val="9"/>
        <rFont val="Tw Cen MT"/>
        <family val="2"/>
      </rPr>
      <t>AE 2228/19</t>
    </r>
  </si>
  <si>
    <r>
      <rPr>
        <sz val="9"/>
        <rFont val="Tw Cen MT"/>
        <family val="2"/>
      </rPr>
      <t>APL-I-2171</t>
    </r>
  </si>
  <si>
    <r>
      <rPr>
        <sz val="9"/>
        <rFont val="Tw Cen MT"/>
        <family val="2"/>
      </rPr>
      <t>APL-I-2172</t>
    </r>
  </si>
  <si>
    <r>
      <rPr>
        <sz val="10"/>
        <rFont val="Tw Cen MT"/>
        <family val="2"/>
      </rPr>
      <t>Dialakoro-Djitoumou</t>
    </r>
  </si>
  <si>
    <r>
      <rPr>
        <sz val="9"/>
        <rFont val="Tw Cen MT"/>
        <family val="2"/>
      </rPr>
      <t>APL-I-2173</t>
    </r>
  </si>
  <si>
    <r>
      <rPr>
        <sz val="9"/>
        <rFont val="Tw Cen MT"/>
        <family val="2"/>
      </rPr>
      <t>AEX 1359/18</t>
    </r>
  </si>
  <si>
    <r>
      <rPr>
        <sz val="9"/>
        <rFont val="Tw Cen MT"/>
        <family val="2"/>
      </rPr>
      <t>MINEKO SARL</t>
    </r>
  </si>
  <si>
    <r>
      <rPr>
        <sz val="9"/>
        <rFont val="Tw Cen MT"/>
        <family val="2"/>
      </rPr>
      <t>085138250N</t>
    </r>
  </si>
  <si>
    <r>
      <rPr>
        <sz val="10"/>
        <rFont val="Tw Cen MT"/>
        <family val="2"/>
      </rPr>
      <t>Ména</t>
    </r>
  </si>
  <si>
    <r>
      <rPr>
        <sz val="9"/>
        <rFont val="Tw Cen MT"/>
        <family val="2"/>
      </rPr>
      <t>APL-I-2174</t>
    </r>
  </si>
  <si>
    <r>
      <rPr>
        <sz val="9"/>
        <rFont val="Tw Cen MT"/>
        <family val="2"/>
      </rPr>
      <t>APL-I-2175</t>
    </r>
  </si>
  <si>
    <r>
      <rPr>
        <sz val="9"/>
        <rFont val="Tw Cen MT"/>
        <family val="2"/>
      </rPr>
      <t>AEX 1402/18</t>
    </r>
  </si>
  <si>
    <r>
      <rPr>
        <sz val="10"/>
        <rFont val="Tw Cen MT"/>
        <family val="2"/>
      </rPr>
      <t>Kaban-Nord</t>
    </r>
  </si>
  <si>
    <r>
      <rPr>
        <sz val="9"/>
        <rFont val="Tw Cen MT"/>
        <family val="2"/>
      </rPr>
      <t>APL-I-2176</t>
    </r>
  </si>
  <si>
    <r>
      <rPr>
        <sz val="9"/>
        <rFont val="Tw Cen MT"/>
        <family val="2"/>
      </rPr>
      <t>AE 1428/18</t>
    </r>
  </si>
  <si>
    <r>
      <rPr>
        <sz val="9"/>
        <rFont val="Tw Cen MT"/>
        <family val="2"/>
      </rPr>
      <t>APL-I-2177</t>
    </r>
  </si>
  <si>
    <r>
      <rPr>
        <sz val="10"/>
        <rFont val="Tw Cen MT"/>
        <family val="2"/>
      </rPr>
      <t>Toukoro</t>
    </r>
  </si>
  <si>
    <r>
      <rPr>
        <sz val="9"/>
        <rFont val="Tw Cen MT"/>
        <family val="2"/>
      </rPr>
      <t>APL-I-2178</t>
    </r>
  </si>
  <si>
    <r>
      <rPr>
        <sz val="9"/>
        <rFont val="Tw Cen MT"/>
        <family val="2"/>
      </rPr>
      <t>APL-I-2179</t>
    </r>
  </si>
  <si>
    <r>
      <rPr>
        <sz val="9"/>
        <rFont val="Tw Cen MT"/>
        <family val="2"/>
      </rPr>
      <t>PR 2447/21</t>
    </r>
  </si>
  <si>
    <r>
      <rPr>
        <sz val="9"/>
        <rFont val="Tw Cen MT"/>
        <family val="2"/>
      </rPr>
      <t>DIEBE MINING SARL</t>
    </r>
  </si>
  <si>
    <r>
      <rPr>
        <sz val="9"/>
        <rFont val="Tw Cen MT"/>
        <family val="2"/>
      </rPr>
      <t>086145035N</t>
    </r>
  </si>
  <si>
    <r>
      <rPr>
        <sz val="10"/>
        <rFont val="Tw Cen MT"/>
        <family val="2"/>
      </rPr>
      <t>Tofola</t>
    </r>
  </si>
  <si>
    <r>
      <rPr>
        <sz val="9"/>
        <rFont val="Tw Cen MT"/>
        <family val="2"/>
      </rPr>
      <t>APL-I-218</t>
    </r>
  </si>
  <si>
    <r>
      <rPr>
        <sz val="9"/>
        <rFont val="Tw Cen MT"/>
        <family val="2"/>
      </rPr>
      <t>PR 213/13</t>
    </r>
  </si>
  <si>
    <r>
      <rPr>
        <sz val="9"/>
        <rFont val="Tw Cen MT"/>
        <family val="2"/>
      </rPr>
      <t>APL-I-2180</t>
    </r>
  </si>
  <si>
    <r>
      <rPr>
        <sz val="9"/>
        <rFont val="Tw Cen MT"/>
        <family val="2"/>
      </rPr>
      <t>APL-I-2181</t>
    </r>
  </si>
  <si>
    <r>
      <rPr>
        <sz val="9"/>
        <rFont val="Tw Cen MT"/>
        <family val="2"/>
      </rPr>
      <t>APL-I-2182</t>
    </r>
  </si>
  <si>
    <r>
      <rPr>
        <sz val="10"/>
        <rFont val="Tw Cen MT"/>
        <family val="2"/>
      </rPr>
      <t>Yérémoundé</t>
    </r>
  </si>
  <si>
    <r>
      <rPr>
        <sz val="9"/>
        <rFont val="Tw Cen MT"/>
        <family val="2"/>
      </rPr>
      <t>APL-I-2183</t>
    </r>
  </si>
  <si>
    <r>
      <rPr>
        <sz val="10"/>
        <rFont val="Tw Cen MT"/>
        <family val="2"/>
      </rPr>
      <t>Dougoufing-Ouest</t>
    </r>
  </si>
  <si>
    <r>
      <rPr>
        <sz val="9"/>
        <rFont val="Tw Cen MT"/>
        <family val="2"/>
      </rPr>
      <t>APL-I-2184</t>
    </r>
  </si>
  <si>
    <r>
      <rPr>
        <sz val="9"/>
        <rFont val="Tw Cen MT"/>
        <family val="2"/>
      </rPr>
      <t>PR 1642/18</t>
    </r>
  </si>
  <si>
    <r>
      <rPr>
        <sz val="9"/>
        <rFont val="Tw Cen MT"/>
        <family val="2"/>
      </rPr>
      <t>APL-I-2185</t>
    </r>
  </si>
  <si>
    <r>
      <rPr>
        <sz val="9"/>
        <rFont val="Tw Cen MT"/>
        <family val="2"/>
      </rPr>
      <t>PR 1986/19</t>
    </r>
  </si>
  <si>
    <r>
      <rPr>
        <sz val="10"/>
        <rFont val="Tw Cen MT"/>
        <family val="2"/>
      </rPr>
      <t>Syinsorola</t>
    </r>
  </si>
  <si>
    <r>
      <rPr>
        <sz val="9"/>
        <rFont val="Tw Cen MT"/>
        <family val="2"/>
      </rPr>
      <t>APL-I-2186</t>
    </r>
  </si>
  <si>
    <r>
      <rPr>
        <sz val="9"/>
        <rFont val="Tw Cen MT"/>
        <family val="2"/>
      </rPr>
      <t>PR 2154/19</t>
    </r>
  </si>
  <si>
    <r>
      <rPr>
        <sz val="10"/>
        <rFont val="Tw Cen MT"/>
        <family val="2"/>
      </rPr>
      <t>Mena</t>
    </r>
  </si>
  <si>
    <r>
      <rPr>
        <sz val="9"/>
        <rFont val="Tw Cen MT"/>
        <family val="2"/>
      </rPr>
      <t>APL-I-2187</t>
    </r>
  </si>
  <si>
    <r>
      <rPr>
        <sz val="9"/>
        <rFont val="Tw Cen MT"/>
        <family val="2"/>
      </rPr>
      <t>PR 1628/18</t>
    </r>
  </si>
  <si>
    <r>
      <rPr>
        <sz val="9"/>
        <rFont val="Tw Cen MT"/>
        <family val="2"/>
      </rPr>
      <t>MALI GOLD EXPLORATION SARL</t>
    </r>
  </si>
  <si>
    <r>
      <rPr>
        <sz val="9"/>
        <rFont val="Tw Cen MT"/>
        <family val="2"/>
      </rPr>
      <t>086147207T</t>
    </r>
  </si>
  <si>
    <r>
      <rPr>
        <sz val="10"/>
        <rFont val="Tw Cen MT"/>
        <family val="2"/>
      </rPr>
      <t>Sankarani Est</t>
    </r>
  </si>
  <si>
    <r>
      <rPr>
        <sz val="9"/>
        <rFont val="Tw Cen MT"/>
        <family val="2"/>
      </rPr>
      <t>APL-I-2188</t>
    </r>
  </si>
  <si>
    <r>
      <rPr>
        <sz val="9"/>
        <rFont val="Tw Cen MT"/>
        <family val="2"/>
      </rPr>
      <t>LEBENNA SARL</t>
    </r>
  </si>
  <si>
    <r>
      <rPr>
        <sz val="9"/>
        <rFont val="Tw Cen MT"/>
        <family val="2"/>
      </rPr>
      <t>086144514P</t>
    </r>
  </si>
  <si>
    <r>
      <rPr>
        <sz val="10"/>
        <rFont val="Tw Cen MT"/>
        <family val="2"/>
      </rPr>
      <t>Kouloudjè</t>
    </r>
  </si>
  <si>
    <r>
      <rPr>
        <sz val="9"/>
        <rFont val="Tw Cen MT"/>
        <family val="2"/>
      </rPr>
      <t>APL-I-2189</t>
    </r>
  </si>
  <si>
    <r>
      <rPr>
        <sz val="9"/>
        <rFont val="Tw Cen MT"/>
        <family val="2"/>
      </rPr>
      <t>APL-I-219</t>
    </r>
  </si>
  <si>
    <r>
      <rPr>
        <sz val="9"/>
        <rFont val="Tw Cen MT"/>
        <family val="2"/>
      </rPr>
      <t>PR 214/13</t>
    </r>
  </si>
  <si>
    <r>
      <rPr>
        <sz val="10"/>
        <rFont val="Tw Cen MT"/>
        <family val="2"/>
      </rPr>
      <t>Makono</t>
    </r>
  </si>
  <si>
    <r>
      <rPr>
        <sz val="9"/>
        <rFont val="Tw Cen MT"/>
        <family val="2"/>
      </rPr>
      <t>APL-I-2190</t>
    </r>
  </si>
  <si>
    <r>
      <rPr>
        <sz val="9"/>
        <rFont val="Tw Cen MT"/>
        <family val="2"/>
      </rPr>
      <t>AEX 1351/18</t>
    </r>
  </si>
  <si>
    <r>
      <rPr>
        <sz val="9"/>
        <rFont val="Tw Cen MT"/>
        <family val="2"/>
      </rPr>
      <t>MALI MARIA SERVICES "5MS-SARL"</t>
    </r>
  </si>
  <si>
    <r>
      <rPr>
        <sz val="9"/>
        <rFont val="Tw Cen MT"/>
        <family val="2"/>
      </rPr>
      <t>025027085K</t>
    </r>
  </si>
  <si>
    <r>
      <rPr>
        <sz val="10"/>
        <rFont val="Tw Cen MT"/>
        <family val="2"/>
      </rPr>
      <t>Tosséguéla</t>
    </r>
  </si>
  <si>
    <r>
      <rPr>
        <sz val="9"/>
        <rFont val="Tw Cen MT"/>
        <family val="2"/>
      </rPr>
      <t>APL-I-2191</t>
    </r>
  </si>
  <si>
    <r>
      <rPr>
        <sz val="9"/>
        <rFont val="Tw Cen MT"/>
        <family val="2"/>
      </rPr>
      <t>SOCIETE D'INGENIERIE POUR LE DEVELOPPEMENT "S.I.D - SARL"</t>
    </r>
  </si>
  <si>
    <r>
      <rPr>
        <sz val="9"/>
        <rFont val="Tw Cen MT"/>
        <family val="2"/>
      </rPr>
      <t>085102927K</t>
    </r>
  </si>
  <si>
    <r>
      <rPr>
        <sz val="9"/>
        <rFont val="Tw Cen MT"/>
        <family val="2"/>
      </rPr>
      <t>APL-I-2192</t>
    </r>
  </si>
  <si>
    <r>
      <rPr>
        <sz val="9"/>
        <rFont val="Tw Cen MT"/>
        <family val="2"/>
      </rPr>
      <t>MAGHREB AFRICAN GOLD SARL</t>
    </r>
  </si>
  <si>
    <r>
      <rPr>
        <sz val="9"/>
        <rFont val="Tw Cen MT"/>
        <family val="2"/>
      </rPr>
      <t>084131721H</t>
    </r>
  </si>
  <si>
    <r>
      <rPr>
        <sz val="10"/>
        <rFont val="Tw Cen MT"/>
        <family val="2"/>
      </rPr>
      <t>Férétou</t>
    </r>
  </si>
  <si>
    <r>
      <rPr>
        <sz val="9"/>
        <rFont val="Tw Cen MT"/>
        <family val="2"/>
      </rPr>
      <t>APL-I-2193</t>
    </r>
  </si>
  <si>
    <r>
      <rPr>
        <sz val="9"/>
        <rFont val="Tw Cen MT"/>
        <family val="2"/>
      </rPr>
      <t>APL-I-2194</t>
    </r>
  </si>
  <si>
    <r>
      <rPr>
        <sz val="9"/>
        <rFont val="Tw Cen MT"/>
        <family val="2"/>
      </rPr>
      <t>ARABIAN LIMITED SARL</t>
    </r>
  </si>
  <si>
    <r>
      <rPr>
        <sz val="9"/>
        <rFont val="Tw Cen MT"/>
        <family val="2"/>
      </rPr>
      <t>085136862Y</t>
    </r>
  </si>
  <si>
    <r>
      <rPr>
        <sz val="10"/>
        <rFont val="Tw Cen MT"/>
        <family val="2"/>
      </rPr>
      <t>Siélé Ouest</t>
    </r>
  </si>
  <si>
    <r>
      <rPr>
        <sz val="9"/>
        <rFont val="Tw Cen MT"/>
        <family val="2"/>
      </rPr>
      <t>APL-I-2195</t>
    </r>
  </si>
  <si>
    <r>
      <rPr>
        <sz val="9"/>
        <rFont val="Tw Cen MT"/>
        <family val="2"/>
      </rPr>
      <t>APL-I-2196</t>
    </r>
  </si>
  <si>
    <r>
      <rPr>
        <sz val="9"/>
        <rFont val="Tw Cen MT"/>
        <family val="2"/>
      </rPr>
      <t>PREDICTIVE DISCOVERY MALI SARL</t>
    </r>
  </si>
  <si>
    <r>
      <rPr>
        <sz val="9"/>
        <rFont val="Tw Cen MT"/>
        <family val="2"/>
      </rPr>
      <t>083335726W</t>
    </r>
  </si>
  <si>
    <r>
      <rPr>
        <sz val="9"/>
        <rFont val="Tw Cen MT"/>
        <family val="2"/>
      </rPr>
      <t>APL-I-2197</t>
    </r>
  </si>
  <si>
    <r>
      <rPr>
        <sz val="9"/>
        <rFont val="Tw Cen MT"/>
        <family val="2"/>
      </rPr>
      <t>APL-I-2198</t>
    </r>
  </si>
  <si>
    <r>
      <rPr>
        <sz val="9"/>
        <rFont val="Tw Cen MT"/>
        <family val="2"/>
      </rPr>
      <t>APL-I-2199</t>
    </r>
  </si>
  <si>
    <r>
      <rPr>
        <sz val="9"/>
        <rFont val="Tw Cen MT"/>
        <family val="2"/>
      </rPr>
      <t>AP 2375/20</t>
    </r>
  </si>
  <si>
    <r>
      <rPr>
        <sz val="9"/>
        <rFont val="Tw Cen MT"/>
        <family val="2"/>
      </rPr>
      <t>SHENG TONG SARL</t>
    </r>
  </si>
  <si>
    <r>
      <rPr>
        <sz val="9"/>
        <rFont val="Tw Cen MT"/>
        <family val="2"/>
      </rPr>
      <t>0861134987 E</t>
    </r>
  </si>
  <si>
    <r>
      <rPr>
        <sz val="9"/>
        <rFont val="Tw Cen MT"/>
        <family val="2"/>
      </rPr>
      <t>APL-I-22</t>
    </r>
  </si>
  <si>
    <r>
      <rPr>
        <sz val="9"/>
        <rFont val="Tw Cen MT"/>
        <family val="2"/>
      </rPr>
      <t>PR 20/11</t>
    </r>
  </si>
  <si>
    <r>
      <rPr>
        <sz val="9"/>
        <rFont val="Tw Cen MT"/>
        <family val="2"/>
      </rPr>
      <t>APL-I-220</t>
    </r>
  </si>
  <si>
    <r>
      <rPr>
        <sz val="9"/>
        <rFont val="Tw Cen MT"/>
        <family val="2"/>
      </rPr>
      <t>AE 325/08</t>
    </r>
  </si>
  <si>
    <r>
      <rPr>
        <sz val="9"/>
        <rFont val="Tw Cen MT"/>
        <family val="2"/>
      </rPr>
      <t>Société Gamby &amp; Frère SARL</t>
    </r>
  </si>
  <si>
    <r>
      <rPr>
        <sz val="10"/>
        <rFont val="Tw Cen MT"/>
        <family val="2"/>
      </rPr>
      <t>Falany-Mountougoula</t>
    </r>
  </si>
  <si>
    <r>
      <rPr>
        <sz val="9"/>
        <rFont val="Tw Cen MT"/>
        <family val="2"/>
      </rPr>
      <t>APL-I-2200</t>
    </r>
  </si>
  <si>
    <r>
      <rPr>
        <sz val="9"/>
        <rFont val="Tw Cen MT"/>
        <family val="2"/>
      </rPr>
      <t>DAMPAN RESSOURCES SARL</t>
    </r>
  </si>
  <si>
    <r>
      <rPr>
        <sz val="9"/>
        <rFont val="Tw Cen MT"/>
        <family val="2"/>
      </rPr>
      <t>084131855T</t>
    </r>
  </si>
  <si>
    <r>
      <rPr>
        <sz val="10"/>
        <rFont val="Tw Cen MT"/>
        <family val="2"/>
      </rPr>
      <t>Bantako - Nord</t>
    </r>
  </si>
  <si>
    <r>
      <rPr>
        <sz val="9"/>
        <rFont val="Tw Cen MT"/>
        <family val="2"/>
      </rPr>
      <t>APL-I-2201</t>
    </r>
  </si>
  <si>
    <r>
      <rPr>
        <sz val="9"/>
        <rFont val="Tw Cen MT"/>
        <family val="2"/>
      </rPr>
      <t>PR 2342/20</t>
    </r>
  </si>
  <si>
    <r>
      <rPr>
        <sz val="9"/>
        <rFont val="Tw Cen MT"/>
        <family val="2"/>
      </rPr>
      <t>APL-I-2202</t>
    </r>
  </si>
  <si>
    <r>
      <rPr>
        <sz val="9"/>
        <rFont val="Tw Cen MT"/>
        <family val="2"/>
      </rPr>
      <t>AP 1565/18</t>
    </r>
  </si>
  <si>
    <r>
      <rPr>
        <sz val="10"/>
        <rFont val="Tw Cen MT"/>
        <family val="2"/>
      </rPr>
      <t>Bantanko - Nord</t>
    </r>
  </si>
  <si>
    <r>
      <rPr>
        <sz val="9"/>
        <rFont val="Tw Cen MT"/>
        <family val="2"/>
      </rPr>
      <t>APL-I-2203</t>
    </r>
  </si>
  <si>
    <r>
      <rPr>
        <sz val="10"/>
        <rFont val="Tw Cen MT"/>
        <family val="2"/>
      </rPr>
      <t>Kalaka</t>
    </r>
  </si>
  <si>
    <r>
      <rPr>
        <sz val="9"/>
        <rFont val="Tw Cen MT"/>
        <family val="2"/>
      </rPr>
      <t>APL-I-2204</t>
    </r>
  </si>
  <si>
    <r>
      <rPr>
        <sz val="9"/>
        <rFont val="Tw Cen MT"/>
        <family val="2"/>
      </rPr>
      <t>APL-I-2205</t>
    </r>
  </si>
  <si>
    <r>
      <rPr>
        <sz val="9"/>
        <rFont val="Tw Cen MT"/>
        <family val="2"/>
      </rPr>
      <t>PR 2637/21</t>
    </r>
  </si>
  <si>
    <r>
      <rPr>
        <sz val="10"/>
        <rFont val="Tw Cen MT"/>
        <family val="2"/>
      </rPr>
      <t>Bountou - Ouest</t>
    </r>
  </si>
  <si>
    <r>
      <rPr>
        <sz val="9"/>
        <rFont val="Tw Cen MT"/>
        <family val="2"/>
      </rPr>
      <t>APL-I-2206</t>
    </r>
  </si>
  <si>
    <r>
      <rPr>
        <sz val="10"/>
        <rFont val="Tw Cen MT"/>
        <family val="2"/>
      </rPr>
      <t>Tiéouléna-Ouest</t>
    </r>
  </si>
  <si>
    <r>
      <rPr>
        <sz val="9"/>
        <rFont val="Tw Cen MT"/>
        <family val="2"/>
      </rPr>
      <t>APL-I-2207</t>
    </r>
  </si>
  <si>
    <r>
      <rPr>
        <sz val="9"/>
        <rFont val="Tw Cen MT"/>
        <family val="2"/>
      </rPr>
      <t>AEX 1406/18</t>
    </r>
  </si>
  <si>
    <r>
      <rPr>
        <sz val="9"/>
        <rFont val="Tw Cen MT"/>
        <family val="2"/>
      </rPr>
      <t>DORA MINING SARL</t>
    </r>
  </si>
  <si>
    <r>
      <rPr>
        <sz val="9"/>
        <rFont val="Tw Cen MT"/>
        <family val="2"/>
      </rPr>
      <t>085138308V</t>
    </r>
  </si>
  <si>
    <r>
      <rPr>
        <sz val="9"/>
        <rFont val="Tw Cen MT"/>
        <family val="2"/>
      </rPr>
      <t>APL-I-2208</t>
    </r>
  </si>
  <si>
    <r>
      <rPr>
        <sz val="9"/>
        <rFont val="Tw Cen MT"/>
        <family val="2"/>
      </rPr>
      <t>AEX 1403/18</t>
    </r>
  </si>
  <si>
    <r>
      <rPr>
        <sz val="10"/>
        <rFont val="Tw Cen MT"/>
        <family val="2"/>
      </rPr>
      <t>Kandjiouroula</t>
    </r>
  </si>
  <si>
    <r>
      <rPr>
        <sz val="9"/>
        <rFont val="Tw Cen MT"/>
        <family val="2"/>
      </rPr>
      <t>APL-I-2209</t>
    </r>
  </si>
  <si>
    <r>
      <rPr>
        <sz val="9"/>
        <rFont val="Tw Cen MT"/>
        <family val="2"/>
      </rPr>
      <t>AEX 1401/18</t>
    </r>
  </si>
  <si>
    <r>
      <rPr>
        <sz val="9"/>
        <rFont val="Tw Cen MT"/>
        <family val="2"/>
      </rPr>
      <t>APL-I-221</t>
    </r>
  </si>
  <si>
    <r>
      <rPr>
        <sz val="9"/>
        <rFont val="Tw Cen MT"/>
        <family val="2"/>
      </rPr>
      <t>PR 215/13</t>
    </r>
  </si>
  <si>
    <r>
      <rPr>
        <sz val="10"/>
        <rFont val="Tw Cen MT"/>
        <family val="2"/>
      </rPr>
      <t>Tiorola</t>
    </r>
  </si>
  <si>
    <r>
      <rPr>
        <sz val="9"/>
        <rFont val="Tw Cen MT"/>
        <family val="2"/>
      </rPr>
      <t>APL-I-2210</t>
    </r>
  </si>
  <si>
    <r>
      <rPr>
        <sz val="9"/>
        <rFont val="Tw Cen MT"/>
        <family val="2"/>
      </rPr>
      <t>PR 2428/20</t>
    </r>
  </si>
  <si>
    <r>
      <rPr>
        <sz val="9"/>
        <rFont val="Tw Cen MT"/>
        <family val="2"/>
      </rPr>
      <t>APL-I-2211</t>
    </r>
  </si>
  <si>
    <r>
      <rPr>
        <sz val="10"/>
        <rFont val="Tw Cen MT"/>
        <family val="2"/>
      </rPr>
      <t>Noumoubougou Nord-Est</t>
    </r>
  </si>
  <si>
    <r>
      <rPr>
        <sz val="9"/>
        <rFont val="Tw Cen MT"/>
        <family val="2"/>
      </rPr>
      <t>APL-I-2212</t>
    </r>
  </si>
  <si>
    <r>
      <rPr>
        <sz val="9"/>
        <rFont val="Tw Cen MT"/>
        <family val="2"/>
      </rPr>
      <t>AEX 1405/18</t>
    </r>
  </si>
  <si>
    <r>
      <rPr>
        <sz val="10"/>
        <rFont val="Tw Cen MT"/>
        <family val="2"/>
      </rPr>
      <t>Banthy</t>
    </r>
  </si>
  <si>
    <r>
      <rPr>
        <sz val="9"/>
        <rFont val="Tw Cen MT"/>
        <family val="2"/>
      </rPr>
      <t>APL-I-2213</t>
    </r>
  </si>
  <si>
    <r>
      <rPr>
        <sz val="9"/>
        <rFont val="Tw Cen MT"/>
        <family val="2"/>
      </rPr>
      <t>PR 1632/18</t>
    </r>
  </si>
  <si>
    <r>
      <rPr>
        <sz val="9"/>
        <rFont val="Tw Cen MT"/>
        <family val="2"/>
      </rPr>
      <t>KOUREKAMA MINIERE SARL</t>
    </r>
  </si>
  <si>
    <r>
      <rPr>
        <sz val="9"/>
        <rFont val="Tw Cen MT"/>
        <family val="2"/>
      </rPr>
      <t>083335935Y</t>
    </r>
  </si>
  <si>
    <r>
      <rPr>
        <sz val="10"/>
        <rFont val="Tw Cen MT"/>
        <family val="2"/>
      </rPr>
      <t>Kakadian-Nord</t>
    </r>
  </si>
  <si>
    <r>
      <rPr>
        <sz val="9"/>
        <rFont val="Tw Cen MT"/>
        <family val="2"/>
      </rPr>
      <t>APL-I-2214</t>
    </r>
  </si>
  <si>
    <r>
      <rPr>
        <sz val="9"/>
        <rFont val="Tw Cen MT"/>
        <family val="2"/>
      </rPr>
      <t>AEX 1404/18</t>
    </r>
  </si>
  <si>
    <r>
      <rPr>
        <sz val="9"/>
        <rFont val="Tw Cen MT"/>
        <family val="2"/>
      </rPr>
      <t>BUREAU D'ETUDE EN GEOSCIENCE ET SERVICES SARL " B.E.G.S-SARL"</t>
    </r>
  </si>
  <si>
    <r>
      <rPr>
        <sz val="9"/>
        <rFont val="Tw Cen MT"/>
        <family val="2"/>
      </rPr>
      <t>086140034X</t>
    </r>
  </si>
  <si>
    <r>
      <rPr>
        <sz val="10"/>
        <rFont val="Tw Cen MT"/>
        <family val="2"/>
      </rPr>
      <t>Touréla- Nord</t>
    </r>
  </si>
  <si>
    <r>
      <rPr>
        <sz val="9"/>
        <rFont val="Tw Cen MT"/>
        <family val="2"/>
      </rPr>
      <t>APL-I-2215</t>
    </r>
  </si>
  <si>
    <r>
      <rPr>
        <sz val="9"/>
        <rFont val="Tw Cen MT"/>
        <family val="2"/>
      </rPr>
      <t>AEX 1505/18</t>
    </r>
  </si>
  <si>
    <r>
      <rPr>
        <sz val="10"/>
        <rFont val="Tw Cen MT"/>
        <family val="2"/>
      </rPr>
      <t>Dibé-Sud</t>
    </r>
  </si>
  <si>
    <r>
      <rPr>
        <sz val="9"/>
        <rFont val="Tw Cen MT"/>
        <family val="2"/>
      </rPr>
      <t>APL-I-2216</t>
    </r>
  </si>
  <si>
    <r>
      <rPr>
        <sz val="10"/>
        <rFont val="Tw Cen MT"/>
        <family val="2"/>
      </rPr>
      <t>Bouala</t>
    </r>
  </si>
  <si>
    <r>
      <rPr>
        <sz val="9"/>
        <rFont val="Tw Cen MT"/>
        <family val="2"/>
      </rPr>
      <t>APL-I-2217</t>
    </r>
  </si>
  <si>
    <r>
      <rPr>
        <sz val="9"/>
        <rFont val="Tw Cen MT"/>
        <family val="2"/>
      </rPr>
      <t>APL-I-2218</t>
    </r>
  </si>
  <si>
    <r>
      <rPr>
        <sz val="9"/>
        <rFont val="Tw Cen MT"/>
        <family val="2"/>
      </rPr>
      <t>APL-I-2219</t>
    </r>
  </si>
  <si>
    <r>
      <rPr>
        <sz val="10"/>
        <rFont val="Tw Cen MT"/>
        <family val="2"/>
      </rPr>
      <t>Balena</t>
    </r>
  </si>
  <si>
    <r>
      <rPr>
        <sz val="9"/>
        <rFont val="Tw Cen MT"/>
        <family val="2"/>
      </rPr>
      <t>APL-I-222</t>
    </r>
  </si>
  <si>
    <r>
      <rPr>
        <sz val="9"/>
        <rFont val="Tw Cen MT"/>
        <family val="2"/>
      </rPr>
      <t>PR 216/13</t>
    </r>
  </si>
  <si>
    <r>
      <rPr>
        <sz val="10"/>
        <rFont val="Tw Cen MT"/>
        <family val="2"/>
      </rPr>
      <t>Songoria</t>
    </r>
  </si>
  <si>
    <r>
      <rPr>
        <sz val="9"/>
        <rFont val="Tw Cen MT"/>
        <family val="2"/>
      </rPr>
      <t>APL-I-2220</t>
    </r>
  </si>
  <si>
    <r>
      <rPr>
        <sz val="10"/>
        <rFont val="Tw Cen MT"/>
        <family val="2"/>
      </rPr>
      <t>Selefougou</t>
    </r>
  </si>
  <si>
    <r>
      <rPr>
        <sz val="9"/>
        <rFont val="Tw Cen MT"/>
        <family val="2"/>
      </rPr>
      <t>APL-I-2221</t>
    </r>
  </si>
  <si>
    <r>
      <rPr>
        <sz val="10"/>
        <rFont val="Tw Cen MT"/>
        <family val="2"/>
      </rPr>
      <t>Doussoudiana</t>
    </r>
  </si>
  <si>
    <r>
      <rPr>
        <sz val="9"/>
        <rFont val="Tw Cen MT"/>
        <family val="2"/>
      </rPr>
      <t>APL-I-2222</t>
    </r>
  </si>
  <si>
    <r>
      <rPr>
        <sz val="10"/>
        <rFont val="Tw Cen MT"/>
        <family val="2"/>
      </rPr>
      <t>Sanana</t>
    </r>
  </si>
  <si>
    <r>
      <rPr>
        <sz val="9"/>
        <rFont val="Tw Cen MT"/>
        <family val="2"/>
      </rPr>
      <t>APL-I-2223</t>
    </r>
  </si>
  <si>
    <r>
      <rPr>
        <sz val="10"/>
        <rFont val="Tw Cen MT"/>
        <family val="2"/>
      </rPr>
      <t>Selefougou-Sud</t>
    </r>
  </si>
  <si>
    <r>
      <rPr>
        <sz val="9"/>
        <rFont val="Tw Cen MT"/>
        <family val="2"/>
      </rPr>
      <t>APL-I-2224</t>
    </r>
  </si>
  <si>
    <r>
      <rPr>
        <sz val="9"/>
        <rFont val="Tw Cen MT"/>
        <family val="2"/>
      </rPr>
      <t>AEX 1420/18</t>
    </r>
  </si>
  <si>
    <r>
      <rPr>
        <sz val="9"/>
        <rFont val="Tw Cen MT"/>
        <family val="2"/>
      </rPr>
      <t>APL-I-2225</t>
    </r>
  </si>
  <si>
    <r>
      <rPr>
        <sz val="9"/>
        <rFont val="Tw Cen MT"/>
        <family val="2"/>
      </rPr>
      <t>AEX 1408/18</t>
    </r>
  </si>
  <si>
    <r>
      <rPr>
        <sz val="10"/>
        <rFont val="Tw Cen MT"/>
        <family val="2"/>
      </rPr>
      <t>Siramasso-Sud</t>
    </r>
  </si>
  <si>
    <r>
      <rPr>
        <sz val="9"/>
        <rFont val="Tw Cen MT"/>
        <family val="2"/>
      </rPr>
      <t>APL-I-2226</t>
    </r>
  </si>
  <si>
    <r>
      <rPr>
        <sz val="10"/>
        <rFont val="Tw Cen MT"/>
        <family val="2"/>
      </rPr>
      <t>Keleyaga</t>
    </r>
  </si>
  <si>
    <r>
      <rPr>
        <sz val="9"/>
        <rFont val="Tw Cen MT"/>
        <family val="2"/>
      </rPr>
      <t>APL-I-2227</t>
    </r>
  </si>
  <si>
    <r>
      <rPr>
        <sz val="9"/>
        <rFont val="Tw Cen MT"/>
        <family val="2"/>
      </rPr>
      <t>PR 1665/19</t>
    </r>
  </si>
  <si>
    <r>
      <rPr>
        <sz val="9"/>
        <rFont val="Tw Cen MT"/>
        <family val="2"/>
      </rPr>
      <t>APL-I-2228</t>
    </r>
  </si>
  <si>
    <r>
      <rPr>
        <sz val="9"/>
        <rFont val="Tw Cen MT"/>
        <family val="2"/>
      </rPr>
      <t>PR 1666/19</t>
    </r>
  </si>
  <si>
    <r>
      <rPr>
        <sz val="10"/>
        <rFont val="Tw Cen MT"/>
        <family val="2"/>
      </rPr>
      <t>Kéninkoun</t>
    </r>
  </si>
  <si>
    <r>
      <rPr>
        <sz val="9"/>
        <rFont val="Tw Cen MT"/>
        <family val="2"/>
      </rPr>
      <t>APL-I-2229</t>
    </r>
  </si>
  <si>
    <r>
      <rPr>
        <sz val="9"/>
        <rFont val="Tw Cen MT"/>
        <family val="2"/>
      </rPr>
      <t>AEX 1407/18</t>
    </r>
  </si>
  <si>
    <r>
      <rPr>
        <sz val="9"/>
        <rFont val="Tw Cen MT"/>
        <family val="2"/>
      </rPr>
      <t>PANTHERA MALI RESOURCES SARL</t>
    </r>
  </si>
  <si>
    <r>
      <rPr>
        <sz val="9"/>
        <rFont val="Tw Cen MT"/>
        <family val="2"/>
      </rPr>
      <t>087800944A</t>
    </r>
  </si>
  <si>
    <r>
      <rPr>
        <sz val="9"/>
        <rFont val="Tw Cen MT"/>
        <family val="2"/>
      </rPr>
      <t>APL-I-223</t>
    </r>
  </si>
  <si>
    <r>
      <rPr>
        <sz val="9"/>
        <rFont val="Tw Cen MT"/>
        <family val="2"/>
      </rPr>
      <t>PR 217/13</t>
    </r>
  </si>
  <si>
    <r>
      <rPr>
        <sz val="9"/>
        <rFont val="Tw Cen MT"/>
        <family val="2"/>
      </rPr>
      <t>Krishna Mining Corporation SARLU</t>
    </r>
  </si>
  <si>
    <r>
      <rPr>
        <sz val="9"/>
        <rFont val="Tw Cen MT"/>
        <family val="2"/>
      </rPr>
      <t>085124501P</t>
    </r>
  </si>
  <si>
    <r>
      <rPr>
        <sz val="10"/>
        <rFont val="Tw Cen MT"/>
        <family val="2"/>
      </rPr>
      <t>Sikata</t>
    </r>
  </si>
  <si>
    <r>
      <rPr>
        <sz val="9"/>
        <rFont val="Tw Cen MT"/>
        <family val="2"/>
      </rPr>
      <t>APL-I-2230</t>
    </r>
  </si>
  <si>
    <r>
      <rPr>
        <sz val="9"/>
        <rFont val="Tw Cen MT"/>
        <family val="2"/>
      </rPr>
      <t>PR 1643/18</t>
    </r>
  </si>
  <si>
    <r>
      <rPr>
        <sz val="9"/>
        <rFont val="Tw Cen MT"/>
        <family val="2"/>
      </rPr>
      <t>APL-I-2231</t>
    </r>
  </si>
  <si>
    <r>
      <rPr>
        <sz val="9"/>
        <rFont val="Tw Cen MT"/>
        <family val="2"/>
      </rPr>
      <t>AEX 1415/18</t>
    </r>
  </si>
  <si>
    <r>
      <rPr>
        <sz val="10"/>
        <rFont val="Tw Cen MT"/>
        <family val="2"/>
      </rPr>
      <t>Sangafé</t>
    </r>
  </si>
  <si>
    <r>
      <rPr>
        <sz val="9"/>
        <rFont val="Tw Cen MT"/>
        <family val="2"/>
      </rPr>
      <t>APL-I-2232</t>
    </r>
  </si>
  <si>
    <r>
      <rPr>
        <sz val="9"/>
        <rFont val="Tw Cen MT"/>
        <family val="2"/>
      </rPr>
      <t>AEX 1422/18</t>
    </r>
  </si>
  <si>
    <r>
      <rPr>
        <sz val="10"/>
        <rFont val="Tw Cen MT"/>
        <family val="2"/>
      </rPr>
      <t>Fiana</t>
    </r>
  </si>
  <si>
    <r>
      <rPr>
        <sz val="9"/>
        <rFont val="Tw Cen MT"/>
        <family val="2"/>
      </rPr>
      <t>APL-I-2233</t>
    </r>
  </si>
  <si>
    <r>
      <rPr>
        <sz val="9"/>
        <rFont val="Tw Cen MT"/>
        <family val="2"/>
      </rPr>
      <t>AEX 1448/18</t>
    </r>
  </si>
  <si>
    <r>
      <rPr>
        <sz val="10"/>
        <rFont val="Tw Cen MT"/>
        <family val="2"/>
      </rPr>
      <t>Zambélébougou</t>
    </r>
  </si>
  <si>
    <r>
      <rPr>
        <sz val="9"/>
        <rFont val="Tw Cen MT"/>
        <family val="2"/>
      </rPr>
      <t>APL-I-2234</t>
    </r>
  </si>
  <si>
    <r>
      <rPr>
        <sz val="9"/>
        <rFont val="Tw Cen MT"/>
        <family val="2"/>
      </rPr>
      <t>AEX 1418/18</t>
    </r>
  </si>
  <si>
    <r>
      <rPr>
        <sz val="9"/>
        <rFont val="Tw Cen MT"/>
        <family val="2"/>
      </rPr>
      <t>QUATRO MINING SARL</t>
    </r>
  </si>
  <si>
    <r>
      <rPr>
        <sz val="9"/>
        <rFont val="Tw Cen MT"/>
        <family val="2"/>
      </rPr>
      <t>085138505T</t>
    </r>
  </si>
  <si>
    <r>
      <rPr>
        <sz val="10"/>
        <rFont val="Tw Cen MT"/>
        <family val="2"/>
      </rPr>
      <t>Somoundji</t>
    </r>
  </si>
  <si>
    <r>
      <rPr>
        <sz val="9"/>
        <rFont val="Tw Cen MT"/>
        <family val="2"/>
      </rPr>
      <t>APL-I-2235</t>
    </r>
  </si>
  <si>
    <r>
      <rPr>
        <sz val="9"/>
        <rFont val="Tw Cen MT"/>
        <family val="2"/>
      </rPr>
      <t>PR 2357/20</t>
    </r>
  </si>
  <si>
    <r>
      <rPr>
        <sz val="10"/>
        <rFont val="Tw Cen MT"/>
        <family val="2"/>
      </rPr>
      <t>Farada Sud-Est</t>
    </r>
  </si>
  <si>
    <r>
      <rPr>
        <sz val="9"/>
        <rFont val="Tw Cen MT"/>
        <family val="2"/>
      </rPr>
      <t>APL-I-2236</t>
    </r>
  </si>
  <si>
    <r>
      <rPr>
        <sz val="9"/>
        <rFont val="Tw Cen MT"/>
        <family val="2"/>
      </rPr>
      <t>PR 2218/19</t>
    </r>
  </si>
  <si>
    <r>
      <rPr>
        <sz val="9"/>
        <rFont val="Tw Cen MT"/>
        <family val="2"/>
      </rPr>
      <t>APL-I-2237</t>
    </r>
  </si>
  <si>
    <r>
      <rPr>
        <sz val="10"/>
        <rFont val="Tw Cen MT"/>
        <family val="2"/>
      </rPr>
      <t>Solabougouda-Sud</t>
    </r>
  </si>
  <si>
    <r>
      <rPr>
        <sz val="9"/>
        <rFont val="Tw Cen MT"/>
        <family val="2"/>
      </rPr>
      <t>APL-I-2238</t>
    </r>
  </si>
  <si>
    <r>
      <rPr>
        <sz val="9"/>
        <rFont val="Tw Cen MT"/>
        <family val="2"/>
      </rPr>
      <t>PR 2383/19</t>
    </r>
  </si>
  <si>
    <r>
      <rPr>
        <sz val="10"/>
        <rFont val="Tw Cen MT"/>
        <family val="2"/>
      </rPr>
      <t>Solabougouda</t>
    </r>
  </si>
  <si>
    <r>
      <rPr>
        <sz val="9"/>
        <rFont val="Tw Cen MT"/>
        <family val="2"/>
      </rPr>
      <t>APL-I-2239</t>
    </r>
  </si>
  <si>
    <r>
      <rPr>
        <sz val="9"/>
        <rFont val="Tw Cen MT"/>
        <family val="2"/>
      </rPr>
      <t>APL-I-224</t>
    </r>
  </si>
  <si>
    <r>
      <rPr>
        <sz val="9"/>
        <rFont val="Tw Cen MT"/>
        <family val="2"/>
      </rPr>
      <t>PR 218/13</t>
    </r>
  </si>
  <si>
    <r>
      <rPr>
        <sz val="10"/>
        <rFont val="Tw Cen MT"/>
        <family val="2"/>
      </rPr>
      <t>Manabougou</t>
    </r>
  </si>
  <si>
    <r>
      <rPr>
        <sz val="9"/>
        <rFont val="Tw Cen MT"/>
        <family val="2"/>
      </rPr>
      <t>APL-I-2240</t>
    </r>
  </si>
  <si>
    <r>
      <rPr>
        <sz val="9"/>
        <rFont val="Tw Cen MT"/>
        <family val="2"/>
      </rPr>
      <t>PR 1634/18</t>
    </r>
  </si>
  <si>
    <r>
      <rPr>
        <sz val="9"/>
        <rFont val="Tw Cen MT"/>
        <family val="2"/>
      </rPr>
      <t>APL-I-2241</t>
    </r>
  </si>
  <si>
    <r>
      <rPr>
        <sz val="10"/>
        <rFont val="Tw Cen MT"/>
        <family val="2"/>
      </rPr>
      <t>Dalabako</t>
    </r>
  </si>
  <si>
    <r>
      <rPr>
        <sz val="9"/>
        <rFont val="Tw Cen MT"/>
        <family val="2"/>
      </rPr>
      <t>APL-I-2242</t>
    </r>
  </si>
  <si>
    <r>
      <rPr>
        <sz val="10"/>
        <rFont val="Tw Cen MT"/>
        <family val="2"/>
      </rPr>
      <t>Bagoé - Est</t>
    </r>
  </si>
  <si>
    <r>
      <rPr>
        <sz val="9"/>
        <rFont val="Tw Cen MT"/>
        <family val="2"/>
      </rPr>
      <t>APL-I-2243</t>
    </r>
  </si>
  <si>
    <r>
      <rPr>
        <sz val="10"/>
        <rFont val="Tw Cen MT"/>
        <family val="2"/>
      </rPr>
      <t>Bagoé - Ouest</t>
    </r>
  </si>
  <si>
    <r>
      <rPr>
        <sz val="9"/>
        <rFont val="Tw Cen MT"/>
        <family val="2"/>
      </rPr>
      <t>APL-I-2244</t>
    </r>
  </si>
  <si>
    <r>
      <rPr>
        <sz val="9"/>
        <rFont val="Tw Cen MT"/>
        <family val="2"/>
      </rPr>
      <t>PR 2095/19</t>
    </r>
  </si>
  <si>
    <r>
      <rPr>
        <sz val="9"/>
        <rFont val="Tw Cen MT"/>
        <family val="2"/>
      </rPr>
      <t>MANDE OR KABA "M O K" SARL</t>
    </r>
  </si>
  <si>
    <r>
      <rPr>
        <sz val="9"/>
        <rFont val="Tw Cen MT"/>
        <family val="2"/>
      </rPr>
      <t>025027089P</t>
    </r>
  </si>
  <si>
    <r>
      <rPr>
        <sz val="10"/>
        <rFont val="Tw Cen MT"/>
        <family val="2"/>
      </rPr>
      <t>Garalo-Ouest</t>
    </r>
  </si>
  <si>
    <r>
      <rPr>
        <sz val="9"/>
        <rFont val="Tw Cen MT"/>
        <family val="2"/>
      </rPr>
      <t>APL-I-2245</t>
    </r>
  </si>
  <si>
    <r>
      <rPr>
        <sz val="10"/>
        <rFont val="Tw Cen MT"/>
        <family val="2"/>
      </rPr>
      <t>Faraba 2</t>
    </r>
  </si>
  <si>
    <r>
      <rPr>
        <sz val="9"/>
        <rFont val="Tw Cen MT"/>
        <family val="2"/>
      </rPr>
      <t>APL-I-2246</t>
    </r>
  </si>
  <si>
    <r>
      <rPr>
        <sz val="9"/>
        <rFont val="Tw Cen MT"/>
        <family val="2"/>
      </rPr>
      <t>CHAKA MINING SARL</t>
    </r>
  </si>
  <si>
    <r>
      <rPr>
        <sz val="9"/>
        <rFont val="Tw Cen MT"/>
        <family val="2"/>
      </rPr>
      <t>041005122C</t>
    </r>
  </si>
  <si>
    <r>
      <rPr>
        <sz val="10"/>
        <rFont val="Tw Cen MT"/>
        <family val="2"/>
      </rPr>
      <t>Kamalé</t>
    </r>
  </si>
  <si>
    <r>
      <rPr>
        <sz val="9"/>
        <rFont val="Tw Cen MT"/>
        <family val="2"/>
      </rPr>
      <t>APL-I-2247</t>
    </r>
  </si>
  <si>
    <r>
      <rPr>
        <sz val="9"/>
        <rFont val="Tw Cen MT"/>
        <family val="2"/>
      </rPr>
      <t>APL-I-2248</t>
    </r>
  </si>
  <si>
    <r>
      <rPr>
        <sz val="9"/>
        <rFont val="Tw Cen MT"/>
        <family val="2"/>
      </rPr>
      <t>AEX 1419/18</t>
    </r>
  </si>
  <si>
    <r>
      <rPr>
        <sz val="10"/>
        <rFont val="Tw Cen MT"/>
        <family val="2"/>
      </rPr>
      <t>Kologo</t>
    </r>
  </si>
  <si>
    <r>
      <rPr>
        <sz val="9"/>
        <rFont val="Tw Cen MT"/>
        <family val="2"/>
      </rPr>
      <t>APL-I-2249</t>
    </r>
  </si>
  <si>
    <r>
      <rPr>
        <sz val="9"/>
        <rFont val="Tw Cen MT"/>
        <family val="2"/>
      </rPr>
      <t>AEX 1416/18</t>
    </r>
  </si>
  <si>
    <r>
      <rPr>
        <sz val="9"/>
        <rFont val="Tw Cen MT"/>
        <family val="2"/>
      </rPr>
      <t>SAHASRA GOLD MINING SARL</t>
    </r>
  </si>
  <si>
    <r>
      <rPr>
        <sz val="9"/>
        <rFont val="Tw Cen MT"/>
        <family val="2"/>
      </rPr>
      <t>087800955C</t>
    </r>
  </si>
  <si>
    <r>
      <rPr>
        <sz val="9"/>
        <rFont val="Tw Cen MT"/>
        <family val="2"/>
      </rPr>
      <t>APL-I-225</t>
    </r>
  </si>
  <si>
    <r>
      <rPr>
        <sz val="9"/>
        <rFont val="Tw Cen MT"/>
        <family val="2"/>
      </rPr>
      <t>PR 219/14</t>
    </r>
  </si>
  <si>
    <r>
      <rPr>
        <sz val="9"/>
        <rFont val="Tw Cen MT"/>
        <family val="2"/>
      </rPr>
      <t>Pishon Mining SARL</t>
    </r>
  </si>
  <si>
    <r>
      <rPr>
        <sz val="9"/>
        <rFont val="Tw Cen MT"/>
        <family val="2"/>
      </rPr>
      <t>085121147P</t>
    </r>
  </si>
  <si>
    <r>
      <rPr>
        <sz val="10"/>
        <rFont val="Tw Cen MT"/>
        <family val="2"/>
      </rPr>
      <t>Kona Badala</t>
    </r>
  </si>
  <si>
    <r>
      <rPr>
        <sz val="9"/>
        <rFont val="Tw Cen MT"/>
        <family val="2"/>
      </rPr>
      <t>APL-I-2250</t>
    </r>
  </si>
  <si>
    <r>
      <rPr>
        <sz val="9"/>
        <rFont val="Tw Cen MT"/>
        <family val="2"/>
      </rPr>
      <t>AEX 1421/18</t>
    </r>
  </si>
  <si>
    <r>
      <rPr>
        <sz val="10"/>
        <rFont val="Tw Cen MT"/>
        <family val="2"/>
      </rPr>
      <t>Falako Ouest</t>
    </r>
  </si>
  <si>
    <r>
      <rPr>
        <sz val="9"/>
        <rFont val="Tw Cen MT"/>
        <family val="2"/>
      </rPr>
      <t>APL-I-2251</t>
    </r>
  </si>
  <si>
    <r>
      <rPr>
        <sz val="9"/>
        <rFont val="Tw Cen MT"/>
        <family val="2"/>
      </rPr>
      <t>AEX 1417/18</t>
    </r>
  </si>
  <si>
    <r>
      <rPr>
        <sz val="9"/>
        <rFont val="Tw Cen MT"/>
        <family val="2"/>
      </rPr>
      <t>CHEIDRIKO-MINES SARL</t>
    </r>
  </si>
  <si>
    <r>
      <rPr>
        <sz val="9"/>
        <rFont val="Tw Cen MT"/>
        <family val="2"/>
      </rPr>
      <t>082244512J</t>
    </r>
  </si>
  <si>
    <r>
      <rPr>
        <sz val="10"/>
        <rFont val="Tw Cen MT"/>
        <family val="2"/>
      </rPr>
      <t>Galoukone</t>
    </r>
  </si>
  <si>
    <r>
      <rPr>
        <sz val="9"/>
        <rFont val="Tw Cen MT"/>
        <family val="2"/>
      </rPr>
      <t>APL-I-2252</t>
    </r>
  </si>
  <si>
    <r>
      <rPr>
        <sz val="9"/>
        <rFont val="Tw Cen MT"/>
        <family val="2"/>
      </rPr>
      <t>AE 1687/19</t>
    </r>
  </si>
  <si>
    <r>
      <rPr>
        <sz val="9"/>
        <rFont val="Tw Cen MT"/>
        <family val="2"/>
      </rPr>
      <t>APL-I-2253</t>
    </r>
  </si>
  <si>
    <r>
      <rPr>
        <sz val="9"/>
        <rFont val="Tw Cen MT"/>
        <family val="2"/>
      </rPr>
      <t>AEX 1489/18</t>
    </r>
  </si>
  <si>
    <r>
      <rPr>
        <sz val="10"/>
        <rFont val="Tw Cen MT"/>
        <family val="2"/>
      </rPr>
      <t>Fanafiékoro</t>
    </r>
  </si>
  <si>
    <r>
      <rPr>
        <sz val="9"/>
        <rFont val="Tw Cen MT"/>
        <family val="2"/>
      </rPr>
      <t>APL-I-2254</t>
    </r>
  </si>
  <si>
    <r>
      <rPr>
        <sz val="9"/>
        <rFont val="Tw Cen MT"/>
        <family val="2"/>
      </rPr>
      <t>APL-I-2255</t>
    </r>
  </si>
  <si>
    <r>
      <rPr>
        <sz val="9"/>
        <rFont val="Tw Cen MT"/>
        <family val="2"/>
      </rPr>
      <t>APL-I-2256</t>
    </r>
  </si>
  <si>
    <r>
      <rPr>
        <sz val="10"/>
        <rFont val="Tw Cen MT"/>
        <family val="2"/>
      </rPr>
      <t>Karouma</t>
    </r>
  </si>
  <si>
    <r>
      <rPr>
        <sz val="9"/>
        <rFont val="Tw Cen MT"/>
        <family val="2"/>
      </rPr>
      <t>APL-I-2257</t>
    </r>
  </si>
  <si>
    <r>
      <rPr>
        <sz val="9"/>
        <rFont val="Tw Cen MT"/>
        <family val="2"/>
      </rPr>
      <t>AEX 1434/18</t>
    </r>
  </si>
  <si>
    <r>
      <rPr>
        <sz val="9"/>
        <rFont val="Tw Cen MT"/>
        <family val="2"/>
      </rPr>
      <t>DALLA GOLD SARL</t>
    </r>
  </si>
  <si>
    <r>
      <rPr>
        <sz val="9"/>
        <rFont val="Tw Cen MT"/>
        <family val="2"/>
      </rPr>
      <t>0800000A</t>
    </r>
  </si>
  <si>
    <r>
      <rPr>
        <sz val="10"/>
        <rFont val="Tw Cen MT"/>
        <family val="2"/>
      </rPr>
      <t>Diatamoussa</t>
    </r>
  </si>
  <si>
    <r>
      <rPr>
        <sz val="9"/>
        <rFont val="Tw Cen MT"/>
        <family val="2"/>
      </rPr>
      <t>APL-I-2258</t>
    </r>
  </si>
  <si>
    <r>
      <rPr>
        <sz val="9"/>
        <rFont val="Tw Cen MT"/>
        <family val="2"/>
      </rPr>
      <t>EASILEARN TECHNOLOGIE CONSULTING -SARL " ETC SARL"</t>
    </r>
  </si>
  <si>
    <r>
      <rPr>
        <sz val="9"/>
        <rFont val="Tw Cen MT"/>
        <family val="2"/>
      </rPr>
      <t>086144190P</t>
    </r>
  </si>
  <si>
    <r>
      <rPr>
        <sz val="9"/>
        <rFont val="Tw Cen MT"/>
        <family val="2"/>
      </rPr>
      <t>APL-I-2259</t>
    </r>
  </si>
  <si>
    <r>
      <rPr>
        <sz val="10"/>
        <rFont val="Tw Cen MT"/>
        <family val="2"/>
      </rPr>
      <t>Kotoulé</t>
    </r>
  </si>
  <si>
    <r>
      <rPr>
        <sz val="9"/>
        <rFont val="Tw Cen MT"/>
        <family val="2"/>
      </rPr>
      <t>APL-I-226</t>
    </r>
  </si>
  <si>
    <r>
      <rPr>
        <sz val="9"/>
        <rFont val="Tw Cen MT"/>
        <family val="2"/>
      </rPr>
      <t>PR 220/13</t>
    </r>
  </si>
  <si>
    <r>
      <rPr>
        <sz val="10"/>
        <rFont val="Tw Cen MT"/>
        <family val="2"/>
      </rPr>
      <t>Dieoura-Ouest</t>
    </r>
  </si>
  <si>
    <r>
      <rPr>
        <sz val="9"/>
        <rFont val="Tw Cen MT"/>
        <family val="2"/>
      </rPr>
      <t>APL-I-2260</t>
    </r>
  </si>
  <si>
    <r>
      <rPr>
        <sz val="9"/>
        <rFont val="Tw Cen MT"/>
        <family val="2"/>
      </rPr>
      <t>APL-I-2261</t>
    </r>
  </si>
  <si>
    <r>
      <rPr>
        <sz val="9"/>
        <rFont val="Tw Cen MT"/>
        <family val="2"/>
      </rPr>
      <t>AEX 1433/18</t>
    </r>
  </si>
  <si>
    <r>
      <rPr>
        <sz val="9"/>
        <rFont val="Tw Cen MT"/>
        <family val="2"/>
      </rPr>
      <t>GUIRAMO TRADING SARL</t>
    </r>
  </si>
  <si>
    <r>
      <rPr>
        <sz val="9"/>
        <rFont val="Tw Cen MT"/>
        <family val="2"/>
      </rPr>
      <t>083205191M</t>
    </r>
  </si>
  <si>
    <r>
      <rPr>
        <sz val="10"/>
        <rFont val="Tw Cen MT"/>
        <family val="2"/>
      </rPr>
      <t>Kababougou Sud</t>
    </r>
  </si>
  <si>
    <r>
      <rPr>
        <sz val="9"/>
        <rFont val="Tw Cen MT"/>
        <family val="2"/>
      </rPr>
      <t>APL-I-2262</t>
    </r>
  </si>
  <si>
    <r>
      <rPr>
        <sz val="9"/>
        <rFont val="Tw Cen MT"/>
        <family val="2"/>
      </rPr>
      <t>PR 2372/20</t>
    </r>
  </si>
  <si>
    <r>
      <rPr>
        <sz val="9"/>
        <rFont val="Tw Cen MT"/>
        <family val="2"/>
      </rPr>
      <t>Yellow Gold " Y.G" SARL</t>
    </r>
  </si>
  <si>
    <r>
      <rPr>
        <sz val="9"/>
        <rFont val="Tw Cen MT"/>
        <family val="2"/>
      </rPr>
      <t>083335711M</t>
    </r>
  </si>
  <si>
    <r>
      <rPr>
        <sz val="10"/>
        <rFont val="Tw Cen MT"/>
        <family val="2"/>
      </rPr>
      <t>Kotié</t>
    </r>
  </si>
  <si>
    <r>
      <rPr>
        <sz val="9"/>
        <rFont val="Tw Cen MT"/>
        <family val="2"/>
      </rPr>
      <t>APL-I-2263</t>
    </r>
  </si>
  <si>
    <r>
      <rPr>
        <sz val="9"/>
        <rFont val="Tw Cen MT"/>
        <family val="2"/>
      </rPr>
      <t>AEX 1432/18</t>
    </r>
  </si>
  <si>
    <r>
      <rPr>
        <sz val="10"/>
        <rFont val="Tw Cen MT"/>
        <family val="2"/>
      </rPr>
      <t>Korindji-Nord</t>
    </r>
  </si>
  <si>
    <r>
      <rPr>
        <sz val="9"/>
        <rFont val="Tw Cen MT"/>
        <family val="2"/>
      </rPr>
      <t>APL-I-2264</t>
    </r>
  </si>
  <si>
    <r>
      <rPr>
        <sz val="9"/>
        <rFont val="Tw Cen MT"/>
        <family val="2"/>
      </rPr>
      <t>AEX 1431/18</t>
    </r>
  </si>
  <si>
    <r>
      <rPr>
        <sz val="9"/>
        <rFont val="Tw Cen MT"/>
        <family val="2"/>
      </rPr>
      <t>WEST AFRICA SPECIAL MINERALS SARL</t>
    </r>
  </si>
  <si>
    <r>
      <rPr>
        <sz val="9"/>
        <rFont val="Tw Cen MT"/>
        <family val="2"/>
      </rPr>
      <t>08518864D</t>
    </r>
  </si>
  <si>
    <r>
      <rPr>
        <sz val="10"/>
        <rFont val="Tw Cen MT"/>
        <family val="2"/>
      </rPr>
      <t>Damana</t>
    </r>
  </si>
  <si>
    <r>
      <rPr>
        <sz val="9"/>
        <rFont val="Tw Cen MT"/>
        <family val="2"/>
      </rPr>
      <t>APL-I-2265</t>
    </r>
  </si>
  <si>
    <r>
      <rPr>
        <sz val="9"/>
        <rFont val="Tw Cen MT"/>
        <family val="2"/>
      </rPr>
      <t>AEX 1430/18</t>
    </r>
  </si>
  <si>
    <r>
      <rPr>
        <sz val="10"/>
        <rFont val="Tw Cen MT"/>
        <family val="2"/>
      </rPr>
      <t>Niaké</t>
    </r>
  </si>
  <si>
    <r>
      <rPr>
        <sz val="9"/>
        <rFont val="Tw Cen MT"/>
        <family val="2"/>
      </rPr>
      <t>APL-I-2266</t>
    </r>
  </si>
  <si>
    <r>
      <rPr>
        <sz val="9"/>
        <rFont val="Tw Cen MT"/>
        <family val="2"/>
      </rPr>
      <t>PR 1747/18</t>
    </r>
  </si>
  <si>
    <r>
      <rPr>
        <sz val="10"/>
        <rFont val="Tw Cen MT"/>
        <family val="2"/>
      </rPr>
      <t>Nkemené-Ouest</t>
    </r>
  </si>
  <si>
    <r>
      <rPr>
        <sz val="9"/>
        <rFont val="Tw Cen MT"/>
        <family val="2"/>
      </rPr>
      <t>APL-I-2267</t>
    </r>
  </si>
  <si>
    <r>
      <rPr>
        <sz val="9"/>
        <rFont val="Tw Cen MT"/>
        <family val="2"/>
      </rPr>
      <t>PR 1746/18</t>
    </r>
  </si>
  <si>
    <r>
      <rPr>
        <sz val="10"/>
        <rFont val="Tw Cen MT"/>
        <family val="2"/>
      </rPr>
      <t>Mafélé-Ouest</t>
    </r>
  </si>
  <si>
    <r>
      <rPr>
        <sz val="9"/>
        <rFont val="Tw Cen MT"/>
        <family val="2"/>
      </rPr>
      <t>APL-I-2268</t>
    </r>
  </si>
  <si>
    <r>
      <rPr>
        <sz val="9"/>
        <rFont val="Tw Cen MT"/>
        <family val="2"/>
      </rPr>
      <t>AEX 1435/18</t>
    </r>
  </si>
  <si>
    <r>
      <rPr>
        <sz val="10"/>
        <rFont val="Tw Cen MT"/>
        <family val="2"/>
      </rPr>
      <t>Makounké Sud</t>
    </r>
  </si>
  <si>
    <r>
      <rPr>
        <sz val="9"/>
        <rFont val="Tw Cen MT"/>
        <family val="2"/>
      </rPr>
      <t>APL-I-2269</t>
    </r>
  </si>
  <si>
    <r>
      <rPr>
        <sz val="9"/>
        <rFont val="Tw Cen MT"/>
        <family val="2"/>
      </rPr>
      <t>AEX 1450/18</t>
    </r>
  </si>
  <si>
    <r>
      <rPr>
        <sz val="10"/>
        <rFont val="Tw Cen MT"/>
        <family val="2"/>
      </rPr>
      <t>Dinguira</t>
    </r>
  </si>
  <si>
    <r>
      <rPr>
        <sz val="9"/>
        <rFont val="Tw Cen MT"/>
        <family val="2"/>
      </rPr>
      <t>APL-I-227</t>
    </r>
  </si>
  <si>
    <r>
      <rPr>
        <sz val="9"/>
        <rFont val="Tw Cen MT"/>
        <family val="2"/>
      </rPr>
      <t>PR 221/14</t>
    </r>
  </si>
  <si>
    <r>
      <rPr>
        <sz val="10"/>
        <rFont val="Tw Cen MT"/>
        <family val="2"/>
      </rPr>
      <t>Fonkoura Koré</t>
    </r>
  </si>
  <si>
    <r>
      <rPr>
        <sz val="9"/>
        <rFont val="Tw Cen MT"/>
        <family val="2"/>
      </rPr>
      <t>APL-I-2270</t>
    </r>
  </si>
  <si>
    <r>
      <rPr>
        <sz val="10"/>
        <rFont val="Tw Cen MT"/>
        <family val="2"/>
      </rPr>
      <t>Farassaba III</t>
    </r>
  </si>
  <si>
    <r>
      <rPr>
        <sz val="9"/>
        <rFont val="Tw Cen MT"/>
        <family val="2"/>
      </rPr>
      <t>APL-I-2271</t>
    </r>
  </si>
  <si>
    <r>
      <rPr>
        <sz val="9"/>
        <rFont val="Tw Cen MT"/>
        <family val="2"/>
      </rPr>
      <t>AEX 1442/18</t>
    </r>
  </si>
  <si>
    <r>
      <rPr>
        <sz val="9"/>
        <rFont val="Tw Cen MT"/>
        <family val="2"/>
      </rPr>
      <t>MATRIX MINING SARL</t>
    </r>
  </si>
  <si>
    <r>
      <rPr>
        <sz val="9"/>
        <rFont val="Tw Cen MT"/>
        <family val="2"/>
      </rPr>
      <t>084132138L</t>
    </r>
  </si>
  <si>
    <r>
      <rPr>
        <sz val="10"/>
        <rFont val="Tw Cen MT"/>
        <family val="2"/>
      </rPr>
      <t>Morobougou</t>
    </r>
  </si>
  <si>
    <r>
      <rPr>
        <sz val="9"/>
        <rFont val="Tw Cen MT"/>
        <family val="2"/>
      </rPr>
      <t>APL-I-2272</t>
    </r>
  </si>
  <si>
    <r>
      <rPr>
        <sz val="9"/>
        <rFont val="Tw Cen MT"/>
        <family val="2"/>
      </rPr>
      <t>AEX 1446/18</t>
    </r>
  </si>
  <si>
    <r>
      <rPr>
        <sz val="9"/>
        <rFont val="Tw Cen MT"/>
        <family val="2"/>
      </rPr>
      <t>APL-I-2273</t>
    </r>
  </si>
  <si>
    <r>
      <rPr>
        <sz val="9"/>
        <rFont val="Tw Cen MT"/>
        <family val="2"/>
      </rPr>
      <t>AGRO-MINES SARL</t>
    </r>
  </si>
  <si>
    <r>
      <rPr>
        <sz val="9"/>
        <rFont val="Tw Cen MT"/>
        <family val="2"/>
      </rPr>
      <t>085138968J</t>
    </r>
  </si>
  <si>
    <r>
      <rPr>
        <sz val="9"/>
        <rFont val="Tw Cen MT"/>
        <family val="2"/>
      </rPr>
      <t>APL-I-2274</t>
    </r>
  </si>
  <si>
    <r>
      <rPr>
        <sz val="9"/>
        <rFont val="Tw Cen MT"/>
        <family val="2"/>
      </rPr>
      <t>PR 1818/19</t>
    </r>
  </si>
  <si>
    <r>
      <rPr>
        <sz val="10"/>
        <rFont val="Tw Cen MT"/>
        <family val="2"/>
      </rPr>
      <t>Taya-Maléa-Sud</t>
    </r>
  </si>
  <si>
    <r>
      <rPr>
        <sz val="9"/>
        <rFont val="Tw Cen MT"/>
        <family val="2"/>
      </rPr>
      <t>APL-I-2275</t>
    </r>
  </si>
  <si>
    <r>
      <rPr>
        <sz val="9"/>
        <rFont val="Tw Cen MT"/>
        <family val="2"/>
      </rPr>
      <t>PR 1691/19</t>
    </r>
  </si>
  <si>
    <r>
      <rPr>
        <sz val="10"/>
        <rFont val="Tw Cen MT"/>
        <family val="2"/>
      </rPr>
      <t>Tosséguela</t>
    </r>
  </si>
  <si>
    <r>
      <rPr>
        <sz val="9"/>
        <rFont val="Tw Cen MT"/>
        <family val="2"/>
      </rPr>
      <t>APL-I-2276</t>
    </r>
  </si>
  <si>
    <r>
      <rPr>
        <sz val="9"/>
        <rFont val="Tw Cen MT"/>
        <family val="2"/>
      </rPr>
      <t>APL-I-2277</t>
    </r>
  </si>
  <si>
    <r>
      <rPr>
        <sz val="9"/>
        <rFont val="Tw Cen MT"/>
        <family val="2"/>
      </rPr>
      <t>APL-I-2278</t>
    </r>
  </si>
  <si>
    <r>
      <rPr>
        <sz val="9"/>
        <rFont val="Tw Cen MT"/>
        <family val="2"/>
      </rPr>
      <t>AEX 1495/18</t>
    </r>
  </si>
  <si>
    <r>
      <rPr>
        <sz val="10"/>
        <rFont val="Tw Cen MT"/>
        <family val="2"/>
      </rPr>
      <t>Banko Sud</t>
    </r>
  </si>
  <si>
    <r>
      <rPr>
        <sz val="9"/>
        <rFont val="Tw Cen MT"/>
        <family val="2"/>
      </rPr>
      <t>APL-I-2279</t>
    </r>
  </si>
  <si>
    <r>
      <rPr>
        <sz val="9"/>
        <rFont val="Tw Cen MT"/>
        <family val="2"/>
      </rPr>
      <t>AEX 1503/18</t>
    </r>
  </si>
  <si>
    <r>
      <rPr>
        <sz val="9"/>
        <rFont val="Tw Cen MT"/>
        <family val="2"/>
      </rPr>
      <t>BUROCAD SARLU</t>
    </r>
  </si>
  <si>
    <r>
      <rPr>
        <sz val="9"/>
        <rFont val="Tw Cen MT"/>
        <family val="2"/>
      </rPr>
      <t>081102860Y</t>
    </r>
  </si>
  <si>
    <r>
      <rPr>
        <sz val="10"/>
        <rFont val="Tw Cen MT"/>
        <family val="2"/>
      </rPr>
      <t>Kalanzan</t>
    </r>
  </si>
  <si>
    <r>
      <rPr>
        <sz val="9"/>
        <rFont val="Tw Cen MT"/>
        <family val="2"/>
      </rPr>
      <t>APL-I-228</t>
    </r>
  </si>
  <si>
    <r>
      <rPr>
        <sz val="9"/>
        <rFont val="Tw Cen MT"/>
        <family val="2"/>
      </rPr>
      <t>PR 222/14</t>
    </r>
  </si>
  <si>
    <r>
      <rPr>
        <sz val="10"/>
        <rFont val="Tw Cen MT"/>
        <family val="2"/>
      </rPr>
      <t>Sankama</t>
    </r>
  </si>
  <si>
    <r>
      <rPr>
        <sz val="9"/>
        <rFont val="Tw Cen MT"/>
        <family val="2"/>
      </rPr>
      <t>APL-I-2280</t>
    </r>
  </si>
  <si>
    <r>
      <rPr>
        <sz val="10"/>
        <rFont val="Tw Cen MT"/>
        <family val="2"/>
      </rPr>
      <t>Bougoudala</t>
    </r>
  </si>
  <si>
    <r>
      <rPr>
        <sz val="9"/>
        <rFont val="Tw Cen MT"/>
        <family val="2"/>
      </rPr>
      <t>APL-I-2281</t>
    </r>
  </si>
  <si>
    <r>
      <rPr>
        <sz val="9"/>
        <rFont val="Tw Cen MT"/>
        <family val="2"/>
      </rPr>
      <t>AEX 1494/18</t>
    </r>
  </si>
  <si>
    <r>
      <rPr>
        <sz val="9"/>
        <rFont val="Tw Cen MT"/>
        <family val="2"/>
      </rPr>
      <t>APL-I-2282</t>
    </r>
  </si>
  <si>
    <r>
      <rPr>
        <sz val="9"/>
        <rFont val="Tw Cen MT"/>
        <family val="2"/>
      </rPr>
      <t>PR 2087/19</t>
    </r>
  </si>
  <si>
    <r>
      <rPr>
        <sz val="10"/>
        <rFont val="Tw Cen MT"/>
        <family val="2"/>
      </rPr>
      <t>Sansola</t>
    </r>
  </si>
  <si>
    <r>
      <rPr>
        <sz val="9"/>
        <rFont val="Tw Cen MT"/>
        <family val="2"/>
      </rPr>
      <t>APL-I-2283</t>
    </r>
  </si>
  <si>
    <r>
      <rPr>
        <sz val="9"/>
        <rFont val="Tw Cen MT"/>
        <family val="2"/>
      </rPr>
      <t>AEX 1496/18</t>
    </r>
  </si>
  <si>
    <r>
      <rPr>
        <sz val="10"/>
        <rFont val="Tw Cen MT"/>
        <family val="2"/>
      </rPr>
      <t>Dotyèna</t>
    </r>
  </si>
  <si>
    <r>
      <rPr>
        <sz val="9"/>
        <rFont val="Tw Cen MT"/>
        <family val="2"/>
      </rPr>
      <t>APL-I-2284</t>
    </r>
  </si>
  <si>
    <r>
      <rPr>
        <sz val="9"/>
        <rFont val="Tw Cen MT"/>
        <family val="2"/>
      </rPr>
      <t>AEX 1491/18</t>
    </r>
  </si>
  <si>
    <r>
      <rPr>
        <sz val="10"/>
        <rFont val="Tw Cen MT"/>
        <family val="2"/>
      </rPr>
      <t>Bemasso</t>
    </r>
  </si>
  <si>
    <r>
      <rPr>
        <sz val="9"/>
        <rFont val="Tw Cen MT"/>
        <family val="2"/>
      </rPr>
      <t>APL-I-2285</t>
    </r>
  </si>
  <si>
    <r>
      <rPr>
        <sz val="9"/>
        <rFont val="Tw Cen MT"/>
        <family val="2"/>
      </rPr>
      <t>AEX 1498/18</t>
    </r>
  </si>
  <si>
    <r>
      <rPr>
        <sz val="10"/>
        <rFont val="Tw Cen MT"/>
        <family val="2"/>
      </rPr>
      <t>Fanatiè-Koro</t>
    </r>
  </si>
  <si>
    <r>
      <rPr>
        <sz val="9"/>
        <rFont val="Tw Cen MT"/>
        <family val="2"/>
      </rPr>
      <t>APL-I-2286</t>
    </r>
  </si>
  <si>
    <r>
      <rPr>
        <sz val="9"/>
        <rFont val="Tw Cen MT"/>
        <family val="2"/>
      </rPr>
      <t>AEX 1499/18</t>
    </r>
  </si>
  <si>
    <r>
      <rPr>
        <sz val="10"/>
        <rFont val="Tw Cen MT"/>
        <family val="2"/>
      </rPr>
      <t>Bansa</t>
    </r>
  </si>
  <si>
    <r>
      <rPr>
        <sz val="9"/>
        <rFont val="Tw Cen MT"/>
        <family val="2"/>
      </rPr>
      <t>APL-I-2287</t>
    </r>
  </si>
  <si>
    <r>
      <rPr>
        <sz val="9"/>
        <rFont val="Tw Cen MT"/>
        <family val="2"/>
      </rPr>
      <t>Granite</t>
    </r>
  </si>
  <si>
    <r>
      <rPr>
        <sz val="9"/>
        <rFont val="Tw Cen MT"/>
        <family val="2"/>
      </rPr>
      <t>APL-I-2288</t>
    </r>
  </si>
  <si>
    <r>
      <rPr>
        <sz val="9"/>
        <rFont val="Tw Cen MT"/>
        <family val="2"/>
      </rPr>
      <t>AEX 1492/18</t>
    </r>
  </si>
  <si>
    <r>
      <rPr>
        <sz val="9"/>
        <rFont val="Tw Cen MT"/>
        <family val="2"/>
      </rPr>
      <t>Fond d'investissement Mahamadou Ousmane Coulibaly(FIMOCO SARL)</t>
    </r>
  </si>
  <si>
    <r>
      <rPr>
        <sz val="9"/>
        <rFont val="Tw Cen MT"/>
        <family val="2"/>
      </rPr>
      <t>082232757K</t>
    </r>
  </si>
  <si>
    <r>
      <rPr>
        <sz val="9"/>
        <rFont val="Tw Cen MT"/>
        <family val="2"/>
      </rPr>
      <t>APL-I-2289</t>
    </r>
  </si>
  <si>
    <r>
      <rPr>
        <sz val="9"/>
        <rFont val="Tw Cen MT"/>
        <family val="2"/>
      </rPr>
      <t>AEX 1493/18</t>
    </r>
  </si>
  <si>
    <r>
      <rPr>
        <sz val="10"/>
        <rFont val="Tw Cen MT"/>
        <family val="2"/>
      </rPr>
      <t>Yatela Ouest</t>
    </r>
  </si>
  <si>
    <r>
      <rPr>
        <sz val="9"/>
        <rFont val="Tw Cen MT"/>
        <family val="2"/>
      </rPr>
      <t>APL-I-229</t>
    </r>
  </si>
  <si>
    <r>
      <rPr>
        <sz val="9"/>
        <rFont val="Tw Cen MT"/>
        <family val="2"/>
      </rPr>
      <t>PR 223/13</t>
    </r>
  </si>
  <si>
    <r>
      <rPr>
        <sz val="10"/>
        <rFont val="Tw Cen MT"/>
        <family val="2"/>
      </rPr>
      <t>Abaladougou-Kéniéba</t>
    </r>
  </si>
  <si>
    <r>
      <rPr>
        <sz val="9"/>
        <rFont val="Tw Cen MT"/>
        <family val="2"/>
      </rPr>
      <t>APL-I-2290</t>
    </r>
  </si>
  <si>
    <r>
      <rPr>
        <sz val="9"/>
        <rFont val="Tw Cen MT"/>
        <family val="2"/>
      </rPr>
      <t>AEX 1497/18</t>
    </r>
  </si>
  <si>
    <r>
      <rPr>
        <sz val="10"/>
        <rFont val="Tw Cen MT"/>
        <family val="2"/>
      </rPr>
      <t>Sialla-Nord</t>
    </r>
  </si>
  <si>
    <r>
      <rPr>
        <sz val="9"/>
        <rFont val="Tw Cen MT"/>
        <family val="2"/>
      </rPr>
      <t>APL-I-2291</t>
    </r>
  </si>
  <si>
    <r>
      <rPr>
        <sz val="9"/>
        <rFont val="Tw Cen MT"/>
        <family val="2"/>
      </rPr>
      <t>AEX 1500/18</t>
    </r>
  </si>
  <si>
    <r>
      <rPr>
        <sz val="10"/>
        <rFont val="Tw Cen MT"/>
        <family val="2"/>
      </rPr>
      <t>N'Golokasso</t>
    </r>
  </si>
  <si>
    <r>
      <rPr>
        <sz val="9"/>
        <rFont val="Tw Cen MT"/>
        <family val="2"/>
      </rPr>
      <t>APL-I-2292</t>
    </r>
  </si>
  <si>
    <r>
      <rPr>
        <sz val="9"/>
        <rFont val="Tw Cen MT"/>
        <family val="2"/>
      </rPr>
      <t>APL-I-2293</t>
    </r>
  </si>
  <si>
    <r>
      <rPr>
        <sz val="9"/>
        <rFont val="Tw Cen MT"/>
        <family val="2"/>
      </rPr>
      <t>PR 2190/19</t>
    </r>
  </si>
  <si>
    <r>
      <rPr>
        <sz val="10"/>
        <rFont val="Tw Cen MT"/>
        <family val="2"/>
      </rPr>
      <t>Kandiolé Sud</t>
    </r>
  </si>
  <si>
    <r>
      <rPr>
        <sz val="9"/>
        <rFont val="Tw Cen MT"/>
        <family val="2"/>
      </rPr>
      <t>APL-I-2294</t>
    </r>
  </si>
  <si>
    <r>
      <rPr>
        <sz val="10"/>
        <rFont val="Tw Cen MT"/>
        <family val="2"/>
      </rPr>
      <t>Kandiole Est</t>
    </r>
  </si>
  <si>
    <r>
      <rPr>
        <sz val="9"/>
        <rFont val="Tw Cen MT"/>
        <family val="2"/>
      </rPr>
      <t>APL-I-2295</t>
    </r>
  </si>
  <si>
    <r>
      <rPr>
        <sz val="9"/>
        <rFont val="Tw Cen MT"/>
        <family val="2"/>
      </rPr>
      <t>APL-I-2296</t>
    </r>
  </si>
  <si>
    <r>
      <rPr>
        <sz val="9"/>
        <rFont val="Tw Cen MT"/>
        <family val="2"/>
      </rPr>
      <t>AEX 1501/18</t>
    </r>
  </si>
  <si>
    <r>
      <rPr>
        <sz val="10"/>
        <rFont val="Tw Cen MT"/>
        <family val="2"/>
      </rPr>
      <t>Tabacoro- Sud</t>
    </r>
  </si>
  <si>
    <r>
      <rPr>
        <sz val="9"/>
        <rFont val="Tw Cen MT"/>
        <family val="2"/>
      </rPr>
      <t>APL-I-2297</t>
    </r>
  </si>
  <si>
    <r>
      <rPr>
        <sz val="9"/>
        <rFont val="Tw Cen MT"/>
        <family val="2"/>
      </rPr>
      <t>AEX 1490/18</t>
    </r>
  </si>
  <si>
    <r>
      <rPr>
        <sz val="10"/>
        <rFont val="Tw Cen MT"/>
        <family val="2"/>
      </rPr>
      <t>Guanso</t>
    </r>
  </si>
  <si>
    <r>
      <rPr>
        <sz val="9"/>
        <rFont val="Tw Cen MT"/>
        <family val="2"/>
      </rPr>
      <t>APL-I-2298</t>
    </r>
  </si>
  <si>
    <r>
      <rPr>
        <sz val="9"/>
        <rFont val="Tw Cen MT"/>
        <family val="2"/>
      </rPr>
      <t>AEX 1504/18</t>
    </r>
  </si>
  <si>
    <r>
      <rPr>
        <sz val="10"/>
        <rFont val="Tw Cen MT"/>
        <family val="2"/>
      </rPr>
      <t xml:space="preserve">DIALA Nord </t>
    </r>
  </si>
  <si>
    <r>
      <rPr>
        <sz val="9"/>
        <rFont val="Tw Cen MT"/>
        <family val="2"/>
      </rPr>
      <t>APL-I-2299</t>
    </r>
  </si>
  <si>
    <r>
      <rPr>
        <sz val="9"/>
        <rFont val="Tw Cen MT"/>
        <family val="2"/>
      </rPr>
      <t>AEX 1508/18</t>
    </r>
  </si>
  <si>
    <r>
      <rPr>
        <sz val="9"/>
        <rFont val="Tw Cen MT"/>
        <family val="2"/>
      </rPr>
      <t>APL-I-23</t>
    </r>
  </si>
  <si>
    <r>
      <rPr>
        <sz val="9"/>
        <rFont val="Tw Cen MT"/>
        <family val="2"/>
      </rPr>
      <t>PR 21/11</t>
    </r>
  </si>
  <si>
    <r>
      <rPr>
        <sz val="9"/>
        <rFont val="Tw Cen MT"/>
        <family val="2"/>
      </rPr>
      <t>APL-I-230</t>
    </r>
  </si>
  <si>
    <r>
      <rPr>
        <sz val="9"/>
        <rFont val="Tw Cen MT"/>
        <family val="2"/>
      </rPr>
      <t>PR 224/13</t>
    </r>
  </si>
  <si>
    <r>
      <rPr>
        <sz val="10"/>
        <rFont val="Tw Cen MT"/>
        <family val="2"/>
      </rPr>
      <t>Finkola</t>
    </r>
  </si>
  <si>
    <r>
      <rPr>
        <sz val="9"/>
        <rFont val="Tw Cen MT"/>
        <family val="2"/>
      </rPr>
      <t>APL-I-2300</t>
    </r>
  </si>
  <si>
    <r>
      <rPr>
        <sz val="9"/>
        <rFont val="Tw Cen MT"/>
        <family val="2"/>
      </rPr>
      <t>AEX 1576/18</t>
    </r>
  </si>
  <si>
    <r>
      <rPr>
        <sz val="9"/>
        <rFont val="Tw Cen MT"/>
        <family val="2"/>
      </rPr>
      <t>KUMALA SARL</t>
    </r>
  </si>
  <si>
    <r>
      <rPr>
        <sz val="9"/>
        <rFont val="Tw Cen MT"/>
        <family val="2"/>
      </rPr>
      <t>025022526G</t>
    </r>
  </si>
  <si>
    <r>
      <rPr>
        <sz val="10"/>
        <rFont val="Tw Cen MT"/>
        <family val="2"/>
      </rPr>
      <t>Madina Diassa Nord</t>
    </r>
  </si>
  <si>
    <r>
      <rPr>
        <sz val="9"/>
        <rFont val="Tw Cen MT"/>
        <family val="2"/>
      </rPr>
      <t>APL-I-2301</t>
    </r>
  </si>
  <si>
    <r>
      <rPr>
        <sz val="9"/>
        <rFont val="Tw Cen MT"/>
        <family val="2"/>
      </rPr>
      <t>AEX 1502/18</t>
    </r>
  </si>
  <si>
    <r>
      <rPr>
        <sz val="9"/>
        <rFont val="Tw Cen MT"/>
        <family val="2"/>
      </rPr>
      <t>Dilinké Négoce S.A</t>
    </r>
  </si>
  <si>
    <r>
      <rPr>
        <sz val="9"/>
        <rFont val="Tw Cen MT"/>
        <family val="2"/>
      </rPr>
      <t>086123697D</t>
    </r>
  </si>
  <si>
    <r>
      <rPr>
        <sz val="10"/>
        <rFont val="Tw Cen MT"/>
        <family val="2"/>
      </rPr>
      <t>Kondo</t>
    </r>
  </si>
  <si>
    <r>
      <rPr>
        <sz val="9"/>
        <rFont val="Tw Cen MT"/>
        <family val="2"/>
      </rPr>
      <t>APL-I-2302</t>
    </r>
  </si>
  <si>
    <r>
      <rPr>
        <sz val="9"/>
        <rFont val="Tw Cen MT"/>
        <family val="2"/>
      </rPr>
      <t>APL-I-2303</t>
    </r>
  </si>
  <si>
    <r>
      <rPr>
        <sz val="10"/>
        <rFont val="Tw Cen MT"/>
        <family val="2"/>
      </rPr>
      <t>NKEMENE</t>
    </r>
  </si>
  <si>
    <r>
      <rPr>
        <sz val="9"/>
        <rFont val="Tw Cen MT"/>
        <family val="2"/>
      </rPr>
      <t>APL-I-2304</t>
    </r>
  </si>
  <si>
    <r>
      <rPr>
        <sz val="9"/>
        <rFont val="Tw Cen MT"/>
        <family val="2"/>
      </rPr>
      <t>APL-I-2305</t>
    </r>
  </si>
  <si>
    <r>
      <rPr>
        <sz val="9"/>
        <rFont val="Tw Cen MT"/>
        <family val="2"/>
      </rPr>
      <t>PR 1713/19</t>
    </r>
  </si>
  <si>
    <r>
      <rPr>
        <sz val="9"/>
        <rFont val="Tw Cen MT"/>
        <family val="2"/>
      </rPr>
      <t>APL-I-2306</t>
    </r>
  </si>
  <si>
    <r>
      <rPr>
        <sz val="10"/>
        <rFont val="Tw Cen MT"/>
        <family val="2"/>
      </rPr>
      <t>Tinguelé Nord</t>
    </r>
  </si>
  <si>
    <r>
      <rPr>
        <sz val="9"/>
        <rFont val="Tw Cen MT"/>
        <family val="2"/>
      </rPr>
      <t>APL-I-2307</t>
    </r>
  </si>
  <si>
    <r>
      <rPr>
        <sz val="9"/>
        <rFont val="Tw Cen MT"/>
        <family val="2"/>
      </rPr>
      <t>APL-I-2308</t>
    </r>
  </si>
  <si>
    <r>
      <rPr>
        <sz val="10"/>
        <rFont val="Tw Cen MT"/>
        <family val="2"/>
      </rPr>
      <t>Salam</t>
    </r>
  </si>
  <si>
    <r>
      <rPr>
        <sz val="9"/>
        <rFont val="Tw Cen MT"/>
        <family val="2"/>
      </rPr>
      <t>APL-I-2309</t>
    </r>
  </si>
  <si>
    <r>
      <rPr>
        <sz val="9"/>
        <rFont val="Tw Cen MT"/>
        <family val="2"/>
      </rPr>
      <t>AEX 1617/18</t>
    </r>
  </si>
  <si>
    <r>
      <rPr>
        <sz val="10"/>
        <rFont val="Tw Cen MT"/>
        <family val="2"/>
      </rPr>
      <t>Diaméra</t>
    </r>
  </si>
  <si>
    <r>
      <rPr>
        <sz val="9"/>
        <rFont val="Tw Cen MT"/>
        <family val="2"/>
      </rPr>
      <t>APL-I-231</t>
    </r>
  </si>
  <si>
    <r>
      <rPr>
        <sz val="9"/>
        <rFont val="Tw Cen MT"/>
        <family val="2"/>
      </rPr>
      <t>PR 225/14</t>
    </r>
  </si>
  <si>
    <r>
      <rPr>
        <sz val="10"/>
        <rFont val="Tw Cen MT"/>
        <family val="2"/>
      </rPr>
      <t>Faliko</t>
    </r>
  </si>
  <si>
    <r>
      <rPr>
        <sz val="9"/>
        <rFont val="Tw Cen MT"/>
        <family val="2"/>
      </rPr>
      <t>APL-I-2310</t>
    </r>
  </si>
  <si>
    <r>
      <rPr>
        <sz val="10"/>
        <rFont val="Tw Cen MT"/>
        <family val="2"/>
      </rPr>
      <t>Tampikole - ouest</t>
    </r>
  </si>
  <si>
    <r>
      <rPr>
        <sz val="9"/>
        <rFont val="Tw Cen MT"/>
        <family val="2"/>
      </rPr>
      <t>APL-I-2311</t>
    </r>
  </si>
  <si>
    <r>
      <rPr>
        <sz val="10"/>
        <rFont val="Tw Cen MT"/>
        <family val="2"/>
      </rPr>
      <t>banancoro Ouest</t>
    </r>
  </si>
  <si>
    <r>
      <rPr>
        <sz val="9"/>
        <rFont val="Tw Cen MT"/>
        <family val="2"/>
      </rPr>
      <t>APL-I-2312</t>
    </r>
  </si>
  <si>
    <r>
      <rPr>
        <sz val="9"/>
        <rFont val="Tw Cen MT"/>
        <family val="2"/>
      </rPr>
      <t>AEX 1507/18</t>
    </r>
  </si>
  <si>
    <r>
      <rPr>
        <sz val="9"/>
        <rFont val="Tw Cen MT"/>
        <family val="2"/>
      </rPr>
      <t>APL-I-2313</t>
    </r>
  </si>
  <si>
    <r>
      <rPr>
        <sz val="9"/>
        <rFont val="Tw Cen MT"/>
        <family val="2"/>
      </rPr>
      <t>AEX 1578/18</t>
    </r>
  </si>
  <si>
    <r>
      <rPr>
        <sz val="9"/>
        <rFont val="Tw Cen MT"/>
        <family val="2"/>
      </rPr>
      <t>APL-I-2314</t>
    </r>
  </si>
  <si>
    <r>
      <rPr>
        <sz val="9"/>
        <rFont val="Tw Cen MT"/>
        <family val="2"/>
      </rPr>
      <t>APL-I-2315</t>
    </r>
  </si>
  <si>
    <r>
      <rPr>
        <sz val="9"/>
        <rFont val="Tw Cen MT"/>
        <family val="2"/>
      </rPr>
      <t>AEX 1506/18</t>
    </r>
  </si>
  <si>
    <r>
      <rPr>
        <sz val="10"/>
        <rFont val="Tw Cen MT"/>
        <family val="2"/>
      </rPr>
      <t>baramabougou</t>
    </r>
  </si>
  <si>
    <r>
      <rPr>
        <sz val="9"/>
        <rFont val="Tw Cen MT"/>
        <family val="2"/>
      </rPr>
      <t>APL-I-2316</t>
    </r>
  </si>
  <si>
    <r>
      <rPr>
        <sz val="9"/>
        <rFont val="Tw Cen MT"/>
        <family val="2"/>
      </rPr>
      <t>Société Minière de Recherche et d'Exploitation du Mali "SOMIREM" SARL</t>
    </r>
  </si>
  <si>
    <r>
      <rPr>
        <sz val="9"/>
        <rFont val="Tw Cen MT"/>
        <family val="2"/>
      </rPr>
      <t>087800953A</t>
    </r>
  </si>
  <si>
    <r>
      <rPr>
        <sz val="10"/>
        <rFont val="Tw Cen MT"/>
        <family val="2"/>
      </rPr>
      <t>TENEZANA</t>
    </r>
  </si>
  <si>
    <r>
      <rPr>
        <sz val="9"/>
        <rFont val="Tw Cen MT"/>
        <family val="2"/>
      </rPr>
      <t>APL-I-2317</t>
    </r>
  </si>
  <si>
    <r>
      <rPr>
        <sz val="9"/>
        <rFont val="Tw Cen MT"/>
        <family val="2"/>
      </rPr>
      <t>PR 2181/19</t>
    </r>
  </si>
  <si>
    <r>
      <rPr>
        <sz val="9"/>
        <rFont val="Tw Cen MT"/>
        <family val="2"/>
      </rPr>
      <t>APL-I-2318</t>
    </r>
  </si>
  <si>
    <r>
      <rPr>
        <sz val="9"/>
        <rFont val="Tw Cen MT"/>
        <family val="2"/>
      </rPr>
      <t>Sahelienne d'entreprises ( CSE)</t>
    </r>
  </si>
  <si>
    <r>
      <rPr>
        <sz val="9"/>
        <rFont val="Tw Cen MT"/>
        <family val="2"/>
      </rPr>
      <t>082100267M</t>
    </r>
  </si>
  <si>
    <r>
      <rPr>
        <sz val="10"/>
        <rFont val="Tw Cen MT"/>
        <family val="2"/>
      </rPr>
      <t>Natiècoura</t>
    </r>
  </si>
  <si>
    <r>
      <rPr>
        <sz val="9"/>
        <rFont val="Tw Cen MT"/>
        <family val="2"/>
      </rPr>
      <t>APL-I-2319</t>
    </r>
  </si>
  <si>
    <r>
      <rPr>
        <sz val="9"/>
        <rFont val="Tw Cen MT"/>
        <family val="2"/>
      </rPr>
      <t>AEX 1575/18</t>
    </r>
  </si>
  <si>
    <r>
      <rPr>
        <sz val="9"/>
        <rFont val="Tw Cen MT"/>
        <family val="2"/>
      </rPr>
      <t>APL-I-232</t>
    </r>
  </si>
  <si>
    <r>
      <rPr>
        <sz val="9"/>
        <rFont val="Tw Cen MT"/>
        <family val="2"/>
      </rPr>
      <t>PR 226/10</t>
    </r>
  </si>
  <si>
    <r>
      <rPr>
        <sz val="10"/>
        <rFont val="Tw Cen MT"/>
        <family val="2"/>
      </rPr>
      <t>Borokoba</t>
    </r>
  </si>
  <si>
    <r>
      <rPr>
        <sz val="9"/>
        <rFont val="Tw Cen MT"/>
        <family val="2"/>
      </rPr>
      <t>APL-I-2320</t>
    </r>
  </si>
  <si>
    <r>
      <rPr>
        <sz val="9"/>
        <rFont val="Tw Cen MT"/>
        <family val="2"/>
      </rPr>
      <t>AE 1668/19</t>
    </r>
  </si>
  <si>
    <r>
      <rPr>
        <sz val="9"/>
        <rFont val="Tw Cen MT"/>
        <family val="2"/>
      </rPr>
      <t>APL-I-2321</t>
    </r>
  </si>
  <si>
    <r>
      <rPr>
        <sz val="9"/>
        <rFont val="Tw Cen MT"/>
        <family val="2"/>
      </rPr>
      <t>AEX 1577/18</t>
    </r>
  </si>
  <si>
    <r>
      <rPr>
        <sz val="10"/>
        <rFont val="Tw Cen MT"/>
        <family val="2"/>
      </rPr>
      <t>farako</t>
    </r>
  </si>
  <si>
    <r>
      <rPr>
        <sz val="9"/>
        <rFont val="Tw Cen MT"/>
        <family val="2"/>
      </rPr>
      <t>APL-I-2322</t>
    </r>
  </si>
  <si>
    <r>
      <rPr>
        <sz val="9"/>
        <rFont val="Tw Cen MT"/>
        <family val="2"/>
      </rPr>
      <t>Kyassou Mining Sarl</t>
    </r>
  </si>
  <si>
    <r>
      <rPr>
        <sz val="9"/>
        <rFont val="Tw Cen MT"/>
        <family val="2"/>
      </rPr>
      <t>086145423P</t>
    </r>
  </si>
  <si>
    <r>
      <rPr>
        <sz val="9"/>
        <rFont val="Tw Cen MT"/>
        <family val="2"/>
      </rPr>
      <t>APL-I-2323</t>
    </r>
  </si>
  <si>
    <r>
      <rPr>
        <sz val="9"/>
        <rFont val="Tw Cen MT"/>
        <family val="2"/>
      </rPr>
      <t>AEX 1579/18</t>
    </r>
  </si>
  <si>
    <r>
      <rPr>
        <sz val="10"/>
        <rFont val="Tw Cen MT"/>
        <family val="2"/>
      </rPr>
      <t>Sidoni -Sud</t>
    </r>
  </si>
  <si>
    <r>
      <rPr>
        <sz val="9"/>
        <rFont val="Tw Cen MT"/>
        <family val="2"/>
      </rPr>
      <t>APL-I-2324</t>
    </r>
  </si>
  <si>
    <r>
      <rPr>
        <sz val="9"/>
        <rFont val="Tw Cen MT"/>
        <family val="2"/>
      </rPr>
      <t>AE 2093/19</t>
    </r>
  </si>
  <si>
    <r>
      <rPr>
        <sz val="10"/>
        <rFont val="Tw Cen MT"/>
        <family val="2"/>
      </rPr>
      <t>Falan - Est</t>
    </r>
  </si>
  <si>
    <r>
      <rPr>
        <sz val="9"/>
        <rFont val="Tw Cen MT"/>
        <family val="2"/>
      </rPr>
      <t>APL-I-2325</t>
    </r>
  </si>
  <si>
    <r>
      <rPr>
        <sz val="9"/>
        <rFont val="Tw Cen MT"/>
        <family val="2"/>
      </rPr>
      <t>AEX 1573/18</t>
    </r>
  </si>
  <si>
    <r>
      <rPr>
        <sz val="9"/>
        <rFont val="Tw Cen MT"/>
        <family val="2"/>
      </rPr>
      <t>Builders-Mali SARL</t>
    </r>
  </si>
  <si>
    <r>
      <rPr>
        <sz val="9"/>
        <rFont val="Tw Cen MT"/>
        <family val="2"/>
      </rPr>
      <t>082208938W</t>
    </r>
  </si>
  <si>
    <r>
      <rPr>
        <sz val="10"/>
        <rFont val="Tw Cen MT"/>
        <family val="2"/>
      </rPr>
      <t xml:space="preserve">Kababougou </t>
    </r>
  </si>
  <si>
    <r>
      <rPr>
        <sz val="9"/>
        <rFont val="Tw Cen MT"/>
        <family val="2"/>
      </rPr>
      <t>APL-I-2326</t>
    </r>
  </si>
  <si>
    <r>
      <rPr>
        <sz val="9"/>
        <rFont val="Tw Cen MT"/>
        <family val="2"/>
      </rPr>
      <t>AEX 1580/18</t>
    </r>
  </si>
  <si>
    <r>
      <rPr>
        <sz val="9"/>
        <rFont val="Tw Cen MT"/>
        <family val="2"/>
      </rPr>
      <t>APL-I-2327</t>
    </r>
  </si>
  <si>
    <r>
      <rPr>
        <sz val="9"/>
        <rFont val="Tw Cen MT"/>
        <family val="2"/>
      </rPr>
      <t>AGENCE SAHELIENNE BTP &amp; MINE SARL</t>
    </r>
  </si>
  <si>
    <r>
      <rPr>
        <sz val="9"/>
        <rFont val="Tw Cen MT"/>
        <family val="2"/>
      </rPr>
      <t>085126951P</t>
    </r>
  </si>
  <si>
    <r>
      <rPr>
        <sz val="10"/>
        <rFont val="Tw Cen MT"/>
        <family val="2"/>
      </rPr>
      <t>Siene</t>
    </r>
  </si>
  <si>
    <r>
      <rPr>
        <sz val="9"/>
        <rFont val="Tw Cen MT"/>
        <family val="2"/>
      </rPr>
      <t>APL-I-2328</t>
    </r>
  </si>
  <si>
    <r>
      <rPr>
        <sz val="9"/>
        <rFont val="Tw Cen MT"/>
        <family val="2"/>
      </rPr>
      <t>AEX 1581/18</t>
    </r>
  </si>
  <si>
    <r>
      <rPr>
        <sz val="10"/>
        <rFont val="Tw Cen MT"/>
        <family val="2"/>
      </rPr>
      <t>Gouméra</t>
    </r>
  </si>
  <si>
    <r>
      <rPr>
        <sz val="9"/>
        <rFont val="Tw Cen MT"/>
        <family val="2"/>
      </rPr>
      <t>APL-I-2329</t>
    </r>
  </si>
  <si>
    <r>
      <rPr>
        <sz val="9"/>
        <rFont val="Tw Cen MT"/>
        <family val="2"/>
      </rPr>
      <t>APL-I-233</t>
    </r>
  </si>
  <si>
    <r>
      <rPr>
        <sz val="9"/>
        <rFont val="Tw Cen MT"/>
        <family val="2"/>
      </rPr>
      <t>PR 227/10</t>
    </r>
  </si>
  <si>
    <r>
      <rPr>
        <sz val="9"/>
        <rFont val="Tw Cen MT"/>
        <family val="2"/>
      </rPr>
      <t>Baraka Mining SARL</t>
    </r>
  </si>
  <si>
    <r>
      <rPr>
        <sz val="9"/>
        <rFont val="Tw Cen MT"/>
        <family val="2"/>
      </rPr>
      <t>083322858H</t>
    </r>
  </si>
  <si>
    <r>
      <rPr>
        <sz val="10"/>
        <rFont val="Tw Cen MT"/>
        <family val="2"/>
      </rPr>
      <t>Diamakolé</t>
    </r>
  </si>
  <si>
    <r>
      <rPr>
        <sz val="9"/>
        <rFont val="Tw Cen MT"/>
        <family val="2"/>
      </rPr>
      <t>APL-I-2330</t>
    </r>
  </si>
  <si>
    <r>
      <rPr>
        <sz val="9"/>
        <rFont val="Tw Cen MT"/>
        <family val="2"/>
      </rPr>
      <t>APL-I-2331</t>
    </r>
  </si>
  <si>
    <r>
      <rPr>
        <sz val="9"/>
        <rFont val="Tw Cen MT"/>
        <family val="2"/>
      </rPr>
      <t>AEX 1567/18</t>
    </r>
  </si>
  <si>
    <r>
      <rPr>
        <sz val="9"/>
        <rFont val="Tw Cen MT"/>
        <family val="2"/>
      </rPr>
      <t>CHEMAZEN MINES MALI SARL</t>
    </r>
  </si>
  <si>
    <r>
      <rPr>
        <sz val="9"/>
        <rFont val="Tw Cen MT"/>
        <family val="2"/>
      </rPr>
      <t>081134070E</t>
    </r>
  </si>
  <si>
    <r>
      <rPr>
        <sz val="9"/>
        <rFont val="Tw Cen MT"/>
        <family val="2"/>
      </rPr>
      <t>APL-I-2332</t>
    </r>
  </si>
  <si>
    <r>
      <rPr>
        <sz val="9"/>
        <rFont val="Tw Cen MT"/>
        <family val="2"/>
      </rPr>
      <t>AEX 1574/18</t>
    </r>
  </si>
  <si>
    <r>
      <rPr>
        <sz val="9"/>
        <rFont val="Tw Cen MT"/>
        <family val="2"/>
      </rPr>
      <t>MANDE SERVICES SARL "SOMASE-SARL"</t>
    </r>
  </si>
  <si>
    <r>
      <rPr>
        <sz val="9"/>
        <rFont val="Tw Cen MT"/>
        <family val="2"/>
      </rPr>
      <t>083321035C</t>
    </r>
  </si>
  <si>
    <r>
      <rPr>
        <sz val="10"/>
        <rFont val="Tw Cen MT"/>
        <family val="2"/>
      </rPr>
      <t>Meridiana-ouest</t>
    </r>
  </si>
  <si>
    <r>
      <rPr>
        <sz val="9"/>
        <rFont val="Tw Cen MT"/>
        <family val="2"/>
      </rPr>
      <t>APL-I-2333</t>
    </r>
  </si>
  <si>
    <r>
      <rPr>
        <sz val="10"/>
        <rFont val="Tw Cen MT"/>
        <family val="2"/>
      </rPr>
      <t>Difémou</t>
    </r>
  </si>
  <si>
    <r>
      <rPr>
        <sz val="9"/>
        <rFont val="Tw Cen MT"/>
        <family val="2"/>
      </rPr>
      <t>APL-I-2334</t>
    </r>
  </si>
  <si>
    <r>
      <rPr>
        <sz val="10"/>
        <rFont val="Tw Cen MT"/>
        <family val="2"/>
      </rPr>
      <t>Diandioumé</t>
    </r>
  </si>
  <si>
    <r>
      <rPr>
        <sz val="9"/>
        <rFont val="Tw Cen MT"/>
        <family val="2"/>
      </rPr>
      <t>APL-I-2335</t>
    </r>
  </si>
  <si>
    <r>
      <rPr>
        <sz val="9"/>
        <rFont val="Tw Cen MT"/>
        <family val="2"/>
      </rPr>
      <t>APL-I-2336</t>
    </r>
  </si>
  <si>
    <r>
      <rPr>
        <sz val="9"/>
        <rFont val="Tw Cen MT"/>
        <family val="2"/>
      </rPr>
      <t>AP 1690/19</t>
    </r>
  </si>
  <si>
    <r>
      <rPr>
        <sz val="9"/>
        <rFont val="Tw Cen MT"/>
        <family val="2"/>
      </rPr>
      <t>APL-I-2337</t>
    </r>
  </si>
  <si>
    <r>
      <rPr>
        <sz val="9"/>
        <rFont val="Tw Cen MT"/>
        <family val="2"/>
      </rPr>
      <t>PR 1689/19</t>
    </r>
  </si>
  <si>
    <r>
      <rPr>
        <sz val="10"/>
        <rFont val="Tw Cen MT"/>
        <family val="2"/>
      </rPr>
      <t>Falako - Ouest</t>
    </r>
  </si>
  <si>
    <r>
      <rPr>
        <sz val="9"/>
        <rFont val="Tw Cen MT"/>
        <family val="2"/>
      </rPr>
      <t>APL-I-2338</t>
    </r>
  </si>
  <si>
    <r>
      <rPr>
        <sz val="9"/>
        <rFont val="Tw Cen MT"/>
        <family val="2"/>
      </rPr>
      <t>APL-I-2339</t>
    </r>
  </si>
  <si>
    <r>
      <rPr>
        <sz val="9"/>
        <rFont val="Tw Cen MT"/>
        <family val="2"/>
      </rPr>
      <t>AEX 1582/18</t>
    </r>
  </si>
  <si>
    <r>
      <rPr>
        <sz val="9"/>
        <rFont val="Tw Cen MT"/>
        <family val="2"/>
      </rPr>
      <t>Etablissements Daouda Adama Bagayoko sarl</t>
    </r>
  </si>
  <si>
    <r>
      <rPr>
        <sz val="9"/>
        <rFont val="Tw Cen MT"/>
        <family val="2"/>
      </rPr>
      <t>081134134F</t>
    </r>
  </si>
  <si>
    <r>
      <rPr>
        <sz val="10"/>
        <rFont val="Tw Cen MT"/>
        <family val="2"/>
      </rPr>
      <t>Diangounté-ouest 2</t>
    </r>
  </si>
  <si>
    <r>
      <rPr>
        <sz val="9"/>
        <rFont val="Tw Cen MT"/>
        <family val="2"/>
      </rPr>
      <t>APL-I-234</t>
    </r>
  </si>
  <si>
    <r>
      <rPr>
        <sz val="9"/>
        <rFont val="Tw Cen MT"/>
        <family val="2"/>
      </rPr>
      <t>AP 228/10</t>
    </r>
  </si>
  <si>
    <r>
      <rPr>
        <sz val="9"/>
        <rFont val="Tw Cen MT"/>
        <family val="2"/>
      </rPr>
      <t>Agence Générale de Contact et de Relations Internationales Import-Export (A.G.C.R.I. Import-Export) SA</t>
    </r>
  </si>
  <si>
    <r>
      <rPr>
        <sz val="9"/>
        <rFont val="Tw Cen MT"/>
        <family val="2"/>
      </rPr>
      <t>025003439L</t>
    </r>
  </si>
  <si>
    <r>
      <rPr>
        <sz val="9"/>
        <rFont val="Tw Cen MT"/>
        <family val="2"/>
      </rPr>
      <t>&lt;2012 Autorisation de Prospection</t>
    </r>
  </si>
  <si>
    <r>
      <rPr>
        <sz val="10"/>
        <rFont val="Tw Cen MT"/>
        <family val="2"/>
      </rPr>
      <t>Kéniéko-Sud</t>
    </r>
  </si>
  <si>
    <r>
      <rPr>
        <sz val="9"/>
        <rFont val="Tw Cen MT"/>
        <family val="2"/>
      </rPr>
      <t>APL-I-2340</t>
    </r>
  </si>
  <si>
    <r>
      <rPr>
        <sz val="9"/>
        <rFont val="Tw Cen MT"/>
        <family val="2"/>
      </rPr>
      <t>AEX 1572/18</t>
    </r>
  </si>
  <si>
    <r>
      <rPr>
        <sz val="9"/>
        <rFont val="Tw Cen MT"/>
        <family val="2"/>
      </rPr>
      <t>ETS GAKOU DISTRIBUTION SARL</t>
    </r>
  </si>
  <si>
    <r>
      <rPr>
        <sz val="9"/>
        <rFont val="Tw Cen MT"/>
        <family val="2"/>
      </rPr>
      <t>081133923L</t>
    </r>
  </si>
  <si>
    <r>
      <rPr>
        <sz val="10"/>
        <rFont val="Tw Cen MT"/>
        <family val="2"/>
      </rPr>
      <t>Kourouba-nord ouest</t>
    </r>
  </si>
  <si>
    <r>
      <rPr>
        <sz val="9"/>
        <rFont val="Tw Cen MT"/>
        <family val="2"/>
      </rPr>
      <t>APL-I-2341</t>
    </r>
  </si>
  <si>
    <r>
      <rPr>
        <sz val="9"/>
        <rFont val="Tw Cen MT"/>
        <family val="2"/>
      </rPr>
      <t>APL-I-2342</t>
    </r>
  </si>
  <si>
    <r>
      <rPr>
        <sz val="9"/>
        <rFont val="Tw Cen MT"/>
        <family val="2"/>
      </rPr>
      <t>APL-I-2343</t>
    </r>
  </si>
  <si>
    <r>
      <rPr>
        <sz val="9"/>
        <rFont val="Tw Cen MT"/>
        <family val="2"/>
      </rPr>
      <t>APL-I-2344</t>
    </r>
  </si>
  <si>
    <r>
      <rPr>
        <sz val="9"/>
        <rFont val="Tw Cen MT"/>
        <family val="2"/>
      </rPr>
      <t>AEX 1622/18</t>
    </r>
  </si>
  <si>
    <r>
      <rPr>
        <sz val="10"/>
        <rFont val="Tw Cen MT"/>
        <family val="2"/>
      </rPr>
      <t>Zinyebougou</t>
    </r>
  </si>
  <si>
    <r>
      <rPr>
        <sz val="9"/>
        <rFont val="Tw Cen MT"/>
        <family val="2"/>
      </rPr>
      <t>APL-I-2345</t>
    </r>
  </si>
  <si>
    <r>
      <rPr>
        <sz val="9"/>
        <rFont val="Tw Cen MT"/>
        <family val="2"/>
      </rPr>
      <t>AP 1692/19</t>
    </r>
  </si>
  <si>
    <r>
      <rPr>
        <sz val="9"/>
        <rFont val="Tw Cen MT"/>
        <family val="2"/>
      </rPr>
      <t>APL-I-2346</t>
    </r>
  </si>
  <si>
    <r>
      <rPr>
        <sz val="9"/>
        <rFont val="Tw Cen MT"/>
        <family val="2"/>
      </rPr>
      <t>AEX 1625/19</t>
    </r>
  </si>
  <si>
    <r>
      <rPr>
        <sz val="10"/>
        <rFont val="Tw Cen MT"/>
        <family val="2"/>
      </rPr>
      <t>Badougou - Djoliba</t>
    </r>
  </si>
  <si>
    <r>
      <rPr>
        <sz val="9"/>
        <rFont val="Tw Cen MT"/>
        <family val="2"/>
      </rPr>
      <t>APL-I-2347</t>
    </r>
  </si>
  <si>
    <r>
      <rPr>
        <sz val="9"/>
        <rFont val="Tw Cen MT"/>
        <family val="2"/>
      </rPr>
      <t>AEX 1618/18</t>
    </r>
  </si>
  <si>
    <r>
      <rPr>
        <sz val="10"/>
        <rFont val="Tw Cen MT"/>
        <family val="2"/>
      </rPr>
      <t>Daounabéré Sud-Est</t>
    </r>
  </si>
  <si>
    <r>
      <rPr>
        <sz val="9"/>
        <rFont val="Tw Cen MT"/>
        <family val="2"/>
      </rPr>
      <t>APL-I-2348</t>
    </r>
  </si>
  <si>
    <r>
      <rPr>
        <sz val="9"/>
        <rFont val="Tw Cen MT"/>
        <family val="2"/>
      </rPr>
      <t>AEX 1619/18</t>
    </r>
  </si>
  <si>
    <r>
      <rPr>
        <sz val="9"/>
        <rFont val="Tw Cen MT"/>
        <family val="2"/>
      </rPr>
      <t>APL-I-2349</t>
    </r>
  </si>
  <si>
    <r>
      <rPr>
        <sz val="9"/>
        <rFont val="Tw Cen MT"/>
        <family val="2"/>
      </rPr>
      <t xml:space="preserve">Société Malienne de Mine (SO.MA.MINE)sarl </t>
    </r>
  </si>
  <si>
    <r>
      <rPr>
        <sz val="9"/>
        <rFont val="Tw Cen MT"/>
        <family val="2"/>
      </rPr>
      <t>APL-I-235</t>
    </r>
  </si>
  <si>
    <r>
      <rPr>
        <sz val="9"/>
        <rFont val="Tw Cen MT"/>
        <family val="2"/>
      </rPr>
      <t>PR 229/10</t>
    </r>
  </si>
  <si>
    <r>
      <rPr>
        <sz val="9"/>
        <rFont val="Tw Cen MT"/>
        <family val="2"/>
      </rPr>
      <t>APL-I-2350</t>
    </r>
  </si>
  <si>
    <r>
      <rPr>
        <sz val="9"/>
        <rFont val="Tw Cen MT"/>
        <family val="2"/>
      </rPr>
      <t>AEX 1620/18</t>
    </r>
  </si>
  <si>
    <r>
      <rPr>
        <sz val="9"/>
        <rFont val="Tw Cen MT"/>
        <family val="2"/>
      </rPr>
      <t>APL-I-2351</t>
    </r>
  </si>
  <si>
    <r>
      <rPr>
        <sz val="9"/>
        <rFont val="Tw Cen MT"/>
        <family val="2"/>
      </rPr>
      <t>PR 2292/20</t>
    </r>
  </si>
  <si>
    <r>
      <rPr>
        <sz val="9"/>
        <rFont val="Tw Cen MT"/>
        <family val="2"/>
      </rPr>
      <t>APL-I-2352</t>
    </r>
  </si>
  <si>
    <r>
      <rPr>
        <sz val="9"/>
        <rFont val="Tw Cen MT"/>
        <family val="2"/>
      </rPr>
      <t>AEX 1616/18</t>
    </r>
  </si>
  <si>
    <r>
      <rPr>
        <sz val="10"/>
        <rFont val="Tw Cen MT"/>
        <family val="2"/>
      </rPr>
      <t>Diangounté Nord Ouest</t>
    </r>
  </si>
  <si>
    <r>
      <rPr>
        <sz val="9"/>
        <rFont val="Tw Cen MT"/>
        <family val="2"/>
      </rPr>
      <t>APL-I-2353</t>
    </r>
  </si>
  <si>
    <r>
      <rPr>
        <sz val="10"/>
        <rFont val="Tw Cen MT"/>
        <family val="2"/>
      </rPr>
      <t>Sokorani</t>
    </r>
  </si>
  <si>
    <r>
      <rPr>
        <sz val="9"/>
        <rFont val="Tw Cen MT"/>
        <family val="2"/>
      </rPr>
      <t>APL-I-2354</t>
    </r>
  </si>
  <si>
    <r>
      <rPr>
        <sz val="9"/>
        <rFont val="Tw Cen MT"/>
        <family val="2"/>
      </rPr>
      <t>AEX 1623/18</t>
    </r>
  </si>
  <si>
    <r>
      <rPr>
        <sz val="10"/>
        <rFont val="Tw Cen MT"/>
        <family val="2"/>
      </rPr>
      <t>Makana</t>
    </r>
  </si>
  <si>
    <r>
      <rPr>
        <sz val="9"/>
        <rFont val="Tw Cen MT"/>
        <family val="2"/>
      </rPr>
      <t>APL-I-2355</t>
    </r>
  </si>
  <si>
    <r>
      <rPr>
        <sz val="9"/>
        <rFont val="Tw Cen MT"/>
        <family val="2"/>
      </rPr>
      <t>PR 2090/19</t>
    </r>
  </si>
  <si>
    <r>
      <rPr>
        <sz val="10"/>
        <rFont val="Tw Cen MT"/>
        <family val="2"/>
      </rPr>
      <t>FARAWINIE</t>
    </r>
  </si>
  <si>
    <r>
      <rPr>
        <sz val="9"/>
        <rFont val="Tw Cen MT"/>
        <family val="2"/>
      </rPr>
      <t>APL-I-2356</t>
    </r>
  </si>
  <si>
    <r>
      <rPr>
        <sz val="9"/>
        <rFont val="Tw Cen MT"/>
        <family val="2"/>
      </rPr>
      <t>APL-I-2357</t>
    </r>
  </si>
  <si>
    <r>
      <rPr>
        <sz val="9"/>
        <rFont val="Tw Cen MT"/>
        <family val="2"/>
      </rPr>
      <t>AEX 1624/19</t>
    </r>
  </si>
  <si>
    <r>
      <rPr>
        <sz val="10"/>
        <rFont val="Tw Cen MT"/>
        <family val="2"/>
      </rPr>
      <t>Moribala</t>
    </r>
  </si>
  <si>
    <r>
      <rPr>
        <sz val="9"/>
        <rFont val="Tw Cen MT"/>
        <family val="2"/>
      </rPr>
      <t>APL-I-2358</t>
    </r>
  </si>
  <si>
    <r>
      <rPr>
        <sz val="9"/>
        <rFont val="Tw Cen MT"/>
        <family val="2"/>
      </rPr>
      <t>APL-I-2359</t>
    </r>
  </si>
  <si>
    <r>
      <rPr>
        <sz val="9"/>
        <rFont val="Tw Cen MT"/>
        <family val="2"/>
      </rPr>
      <t>PR 2482/21</t>
    </r>
  </si>
  <si>
    <r>
      <rPr>
        <sz val="10"/>
        <rFont val="Tw Cen MT"/>
        <family val="2"/>
      </rPr>
      <t>Dialafara-Rhama-Ouest</t>
    </r>
  </si>
  <si>
    <r>
      <rPr>
        <sz val="9"/>
        <rFont val="Tw Cen MT"/>
        <family val="2"/>
      </rPr>
      <t>APL-I-236</t>
    </r>
  </si>
  <si>
    <r>
      <rPr>
        <sz val="9"/>
        <rFont val="Tw Cen MT"/>
        <family val="2"/>
      </rPr>
      <t>PR 230/10</t>
    </r>
  </si>
  <si>
    <r>
      <rPr>
        <sz val="9"/>
        <rFont val="Tw Cen MT"/>
        <family val="2"/>
      </rPr>
      <t>APL-I-2360</t>
    </r>
  </si>
  <si>
    <r>
      <rPr>
        <sz val="10"/>
        <rFont val="Tw Cen MT"/>
        <family val="2"/>
      </rPr>
      <t xml:space="preserve"> N'Tiorila-Nord</t>
    </r>
  </si>
  <si>
    <r>
      <rPr>
        <sz val="9"/>
        <rFont val="Tw Cen MT"/>
        <family val="2"/>
      </rPr>
      <t>APL-I-2361</t>
    </r>
  </si>
  <si>
    <r>
      <rPr>
        <sz val="9"/>
        <rFont val="Tw Cen MT"/>
        <family val="2"/>
      </rPr>
      <t>AEX 1621/19</t>
    </r>
  </si>
  <si>
    <r>
      <rPr>
        <sz val="9"/>
        <rFont val="Tw Cen MT"/>
        <family val="2"/>
      </rPr>
      <t>ENTREPRISE DE CONSTRUCTION MOUSSA KEITA " E.C.M.K" SARL</t>
    </r>
  </si>
  <si>
    <r>
      <rPr>
        <sz val="9"/>
        <rFont val="Tw Cen MT"/>
        <family val="2"/>
      </rPr>
      <t>082211396J</t>
    </r>
  </si>
  <si>
    <r>
      <rPr>
        <sz val="10"/>
        <rFont val="Tw Cen MT"/>
        <family val="2"/>
      </rPr>
      <t>Doubabougou Sud</t>
    </r>
  </si>
  <si>
    <r>
      <rPr>
        <sz val="9"/>
        <rFont val="Tw Cen MT"/>
        <family val="2"/>
      </rPr>
      <t>APL-I-2362</t>
    </r>
  </si>
  <si>
    <r>
      <rPr>
        <sz val="9"/>
        <rFont val="Tw Cen MT"/>
        <family val="2"/>
      </rPr>
      <t>AEX 1653/19</t>
    </r>
  </si>
  <si>
    <r>
      <rPr>
        <sz val="10"/>
        <rFont val="Tw Cen MT"/>
        <family val="2"/>
      </rPr>
      <t>Yatia-Sud</t>
    </r>
  </si>
  <si>
    <r>
      <rPr>
        <sz val="9"/>
        <rFont val="Tw Cen MT"/>
        <family val="2"/>
      </rPr>
      <t>APL-I-2363</t>
    </r>
  </si>
  <si>
    <r>
      <rPr>
        <sz val="9"/>
        <rFont val="Tw Cen MT"/>
        <family val="2"/>
      </rPr>
      <t>APL-I-2364</t>
    </r>
  </si>
  <si>
    <r>
      <rPr>
        <sz val="9"/>
        <rFont val="Tw Cen MT"/>
        <family val="2"/>
      </rPr>
      <t>Société Fokolore Mining (S.F.M-SARL)</t>
    </r>
  </si>
  <si>
    <r>
      <rPr>
        <sz val="9"/>
        <rFont val="Tw Cen MT"/>
        <family val="2"/>
      </rPr>
      <t>083203048T</t>
    </r>
  </si>
  <si>
    <r>
      <rPr>
        <sz val="9"/>
        <rFont val="Tw Cen MT"/>
        <family val="2"/>
      </rPr>
      <t>APL-I-2365</t>
    </r>
  </si>
  <si>
    <r>
      <rPr>
        <sz val="9"/>
        <rFont val="Tw Cen MT"/>
        <family val="2"/>
      </rPr>
      <t>PR 2196/19</t>
    </r>
  </si>
  <si>
    <r>
      <rPr>
        <sz val="9"/>
        <rFont val="Tw Cen MT"/>
        <family val="2"/>
      </rPr>
      <t>APL-I-2366</t>
    </r>
  </si>
  <si>
    <r>
      <rPr>
        <sz val="9"/>
        <rFont val="Tw Cen MT"/>
        <family val="2"/>
      </rPr>
      <t>AEX 1660/19</t>
    </r>
  </si>
  <si>
    <r>
      <rPr>
        <sz val="10"/>
        <rFont val="Tw Cen MT"/>
        <family val="2"/>
      </rPr>
      <t>Mantia-Madinnkilé-Nord</t>
    </r>
  </si>
  <si>
    <r>
      <rPr>
        <sz val="9"/>
        <rFont val="Tw Cen MT"/>
        <family val="2"/>
      </rPr>
      <t>APL-I-2367</t>
    </r>
  </si>
  <si>
    <r>
      <rPr>
        <sz val="9"/>
        <rFont val="Tw Cen MT"/>
        <family val="2"/>
      </rPr>
      <t>Andal Géo-consult Sarl, unipersonnelle</t>
    </r>
  </si>
  <si>
    <r>
      <rPr>
        <sz val="9"/>
        <rFont val="Tw Cen MT"/>
        <family val="2"/>
      </rPr>
      <t>081133817N</t>
    </r>
  </si>
  <si>
    <r>
      <rPr>
        <sz val="10"/>
        <rFont val="Tw Cen MT"/>
        <family val="2"/>
      </rPr>
      <t>Nangouala</t>
    </r>
  </si>
  <si>
    <r>
      <rPr>
        <sz val="9"/>
        <rFont val="Tw Cen MT"/>
        <family val="2"/>
      </rPr>
      <t>APL-I-2368</t>
    </r>
  </si>
  <si>
    <r>
      <rPr>
        <sz val="9"/>
        <rFont val="Tw Cen MT"/>
        <family val="2"/>
      </rPr>
      <t>AEX 1654/19</t>
    </r>
  </si>
  <si>
    <r>
      <rPr>
        <sz val="9"/>
        <rFont val="Tw Cen MT"/>
        <family val="2"/>
      </rPr>
      <t>SIMO GOLD - SARL</t>
    </r>
  </si>
  <si>
    <r>
      <rPr>
        <sz val="9"/>
        <rFont val="Tw Cen MT"/>
        <family val="2"/>
      </rPr>
      <t>085138579G</t>
    </r>
  </si>
  <si>
    <r>
      <rPr>
        <sz val="10"/>
        <rFont val="Tw Cen MT"/>
        <family val="2"/>
      </rPr>
      <t>Folona</t>
    </r>
  </si>
  <si>
    <r>
      <rPr>
        <sz val="9"/>
        <rFont val="Tw Cen MT"/>
        <family val="2"/>
      </rPr>
      <t>APL-I-2369</t>
    </r>
  </si>
  <si>
    <r>
      <rPr>
        <sz val="10"/>
        <rFont val="Tw Cen MT"/>
        <family val="2"/>
      </rPr>
      <t>Ouiaga-Nord</t>
    </r>
  </si>
  <si>
    <r>
      <rPr>
        <sz val="9"/>
        <rFont val="Tw Cen MT"/>
        <family val="2"/>
      </rPr>
      <t>APL-I-237</t>
    </r>
  </si>
  <si>
    <r>
      <rPr>
        <sz val="9"/>
        <rFont val="Tw Cen MT"/>
        <family val="2"/>
      </rPr>
      <t>PR 231/10</t>
    </r>
  </si>
  <si>
    <r>
      <rPr>
        <sz val="10"/>
        <rFont val="Tw Cen MT"/>
        <family val="2"/>
      </rPr>
      <t>Djélibani-Sud</t>
    </r>
  </si>
  <si>
    <r>
      <rPr>
        <sz val="9"/>
        <rFont val="Tw Cen MT"/>
        <family val="2"/>
      </rPr>
      <t>APL-I-2370</t>
    </r>
  </si>
  <si>
    <r>
      <rPr>
        <sz val="10"/>
        <rFont val="Tw Cen MT"/>
        <family val="2"/>
      </rPr>
      <t>Keniébandi</t>
    </r>
  </si>
  <si>
    <r>
      <rPr>
        <sz val="9"/>
        <rFont val="Tw Cen MT"/>
        <family val="2"/>
      </rPr>
      <t>APL-I-2371</t>
    </r>
  </si>
  <si>
    <r>
      <rPr>
        <sz val="9"/>
        <rFont val="Tw Cen MT"/>
        <family val="2"/>
      </rPr>
      <t>AEX 1655/19</t>
    </r>
  </si>
  <si>
    <r>
      <rPr>
        <sz val="9"/>
        <rFont val="Tw Cen MT"/>
        <family val="2"/>
      </rPr>
      <t>APL-I-2372</t>
    </r>
  </si>
  <si>
    <r>
      <rPr>
        <sz val="9"/>
        <rFont val="Tw Cen MT"/>
        <family val="2"/>
      </rPr>
      <t>AEX 1656/19</t>
    </r>
  </si>
  <si>
    <r>
      <rPr>
        <sz val="9"/>
        <rFont val="Tw Cen MT"/>
        <family val="2"/>
      </rPr>
      <t>APL-I-2373</t>
    </r>
  </si>
  <si>
    <r>
      <rPr>
        <sz val="9"/>
        <rFont val="Tw Cen MT"/>
        <family val="2"/>
      </rPr>
      <t>PR 2153/19</t>
    </r>
  </si>
  <si>
    <r>
      <rPr>
        <sz val="9"/>
        <rFont val="Tw Cen MT"/>
        <family val="2"/>
      </rPr>
      <t>APL-I-2374</t>
    </r>
  </si>
  <si>
    <r>
      <rPr>
        <sz val="9"/>
        <rFont val="Tw Cen MT"/>
        <family val="2"/>
      </rPr>
      <t>ADRAR RESOURCES-SARL</t>
    </r>
  </si>
  <si>
    <r>
      <rPr>
        <sz val="9"/>
        <rFont val="Tw Cen MT"/>
        <family val="2"/>
      </rPr>
      <t>00000000</t>
    </r>
  </si>
  <si>
    <r>
      <rPr>
        <sz val="10"/>
        <rFont val="Tw Cen MT"/>
        <family val="2"/>
      </rPr>
      <t>Tinsalane</t>
    </r>
  </si>
  <si>
    <r>
      <rPr>
        <sz val="9"/>
        <rFont val="Tw Cen MT"/>
        <family val="2"/>
      </rPr>
      <t>APL-I-2375</t>
    </r>
  </si>
  <si>
    <r>
      <rPr>
        <sz val="9"/>
        <rFont val="Tw Cen MT"/>
        <family val="2"/>
      </rPr>
      <t>APL-I-2376</t>
    </r>
  </si>
  <si>
    <r>
      <rPr>
        <sz val="9"/>
        <rFont val="Tw Cen MT"/>
        <family val="2"/>
      </rPr>
      <t>SETOUMINING - SARL</t>
    </r>
  </si>
  <si>
    <r>
      <rPr>
        <sz val="9"/>
        <rFont val="Tw Cen MT"/>
        <family val="2"/>
      </rPr>
      <t>084132459V</t>
    </r>
  </si>
  <si>
    <r>
      <rPr>
        <sz val="9"/>
        <rFont val="Tw Cen MT"/>
        <family val="2"/>
      </rPr>
      <t>APL-I-2377</t>
    </r>
  </si>
  <si>
    <r>
      <rPr>
        <sz val="9"/>
        <rFont val="Tw Cen MT"/>
        <family val="2"/>
      </rPr>
      <t>PR 2089/19</t>
    </r>
  </si>
  <si>
    <r>
      <rPr>
        <sz val="9"/>
        <rFont val="Tw Cen MT"/>
        <family val="2"/>
      </rPr>
      <t>APL-I-2378</t>
    </r>
  </si>
  <si>
    <r>
      <rPr>
        <sz val="9"/>
        <rFont val="Tw Cen MT"/>
        <family val="2"/>
      </rPr>
      <t>PR 2086/19</t>
    </r>
  </si>
  <si>
    <r>
      <rPr>
        <sz val="10"/>
        <rFont val="Tw Cen MT"/>
        <family val="2"/>
      </rPr>
      <t>Fényélé</t>
    </r>
  </si>
  <si>
    <r>
      <rPr>
        <sz val="9"/>
        <rFont val="Tw Cen MT"/>
        <family val="2"/>
      </rPr>
      <t>APL-I-2379</t>
    </r>
  </si>
  <si>
    <r>
      <rPr>
        <sz val="9"/>
        <rFont val="Tw Cen MT"/>
        <family val="2"/>
      </rPr>
      <t>AEX 1661/19</t>
    </r>
  </si>
  <si>
    <r>
      <rPr>
        <sz val="9"/>
        <rFont val="Tw Cen MT"/>
        <family val="2"/>
      </rPr>
      <t>SOW ET FAMILLE DISTRIBUTION-SARL " S.F.D SARL"</t>
    </r>
  </si>
  <si>
    <r>
      <rPr>
        <sz val="9"/>
        <rFont val="Tw Cen MT"/>
        <family val="2"/>
      </rPr>
      <t>083331753R</t>
    </r>
  </si>
  <si>
    <r>
      <rPr>
        <sz val="9"/>
        <rFont val="Tw Cen MT"/>
        <family val="2"/>
      </rPr>
      <t>APL-I-238</t>
    </r>
  </si>
  <si>
    <r>
      <rPr>
        <sz val="9"/>
        <rFont val="Tw Cen MT"/>
        <family val="2"/>
      </rPr>
      <t>PR 232/10</t>
    </r>
  </si>
  <si>
    <r>
      <rPr>
        <sz val="9"/>
        <rFont val="Tw Cen MT"/>
        <family val="2"/>
      </rPr>
      <t>Sacko Distribution International " S.D International "SARL</t>
    </r>
  </si>
  <si>
    <r>
      <rPr>
        <sz val="9"/>
        <rFont val="Tw Cen MT"/>
        <family val="2"/>
      </rPr>
      <t>APL-I-2380</t>
    </r>
  </si>
  <si>
    <r>
      <rPr>
        <sz val="9"/>
        <rFont val="Tw Cen MT"/>
        <family val="2"/>
      </rPr>
      <t>APL-I-2381</t>
    </r>
  </si>
  <si>
    <r>
      <rPr>
        <sz val="10"/>
        <rFont val="Tw Cen MT"/>
        <family val="2"/>
      </rPr>
      <t>Maninkora</t>
    </r>
  </si>
  <si>
    <r>
      <rPr>
        <sz val="9"/>
        <rFont val="Tw Cen MT"/>
        <family val="2"/>
      </rPr>
      <t>APL-I-2382</t>
    </r>
  </si>
  <si>
    <r>
      <rPr>
        <sz val="10"/>
        <rFont val="Tw Cen MT"/>
        <family val="2"/>
      </rPr>
      <t>Gouala</t>
    </r>
  </si>
  <si>
    <r>
      <rPr>
        <sz val="9"/>
        <rFont val="Tw Cen MT"/>
        <family val="2"/>
      </rPr>
      <t>APL-I-2383</t>
    </r>
  </si>
  <si>
    <r>
      <rPr>
        <sz val="9"/>
        <rFont val="Tw Cen MT"/>
        <family val="2"/>
      </rPr>
      <t>MARCO MINING EXPLOITATION SA</t>
    </r>
  </si>
  <si>
    <r>
      <rPr>
        <sz val="9"/>
        <rFont val="Tw Cen MT"/>
        <family val="2"/>
      </rPr>
      <t>APL-I-2384</t>
    </r>
  </si>
  <si>
    <r>
      <rPr>
        <sz val="9"/>
        <rFont val="Tw Cen MT"/>
        <family val="2"/>
      </rPr>
      <t>APL-I-2385</t>
    </r>
  </si>
  <si>
    <r>
      <rPr>
        <sz val="9"/>
        <rFont val="Tw Cen MT"/>
        <family val="2"/>
      </rPr>
      <t>PR 1816/19</t>
    </r>
  </si>
  <si>
    <r>
      <rPr>
        <sz val="9"/>
        <rFont val="Tw Cen MT"/>
        <family val="2"/>
      </rPr>
      <t>APL-I-2386</t>
    </r>
  </si>
  <si>
    <r>
      <rPr>
        <sz val="10"/>
        <rFont val="Tw Cen MT"/>
        <family val="2"/>
      </rPr>
      <t>Indarset</t>
    </r>
  </si>
  <si>
    <r>
      <rPr>
        <sz val="9"/>
        <rFont val="Tw Cen MT"/>
        <family val="2"/>
      </rPr>
      <t>APL-I-2387</t>
    </r>
  </si>
  <si>
    <r>
      <rPr>
        <sz val="9"/>
        <rFont val="Tw Cen MT"/>
        <family val="2"/>
      </rPr>
      <t>APL-I-2388</t>
    </r>
  </si>
  <si>
    <r>
      <rPr>
        <sz val="9"/>
        <rFont val="Tw Cen MT"/>
        <family val="2"/>
      </rPr>
      <t>PR 2676/21</t>
    </r>
  </si>
  <si>
    <r>
      <rPr>
        <sz val="9"/>
        <rFont val="Tw Cen MT"/>
        <family val="2"/>
      </rPr>
      <t>REMHOODS SARL</t>
    </r>
  </si>
  <si>
    <r>
      <rPr>
        <sz val="9"/>
        <rFont val="Tw Cen MT"/>
        <family val="2"/>
      </rPr>
      <t>084132669Y</t>
    </r>
  </si>
  <si>
    <r>
      <rPr>
        <sz val="10"/>
        <rFont val="Tw Cen MT"/>
        <family val="2"/>
      </rPr>
      <t>Samerila</t>
    </r>
  </si>
  <si>
    <r>
      <rPr>
        <sz val="9"/>
        <rFont val="Tw Cen MT"/>
        <family val="2"/>
      </rPr>
      <t>APL-I-2389</t>
    </r>
  </si>
  <si>
    <r>
      <rPr>
        <sz val="9"/>
        <rFont val="Tw Cen MT"/>
        <family val="2"/>
      </rPr>
      <t>PR 2636/21</t>
    </r>
  </si>
  <si>
    <r>
      <rPr>
        <sz val="9"/>
        <rFont val="Tw Cen MT"/>
        <family val="2"/>
      </rPr>
      <t>APL-I-239</t>
    </r>
  </si>
  <si>
    <r>
      <rPr>
        <sz val="9"/>
        <rFont val="Tw Cen MT"/>
        <family val="2"/>
      </rPr>
      <t>PR 233/10</t>
    </r>
  </si>
  <si>
    <r>
      <rPr>
        <sz val="9"/>
        <rFont val="Tw Cen MT"/>
        <family val="2"/>
      </rPr>
      <t>APL-I-2390</t>
    </r>
  </si>
  <si>
    <r>
      <rPr>
        <sz val="9"/>
        <rFont val="Tw Cen MT"/>
        <family val="2"/>
      </rPr>
      <t>PR 2644/21</t>
    </r>
  </si>
  <si>
    <r>
      <rPr>
        <sz val="9"/>
        <rFont val="Tw Cen MT"/>
        <family val="2"/>
      </rPr>
      <t>APL-I-2391</t>
    </r>
  </si>
  <si>
    <r>
      <rPr>
        <sz val="9"/>
        <rFont val="Tw Cen MT"/>
        <family val="2"/>
      </rPr>
      <t>PR 2088/19</t>
    </r>
  </si>
  <si>
    <r>
      <rPr>
        <sz val="9"/>
        <rFont val="Tw Cen MT"/>
        <family val="2"/>
      </rPr>
      <t>APL-I-2392</t>
    </r>
  </si>
  <si>
    <r>
      <rPr>
        <sz val="10"/>
        <rFont val="Tw Cen MT"/>
        <family val="2"/>
      </rPr>
      <t>Djimé</t>
    </r>
  </si>
  <si>
    <r>
      <rPr>
        <sz val="9"/>
        <rFont val="Tw Cen MT"/>
        <family val="2"/>
      </rPr>
      <t>APL-I-2393</t>
    </r>
  </si>
  <si>
    <r>
      <rPr>
        <sz val="10"/>
        <rFont val="Tw Cen MT"/>
        <family val="2"/>
      </rPr>
      <t>Niamala</t>
    </r>
  </si>
  <si>
    <r>
      <rPr>
        <sz val="9"/>
        <rFont val="Tw Cen MT"/>
        <family val="2"/>
      </rPr>
      <t>APL-I-2394</t>
    </r>
  </si>
  <si>
    <r>
      <rPr>
        <sz val="9"/>
        <rFont val="Tw Cen MT"/>
        <family val="2"/>
      </rPr>
      <t>APL-I-2395</t>
    </r>
  </si>
  <si>
    <r>
      <rPr>
        <sz val="9"/>
        <rFont val="Tw Cen MT"/>
        <family val="2"/>
      </rPr>
      <t>AE 2192/19</t>
    </r>
  </si>
  <si>
    <r>
      <rPr>
        <sz val="9"/>
        <rFont val="Tw Cen MT"/>
        <family val="2"/>
      </rPr>
      <t>APL-I-2396</t>
    </r>
  </si>
  <si>
    <r>
      <rPr>
        <sz val="9"/>
        <rFont val="Tw Cen MT"/>
        <family val="2"/>
      </rPr>
      <t>AE 2194/19</t>
    </r>
  </si>
  <si>
    <r>
      <rPr>
        <sz val="10"/>
        <rFont val="Tw Cen MT"/>
        <family val="2"/>
      </rPr>
      <t>Djougourouni</t>
    </r>
  </si>
  <si>
    <r>
      <rPr>
        <sz val="9"/>
        <rFont val="Tw Cen MT"/>
        <family val="2"/>
      </rPr>
      <t>APL-I-2397</t>
    </r>
  </si>
  <si>
    <r>
      <rPr>
        <sz val="9"/>
        <rFont val="Tw Cen MT"/>
        <family val="2"/>
      </rPr>
      <t>KOUGNE COMPANY MINING SARL "K.CO.MINING SARL"</t>
    </r>
  </si>
  <si>
    <r>
      <rPr>
        <sz val="9"/>
        <rFont val="Tw Cen MT"/>
        <family val="2"/>
      </rPr>
      <t>082227188F</t>
    </r>
  </si>
  <si>
    <r>
      <rPr>
        <sz val="10"/>
        <rFont val="Tw Cen MT"/>
        <family val="2"/>
      </rPr>
      <t>Chiémé</t>
    </r>
  </si>
  <si>
    <r>
      <rPr>
        <sz val="9"/>
        <rFont val="Tw Cen MT"/>
        <family val="2"/>
      </rPr>
      <t>APL-I-2398</t>
    </r>
  </si>
  <si>
    <r>
      <rPr>
        <sz val="10"/>
        <rFont val="Tw Cen MT"/>
        <family val="2"/>
      </rPr>
      <t>Sorodian</t>
    </r>
  </si>
  <si>
    <r>
      <rPr>
        <sz val="9"/>
        <rFont val="Tw Cen MT"/>
        <family val="2"/>
      </rPr>
      <t>APL-I-2399</t>
    </r>
  </si>
  <si>
    <r>
      <rPr>
        <sz val="9"/>
        <rFont val="Tw Cen MT"/>
        <family val="2"/>
      </rPr>
      <t>ENTREPRISE DIANE COMMERCE ET SERVICES SARL</t>
    </r>
  </si>
  <si>
    <r>
      <rPr>
        <sz val="9"/>
        <rFont val="Tw Cen MT"/>
        <family val="2"/>
      </rPr>
      <t>086132703B</t>
    </r>
  </si>
  <si>
    <r>
      <rPr>
        <sz val="10"/>
        <rFont val="Tw Cen MT"/>
        <family val="2"/>
      </rPr>
      <t>Babara - Sud</t>
    </r>
  </si>
  <si>
    <r>
      <rPr>
        <sz val="9"/>
        <rFont val="Tw Cen MT"/>
        <family val="2"/>
      </rPr>
      <t>APL-I-24</t>
    </r>
  </si>
  <si>
    <r>
      <rPr>
        <sz val="9"/>
        <rFont val="Tw Cen MT"/>
        <family val="2"/>
      </rPr>
      <t>PR 22/11</t>
    </r>
  </si>
  <si>
    <r>
      <rPr>
        <sz val="10"/>
        <rFont val="Tw Cen MT"/>
        <family val="2"/>
      </rPr>
      <t>Dombia</t>
    </r>
  </si>
  <si>
    <r>
      <rPr>
        <sz val="9"/>
        <rFont val="Tw Cen MT"/>
        <family val="2"/>
      </rPr>
      <t>APL-I-240</t>
    </r>
  </si>
  <si>
    <r>
      <rPr>
        <sz val="9"/>
        <rFont val="Tw Cen MT"/>
        <family val="2"/>
      </rPr>
      <t>PR 234/10</t>
    </r>
  </si>
  <si>
    <r>
      <rPr>
        <sz val="9"/>
        <rFont val="Tw Cen MT"/>
        <family val="2"/>
      </rPr>
      <t>Abdou Dramane Bathily SU-ARL</t>
    </r>
  </si>
  <si>
    <r>
      <rPr>
        <sz val="10"/>
        <rFont val="Tw Cen MT"/>
        <family val="2"/>
      </rPr>
      <t>Fégui</t>
    </r>
  </si>
  <si>
    <r>
      <rPr>
        <sz val="9"/>
        <rFont val="Tw Cen MT"/>
        <family val="2"/>
      </rPr>
      <t>APL-I-2400</t>
    </r>
  </si>
  <si>
    <r>
      <rPr>
        <sz val="10"/>
        <rFont val="Tw Cen MT"/>
        <family val="2"/>
      </rPr>
      <t>Sègue-Sud</t>
    </r>
  </si>
  <si>
    <r>
      <rPr>
        <sz val="9"/>
        <rFont val="Tw Cen MT"/>
        <family val="2"/>
      </rPr>
      <t>APL-I-2401</t>
    </r>
  </si>
  <si>
    <r>
      <rPr>
        <sz val="9"/>
        <rFont val="Tw Cen MT"/>
        <family val="2"/>
      </rPr>
      <t>AEX 1659/19</t>
    </r>
  </si>
  <si>
    <r>
      <rPr>
        <sz val="10"/>
        <rFont val="Tw Cen MT"/>
        <family val="2"/>
      </rPr>
      <t>Leya-Est</t>
    </r>
  </si>
  <si>
    <r>
      <rPr>
        <sz val="9"/>
        <rFont val="Tw Cen MT"/>
        <family val="2"/>
      </rPr>
      <t>APL-I-2402</t>
    </r>
  </si>
  <si>
    <r>
      <rPr>
        <sz val="9"/>
        <rFont val="Tw Cen MT"/>
        <family val="2"/>
      </rPr>
      <t>AEX 1651/19</t>
    </r>
  </si>
  <si>
    <r>
      <rPr>
        <sz val="9"/>
        <rFont val="Tw Cen MT"/>
        <family val="2"/>
      </rPr>
      <t>APL-I-2403</t>
    </r>
  </si>
  <si>
    <r>
      <rPr>
        <sz val="9"/>
        <rFont val="Tw Cen MT"/>
        <family val="2"/>
      </rPr>
      <t>AEX 1650/19</t>
    </r>
  </si>
  <si>
    <r>
      <rPr>
        <sz val="9"/>
        <rFont val="Tw Cen MT"/>
        <family val="2"/>
      </rPr>
      <t>APL-I-2404</t>
    </r>
  </si>
  <si>
    <r>
      <rPr>
        <sz val="9"/>
        <rFont val="Tw Cen MT"/>
        <family val="2"/>
      </rPr>
      <t>AEX 1652/19</t>
    </r>
  </si>
  <si>
    <r>
      <rPr>
        <sz val="9"/>
        <rFont val="Tw Cen MT"/>
        <family val="2"/>
      </rPr>
      <t>Kougnemine- SARL</t>
    </r>
  </si>
  <si>
    <r>
      <rPr>
        <sz val="9"/>
        <rFont val="Tw Cen MT"/>
        <family val="2"/>
      </rPr>
      <t>082245098X</t>
    </r>
  </si>
  <si>
    <r>
      <rPr>
        <sz val="10"/>
        <rFont val="Tw Cen MT"/>
        <family val="2"/>
      </rPr>
      <t>Nianasso</t>
    </r>
  </si>
  <si>
    <r>
      <rPr>
        <sz val="9"/>
        <rFont val="Tw Cen MT"/>
        <family val="2"/>
      </rPr>
      <t>APL-I-2405</t>
    </r>
  </si>
  <si>
    <r>
      <rPr>
        <sz val="9"/>
        <rFont val="Tw Cen MT"/>
        <family val="2"/>
      </rPr>
      <t>APL-I-2406</t>
    </r>
  </si>
  <si>
    <r>
      <rPr>
        <sz val="9"/>
        <rFont val="Tw Cen MT"/>
        <family val="2"/>
      </rPr>
      <t>PR 2155/19</t>
    </r>
  </si>
  <si>
    <r>
      <rPr>
        <sz val="10"/>
        <rFont val="Tw Cen MT"/>
        <family val="2"/>
      </rPr>
      <t>Gourdé</t>
    </r>
  </si>
  <si>
    <r>
      <rPr>
        <sz val="9"/>
        <rFont val="Tw Cen MT"/>
        <family val="2"/>
      </rPr>
      <t>APL-I-2407</t>
    </r>
  </si>
  <si>
    <r>
      <rPr>
        <sz val="9"/>
        <rFont val="Tw Cen MT"/>
        <family val="2"/>
      </rPr>
      <t>AEX 1662/19</t>
    </r>
  </si>
  <si>
    <r>
      <rPr>
        <sz val="9"/>
        <rFont val="Tw Cen MT"/>
        <family val="2"/>
      </rPr>
      <t>APL-I-2408</t>
    </r>
  </si>
  <si>
    <r>
      <rPr>
        <sz val="9"/>
        <rFont val="Tw Cen MT"/>
        <family val="2"/>
      </rPr>
      <t>AEX 1679/19</t>
    </r>
  </si>
  <si>
    <r>
      <rPr>
        <sz val="10"/>
        <rFont val="Tw Cen MT"/>
        <family val="2"/>
      </rPr>
      <t>Zaniéna-Est</t>
    </r>
  </si>
  <si>
    <r>
      <rPr>
        <sz val="9"/>
        <rFont val="Tw Cen MT"/>
        <family val="2"/>
      </rPr>
      <t>APL-I-2409</t>
    </r>
  </si>
  <si>
    <r>
      <rPr>
        <sz val="9"/>
        <rFont val="Tw Cen MT"/>
        <family val="2"/>
      </rPr>
      <t>AEX 1663/19</t>
    </r>
  </si>
  <si>
    <r>
      <rPr>
        <sz val="10"/>
        <rFont val="Tw Cen MT"/>
        <family val="2"/>
      </rPr>
      <t>segué</t>
    </r>
  </si>
  <si>
    <r>
      <rPr>
        <sz val="9"/>
        <rFont val="Tw Cen MT"/>
        <family val="2"/>
      </rPr>
      <t>APL-I-241</t>
    </r>
  </si>
  <si>
    <r>
      <rPr>
        <sz val="9"/>
        <rFont val="Tw Cen MT"/>
        <family val="2"/>
      </rPr>
      <t>PR 235/10</t>
    </r>
  </si>
  <si>
    <r>
      <rPr>
        <sz val="9"/>
        <rFont val="Tw Cen MT"/>
        <family val="2"/>
      </rPr>
      <t>Mandé Mines SARL</t>
    </r>
  </si>
  <si>
    <r>
      <rPr>
        <sz val="10"/>
        <rFont val="Tw Cen MT"/>
        <family val="2"/>
      </rPr>
      <t>Kouma</t>
    </r>
  </si>
  <si>
    <r>
      <rPr>
        <sz val="9"/>
        <rFont val="Tw Cen MT"/>
        <family val="2"/>
      </rPr>
      <t>APL-I-2410</t>
    </r>
  </si>
  <si>
    <r>
      <rPr>
        <sz val="9"/>
        <rFont val="Tw Cen MT"/>
        <family val="2"/>
      </rPr>
      <t>PR 2178/19</t>
    </r>
  </si>
  <si>
    <r>
      <rPr>
        <sz val="9"/>
        <rFont val="Tw Cen MT"/>
        <family val="2"/>
      </rPr>
      <t>APL-I-2411</t>
    </r>
  </si>
  <si>
    <r>
      <rPr>
        <sz val="9"/>
        <rFont val="Tw Cen MT"/>
        <family val="2"/>
      </rPr>
      <t>PR 2183/19</t>
    </r>
  </si>
  <si>
    <r>
      <rPr>
        <sz val="10"/>
        <rFont val="Tw Cen MT"/>
        <family val="2"/>
      </rPr>
      <t>Farako</t>
    </r>
  </si>
  <si>
    <r>
      <rPr>
        <sz val="9"/>
        <rFont val="Tw Cen MT"/>
        <family val="2"/>
      </rPr>
      <t>APL-I-2412</t>
    </r>
  </si>
  <si>
    <r>
      <rPr>
        <sz val="9"/>
        <rFont val="Tw Cen MT"/>
        <family val="2"/>
      </rPr>
      <t>AE 1688/19</t>
    </r>
  </si>
  <si>
    <r>
      <rPr>
        <sz val="9"/>
        <rFont val="Tw Cen MT"/>
        <family val="2"/>
      </rPr>
      <t>APL-I-2413</t>
    </r>
  </si>
  <si>
    <r>
      <rPr>
        <sz val="9"/>
        <rFont val="Tw Cen MT"/>
        <family val="2"/>
      </rPr>
      <t>AEX 1777/19</t>
    </r>
  </si>
  <si>
    <r>
      <rPr>
        <sz val="9"/>
        <rFont val="Tw Cen MT"/>
        <family val="2"/>
      </rPr>
      <t>Semaka Mining SARL</t>
    </r>
  </si>
  <si>
    <r>
      <rPr>
        <sz val="9"/>
        <rFont val="Tw Cen MT"/>
        <family val="2"/>
      </rPr>
      <t>086143370N</t>
    </r>
  </si>
  <si>
    <r>
      <rPr>
        <sz val="9"/>
        <rFont val="Tw Cen MT"/>
        <family val="2"/>
      </rPr>
      <t>APL-I-2414</t>
    </r>
  </si>
  <si>
    <r>
      <rPr>
        <sz val="9"/>
        <rFont val="Tw Cen MT"/>
        <family val="2"/>
      </rPr>
      <t>APL-I-2415</t>
    </r>
  </si>
  <si>
    <r>
      <rPr>
        <sz val="9"/>
        <rFont val="Tw Cen MT"/>
        <family val="2"/>
      </rPr>
      <t>AEX 1657/19</t>
    </r>
  </si>
  <si>
    <r>
      <rPr>
        <sz val="9"/>
        <rFont val="Tw Cen MT"/>
        <family val="2"/>
      </rPr>
      <t>HMI SA</t>
    </r>
  </si>
  <si>
    <r>
      <rPr>
        <sz val="9"/>
        <rFont val="Tw Cen MT"/>
        <family val="2"/>
      </rPr>
      <t>084132971T</t>
    </r>
  </si>
  <si>
    <r>
      <rPr>
        <sz val="10"/>
        <rFont val="Tw Cen MT"/>
        <family val="2"/>
      </rPr>
      <t>Niarako</t>
    </r>
  </si>
  <si>
    <r>
      <rPr>
        <sz val="9"/>
        <rFont val="Tw Cen MT"/>
        <family val="2"/>
      </rPr>
      <t>APL-I-2416</t>
    </r>
  </si>
  <si>
    <r>
      <rPr>
        <sz val="9"/>
        <rFont val="Tw Cen MT"/>
        <family val="2"/>
      </rPr>
      <t>AEX 1658/19</t>
    </r>
  </si>
  <si>
    <r>
      <rPr>
        <sz val="10"/>
        <rFont val="Tw Cen MT"/>
        <family val="2"/>
      </rPr>
      <t>Tiodougou</t>
    </r>
  </si>
  <si>
    <r>
      <rPr>
        <sz val="9"/>
        <rFont val="Tw Cen MT"/>
        <family val="2"/>
      </rPr>
      <t>APL-I-2417</t>
    </r>
  </si>
  <si>
    <r>
      <rPr>
        <sz val="9"/>
        <rFont val="Tw Cen MT"/>
        <family val="2"/>
      </rPr>
      <t>APL-I-2418</t>
    </r>
  </si>
  <si>
    <r>
      <rPr>
        <sz val="9"/>
        <rFont val="Tw Cen MT"/>
        <family val="2"/>
      </rPr>
      <t>APL-I-2419</t>
    </r>
  </si>
  <si>
    <r>
      <rPr>
        <sz val="10"/>
        <rFont val="Tw Cen MT"/>
        <family val="2"/>
      </rPr>
      <t>Sanouko-Nord</t>
    </r>
  </si>
  <si>
    <r>
      <rPr>
        <sz val="9"/>
        <rFont val="Tw Cen MT"/>
        <family val="2"/>
      </rPr>
      <t>APL-I-242</t>
    </r>
  </si>
  <si>
    <r>
      <rPr>
        <sz val="9"/>
        <rFont val="Tw Cen MT"/>
        <family val="2"/>
      </rPr>
      <t>PR 236/10</t>
    </r>
  </si>
  <si>
    <r>
      <rPr>
        <sz val="10"/>
        <rFont val="Tw Cen MT"/>
        <family val="2"/>
      </rPr>
      <t>Zaniéna</t>
    </r>
  </si>
  <si>
    <r>
      <rPr>
        <sz val="9"/>
        <rFont val="Tw Cen MT"/>
        <family val="2"/>
      </rPr>
      <t>APL-I-2420</t>
    </r>
  </si>
  <si>
    <r>
      <rPr>
        <sz val="9"/>
        <rFont val="Tw Cen MT"/>
        <family val="2"/>
      </rPr>
      <t>PR 2344/20</t>
    </r>
  </si>
  <si>
    <r>
      <rPr>
        <sz val="9"/>
        <rFont val="Tw Cen MT"/>
        <family val="2"/>
      </rPr>
      <t>SOGESGOLD - SA</t>
    </r>
  </si>
  <si>
    <r>
      <rPr>
        <sz val="9"/>
        <rFont val="Tw Cen MT"/>
        <family val="2"/>
      </rPr>
      <t>084132880R</t>
    </r>
  </si>
  <si>
    <r>
      <rPr>
        <sz val="9"/>
        <rFont val="Tw Cen MT"/>
        <family val="2"/>
      </rPr>
      <t>APL-I-2421</t>
    </r>
  </si>
  <si>
    <r>
      <rPr>
        <sz val="9"/>
        <rFont val="Tw Cen MT"/>
        <family val="2"/>
      </rPr>
      <t>PR 2345/20</t>
    </r>
  </si>
  <si>
    <r>
      <rPr>
        <sz val="9"/>
        <rFont val="Tw Cen MT"/>
        <family val="2"/>
      </rPr>
      <t>APL-I-2422</t>
    </r>
  </si>
  <si>
    <r>
      <rPr>
        <sz val="9"/>
        <rFont val="Tw Cen MT"/>
        <family val="2"/>
      </rPr>
      <t>PR 2152/19</t>
    </r>
  </si>
  <si>
    <r>
      <rPr>
        <sz val="9"/>
        <rFont val="Tw Cen MT"/>
        <family val="2"/>
      </rPr>
      <t>APL-I-2423</t>
    </r>
  </si>
  <si>
    <r>
      <rPr>
        <sz val="9"/>
        <rFont val="Tw Cen MT"/>
        <family val="2"/>
      </rPr>
      <t>PR 2151/19</t>
    </r>
  </si>
  <si>
    <r>
      <rPr>
        <sz val="9"/>
        <rFont val="Tw Cen MT"/>
        <family val="2"/>
      </rPr>
      <t>APL-I-2424</t>
    </r>
  </si>
  <si>
    <r>
      <rPr>
        <sz val="9"/>
        <rFont val="Tw Cen MT"/>
        <family val="2"/>
      </rPr>
      <t>AEX 1678/19</t>
    </r>
  </si>
  <si>
    <r>
      <rPr>
        <sz val="9"/>
        <rFont val="Tw Cen MT"/>
        <family val="2"/>
      </rPr>
      <t>APL-I-2425</t>
    </r>
  </si>
  <si>
    <r>
      <rPr>
        <sz val="9"/>
        <rFont val="Tw Cen MT"/>
        <family val="2"/>
      </rPr>
      <t>AEX 1670/19</t>
    </r>
  </si>
  <si>
    <r>
      <rPr>
        <sz val="10"/>
        <rFont val="Tw Cen MT"/>
        <family val="2"/>
      </rPr>
      <t>Béma</t>
    </r>
  </si>
  <si>
    <r>
      <rPr>
        <sz val="9"/>
        <rFont val="Tw Cen MT"/>
        <family val="2"/>
      </rPr>
      <t>APL-I-2426</t>
    </r>
  </si>
  <si>
    <r>
      <rPr>
        <sz val="10"/>
        <rFont val="Tw Cen MT"/>
        <family val="2"/>
      </rPr>
      <t>Kouroufingolo</t>
    </r>
  </si>
  <si>
    <r>
      <rPr>
        <sz val="9"/>
        <rFont val="Tw Cen MT"/>
        <family val="2"/>
      </rPr>
      <t>APL-I-2427</t>
    </r>
  </si>
  <si>
    <r>
      <rPr>
        <sz val="10"/>
        <rFont val="Tw Cen MT"/>
        <family val="2"/>
      </rPr>
      <t>Linguekoto</t>
    </r>
  </si>
  <si>
    <r>
      <rPr>
        <sz val="9"/>
        <rFont val="Tw Cen MT"/>
        <family val="2"/>
      </rPr>
      <t>APL-I-2428</t>
    </r>
  </si>
  <si>
    <r>
      <rPr>
        <sz val="9"/>
        <rFont val="Tw Cen MT"/>
        <family val="2"/>
      </rPr>
      <t>APL-I-2429</t>
    </r>
  </si>
  <si>
    <r>
      <rPr>
        <sz val="9"/>
        <rFont val="Tw Cen MT"/>
        <family val="2"/>
      </rPr>
      <t>APL-I-243</t>
    </r>
  </si>
  <si>
    <r>
      <rPr>
        <sz val="9"/>
        <rFont val="Tw Cen MT"/>
        <family val="2"/>
      </rPr>
      <t>PR 237/10</t>
    </r>
  </si>
  <si>
    <r>
      <rPr>
        <sz val="9"/>
        <rFont val="Tw Cen MT"/>
        <family val="2"/>
      </rPr>
      <t>Mali Gold Resources SARL</t>
    </r>
  </si>
  <si>
    <r>
      <rPr>
        <sz val="10"/>
        <rFont val="Tw Cen MT"/>
        <family val="2"/>
      </rPr>
      <t>N'Tiela</t>
    </r>
  </si>
  <si>
    <r>
      <rPr>
        <sz val="9"/>
        <rFont val="Tw Cen MT"/>
        <family val="2"/>
      </rPr>
      <t>APL-I-2430</t>
    </r>
  </si>
  <si>
    <r>
      <rPr>
        <sz val="9"/>
        <rFont val="Tw Cen MT"/>
        <family val="2"/>
      </rPr>
      <t>CITY LINKE INTERNATIONAL - SARL</t>
    </r>
  </si>
  <si>
    <r>
      <rPr>
        <sz val="9"/>
        <rFont val="Tw Cen MT"/>
        <family val="2"/>
      </rPr>
      <t>085139905A</t>
    </r>
  </si>
  <si>
    <r>
      <rPr>
        <sz val="10"/>
        <rFont val="Tw Cen MT"/>
        <family val="2"/>
      </rPr>
      <t>Kebeni-Ouest</t>
    </r>
  </si>
  <si>
    <r>
      <rPr>
        <sz val="9"/>
        <rFont val="Tw Cen MT"/>
        <family val="2"/>
      </rPr>
      <t>APL-I-2431</t>
    </r>
  </si>
  <si>
    <r>
      <rPr>
        <sz val="9"/>
        <rFont val="Tw Cen MT"/>
        <family val="2"/>
      </rPr>
      <t>AEX 1676/19</t>
    </r>
  </si>
  <si>
    <r>
      <rPr>
        <sz val="10"/>
        <rFont val="Tw Cen MT"/>
        <family val="2"/>
      </rPr>
      <t>Tibi-Ouest</t>
    </r>
  </si>
  <si>
    <r>
      <rPr>
        <sz val="9"/>
        <rFont val="Tw Cen MT"/>
        <family val="2"/>
      </rPr>
      <t>APL-I-2432</t>
    </r>
  </si>
  <si>
    <r>
      <rPr>
        <sz val="9"/>
        <rFont val="Tw Cen MT"/>
        <family val="2"/>
      </rPr>
      <t>AEX 1677/19</t>
    </r>
  </si>
  <si>
    <r>
      <rPr>
        <sz val="10"/>
        <rFont val="Tw Cen MT"/>
        <family val="2"/>
      </rPr>
      <t>Tibi-Sud</t>
    </r>
  </si>
  <si>
    <r>
      <rPr>
        <sz val="9"/>
        <rFont val="Tw Cen MT"/>
        <family val="2"/>
      </rPr>
      <t>APL-I-2433</t>
    </r>
  </si>
  <si>
    <r>
      <rPr>
        <sz val="9"/>
        <rFont val="Tw Cen MT"/>
        <family val="2"/>
      </rPr>
      <t>APL-I-2434</t>
    </r>
  </si>
  <si>
    <r>
      <rPr>
        <sz val="9"/>
        <rFont val="Tw Cen MT"/>
        <family val="2"/>
      </rPr>
      <t>AE 2359/20</t>
    </r>
  </si>
  <si>
    <r>
      <rPr>
        <sz val="10"/>
        <rFont val="Tw Cen MT"/>
        <family val="2"/>
      </rPr>
      <t>Bougoutinti</t>
    </r>
  </si>
  <si>
    <r>
      <rPr>
        <sz val="9"/>
        <rFont val="Tw Cen MT"/>
        <family val="2"/>
      </rPr>
      <t>APL-I-2435</t>
    </r>
  </si>
  <si>
    <r>
      <rPr>
        <sz val="9"/>
        <rFont val="Tw Cen MT"/>
        <family val="2"/>
      </rPr>
      <t>AEX 1673/19</t>
    </r>
  </si>
  <si>
    <r>
      <rPr>
        <sz val="10"/>
        <rFont val="Tw Cen MT"/>
        <family val="2"/>
      </rPr>
      <t>Sara Madina</t>
    </r>
  </si>
  <si>
    <r>
      <rPr>
        <sz val="9"/>
        <rFont val="Tw Cen MT"/>
        <family val="2"/>
      </rPr>
      <t>APL-I-2436</t>
    </r>
  </si>
  <si>
    <r>
      <rPr>
        <sz val="10"/>
        <rFont val="Tw Cen MT"/>
        <family val="2"/>
      </rPr>
      <t>Bougoudré</t>
    </r>
  </si>
  <si>
    <r>
      <rPr>
        <sz val="9"/>
        <rFont val="Tw Cen MT"/>
        <family val="2"/>
      </rPr>
      <t>APL-I-2437</t>
    </r>
  </si>
  <si>
    <r>
      <rPr>
        <sz val="10"/>
        <rFont val="Tw Cen MT"/>
        <family val="2"/>
      </rPr>
      <t>Balé-Zénon</t>
    </r>
  </si>
  <si>
    <r>
      <rPr>
        <sz val="9"/>
        <rFont val="Tw Cen MT"/>
        <family val="2"/>
      </rPr>
      <t>APL-I-2438</t>
    </r>
  </si>
  <si>
    <r>
      <rPr>
        <sz val="9"/>
        <rFont val="Tw Cen MT"/>
        <family val="2"/>
      </rPr>
      <t>AEX 1682/19</t>
    </r>
  </si>
  <si>
    <r>
      <rPr>
        <sz val="9"/>
        <rFont val="Tw Cen MT"/>
        <family val="2"/>
      </rPr>
      <t>"KDC GEMS"</t>
    </r>
  </si>
  <si>
    <r>
      <rPr>
        <sz val="9"/>
        <rFont val="Tw Cen MT"/>
        <family val="2"/>
      </rPr>
      <t>084132329N</t>
    </r>
  </si>
  <si>
    <r>
      <rPr>
        <sz val="10"/>
        <rFont val="Tw Cen MT"/>
        <family val="2"/>
      </rPr>
      <t>Oussoubibidiana</t>
    </r>
  </si>
  <si>
    <r>
      <rPr>
        <sz val="9"/>
        <rFont val="Tw Cen MT"/>
        <family val="2"/>
      </rPr>
      <t>APL-I-2439</t>
    </r>
  </si>
  <si>
    <r>
      <rPr>
        <sz val="9"/>
        <rFont val="Tw Cen MT"/>
        <family val="2"/>
      </rPr>
      <t>AEX 2256/20</t>
    </r>
  </si>
  <si>
    <r>
      <rPr>
        <sz val="10"/>
        <rFont val="Tw Cen MT"/>
        <family val="2"/>
      </rPr>
      <t>Diakon-Est</t>
    </r>
  </si>
  <si>
    <r>
      <rPr>
        <sz val="9"/>
        <rFont val="Tw Cen MT"/>
        <family val="2"/>
      </rPr>
      <t>APL-I-244</t>
    </r>
  </si>
  <si>
    <r>
      <rPr>
        <sz val="9"/>
        <rFont val="Tw Cen MT"/>
        <family val="2"/>
      </rPr>
      <t>PR 238/10</t>
    </r>
  </si>
  <si>
    <r>
      <rPr>
        <sz val="9"/>
        <rFont val="Tw Cen MT"/>
        <family val="2"/>
      </rPr>
      <t>APL-I-2440</t>
    </r>
  </si>
  <si>
    <r>
      <rPr>
        <sz val="10"/>
        <rFont val="Tw Cen MT"/>
        <family val="2"/>
      </rPr>
      <t>Arzanahill</t>
    </r>
  </si>
  <si>
    <r>
      <rPr>
        <sz val="9"/>
        <rFont val="Tw Cen MT"/>
        <family val="2"/>
      </rPr>
      <t>APL-I-2441</t>
    </r>
  </si>
  <si>
    <r>
      <rPr>
        <sz val="9"/>
        <rFont val="Tw Cen MT"/>
        <family val="2"/>
      </rPr>
      <t>AEX 1675/19</t>
    </r>
  </si>
  <si>
    <r>
      <rPr>
        <sz val="9"/>
        <rFont val="Tw Cen MT"/>
        <family val="2"/>
      </rPr>
      <t>APL-I-2442</t>
    </r>
  </si>
  <si>
    <r>
      <rPr>
        <sz val="9"/>
        <rFont val="Tw Cen MT"/>
        <family val="2"/>
      </rPr>
      <t>AEX 1674/19</t>
    </r>
  </si>
  <si>
    <r>
      <rPr>
        <sz val="9"/>
        <rFont val="Tw Cen MT"/>
        <family val="2"/>
      </rPr>
      <t>Niorgo SARL</t>
    </r>
  </si>
  <si>
    <r>
      <rPr>
        <sz val="9"/>
        <rFont val="Tw Cen MT"/>
        <family val="2"/>
      </rPr>
      <t>084133036J</t>
    </r>
  </si>
  <si>
    <r>
      <rPr>
        <sz val="10"/>
        <rFont val="Tw Cen MT"/>
        <family val="2"/>
      </rPr>
      <t>Sirimana</t>
    </r>
  </si>
  <si>
    <r>
      <rPr>
        <sz val="9"/>
        <rFont val="Tw Cen MT"/>
        <family val="2"/>
      </rPr>
      <t>APL-I-2443</t>
    </r>
  </si>
  <si>
    <r>
      <rPr>
        <sz val="9"/>
        <rFont val="Tw Cen MT"/>
        <family val="2"/>
      </rPr>
      <t>AEX 1672/19</t>
    </r>
  </si>
  <si>
    <r>
      <rPr>
        <sz val="10"/>
        <rFont val="Tw Cen MT"/>
        <family val="2"/>
      </rPr>
      <t>Thiéla</t>
    </r>
  </si>
  <si>
    <r>
      <rPr>
        <sz val="9"/>
        <rFont val="Tw Cen MT"/>
        <family val="2"/>
      </rPr>
      <t>APL-I-2444</t>
    </r>
  </si>
  <si>
    <r>
      <rPr>
        <sz val="9"/>
        <rFont val="Tw Cen MT"/>
        <family val="2"/>
      </rPr>
      <t>AEX 1681/19</t>
    </r>
  </si>
  <si>
    <r>
      <rPr>
        <sz val="9"/>
        <rFont val="Tw Cen MT"/>
        <family val="2"/>
      </rPr>
      <t>RANGAABE - SARL</t>
    </r>
  </si>
  <si>
    <r>
      <rPr>
        <sz val="9"/>
        <rFont val="Tw Cen MT"/>
        <family val="2"/>
      </rPr>
      <t>084131593R</t>
    </r>
  </si>
  <si>
    <r>
      <rPr>
        <sz val="9"/>
        <rFont val="Tw Cen MT"/>
        <family val="2"/>
      </rPr>
      <t>APL-I-2445</t>
    </r>
  </si>
  <si>
    <r>
      <rPr>
        <sz val="9"/>
        <rFont val="Tw Cen MT"/>
        <family val="2"/>
      </rPr>
      <t>Société Internationale des Métaux et Piièrres Précieuses "SIMEP SARL"</t>
    </r>
  </si>
  <si>
    <r>
      <rPr>
        <sz val="9"/>
        <rFont val="Tw Cen MT"/>
        <family val="2"/>
      </rPr>
      <t>086117462Y</t>
    </r>
  </si>
  <si>
    <r>
      <rPr>
        <sz val="9"/>
        <rFont val="Tw Cen MT"/>
        <family val="2"/>
      </rPr>
      <t>APL-I-2446</t>
    </r>
  </si>
  <si>
    <r>
      <rPr>
        <sz val="9"/>
        <rFont val="Tw Cen MT"/>
        <family val="2"/>
      </rPr>
      <t>APL-I-2447</t>
    </r>
  </si>
  <si>
    <r>
      <rPr>
        <sz val="9"/>
        <rFont val="Tw Cen MT"/>
        <family val="2"/>
      </rPr>
      <t>AEX 1680/19</t>
    </r>
  </si>
  <si>
    <r>
      <rPr>
        <sz val="9"/>
        <rFont val="Tw Cen MT"/>
        <family val="2"/>
      </rPr>
      <t>Rock Entreprise SARL</t>
    </r>
  </si>
  <si>
    <r>
      <rPr>
        <sz val="9"/>
        <rFont val="Tw Cen MT"/>
        <family val="2"/>
      </rPr>
      <t>084120636C</t>
    </r>
  </si>
  <si>
    <r>
      <rPr>
        <sz val="10"/>
        <rFont val="Tw Cen MT"/>
        <family val="2"/>
      </rPr>
      <t>Sopi</t>
    </r>
  </si>
  <si>
    <r>
      <rPr>
        <sz val="9"/>
        <rFont val="Tw Cen MT"/>
        <family val="2"/>
      </rPr>
      <t>APL-I-2448</t>
    </r>
  </si>
  <si>
    <r>
      <rPr>
        <sz val="9"/>
        <rFont val="Tw Cen MT"/>
        <family val="2"/>
      </rPr>
      <t>PR 2293/20</t>
    </r>
  </si>
  <si>
    <r>
      <rPr>
        <sz val="9"/>
        <rFont val="Tw Cen MT"/>
        <family val="2"/>
      </rPr>
      <t>DIAFOUNOU MINING SARL</t>
    </r>
  </si>
  <si>
    <r>
      <rPr>
        <sz val="9"/>
        <rFont val="Tw Cen MT"/>
        <family val="2"/>
      </rPr>
      <t>082243122E</t>
    </r>
  </si>
  <si>
    <r>
      <rPr>
        <sz val="9"/>
        <rFont val="Tw Cen MT"/>
        <family val="2"/>
      </rPr>
      <t>APL-I-2449</t>
    </r>
  </si>
  <si>
    <r>
      <rPr>
        <sz val="9"/>
        <rFont val="Tw Cen MT"/>
        <family val="2"/>
      </rPr>
      <t>PR 2219/19</t>
    </r>
  </si>
  <si>
    <r>
      <rPr>
        <sz val="9"/>
        <rFont val="Tw Cen MT"/>
        <family val="2"/>
      </rPr>
      <t>APL-I-245</t>
    </r>
  </si>
  <si>
    <r>
      <rPr>
        <sz val="9"/>
        <rFont val="Tw Cen MT"/>
        <family val="2"/>
      </rPr>
      <t>PR 239/10</t>
    </r>
  </si>
  <si>
    <r>
      <rPr>
        <sz val="9"/>
        <rFont val="Tw Cen MT"/>
        <family val="2"/>
      </rPr>
      <t>APL-I-2450</t>
    </r>
  </si>
  <si>
    <r>
      <rPr>
        <sz val="9"/>
        <rFont val="Tw Cen MT"/>
        <family val="2"/>
      </rPr>
      <t>AEX 1671/19</t>
    </r>
  </si>
  <si>
    <r>
      <rPr>
        <sz val="10"/>
        <rFont val="Tw Cen MT"/>
        <family val="2"/>
      </rPr>
      <t>Sanambèlè</t>
    </r>
  </si>
  <si>
    <r>
      <rPr>
        <sz val="9"/>
        <rFont val="Tw Cen MT"/>
        <family val="2"/>
      </rPr>
      <t>APL-I-2451</t>
    </r>
  </si>
  <si>
    <r>
      <rPr>
        <sz val="10"/>
        <rFont val="Tw Cen MT"/>
        <family val="2"/>
      </rPr>
      <t>Goulamina</t>
    </r>
  </si>
  <si>
    <r>
      <rPr>
        <sz val="9"/>
        <rFont val="Tw Cen MT"/>
        <family val="2"/>
      </rPr>
      <t>APL-I-2452</t>
    </r>
  </si>
  <si>
    <r>
      <rPr>
        <sz val="9"/>
        <rFont val="Tw Cen MT"/>
        <family val="2"/>
      </rPr>
      <t>PE 2040/19</t>
    </r>
  </si>
  <si>
    <r>
      <rPr>
        <sz val="9"/>
        <rFont val="Tw Cen MT"/>
        <family val="2"/>
      </rPr>
      <t>Permis d'Exploitation, Groupes 1 et 2</t>
    </r>
  </si>
  <si>
    <r>
      <rPr>
        <sz val="9"/>
        <rFont val="Tw Cen MT"/>
        <family val="2"/>
      </rPr>
      <t>APL-I-2453</t>
    </r>
  </si>
  <si>
    <r>
      <rPr>
        <sz val="9"/>
        <rFont val="Tw Cen MT"/>
        <family val="2"/>
      </rPr>
      <t>PR 1987/19</t>
    </r>
  </si>
  <si>
    <r>
      <rPr>
        <sz val="9"/>
        <rFont val="Tw Cen MT"/>
        <family val="2"/>
      </rPr>
      <t>AKASHA SARL</t>
    </r>
  </si>
  <si>
    <r>
      <rPr>
        <sz val="9"/>
        <rFont val="Tw Cen MT"/>
        <family val="2"/>
      </rPr>
      <t>087800965D</t>
    </r>
  </si>
  <si>
    <r>
      <rPr>
        <sz val="10"/>
        <rFont val="Tw Cen MT"/>
        <family val="2"/>
      </rPr>
      <t>Lofiné</t>
    </r>
  </si>
  <si>
    <r>
      <rPr>
        <sz val="9"/>
        <rFont val="Tw Cen MT"/>
        <family val="2"/>
      </rPr>
      <t>APL-I-2454</t>
    </r>
  </si>
  <si>
    <r>
      <rPr>
        <sz val="9"/>
        <rFont val="Tw Cen MT"/>
        <family val="2"/>
      </rPr>
      <t>AE 2384/20</t>
    </r>
  </si>
  <si>
    <r>
      <rPr>
        <sz val="10"/>
        <rFont val="Tw Cen MT"/>
        <family val="2"/>
      </rPr>
      <t>Dianéguébougou</t>
    </r>
  </si>
  <si>
    <r>
      <rPr>
        <sz val="9"/>
        <rFont val="Tw Cen MT"/>
        <family val="2"/>
      </rPr>
      <t>APL-I-2455</t>
    </r>
  </si>
  <si>
    <r>
      <rPr>
        <sz val="9"/>
        <rFont val="Tw Cen MT"/>
        <family val="2"/>
      </rPr>
      <t>SODIAF SARL</t>
    </r>
  </si>
  <si>
    <r>
      <rPr>
        <sz val="9"/>
        <rFont val="Tw Cen MT"/>
        <family val="2"/>
      </rPr>
      <t>083330024E</t>
    </r>
  </si>
  <si>
    <r>
      <rPr>
        <sz val="10"/>
        <rFont val="Tw Cen MT"/>
        <family val="2"/>
      </rPr>
      <t>Kebeni- Nord- Ouest</t>
    </r>
  </si>
  <si>
    <r>
      <rPr>
        <sz val="9"/>
        <rFont val="Tw Cen MT"/>
        <family val="2"/>
      </rPr>
      <t>APL-I-2456</t>
    </r>
  </si>
  <si>
    <r>
      <rPr>
        <sz val="9"/>
        <rFont val="Tw Cen MT"/>
        <family val="2"/>
      </rPr>
      <t>APL-I-2457</t>
    </r>
  </si>
  <si>
    <r>
      <rPr>
        <sz val="9"/>
        <rFont val="Tw Cen MT"/>
        <family val="2"/>
      </rPr>
      <t>AEX 1727/19</t>
    </r>
  </si>
  <si>
    <r>
      <rPr>
        <sz val="9"/>
        <rFont val="Tw Cen MT"/>
        <family val="2"/>
      </rPr>
      <t>Mineral Management Consulting " M.M.C " SARL</t>
    </r>
  </si>
  <si>
    <r>
      <rPr>
        <sz val="9"/>
        <rFont val="Tw Cen MT"/>
        <family val="2"/>
      </rPr>
      <t>086144099B</t>
    </r>
  </si>
  <si>
    <r>
      <rPr>
        <sz val="10"/>
        <rFont val="Tw Cen MT"/>
        <family val="2"/>
      </rPr>
      <t>Bountou - Nord - Ouest</t>
    </r>
  </si>
  <si>
    <r>
      <rPr>
        <sz val="9"/>
        <rFont val="Tw Cen MT"/>
        <family val="2"/>
      </rPr>
      <t>APL-I-2458</t>
    </r>
  </si>
  <si>
    <r>
      <rPr>
        <sz val="10"/>
        <rFont val="Tw Cen MT"/>
        <family val="2"/>
      </rPr>
      <t>Bountou-Nord-Ouest</t>
    </r>
  </si>
  <si>
    <r>
      <rPr>
        <sz val="9"/>
        <rFont val="Tw Cen MT"/>
        <family val="2"/>
      </rPr>
      <t>APL-I-2459</t>
    </r>
  </si>
  <si>
    <r>
      <rPr>
        <sz val="10"/>
        <rFont val="Tw Cen MT"/>
        <family val="2"/>
      </rPr>
      <t>Dangassa</t>
    </r>
  </si>
  <si>
    <r>
      <rPr>
        <sz val="9"/>
        <rFont val="Tw Cen MT"/>
        <family val="2"/>
      </rPr>
      <t>APL-I-246</t>
    </r>
  </si>
  <si>
    <r>
      <rPr>
        <sz val="9"/>
        <rFont val="Tw Cen MT"/>
        <family val="2"/>
      </rPr>
      <t>PR 240/10</t>
    </r>
  </si>
  <si>
    <r>
      <rPr>
        <sz val="9"/>
        <rFont val="Tw Cen MT"/>
        <family val="2"/>
      </rPr>
      <t>Polyniko Industries SARL</t>
    </r>
  </si>
  <si>
    <r>
      <rPr>
        <sz val="9"/>
        <rFont val="Tw Cen MT"/>
        <family val="2"/>
      </rPr>
      <t>085119285W</t>
    </r>
  </si>
  <si>
    <r>
      <rPr>
        <sz val="9"/>
        <rFont val="Tw Cen MT"/>
        <family val="2"/>
      </rPr>
      <t>APL-I-2460</t>
    </r>
  </si>
  <si>
    <r>
      <rPr>
        <sz val="9"/>
        <rFont val="Tw Cen MT"/>
        <family val="2"/>
      </rPr>
      <t>AEX 1748/19</t>
    </r>
  </si>
  <si>
    <r>
      <rPr>
        <sz val="9"/>
        <rFont val="Tw Cen MT"/>
        <family val="2"/>
      </rPr>
      <t>APL-I-2461</t>
    </r>
  </si>
  <si>
    <r>
      <rPr>
        <sz val="9"/>
        <rFont val="Tw Cen MT"/>
        <family val="2"/>
      </rPr>
      <t>PR 1988/19</t>
    </r>
  </si>
  <si>
    <r>
      <rPr>
        <sz val="9"/>
        <rFont val="Tw Cen MT"/>
        <family val="2"/>
      </rPr>
      <t>APL-I-2462</t>
    </r>
  </si>
  <si>
    <r>
      <rPr>
        <sz val="9"/>
        <rFont val="Tw Cen MT"/>
        <family val="2"/>
      </rPr>
      <t>PR 2362/19</t>
    </r>
  </si>
  <si>
    <r>
      <rPr>
        <sz val="9"/>
        <rFont val="Tw Cen MT"/>
        <family val="2"/>
      </rPr>
      <t>APL-I-2463</t>
    </r>
  </si>
  <si>
    <r>
      <rPr>
        <sz val="9"/>
        <rFont val="Tw Cen MT"/>
        <family val="2"/>
      </rPr>
      <t>AEX 1728/19</t>
    </r>
  </si>
  <si>
    <r>
      <rPr>
        <sz val="9"/>
        <rFont val="Tw Cen MT"/>
        <family val="2"/>
      </rPr>
      <t>APL-I-2464</t>
    </r>
  </si>
  <si>
    <r>
      <rPr>
        <sz val="9"/>
        <rFont val="Tw Cen MT"/>
        <family val="2"/>
      </rPr>
      <t>AEX 1730/19</t>
    </r>
  </si>
  <si>
    <r>
      <rPr>
        <sz val="9"/>
        <rFont val="Tw Cen MT"/>
        <family val="2"/>
      </rPr>
      <t>APL-I-2465</t>
    </r>
  </si>
  <si>
    <r>
      <rPr>
        <sz val="9"/>
        <rFont val="Tw Cen MT"/>
        <family val="2"/>
      </rPr>
      <t>JIANGSU ZIWU CONSTRUCTION ENGINEERING Co. Ltd</t>
    </r>
  </si>
  <si>
    <r>
      <rPr>
        <sz val="9"/>
        <rFont val="Tw Cen MT"/>
        <family val="2"/>
      </rPr>
      <t>083336867E</t>
    </r>
  </si>
  <si>
    <r>
      <rPr>
        <sz val="9"/>
        <rFont val="Tw Cen MT"/>
        <family val="2"/>
      </rPr>
      <t>APL-I-2466</t>
    </r>
  </si>
  <si>
    <r>
      <rPr>
        <sz val="9"/>
        <rFont val="Tw Cen MT"/>
        <family val="2"/>
      </rPr>
      <t>AEX 1749/19</t>
    </r>
  </si>
  <si>
    <r>
      <rPr>
        <sz val="9"/>
        <rFont val="Tw Cen MT"/>
        <family val="2"/>
      </rPr>
      <t>Toka Mining Holding SARL (TMH)</t>
    </r>
  </si>
  <si>
    <r>
      <rPr>
        <sz val="9"/>
        <rFont val="Tw Cen MT"/>
        <family val="2"/>
      </rPr>
      <t>083327714C</t>
    </r>
  </si>
  <si>
    <r>
      <rPr>
        <sz val="10"/>
        <rFont val="Tw Cen MT"/>
        <family val="2"/>
      </rPr>
      <t>Kouroubo-Est</t>
    </r>
  </si>
  <si>
    <r>
      <rPr>
        <sz val="9"/>
        <rFont val="Tw Cen MT"/>
        <family val="2"/>
      </rPr>
      <t>APL-I-2467</t>
    </r>
  </si>
  <si>
    <r>
      <rPr>
        <sz val="10"/>
        <rFont val="Tw Cen MT"/>
        <family val="2"/>
      </rPr>
      <t>Mogoyafara-Ouest</t>
    </r>
  </si>
  <si>
    <r>
      <rPr>
        <sz val="9"/>
        <rFont val="Tw Cen MT"/>
        <family val="2"/>
      </rPr>
      <t>APL-I-2468</t>
    </r>
  </si>
  <si>
    <r>
      <rPr>
        <sz val="9"/>
        <rFont val="Tw Cen MT"/>
        <family val="2"/>
      </rPr>
      <t>AEX 1729/19</t>
    </r>
  </si>
  <si>
    <r>
      <rPr>
        <sz val="9"/>
        <rFont val="Tw Cen MT"/>
        <family val="2"/>
      </rPr>
      <t>APL-I-2469</t>
    </r>
  </si>
  <si>
    <r>
      <rPr>
        <sz val="9"/>
        <rFont val="Tw Cen MT"/>
        <family val="2"/>
      </rPr>
      <t>AEX 1731/19</t>
    </r>
  </si>
  <si>
    <r>
      <rPr>
        <sz val="9"/>
        <rFont val="Tw Cen MT"/>
        <family val="2"/>
      </rPr>
      <t>Entreprise "TIMI - GOLD - SARL"</t>
    </r>
  </si>
  <si>
    <r>
      <rPr>
        <sz val="9"/>
        <rFont val="Tw Cen MT"/>
        <family val="2"/>
      </rPr>
      <t>087000236G</t>
    </r>
  </si>
  <si>
    <r>
      <rPr>
        <sz val="10"/>
        <rFont val="Tw Cen MT"/>
        <family val="2"/>
      </rPr>
      <t>Sandougoula-Nord</t>
    </r>
  </si>
  <si>
    <r>
      <rPr>
        <sz val="9"/>
        <rFont val="Tw Cen MT"/>
        <family val="2"/>
      </rPr>
      <t>APL-I-247</t>
    </r>
  </si>
  <si>
    <r>
      <rPr>
        <sz val="9"/>
        <rFont val="Tw Cen MT"/>
        <family val="2"/>
      </rPr>
      <t>PR 241/10</t>
    </r>
  </si>
  <si>
    <r>
      <rPr>
        <sz val="9"/>
        <rFont val="Tw Cen MT"/>
        <family val="2"/>
      </rPr>
      <t>APL-I-2470</t>
    </r>
  </si>
  <si>
    <r>
      <rPr>
        <sz val="9"/>
        <rFont val="Tw Cen MT"/>
        <family val="2"/>
      </rPr>
      <t>PR 2197/19</t>
    </r>
  </si>
  <si>
    <r>
      <rPr>
        <sz val="10"/>
        <rFont val="Tw Cen MT"/>
        <family val="2"/>
      </rPr>
      <t>Satifara-Est</t>
    </r>
  </si>
  <si>
    <r>
      <rPr>
        <sz val="9"/>
        <rFont val="Tw Cen MT"/>
        <family val="2"/>
      </rPr>
      <t>APL-I-2471</t>
    </r>
  </si>
  <si>
    <r>
      <rPr>
        <sz val="9"/>
        <rFont val="Tw Cen MT"/>
        <family val="2"/>
      </rPr>
      <t>AEX 1724/19</t>
    </r>
  </si>
  <si>
    <r>
      <rPr>
        <sz val="9"/>
        <rFont val="Tw Cen MT"/>
        <family val="2"/>
      </rPr>
      <t>Ashanti Gold Mali SARL</t>
    </r>
  </si>
  <si>
    <r>
      <rPr>
        <sz val="9"/>
        <rFont val="Tw Cen MT"/>
        <family val="2"/>
      </rPr>
      <t>084133304G</t>
    </r>
  </si>
  <si>
    <r>
      <rPr>
        <sz val="9"/>
        <rFont val="Tw Cen MT"/>
        <family val="2"/>
      </rPr>
      <t>APL-I-2472</t>
    </r>
  </si>
  <si>
    <r>
      <rPr>
        <sz val="9"/>
        <rFont val="Tw Cen MT"/>
        <family val="2"/>
      </rPr>
      <t>PR 2239/19</t>
    </r>
  </si>
  <si>
    <r>
      <rPr>
        <sz val="9"/>
        <rFont val="Tw Cen MT"/>
        <family val="2"/>
      </rPr>
      <t>APL-I-2473</t>
    </r>
  </si>
  <si>
    <r>
      <rPr>
        <sz val="9"/>
        <rFont val="Tw Cen MT"/>
        <family val="2"/>
      </rPr>
      <t>AEX 1726/19</t>
    </r>
  </si>
  <si>
    <r>
      <rPr>
        <sz val="10"/>
        <rFont val="Tw Cen MT"/>
        <family val="2"/>
      </rPr>
      <t>Sangafré-Nord</t>
    </r>
  </si>
  <si>
    <r>
      <rPr>
        <sz val="9"/>
        <rFont val="Tw Cen MT"/>
        <family val="2"/>
      </rPr>
      <t>APL-I-2474</t>
    </r>
  </si>
  <si>
    <r>
      <rPr>
        <sz val="9"/>
        <rFont val="Tw Cen MT"/>
        <family val="2"/>
      </rPr>
      <t>AEX 1725/19</t>
    </r>
  </si>
  <si>
    <r>
      <rPr>
        <sz val="9"/>
        <rFont val="Tw Cen MT"/>
        <family val="2"/>
      </rPr>
      <t>Kan Mining  SARL</t>
    </r>
  </si>
  <si>
    <r>
      <rPr>
        <sz val="9"/>
        <rFont val="Tw Cen MT"/>
        <family val="2"/>
      </rPr>
      <t>083337449B</t>
    </r>
  </si>
  <si>
    <r>
      <rPr>
        <sz val="10"/>
        <rFont val="Tw Cen MT"/>
        <family val="2"/>
      </rPr>
      <t>Késsoko</t>
    </r>
  </si>
  <si>
    <r>
      <rPr>
        <sz val="9"/>
        <rFont val="Tw Cen MT"/>
        <family val="2"/>
      </rPr>
      <t>APL-I-2475</t>
    </r>
  </si>
  <si>
    <r>
      <rPr>
        <sz val="9"/>
        <rFont val="Tw Cen MT"/>
        <family val="2"/>
      </rPr>
      <t>AEX 1686/19</t>
    </r>
  </si>
  <si>
    <r>
      <rPr>
        <sz val="9"/>
        <rFont val="Tw Cen MT"/>
        <family val="2"/>
      </rPr>
      <t>Mohamed Aly Services "M.A.S" SARL</t>
    </r>
  </si>
  <si>
    <r>
      <rPr>
        <sz val="9"/>
        <rFont val="Tw Cen MT"/>
        <family val="2"/>
      </rPr>
      <t>00000Néant</t>
    </r>
  </si>
  <si>
    <r>
      <rPr>
        <sz val="10"/>
        <rFont val="Tw Cen MT"/>
        <family val="2"/>
      </rPr>
      <t>Difémou-Nord</t>
    </r>
  </si>
  <si>
    <r>
      <rPr>
        <sz val="9"/>
        <rFont val="Tw Cen MT"/>
        <family val="2"/>
      </rPr>
      <t>APL-I-2476</t>
    </r>
  </si>
  <si>
    <r>
      <rPr>
        <sz val="9"/>
        <rFont val="Tw Cen MT"/>
        <family val="2"/>
      </rPr>
      <t>APL-I-2477</t>
    </r>
  </si>
  <si>
    <r>
      <rPr>
        <sz val="9"/>
        <rFont val="Tw Cen MT"/>
        <family val="2"/>
      </rPr>
      <t>AEX 1723/19</t>
    </r>
  </si>
  <si>
    <r>
      <rPr>
        <sz val="9"/>
        <rFont val="Tw Cen MT"/>
        <family val="2"/>
      </rPr>
      <t>Société Africaine Mining Travaux Publics "S.A.M.T.P" SARL</t>
    </r>
  </si>
  <si>
    <r>
      <rPr>
        <sz val="9"/>
        <rFont val="Tw Cen MT"/>
        <family val="2"/>
      </rPr>
      <t>084119958G</t>
    </r>
  </si>
  <si>
    <r>
      <rPr>
        <sz val="9"/>
        <rFont val="Tw Cen MT"/>
        <family val="2"/>
      </rPr>
      <t>APL-I-2478</t>
    </r>
  </si>
  <si>
    <r>
      <rPr>
        <sz val="9"/>
        <rFont val="Tw Cen MT"/>
        <family val="2"/>
      </rPr>
      <t>Société des Brasseries du Mali "SOBRAM"</t>
    </r>
  </si>
  <si>
    <r>
      <rPr>
        <sz val="9"/>
        <rFont val="Tw Cen MT"/>
        <family val="2"/>
      </rPr>
      <t>025010962P</t>
    </r>
  </si>
  <si>
    <r>
      <rPr>
        <sz val="10"/>
        <rFont val="Tw Cen MT"/>
        <family val="2"/>
      </rPr>
      <t>Sadiouroubougou</t>
    </r>
  </si>
  <si>
    <r>
      <rPr>
        <sz val="9"/>
        <rFont val="Tw Cen MT"/>
        <family val="2"/>
      </rPr>
      <t>APL-I-2479</t>
    </r>
  </si>
  <si>
    <r>
      <rPr>
        <sz val="9"/>
        <rFont val="Tw Cen MT"/>
        <family val="2"/>
      </rPr>
      <t>AE 2507/21</t>
    </r>
  </si>
  <si>
    <r>
      <rPr>
        <sz val="9"/>
        <rFont val="Tw Cen MT"/>
        <family val="2"/>
      </rPr>
      <t>Mines et Transport du Mali (MITRAM-SARL)</t>
    </r>
  </si>
  <si>
    <r>
      <rPr>
        <sz val="9"/>
        <rFont val="Tw Cen MT"/>
        <family val="2"/>
      </rPr>
      <t>025005758L</t>
    </r>
  </si>
  <si>
    <r>
      <rPr>
        <sz val="9"/>
        <rFont val="Tw Cen MT"/>
        <family val="2"/>
      </rPr>
      <t>APL-I-248</t>
    </r>
  </si>
  <si>
    <r>
      <rPr>
        <sz val="9"/>
        <rFont val="Tw Cen MT"/>
        <family val="2"/>
      </rPr>
      <t>PR 242/10</t>
    </r>
  </si>
  <si>
    <r>
      <rPr>
        <sz val="9"/>
        <rFont val="Tw Cen MT"/>
        <family val="2"/>
      </rPr>
      <t>APL-I-2480</t>
    </r>
  </si>
  <si>
    <r>
      <rPr>
        <sz val="9"/>
        <rFont val="Tw Cen MT"/>
        <family val="2"/>
      </rPr>
      <t>AEX 1750/19</t>
    </r>
  </si>
  <si>
    <r>
      <rPr>
        <sz val="10"/>
        <rFont val="Tw Cen MT"/>
        <family val="2"/>
      </rPr>
      <t>Satifara-Sud</t>
    </r>
  </si>
  <si>
    <r>
      <rPr>
        <sz val="9"/>
        <rFont val="Tw Cen MT"/>
        <family val="2"/>
      </rPr>
      <t>APL-I-2481</t>
    </r>
  </si>
  <si>
    <r>
      <rPr>
        <sz val="10"/>
        <rFont val="Tw Cen MT"/>
        <family val="2"/>
      </rPr>
      <t>Kababougou</t>
    </r>
  </si>
  <si>
    <r>
      <rPr>
        <sz val="9"/>
        <rFont val="Tw Cen MT"/>
        <family val="2"/>
      </rPr>
      <t>APL-I-2482</t>
    </r>
  </si>
  <si>
    <r>
      <rPr>
        <sz val="10"/>
        <rFont val="Tw Cen MT"/>
        <family val="2"/>
      </rPr>
      <t>Kankéla</t>
    </r>
  </si>
  <si>
    <r>
      <rPr>
        <sz val="9"/>
        <rFont val="Tw Cen MT"/>
        <family val="2"/>
      </rPr>
      <t>APL-I-2483</t>
    </r>
  </si>
  <si>
    <r>
      <rPr>
        <sz val="9"/>
        <rFont val="Tw Cen MT"/>
        <family val="2"/>
      </rPr>
      <t>AEX 1771/19</t>
    </r>
  </si>
  <si>
    <r>
      <rPr>
        <sz val="10"/>
        <rFont val="Tw Cen MT"/>
        <family val="2"/>
      </rPr>
      <t>Baboto Ouest</t>
    </r>
  </si>
  <si>
    <r>
      <rPr>
        <sz val="9"/>
        <rFont val="Tw Cen MT"/>
        <family val="2"/>
      </rPr>
      <t>APL-I-2484</t>
    </r>
  </si>
  <si>
    <r>
      <rPr>
        <sz val="9"/>
        <rFont val="Tw Cen MT"/>
        <family val="2"/>
      </rPr>
      <t>Quartz</t>
    </r>
  </si>
  <si>
    <r>
      <rPr>
        <sz val="10"/>
        <rFont val="Tw Cen MT"/>
        <family val="2"/>
      </rPr>
      <t>Sébékourani</t>
    </r>
  </si>
  <si>
    <r>
      <rPr>
        <sz val="9"/>
        <rFont val="Tw Cen MT"/>
        <family val="2"/>
      </rPr>
      <t>APL-I-2485</t>
    </r>
  </si>
  <si>
    <r>
      <rPr>
        <sz val="9"/>
        <rFont val="Tw Cen MT"/>
        <family val="2"/>
      </rPr>
      <t>AEX 1751/19</t>
    </r>
  </si>
  <si>
    <r>
      <rPr>
        <sz val="10"/>
        <rFont val="Tw Cen MT"/>
        <family val="2"/>
      </rPr>
      <t>Dinso Beleda</t>
    </r>
  </si>
  <si>
    <r>
      <rPr>
        <sz val="9"/>
        <rFont val="Tw Cen MT"/>
        <family val="2"/>
      </rPr>
      <t>APL-I-2486</t>
    </r>
  </si>
  <si>
    <r>
      <rPr>
        <sz val="9"/>
        <rFont val="Tw Cen MT"/>
        <family val="2"/>
      </rPr>
      <t>AEX 1768/19</t>
    </r>
  </si>
  <si>
    <r>
      <rPr>
        <sz val="9"/>
        <rFont val="Tw Cen MT"/>
        <family val="2"/>
      </rPr>
      <t>Société des Mines de Darsalam SARL</t>
    </r>
  </si>
  <si>
    <r>
      <rPr>
        <sz val="9"/>
        <rFont val="Tw Cen MT"/>
        <family val="2"/>
      </rPr>
      <t>010004545L</t>
    </r>
  </si>
  <si>
    <r>
      <rPr>
        <sz val="9"/>
        <rFont val="Tw Cen MT"/>
        <family val="2"/>
      </rPr>
      <t>APL-I-2487</t>
    </r>
  </si>
  <si>
    <r>
      <rPr>
        <sz val="9"/>
        <rFont val="Tw Cen MT"/>
        <family val="2"/>
      </rPr>
      <t>PR 2185/19</t>
    </r>
  </si>
  <si>
    <r>
      <rPr>
        <sz val="9"/>
        <rFont val="Tw Cen MT"/>
        <family val="2"/>
      </rPr>
      <t>APL-I-2488</t>
    </r>
  </si>
  <si>
    <r>
      <rPr>
        <sz val="9"/>
        <rFont val="Tw Cen MT"/>
        <family val="2"/>
      </rPr>
      <t>Kofou Mining SARL</t>
    </r>
  </si>
  <si>
    <r>
      <rPr>
        <sz val="9"/>
        <rFont val="Tw Cen MT"/>
        <family val="2"/>
      </rPr>
      <t>087800971A</t>
    </r>
  </si>
  <si>
    <r>
      <rPr>
        <sz val="9"/>
        <rFont val="Tw Cen MT"/>
        <family val="2"/>
      </rPr>
      <t>APL-I-2489</t>
    </r>
  </si>
  <si>
    <r>
      <rPr>
        <sz val="9"/>
        <rFont val="Tw Cen MT"/>
        <family val="2"/>
      </rPr>
      <t>PR 2500/21</t>
    </r>
  </si>
  <si>
    <r>
      <rPr>
        <sz val="9"/>
        <rFont val="Tw Cen MT"/>
        <family val="2"/>
      </rPr>
      <t>APL-I-249</t>
    </r>
  </si>
  <si>
    <r>
      <rPr>
        <sz val="9"/>
        <rFont val="Tw Cen MT"/>
        <family val="2"/>
      </rPr>
      <t>PR 243/10</t>
    </r>
  </si>
  <si>
    <r>
      <rPr>
        <sz val="9"/>
        <rFont val="Tw Cen MT"/>
        <family val="2"/>
      </rPr>
      <t>APL-I-2490</t>
    </r>
  </si>
  <si>
    <r>
      <rPr>
        <sz val="10"/>
        <rFont val="Tw Cen MT"/>
        <family val="2"/>
      </rPr>
      <t>Fougatiè</t>
    </r>
  </si>
  <si>
    <r>
      <rPr>
        <sz val="9"/>
        <rFont val="Tw Cen MT"/>
        <family val="2"/>
      </rPr>
      <t>APL-I-2491</t>
    </r>
  </si>
  <si>
    <r>
      <rPr>
        <sz val="9"/>
        <rFont val="Tw Cen MT"/>
        <family val="2"/>
      </rPr>
      <t>Cabinet de Consultants Miniers"C.C.M" SARL</t>
    </r>
  </si>
  <si>
    <r>
      <rPr>
        <sz val="9"/>
        <rFont val="Tw Cen MT"/>
        <family val="2"/>
      </rPr>
      <t>082243159R</t>
    </r>
  </si>
  <si>
    <r>
      <rPr>
        <sz val="10"/>
        <rFont val="Tw Cen MT"/>
        <family val="2"/>
      </rPr>
      <t>Komassala Sud</t>
    </r>
  </si>
  <si>
    <r>
      <rPr>
        <sz val="9"/>
        <rFont val="Tw Cen MT"/>
        <family val="2"/>
      </rPr>
      <t>APL-I-2492</t>
    </r>
  </si>
  <si>
    <r>
      <rPr>
        <sz val="9"/>
        <rFont val="Tw Cen MT"/>
        <family val="2"/>
      </rPr>
      <t>Cabinet d'architecture Design Interieur d'Aménagement et de Construction "C.A.D.I.A.C SARL"</t>
    </r>
  </si>
  <si>
    <r>
      <rPr>
        <sz val="9"/>
        <rFont val="Tw Cen MT"/>
        <family val="2"/>
      </rPr>
      <t>081134205E</t>
    </r>
  </si>
  <si>
    <r>
      <rPr>
        <sz val="10"/>
        <rFont val="Tw Cen MT"/>
        <family val="2"/>
      </rPr>
      <t>Diara-Ouest</t>
    </r>
  </si>
  <si>
    <r>
      <rPr>
        <sz val="9"/>
        <rFont val="Tw Cen MT"/>
        <family val="2"/>
      </rPr>
      <t>APL-I-2493</t>
    </r>
  </si>
  <si>
    <r>
      <rPr>
        <sz val="9"/>
        <rFont val="Tw Cen MT"/>
        <family val="2"/>
      </rPr>
      <t>LUIRE MINING SARL</t>
    </r>
  </si>
  <si>
    <r>
      <rPr>
        <sz val="9"/>
        <rFont val="Tw Cen MT"/>
        <family val="2"/>
      </rPr>
      <t>085140874W</t>
    </r>
  </si>
  <si>
    <r>
      <rPr>
        <sz val="10"/>
        <rFont val="Tw Cen MT"/>
        <family val="2"/>
      </rPr>
      <t>Daban</t>
    </r>
  </si>
  <si>
    <r>
      <rPr>
        <sz val="9"/>
        <rFont val="Tw Cen MT"/>
        <family val="2"/>
      </rPr>
      <t>APL-I-2494</t>
    </r>
  </si>
  <si>
    <r>
      <rPr>
        <sz val="10"/>
        <rFont val="Tw Cen MT"/>
        <family val="2"/>
      </rPr>
      <t>Sansamba-Est</t>
    </r>
  </si>
  <si>
    <r>
      <rPr>
        <sz val="9"/>
        <rFont val="Tw Cen MT"/>
        <family val="2"/>
      </rPr>
      <t>APL-I-2495</t>
    </r>
  </si>
  <si>
    <r>
      <rPr>
        <sz val="9"/>
        <rFont val="Tw Cen MT"/>
        <family val="2"/>
      </rPr>
      <t>AEX 1752/19</t>
    </r>
  </si>
  <si>
    <r>
      <rPr>
        <sz val="9"/>
        <rFont val="Tw Cen MT"/>
        <family val="2"/>
      </rPr>
      <t>Hong Fa Mining -SARL</t>
    </r>
  </si>
  <si>
    <r>
      <rPr>
        <sz val="9"/>
        <rFont val="Tw Cen MT"/>
        <family val="2"/>
      </rPr>
      <t>082245976D</t>
    </r>
  </si>
  <si>
    <r>
      <rPr>
        <sz val="10"/>
        <rFont val="Tw Cen MT"/>
        <family val="2"/>
      </rPr>
      <t>Métedia-Ouest</t>
    </r>
  </si>
  <si>
    <r>
      <rPr>
        <sz val="9"/>
        <rFont val="Tw Cen MT"/>
        <family val="2"/>
      </rPr>
      <t>APL-I-2496</t>
    </r>
  </si>
  <si>
    <r>
      <rPr>
        <sz val="9"/>
        <rFont val="Tw Cen MT"/>
        <family val="2"/>
      </rPr>
      <t>AEX 1753/19</t>
    </r>
  </si>
  <si>
    <r>
      <rPr>
        <sz val="9"/>
        <rFont val="Tw Cen MT"/>
        <family val="2"/>
      </rPr>
      <t>APL-I-2497</t>
    </r>
  </si>
  <si>
    <r>
      <rPr>
        <sz val="9"/>
        <rFont val="Tw Cen MT"/>
        <family val="2"/>
      </rPr>
      <t>AEX 1769/19</t>
    </r>
  </si>
  <si>
    <r>
      <rPr>
        <sz val="10"/>
        <rFont val="Tw Cen MT"/>
        <family val="2"/>
      </rPr>
      <t>Darousssalam</t>
    </r>
  </si>
  <si>
    <r>
      <rPr>
        <sz val="9"/>
        <rFont val="Tw Cen MT"/>
        <family val="2"/>
      </rPr>
      <t>APL-I-2498</t>
    </r>
  </si>
  <si>
    <r>
      <rPr>
        <sz val="9"/>
        <rFont val="Tw Cen MT"/>
        <family val="2"/>
      </rPr>
      <t>AEX 1767/19</t>
    </r>
  </si>
  <si>
    <r>
      <rPr>
        <sz val="9"/>
        <rFont val="Tw Cen MT"/>
        <family val="2"/>
      </rPr>
      <t>Doussey SARLU</t>
    </r>
  </si>
  <si>
    <r>
      <rPr>
        <sz val="9"/>
        <rFont val="Tw Cen MT"/>
        <family val="2"/>
      </rPr>
      <t>086126207B</t>
    </r>
  </si>
  <si>
    <r>
      <rPr>
        <sz val="9"/>
        <rFont val="Tw Cen MT"/>
        <family val="2"/>
      </rPr>
      <t>APL-I-2499</t>
    </r>
  </si>
  <si>
    <r>
      <rPr>
        <sz val="9"/>
        <rFont val="Tw Cen MT"/>
        <family val="2"/>
      </rPr>
      <t>AEX 1770/19</t>
    </r>
  </si>
  <si>
    <r>
      <rPr>
        <sz val="10"/>
        <rFont val="Tw Cen MT"/>
        <family val="2"/>
      </rPr>
      <t>Blakala-Ouest</t>
    </r>
  </si>
  <si>
    <r>
      <rPr>
        <sz val="9"/>
        <rFont val="Tw Cen MT"/>
        <family val="2"/>
      </rPr>
      <t>APL-I-25</t>
    </r>
  </si>
  <si>
    <r>
      <rPr>
        <sz val="9"/>
        <rFont val="Tw Cen MT"/>
        <family val="2"/>
      </rPr>
      <t>PR 23/11</t>
    </r>
  </si>
  <si>
    <r>
      <rPr>
        <sz val="10"/>
        <rFont val="Tw Cen MT"/>
        <family val="2"/>
      </rPr>
      <t>Arafat</t>
    </r>
  </si>
  <si>
    <r>
      <rPr>
        <sz val="9"/>
        <rFont val="Tw Cen MT"/>
        <family val="2"/>
      </rPr>
      <t>APL-I-250</t>
    </r>
  </si>
  <si>
    <r>
      <rPr>
        <sz val="9"/>
        <rFont val="Tw Cen MT"/>
        <family val="2"/>
      </rPr>
      <t>PR 244/10</t>
    </r>
  </si>
  <si>
    <r>
      <rPr>
        <sz val="10"/>
        <rFont val="Tw Cen MT"/>
        <family val="2"/>
      </rPr>
      <t>Diélibani</t>
    </r>
  </si>
  <si>
    <r>
      <rPr>
        <sz val="9"/>
        <rFont val="Tw Cen MT"/>
        <family val="2"/>
      </rPr>
      <t>APL-I-2500</t>
    </r>
  </si>
  <si>
    <r>
      <rPr>
        <sz val="9"/>
        <rFont val="Tw Cen MT"/>
        <family val="2"/>
      </rPr>
      <t>AEX 1773/19</t>
    </r>
  </si>
  <si>
    <r>
      <rPr>
        <sz val="9"/>
        <rFont val="Tw Cen MT"/>
        <family val="2"/>
      </rPr>
      <t>Express Transport et Logistiques SARL "E.T.L - SARL"</t>
    </r>
  </si>
  <si>
    <r>
      <rPr>
        <sz val="9"/>
        <rFont val="Tw Cen MT"/>
        <family val="2"/>
      </rPr>
      <t>084133424K</t>
    </r>
  </si>
  <si>
    <r>
      <rPr>
        <sz val="10"/>
        <rFont val="Tw Cen MT"/>
        <family val="2"/>
      </rPr>
      <t>Gourel Siri</t>
    </r>
  </si>
  <si>
    <r>
      <rPr>
        <sz val="9"/>
        <rFont val="Tw Cen MT"/>
        <family val="2"/>
      </rPr>
      <t>APL-I-2501</t>
    </r>
  </si>
  <si>
    <r>
      <rPr>
        <sz val="10"/>
        <rFont val="Tw Cen MT"/>
        <family val="2"/>
      </rPr>
      <t>Bérian</t>
    </r>
  </si>
  <si>
    <r>
      <rPr>
        <sz val="9"/>
        <rFont val="Tw Cen MT"/>
        <family val="2"/>
      </rPr>
      <t>APL-I-2502</t>
    </r>
  </si>
  <si>
    <r>
      <rPr>
        <sz val="9"/>
        <rFont val="Tw Cen MT"/>
        <family val="2"/>
      </rPr>
      <t>AEX 1776/19</t>
    </r>
  </si>
  <si>
    <r>
      <rPr>
        <sz val="10"/>
        <rFont val="Tw Cen MT"/>
        <family val="2"/>
      </rPr>
      <t>Segondo-Ouest</t>
    </r>
  </si>
  <si>
    <r>
      <rPr>
        <sz val="9"/>
        <rFont val="Tw Cen MT"/>
        <family val="2"/>
      </rPr>
      <t>APL-I-2503</t>
    </r>
  </si>
  <si>
    <r>
      <rPr>
        <sz val="9"/>
        <rFont val="Tw Cen MT"/>
        <family val="2"/>
      </rPr>
      <t>PR 2363/20</t>
    </r>
  </si>
  <si>
    <r>
      <rPr>
        <sz val="9"/>
        <rFont val="Tw Cen MT"/>
        <family val="2"/>
      </rPr>
      <t>Roscan Gold Mali SARL</t>
    </r>
  </si>
  <si>
    <r>
      <rPr>
        <sz val="9"/>
        <rFont val="Tw Cen MT"/>
        <family val="2"/>
      </rPr>
      <t>081134097P</t>
    </r>
  </si>
  <si>
    <r>
      <rPr>
        <sz val="9"/>
        <rFont val="Tw Cen MT"/>
        <family val="2"/>
      </rPr>
      <t>APL-I-2504</t>
    </r>
  </si>
  <si>
    <r>
      <rPr>
        <sz val="9"/>
        <rFont val="Tw Cen MT"/>
        <family val="2"/>
      </rPr>
      <t>APL-I-2505</t>
    </r>
  </si>
  <si>
    <r>
      <rPr>
        <sz val="9"/>
        <rFont val="Tw Cen MT"/>
        <family val="2"/>
      </rPr>
      <t>APL-I-2506</t>
    </r>
  </si>
  <si>
    <r>
      <rPr>
        <sz val="9"/>
        <rFont val="Tw Cen MT"/>
        <family val="2"/>
      </rPr>
      <t>APL-I-2507</t>
    </r>
  </si>
  <si>
    <r>
      <rPr>
        <sz val="9"/>
        <rFont val="Tw Cen MT"/>
        <family val="2"/>
      </rPr>
      <t>APL-I-2508</t>
    </r>
  </si>
  <si>
    <r>
      <rPr>
        <sz val="9"/>
        <rFont val="Tw Cen MT"/>
        <family val="2"/>
      </rPr>
      <t>APL-I-2509</t>
    </r>
  </si>
  <si>
    <r>
      <rPr>
        <sz val="9"/>
        <rFont val="Tw Cen MT"/>
        <family val="2"/>
      </rPr>
      <t>AEX 1775/19</t>
    </r>
  </si>
  <si>
    <r>
      <rPr>
        <sz val="9"/>
        <rFont val="Tw Cen MT"/>
        <family val="2"/>
      </rPr>
      <t>DMB MINING - SARL</t>
    </r>
  </si>
  <si>
    <r>
      <rPr>
        <sz val="9"/>
        <rFont val="Tw Cen MT"/>
        <family val="2"/>
      </rPr>
      <t>085137136R</t>
    </r>
  </si>
  <si>
    <r>
      <rPr>
        <sz val="10"/>
        <rFont val="Tw Cen MT"/>
        <family val="2"/>
      </rPr>
      <t>Sanokolé</t>
    </r>
  </si>
  <si>
    <r>
      <rPr>
        <sz val="9"/>
        <rFont val="Tw Cen MT"/>
        <family val="2"/>
      </rPr>
      <t>APL-I-251</t>
    </r>
  </si>
  <si>
    <r>
      <rPr>
        <sz val="9"/>
        <rFont val="Tw Cen MT"/>
        <family val="2"/>
      </rPr>
      <t>PR 245/10</t>
    </r>
  </si>
  <si>
    <r>
      <rPr>
        <sz val="9"/>
        <rFont val="Tw Cen MT"/>
        <family val="2"/>
      </rPr>
      <t>Katof Société Minière SARL</t>
    </r>
  </si>
  <si>
    <r>
      <rPr>
        <sz val="10"/>
        <rFont val="Tw Cen MT"/>
        <family val="2"/>
      </rPr>
      <t>Dinso-Beleda</t>
    </r>
  </si>
  <si>
    <r>
      <rPr>
        <sz val="9"/>
        <rFont val="Tw Cen MT"/>
        <family val="2"/>
      </rPr>
      <t>APL-I-2510</t>
    </r>
  </si>
  <si>
    <r>
      <rPr>
        <sz val="9"/>
        <rFont val="Tw Cen MT"/>
        <family val="2"/>
      </rPr>
      <t>AEX 1774/19</t>
    </r>
  </si>
  <si>
    <r>
      <rPr>
        <sz val="10"/>
        <rFont val="Tw Cen MT"/>
        <family val="2"/>
      </rPr>
      <t>Soumala</t>
    </r>
  </si>
  <si>
    <r>
      <rPr>
        <sz val="9"/>
        <rFont val="Tw Cen MT"/>
        <family val="2"/>
      </rPr>
      <t>APL-I-2511</t>
    </r>
  </si>
  <si>
    <r>
      <rPr>
        <sz val="9"/>
        <rFont val="Tw Cen MT"/>
        <family val="2"/>
      </rPr>
      <t>AEX 1778/19</t>
    </r>
  </si>
  <si>
    <r>
      <rPr>
        <sz val="9"/>
        <rFont val="Tw Cen MT"/>
        <family val="2"/>
      </rPr>
      <t>DT SERVICE-SARL</t>
    </r>
  </si>
  <si>
    <r>
      <rPr>
        <sz val="9"/>
        <rFont val="Tw Cen MT"/>
        <family val="2"/>
      </rPr>
      <t>086145465Y</t>
    </r>
  </si>
  <si>
    <r>
      <rPr>
        <sz val="10"/>
        <rFont val="Tw Cen MT"/>
        <family val="2"/>
      </rPr>
      <t>Goro-Nord</t>
    </r>
  </si>
  <si>
    <r>
      <rPr>
        <sz val="9"/>
        <rFont val="Tw Cen MT"/>
        <family val="2"/>
      </rPr>
      <t>APL-I-2512</t>
    </r>
  </si>
  <si>
    <r>
      <rPr>
        <sz val="9"/>
        <rFont val="Tw Cen MT"/>
        <family val="2"/>
      </rPr>
      <t>AEX 1779/19</t>
    </r>
  </si>
  <si>
    <r>
      <rPr>
        <sz val="9"/>
        <rFont val="Tw Cen MT"/>
        <family val="2"/>
      </rPr>
      <t>BADJIKA GOLD SARL</t>
    </r>
  </si>
  <si>
    <r>
      <rPr>
        <sz val="9"/>
        <rFont val="Tw Cen MT"/>
        <family val="2"/>
      </rPr>
      <t>APL-I-2513</t>
    </r>
  </si>
  <si>
    <r>
      <rPr>
        <sz val="9"/>
        <rFont val="Tw Cen MT"/>
        <family val="2"/>
      </rPr>
      <t>APL-I-2514</t>
    </r>
  </si>
  <si>
    <r>
      <rPr>
        <sz val="10"/>
        <rFont val="Tw Cen MT"/>
        <family val="2"/>
      </rPr>
      <t>Kontala</t>
    </r>
  </si>
  <si>
    <r>
      <rPr>
        <sz val="9"/>
        <rFont val="Tw Cen MT"/>
        <family val="2"/>
      </rPr>
      <t>APL-I-2515</t>
    </r>
  </si>
  <si>
    <r>
      <rPr>
        <sz val="10"/>
        <rFont val="Tw Cen MT"/>
        <family val="2"/>
      </rPr>
      <t>Diaban-Sud</t>
    </r>
  </si>
  <si>
    <r>
      <rPr>
        <sz val="9"/>
        <rFont val="Tw Cen MT"/>
        <family val="2"/>
      </rPr>
      <t>APL-I-2516</t>
    </r>
  </si>
  <si>
    <r>
      <rPr>
        <sz val="9"/>
        <rFont val="Tw Cen MT"/>
        <family val="2"/>
      </rPr>
      <t>PR 2347/20</t>
    </r>
  </si>
  <si>
    <r>
      <rPr>
        <sz val="10"/>
        <rFont val="Tw Cen MT"/>
        <family val="2"/>
      </rPr>
      <t>Diaban-Nord</t>
    </r>
  </si>
  <si>
    <r>
      <rPr>
        <sz val="9"/>
        <rFont val="Tw Cen MT"/>
        <family val="2"/>
      </rPr>
      <t>APL-I-2517</t>
    </r>
  </si>
  <si>
    <r>
      <rPr>
        <sz val="9"/>
        <rFont val="Tw Cen MT"/>
        <family val="2"/>
      </rPr>
      <t>AEX 1772/19</t>
    </r>
  </si>
  <si>
    <r>
      <rPr>
        <sz val="10"/>
        <rFont val="Tw Cen MT"/>
        <family val="2"/>
      </rPr>
      <t>Gouba - Nord</t>
    </r>
  </si>
  <si>
    <r>
      <rPr>
        <sz val="9"/>
        <rFont val="Tw Cen MT"/>
        <family val="2"/>
      </rPr>
      <t>APL-I-2518</t>
    </r>
  </si>
  <si>
    <r>
      <rPr>
        <sz val="10"/>
        <rFont val="Tw Cen MT"/>
        <family val="2"/>
      </rPr>
      <t>BAFING</t>
    </r>
  </si>
  <si>
    <r>
      <rPr>
        <sz val="9"/>
        <rFont val="Tw Cen MT"/>
        <family val="2"/>
      </rPr>
      <t>APL-I-2519</t>
    </r>
  </si>
  <si>
    <r>
      <rPr>
        <sz val="9"/>
        <rFont val="Tw Cen MT"/>
        <family val="2"/>
      </rPr>
      <t>Goldenrroxs Mining Mali SA</t>
    </r>
  </si>
  <si>
    <r>
      <rPr>
        <sz val="9"/>
        <rFont val="Tw Cen MT"/>
        <family val="2"/>
      </rPr>
      <t>087800968G</t>
    </r>
  </si>
  <si>
    <r>
      <rPr>
        <sz val="10"/>
        <rFont val="Tw Cen MT"/>
        <family val="2"/>
      </rPr>
      <t>Fandou</t>
    </r>
  </si>
  <si>
    <r>
      <rPr>
        <sz val="9"/>
        <rFont val="Tw Cen MT"/>
        <family val="2"/>
      </rPr>
      <t>APL-I-252</t>
    </r>
  </si>
  <si>
    <r>
      <rPr>
        <sz val="9"/>
        <rFont val="Tw Cen MT"/>
        <family val="2"/>
      </rPr>
      <t>PR 246/10</t>
    </r>
  </si>
  <si>
    <r>
      <rPr>
        <sz val="10"/>
        <rFont val="Tw Cen MT"/>
        <family val="2"/>
      </rPr>
      <t>Lassa</t>
    </r>
  </si>
  <si>
    <r>
      <rPr>
        <sz val="9"/>
        <rFont val="Tw Cen MT"/>
        <family val="2"/>
      </rPr>
      <t>APL-I-2520</t>
    </r>
  </si>
  <si>
    <r>
      <rPr>
        <sz val="10"/>
        <rFont val="Tw Cen MT"/>
        <family val="2"/>
      </rPr>
      <t>MORIBALA</t>
    </r>
  </si>
  <si>
    <r>
      <rPr>
        <sz val="9"/>
        <rFont val="Tw Cen MT"/>
        <family val="2"/>
      </rPr>
      <t>APL-I-2521</t>
    </r>
  </si>
  <si>
    <r>
      <rPr>
        <sz val="9"/>
        <rFont val="Tw Cen MT"/>
        <family val="2"/>
      </rPr>
      <t>AEX 1793/19</t>
    </r>
  </si>
  <si>
    <r>
      <rPr>
        <sz val="10"/>
        <rFont val="Tw Cen MT"/>
        <family val="2"/>
      </rPr>
      <t>Bountou - Nord - Est</t>
    </r>
  </si>
  <si>
    <r>
      <rPr>
        <sz val="9"/>
        <rFont val="Tw Cen MT"/>
        <family val="2"/>
      </rPr>
      <t>APL-I-2522</t>
    </r>
  </si>
  <si>
    <r>
      <rPr>
        <sz val="9"/>
        <rFont val="Tw Cen MT"/>
        <family val="2"/>
      </rPr>
      <t>APL-I-2523</t>
    </r>
  </si>
  <si>
    <r>
      <rPr>
        <sz val="9"/>
        <rFont val="Tw Cen MT"/>
        <family val="2"/>
      </rPr>
      <t>APL-I-2524</t>
    </r>
  </si>
  <si>
    <r>
      <rPr>
        <sz val="10"/>
        <rFont val="Tw Cen MT"/>
        <family val="2"/>
      </rPr>
      <t>KAMARALA</t>
    </r>
  </si>
  <si>
    <r>
      <rPr>
        <sz val="9"/>
        <rFont val="Tw Cen MT"/>
        <family val="2"/>
      </rPr>
      <t>APL-I-2525</t>
    </r>
  </si>
  <si>
    <r>
      <rPr>
        <sz val="9"/>
        <rFont val="Tw Cen MT"/>
        <family val="2"/>
      </rPr>
      <t>AEX 1780/19</t>
    </r>
  </si>
  <si>
    <r>
      <rPr>
        <sz val="9"/>
        <rFont val="Tw Cen MT"/>
        <family val="2"/>
      </rPr>
      <t>Beta Mining Corporation SARL</t>
    </r>
  </si>
  <si>
    <r>
      <rPr>
        <sz val="9"/>
        <rFont val="Tw Cen MT"/>
        <family val="2"/>
      </rPr>
      <t>084133604K</t>
    </r>
  </si>
  <si>
    <r>
      <rPr>
        <sz val="10"/>
        <rFont val="Tw Cen MT"/>
        <family val="2"/>
      </rPr>
      <t>Baraba-lagué</t>
    </r>
  </si>
  <si>
    <r>
      <rPr>
        <sz val="9"/>
        <rFont val="Tw Cen MT"/>
        <family val="2"/>
      </rPr>
      <t>APL-I-2526</t>
    </r>
  </si>
  <si>
    <r>
      <rPr>
        <sz val="9"/>
        <rFont val="Tw Cen MT"/>
        <family val="2"/>
      </rPr>
      <t>PR 2729/21</t>
    </r>
  </si>
  <si>
    <r>
      <rPr>
        <sz val="9"/>
        <rFont val="Tw Cen MT"/>
        <family val="2"/>
      </rPr>
      <t>APL-I-2527</t>
    </r>
  </si>
  <si>
    <r>
      <rPr>
        <sz val="9"/>
        <rFont val="Tw Cen MT"/>
        <family val="2"/>
      </rPr>
      <t>PR 2367/20</t>
    </r>
  </si>
  <si>
    <r>
      <rPr>
        <sz val="9"/>
        <rFont val="Tw Cen MT"/>
        <family val="2"/>
      </rPr>
      <t>APL-I-2528</t>
    </r>
  </si>
  <si>
    <r>
      <rPr>
        <sz val="9"/>
        <rFont val="Tw Cen MT"/>
        <family val="2"/>
      </rPr>
      <t>APL-I-2529</t>
    </r>
  </si>
  <si>
    <r>
      <rPr>
        <sz val="9"/>
        <rFont val="Tw Cen MT"/>
        <family val="2"/>
      </rPr>
      <t>AEX 2170/19</t>
    </r>
  </si>
  <si>
    <r>
      <rPr>
        <sz val="9"/>
        <rFont val="Tw Cen MT"/>
        <family val="2"/>
      </rPr>
      <t>APL-I-253</t>
    </r>
  </si>
  <si>
    <r>
      <rPr>
        <sz val="9"/>
        <rFont val="Tw Cen MT"/>
        <family val="2"/>
      </rPr>
      <t>PR 247/10</t>
    </r>
  </si>
  <si>
    <r>
      <rPr>
        <sz val="10"/>
        <rFont val="Tw Cen MT"/>
        <family val="2"/>
      </rPr>
      <t>Sandougoula</t>
    </r>
  </si>
  <si>
    <r>
      <rPr>
        <sz val="9"/>
        <rFont val="Tw Cen MT"/>
        <family val="2"/>
      </rPr>
      <t>APL-I-2530</t>
    </r>
  </si>
  <si>
    <r>
      <rPr>
        <sz val="10"/>
        <rFont val="Tw Cen MT"/>
        <family val="2"/>
      </rPr>
      <t>Madina Diassa nord</t>
    </r>
  </si>
  <si>
    <r>
      <rPr>
        <sz val="9"/>
        <rFont val="Tw Cen MT"/>
        <family val="2"/>
      </rPr>
      <t>APL-I-2531</t>
    </r>
  </si>
  <si>
    <r>
      <rPr>
        <sz val="9"/>
        <rFont val="Tw Cen MT"/>
        <family val="2"/>
      </rPr>
      <t>PR 2656/21</t>
    </r>
  </si>
  <si>
    <r>
      <rPr>
        <sz val="9"/>
        <rFont val="Tw Cen MT"/>
        <family val="2"/>
      </rPr>
      <t>SOCIETE KOUNFAGA MINING SERVICES SARL</t>
    </r>
  </si>
  <si>
    <r>
      <rPr>
        <sz val="9"/>
        <rFont val="Tw Cen MT"/>
        <family val="2"/>
      </rPr>
      <t>087800966E</t>
    </r>
  </si>
  <si>
    <r>
      <rPr>
        <sz val="10"/>
        <rFont val="Tw Cen MT"/>
        <family val="2"/>
      </rPr>
      <t>Séléfougou-Est</t>
    </r>
  </si>
  <si>
    <r>
      <rPr>
        <sz val="9"/>
        <rFont val="Tw Cen MT"/>
        <family val="2"/>
      </rPr>
      <t>APL-I-2532</t>
    </r>
  </si>
  <si>
    <r>
      <rPr>
        <sz val="9"/>
        <rFont val="Tw Cen MT"/>
        <family val="2"/>
      </rPr>
      <t>AEX 1794/19</t>
    </r>
  </si>
  <si>
    <r>
      <rPr>
        <sz val="10"/>
        <rFont val="Tw Cen MT"/>
        <family val="2"/>
      </rPr>
      <t>Soukoutali</t>
    </r>
  </si>
  <si>
    <r>
      <rPr>
        <sz val="9"/>
        <rFont val="Tw Cen MT"/>
        <family val="2"/>
      </rPr>
      <t>APL-I-2533</t>
    </r>
  </si>
  <si>
    <r>
      <rPr>
        <sz val="10"/>
        <rFont val="Tw Cen MT"/>
        <family val="2"/>
      </rPr>
      <t>M'Piébougou</t>
    </r>
  </si>
  <si>
    <r>
      <rPr>
        <sz val="9"/>
        <rFont val="Tw Cen MT"/>
        <family val="2"/>
      </rPr>
      <t>APL-I-2534</t>
    </r>
  </si>
  <si>
    <r>
      <rPr>
        <sz val="9"/>
        <rFont val="Tw Cen MT"/>
        <family val="2"/>
      </rPr>
      <t>AEX 1792/19</t>
    </r>
  </si>
  <si>
    <r>
      <rPr>
        <sz val="9"/>
        <rFont val="Tw Cen MT"/>
        <family val="2"/>
      </rPr>
      <t>PIERRES ET PRECIEUX SARL</t>
    </r>
  </si>
  <si>
    <r>
      <rPr>
        <sz val="9"/>
        <rFont val="Tw Cen MT"/>
        <family val="2"/>
      </rPr>
      <t>082245728X</t>
    </r>
  </si>
  <si>
    <r>
      <rPr>
        <sz val="9"/>
        <rFont val="Tw Cen MT"/>
        <family val="2"/>
      </rPr>
      <t>APL-I-2535</t>
    </r>
  </si>
  <si>
    <r>
      <rPr>
        <sz val="9"/>
        <rFont val="Tw Cen MT"/>
        <family val="2"/>
      </rPr>
      <t>AEX 1979/19</t>
    </r>
  </si>
  <si>
    <r>
      <rPr>
        <sz val="9"/>
        <rFont val="Tw Cen MT"/>
        <family val="2"/>
      </rPr>
      <t>ENTREPRISE GENERALE TRAORE ET FRERES E.G.T.F - SARL</t>
    </r>
  </si>
  <si>
    <r>
      <rPr>
        <sz val="9"/>
        <rFont val="Tw Cen MT"/>
        <family val="2"/>
      </rPr>
      <t>033000267A</t>
    </r>
  </si>
  <si>
    <r>
      <rPr>
        <sz val="10"/>
        <rFont val="Tw Cen MT"/>
        <family val="2"/>
      </rPr>
      <t>Dangoué</t>
    </r>
  </si>
  <si>
    <r>
      <rPr>
        <sz val="9"/>
        <rFont val="Tw Cen MT"/>
        <family val="2"/>
      </rPr>
      <t>APL-I-2536</t>
    </r>
  </si>
  <si>
    <r>
      <rPr>
        <sz val="9"/>
        <rFont val="Tw Cen MT"/>
        <family val="2"/>
      </rPr>
      <t>AEX 1790/19</t>
    </r>
  </si>
  <si>
    <r>
      <rPr>
        <sz val="9"/>
        <rFont val="Tw Cen MT"/>
        <family val="2"/>
      </rPr>
      <t>APL-I-2537</t>
    </r>
  </si>
  <si>
    <r>
      <rPr>
        <sz val="10"/>
        <rFont val="Tw Cen MT"/>
        <family val="2"/>
      </rPr>
      <t>Banambani</t>
    </r>
  </si>
  <si>
    <r>
      <rPr>
        <sz val="9"/>
        <rFont val="Tw Cen MT"/>
        <family val="2"/>
      </rPr>
      <t>APL-I-2538</t>
    </r>
  </si>
  <si>
    <r>
      <rPr>
        <sz val="9"/>
        <rFont val="Tw Cen MT"/>
        <family val="2"/>
      </rPr>
      <t>PR 2250/19</t>
    </r>
  </si>
  <si>
    <r>
      <rPr>
        <sz val="9"/>
        <rFont val="Tw Cen MT"/>
        <family val="2"/>
      </rPr>
      <t>"HONGDA LIUJIU MALI"-sarl</t>
    </r>
  </si>
  <si>
    <r>
      <rPr>
        <sz val="9"/>
        <rFont val="Tw Cen MT"/>
        <family val="2"/>
      </rPr>
      <t>082248933Y</t>
    </r>
  </si>
  <si>
    <r>
      <rPr>
        <sz val="10"/>
        <rFont val="Tw Cen MT"/>
        <family val="2"/>
      </rPr>
      <t>Ourounia</t>
    </r>
  </si>
  <si>
    <r>
      <rPr>
        <sz val="9"/>
        <rFont val="Tw Cen MT"/>
        <family val="2"/>
      </rPr>
      <t>APL-I-2539</t>
    </r>
  </si>
  <si>
    <r>
      <rPr>
        <sz val="9"/>
        <rFont val="Tw Cen MT"/>
        <family val="2"/>
      </rPr>
      <t>AEX 1791/19</t>
    </r>
  </si>
  <si>
    <r>
      <rPr>
        <sz val="10"/>
        <rFont val="Tw Cen MT"/>
        <family val="2"/>
      </rPr>
      <t>Kabanadi</t>
    </r>
  </si>
  <si>
    <r>
      <rPr>
        <sz val="9"/>
        <rFont val="Tw Cen MT"/>
        <family val="2"/>
      </rPr>
      <t>APL-I-254</t>
    </r>
  </si>
  <si>
    <r>
      <rPr>
        <sz val="9"/>
        <rFont val="Tw Cen MT"/>
        <family val="2"/>
      </rPr>
      <t>PR 248/10</t>
    </r>
  </si>
  <si>
    <r>
      <rPr>
        <sz val="10"/>
        <rFont val="Tw Cen MT"/>
        <family val="2"/>
      </rPr>
      <t>Borokoro-Est</t>
    </r>
  </si>
  <si>
    <r>
      <rPr>
        <sz val="9"/>
        <rFont val="Tw Cen MT"/>
        <family val="2"/>
      </rPr>
      <t>APL-I-2540</t>
    </r>
  </si>
  <si>
    <r>
      <rPr>
        <sz val="9"/>
        <rFont val="Tw Cen MT"/>
        <family val="2"/>
      </rPr>
      <t>PR 2479/21</t>
    </r>
  </si>
  <si>
    <r>
      <rPr>
        <sz val="10"/>
        <rFont val="Tw Cen MT"/>
        <family val="2"/>
      </rPr>
      <t>BATALE-OUEST</t>
    </r>
  </si>
  <si>
    <r>
      <rPr>
        <sz val="9"/>
        <rFont val="Tw Cen MT"/>
        <family val="2"/>
      </rPr>
      <t>APL-I-2541</t>
    </r>
  </si>
  <si>
    <r>
      <rPr>
        <sz val="9"/>
        <rFont val="Tw Cen MT"/>
        <family val="2"/>
      </rPr>
      <t>AEX 1808/19</t>
    </r>
  </si>
  <si>
    <r>
      <rPr>
        <sz val="10"/>
        <rFont val="Tw Cen MT"/>
        <family val="2"/>
      </rPr>
      <t>FANDOU</t>
    </r>
  </si>
  <si>
    <r>
      <rPr>
        <sz val="9"/>
        <rFont val="Tw Cen MT"/>
        <family val="2"/>
      </rPr>
      <t>APL-I-2542</t>
    </r>
  </si>
  <si>
    <r>
      <rPr>
        <sz val="9"/>
        <rFont val="Tw Cen MT"/>
        <family val="2"/>
      </rPr>
      <t>AEX 1804/19</t>
    </r>
  </si>
  <si>
    <r>
      <rPr>
        <sz val="9"/>
        <rFont val="Tw Cen MT"/>
        <family val="2"/>
      </rPr>
      <t>G.M MINING SARL</t>
    </r>
  </si>
  <si>
    <r>
      <rPr>
        <sz val="9"/>
        <rFont val="Tw Cen MT"/>
        <family val="2"/>
      </rPr>
      <t>082247259Y</t>
    </r>
  </si>
  <si>
    <r>
      <rPr>
        <sz val="9"/>
        <rFont val="Tw Cen MT"/>
        <family val="2"/>
      </rPr>
      <t>APL-I-2543</t>
    </r>
  </si>
  <si>
    <r>
      <rPr>
        <sz val="9"/>
        <rFont val="Tw Cen MT"/>
        <family val="2"/>
      </rPr>
      <t>PR 2354/20</t>
    </r>
  </si>
  <si>
    <r>
      <rPr>
        <sz val="9"/>
        <rFont val="Tw Cen MT"/>
        <family val="2"/>
      </rPr>
      <t>APL-I-2544</t>
    </r>
  </si>
  <si>
    <r>
      <rPr>
        <sz val="9"/>
        <rFont val="Tw Cen MT"/>
        <family val="2"/>
      </rPr>
      <t>APL-I-2545</t>
    </r>
  </si>
  <si>
    <r>
      <rPr>
        <sz val="9"/>
        <rFont val="Tw Cen MT"/>
        <family val="2"/>
      </rPr>
      <t>AEX 1805/19</t>
    </r>
  </si>
  <si>
    <r>
      <rPr>
        <sz val="10"/>
        <rFont val="Tw Cen MT"/>
        <family val="2"/>
      </rPr>
      <t>Djibala</t>
    </r>
  </si>
  <si>
    <r>
      <rPr>
        <sz val="9"/>
        <rFont val="Tw Cen MT"/>
        <family val="2"/>
      </rPr>
      <t>APL-I-2546</t>
    </r>
  </si>
  <si>
    <r>
      <rPr>
        <sz val="9"/>
        <rFont val="Tw Cen MT"/>
        <family val="2"/>
      </rPr>
      <t>AEX 1803/19</t>
    </r>
  </si>
  <si>
    <r>
      <rPr>
        <sz val="10"/>
        <rFont val="Tw Cen MT"/>
        <family val="2"/>
      </rPr>
      <t>Sinnsiné</t>
    </r>
  </si>
  <si>
    <r>
      <rPr>
        <sz val="9"/>
        <rFont val="Tw Cen MT"/>
        <family val="2"/>
      </rPr>
      <t>APL-I-2547</t>
    </r>
  </si>
  <si>
    <r>
      <rPr>
        <sz val="10"/>
        <rFont val="Tw Cen MT"/>
        <family val="2"/>
      </rPr>
      <t>Dibé</t>
    </r>
  </si>
  <si>
    <r>
      <rPr>
        <sz val="9"/>
        <rFont val="Tw Cen MT"/>
        <family val="2"/>
      </rPr>
      <t>APL-I-2548</t>
    </r>
  </si>
  <si>
    <r>
      <rPr>
        <sz val="9"/>
        <rFont val="Tw Cen MT"/>
        <family val="2"/>
      </rPr>
      <t>AEX 1802/19</t>
    </r>
  </si>
  <si>
    <r>
      <rPr>
        <sz val="9"/>
        <rFont val="Tw Cen MT"/>
        <family val="2"/>
      </rPr>
      <t>APL-I-2549</t>
    </r>
  </si>
  <si>
    <r>
      <rPr>
        <sz val="9"/>
        <rFont val="Tw Cen MT"/>
        <family val="2"/>
      </rPr>
      <t>APL-I-255</t>
    </r>
  </si>
  <si>
    <r>
      <rPr>
        <sz val="9"/>
        <rFont val="Tw Cen MT"/>
        <family val="2"/>
      </rPr>
      <t>PR 249/10</t>
    </r>
  </si>
  <si>
    <r>
      <rPr>
        <sz val="9"/>
        <rFont val="Tw Cen MT"/>
        <family val="2"/>
      </rPr>
      <t>Société d'Exploitation Artisanale Misseni-Flat-Or-Mali-SA</t>
    </r>
  </si>
  <si>
    <r>
      <rPr>
        <sz val="10"/>
        <rFont val="Tw Cen MT"/>
        <family val="2"/>
      </rPr>
      <t>Misséni-Flat</t>
    </r>
  </si>
  <si>
    <r>
      <rPr>
        <sz val="9"/>
        <rFont val="Tw Cen MT"/>
        <family val="2"/>
      </rPr>
      <t>APL-I-2550</t>
    </r>
  </si>
  <si>
    <r>
      <rPr>
        <sz val="9"/>
        <rFont val="Tw Cen MT"/>
        <family val="2"/>
      </rPr>
      <t>PR 2701/21</t>
    </r>
  </si>
  <si>
    <r>
      <rPr>
        <sz val="10"/>
        <rFont val="Tw Cen MT"/>
        <family val="2"/>
      </rPr>
      <t>Batalé</t>
    </r>
  </si>
  <si>
    <r>
      <rPr>
        <sz val="9"/>
        <rFont val="Tw Cen MT"/>
        <family val="2"/>
      </rPr>
      <t>APL-I-2551</t>
    </r>
  </si>
  <si>
    <r>
      <rPr>
        <sz val="9"/>
        <rFont val="Tw Cen MT"/>
        <family val="2"/>
      </rPr>
      <t>APL-I-2552</t>
    </r>
  </si>
  <si>
    <r>
      <rPr>
        <sz val="9"/>
        <rFont val="Tw Cen MT"/>
        <family val="2"/>
      </rPr>
      <t>PR 2433/19</t>
    </r>
  </si>
  <si>
    <r>
      <rPr>
        <sz val="9"/>
        <rFont val="Tw Cen MT"/>
        <family val="2"/>
      </rPr>
      <t>KAGNOKO SARL</t>
    </r>
  </si>
  <si>
    <r>
      <rPr>
        <sz val="9"/>
        <rFont val="Tw Cen MT"/>
        <family val="2"/>
      </rPr>
      <t>083337419X</t>
    </r>
  </si>
  <si>
    <r>
      <rPr>
        <sz val="9"/>
        <rFont val="Tw Cen MT"/>
        <family val="2"/>
      </rPr>
      <t>APL-I-2553</t>
    </r>
  </si>
  <si>
    <r>
      <rPr>
        <sz val="9"/>
        <rFont val="Tw Cen MT"/>
        <family val="2"/>
      </rPr>
      <t>APL-I-2554</t>
    </r>
  </si>
  <si>
    <r>
      <rPr>
        <sz val="9"/>
        <rFont val="Tw Cen MT"/>
        <family val="2"/>
      </rPr>
      <t>AEX 1906/19</t>
    </r>
  </si>
  <si>
    <r>
      <rPr>
        <sz val="9"/>
        <rFont val="Tw Cen MT"/>
        <family val="2"/>
      </rPr>
      <t>Harmattan Consulting - SARL</t>
    </r>
  </si>
  <si>
    <r>
      <rPr>
        <sz val="9"/>
        <rFont val="Tw Cen MT"/>
        <family val="2"/>
      </rPr>
      <t>085124634M</t>
    </r>
  </si>
  <si>
    <r>
      <rPr>
        <sz val="10"/>
        <rFont val="Tw Cen MT"/>
        <family val="2"/>
      </rPr>
      <t>Bantanko-Est</t>
    </r>
  </si>
  <si>
    <r>
      <rPr>
        <sz val="9"/>
        <rFont val="Tw Cen MT"/>
        <family val="2"/>
      </rPr>
      <t>APL-I-2555</t>
    </r>
  </si>
  <si>
    <r>
      <rPr>
        <sz val="9"/>
        <rFont val="Tw Cen MT"/>
        <family val="2"/>
      </rPr>
      <t>APL-I-2556</t>
    </r>
  </si>
  <si>
    <r>
      <rPr>
        <sz val="9"/>
        <rFont val="Tw Cen MT"/>
        <family val="2"/>
      </rPr>
      <t>APL-I-2557</t>
    </r>
  </si>
  <si>
    <r>
      <rPr>
        <sz val="10"/>
        <rFont val="Tw Cen MT"/>
        <family val="2"/>
      </rPr>
      <t>Daoumabéré</t>
    </r>
  </si>
  <si>
    <r>
      <rPr>
        <sz val="9"/>
        <rFont val="Tw Cen MT"/>
        <family val="2"/>
      </rPr>
      <t>APL-I-2558</t>
    </r>
  </si>
  <si>
    <r>
      <rPr>
        <sz val="10"/>
        <rFont val="Tw Cen MT"/>
        <family val="2"/>
      </rPr>
      <t>Méridiana Ouest</t>
    </r>
  </si>
  <si>
    <r>
      <rPr>
        <sz val="9"/>
        <rFont val="Tw Cen MT"/>
        <family val="2"/>
      </rPr>
      <t>APL-I-2559</t>
    </r>
  </si>
  <si>
    <r>
      <rPr>
        <sz val="10"/>
        <rFont val="Tw Cen MT"/>
        <family val="2"/>
      </rPr>
      <t>Kouroubo- Est</t>
    </r>
  </si>
  <si>
    <r>
      <rPr>
        <sz val="9"/>
        <rFont val="Tw Cen MT"/>
        <family val="2"/>
      </rPr>
      <t>APL-I-256</t>
    </r>
  </si>
  <si>
    <r>
      <rPr>
        <sz val="9"/>
        <rFont val="Tw Cen MT"/>
        <family val="2"/>
      </rPr>
      <t>PR 250/10</t>
    </r>
  </si>
  <si>
    <r>
      <rPr>
        <sz val="9"/>
        <rFont val="Tw Cen MT"/>
        <family val="2"/>
      </rPr>
      <t>Mali Sanu SARL</t>
    </r>
  </si>
  <si>
    <r>
      <rPr>
        <sz val="9"/>
        <rFont val="Tw Cen MT"/>
        <family val="2"/>
      </rPr>
      <t>APL-I-2560</t>
    </r>
  </si>
  <si>
    <r>
      <rPr>
        <sz val="9"/>
        <rFont val="Tw Cen MT"/>
        <family val="2"/>
      </rPr>
      <t>AEX 1910/19</t>
    </r>
  </si>
  <si>
    <r>
      <rPr>
        <sz val="9"/>
        <rFont val="Tw Cen MT"/>
        <family val="2"/>
      </rPr>
      <t>Glob-Access-SARL</t>
    </r>
  </si>
  <si>
    <r>
      <rPr>
        <sz val="9"/>
        <rFont val="Tw Cen MT"/>
        <family val="2"/>
      </rPr>
      <t>084129817A</t>
    </r>
  </si>
  <si>
    <r>
      <rPr>
        <sz val="10"/>
        <rFont val="Tw Cen MT"/>
        <family val="2"/>
      </rPr>
      <t>Zéguéré</t>
    </r>
  </si>
  <si>
    <r>
      <rPr>
        <sz val="9"/>
        <rFont val="Tw Cen MT"/>
        <family val="2"/>
      </rPr>
      <t>APL-I-2561</t>
    </r>
  </si>
  <si>
    <r>
      <rPr>
        <sz val="9"/>
        <rFont val="Tw Cen MT"/>
        <family val="2"/>
      </rPr>
      <t>AEX 1806/19</t>
    </r>
  </si>
  <si>
    <r>
      <rPr>
        <sz val="10"/>
        <rFont val="Tw Cen MT"/>
        <family val="2"/>
      </rPr>
      <t>Sola-Ouest</t>
    </r>
  </si>
  <si>
    <r>
      <rPr>
        <sz val="9"/>
        <rFont val="Tw Cen MT"/>
        <family val="2"/>
      </rPr>
      <t>APL-I-2562</t>
    </r>
  </si>
  <si>
    <r>
      <rPr>
        <sz val="9"/>
        <rFont val="Tw Cen MT"/>
        <family val="2"/>
      </rPr>
      <t>AEX 1807/19</t>
    </r>
  </si>
  <si>
    <r>
      <rPr>
        <sz val="9"/>
        <rFont val="Tw Cen MT"/>
        <family val="2"/>
      </rPr>
      <t>DAMLADENIZ SARL</t>
    </r>
  </si>
  <si>
    <r>
      <rPr>
        <sz val="9"/>
        <rFont val="Tw Cen MT"/>
        <family val="2"/>
      </rPr>
      <t>0000000000L</t>
    </r>
  </si>
  <si>
    <r>
      <rPr>
        <sz val="10"/>
        <rFont val="Tw Cen MT"/>
        <family val="2"/>
      </rPr>
      <t>Yelekebougou Nord</t>
    </r>
  </si>
  <si>
    <r>
      <rPr>
        <sz val="9"/>
        <rFont val="Tw Cen MT"/>
        <family val="2"/>
      </rPr>
      <t>APL-I-2563</t>
    </r>
  </si>
  <si>
    <r>
      <rPr>
        <sz val="10"/>
        <rFont val="Tw Cen MT"/>
        <family val="2"/>
      </rPr>
      <t>kilikourou</t>
    </r>
  </si>
  <si>
    <r>
      <rPr>
        <sz val="9"/>
        <rFont val="Tw Cen MT"/>
        <family val="2"/>
      </rPr>
      <t>APL-I-2564</t>
    </r>
  </si>
  <si>
    <r>
      <rPr>
        <sz val="9"/>
        <rFont val="Tw Cen MT"/>
        <family val="2"/>
      </rPr>
      <t>AEX 1907/19</t>
    </r>
  </si>
  <si>
    <r>
      <rPr>
        <sz val="9"/>
        <rFont val="Tw Cen MT"/>
        <family val="2"/>
      </rPr>
      <t>APL-I-2565</t>
    </r>
  </si>
  <si>
    <r>
      <rPr>
        <sz val="9"/>
        <rFont val="Tw Cen MT"/>
        <family val="2"/>
      </rPr>
      <t>AEX 1904/19</t>
    </r>
  </si>
  <si>
    <r>
      <rPr>
        <sz val="9"/>
        <rFont val="Tw Cen MT"/>
        <family val="2"/>
      </rPr>
      <t>TDC MINING SARL</t>
    </r>
  </si>
  <si>
    <r>
      <rPr>
        <sz val="9"/>
        <rFont val="Tw Cen MT"/>
        <family val="2"/>
      </rPr>
      <t>087800973C</t>
    </r>
  </si>
  <si>
    <r>
      <rPr>
        <sz val="10"/>
        <rFont val="Tw Cen MT"/>
        <family val="2"/>
      </rPr>
      <t>Niarané</t>
    </r>
  </si>
  <si>
    <r>
      <rPr>
        <sz val="9"/>
        <rFont val="Tw Cen MT"/>
        <family val="2"/>
      </rPr>
      <t>APL-I-2566</t>
    </r>
  </si>
  <si>
    <r>
      <rPr>
        <sz val="9"/>
        <rFont val="Tw Cen MT"/>
        <family val="2"/>
      </rPr>
      <t>APL-I-2567</t>
    </r>
  </si>
  <si>
    <r>
      <rPr>
        <sz val="9"/>
        <rFont val="Tw Cen MT"/>
        <family val="2"/>
      </rPr>
      <t>APL-I-2568</t>
    </r>
  </si>
  <si>
    <r>
      <rPr>
        <sz val="9"/>
        <rFont val="Tw Cen MT"/>
        <family val="2"/>
      </rPr>
      <t>APL-I-2569</t>
    </r>
  </si>
  <si>
    <r>
      <rPr>
        <sz val="10"/>
        <rFont val="Tw Cen MT"/>
        <family val="2"/>
      </rPr>
      <t>Oussoubidiana-Est</t>
    </r>
  </si>
  <si>
    <r>
      <rPr>
        <sz val="9"/>
        <rFont val="Tw Cen MT"/>
        <family val="2"/>
      </rPr>
      <t>APL-I-257</t>
    </r>
  </si>
  <si>
    <r>
      <rPr>
        <sz val="9"/>
        <rFont val="Tw Cen MT"/>
        <family val="2"/>
      </rPr>
      <t>PR 251/10</t>
    </r>
  </si>
  <si>
    <r>
      <rPr>
        <sz val="9"/>
        <rFont val="Tw Cen MT"/>
        <family val="2"/>
      </rPr>
      <t>APL-I-2570</t>
    </r>
  </si>
  <si>
    <r>
      <rPr>
        <sz val="10"/>
        <rFont val="Tw Cen MT"/>
        <family val="2"/>
      </rPr>
      <t>Kantéla</t>
    </r>
  </si>
  <si>
    <r>
      <rPr>
        <sz val="9"/>
        <rFont val="Tw Cen MT"/>
        <family val="2"/>
      </rPr>
      <t>APL-I-2571</t>
    </r>
  </si>
  <si>
    <r>
      <rPr>
        <sz val="9"/>
        <rFont val="Tw Cen MT"/>
        <family val="2"/>
      </rPr>
      <t>PR 2371/20</t>
    </r>
  </si>
  <si>
    <r>
      <rPr>
        <sz val="10"/>
        <rFont val="Tw Cen MT"/>
        <family val="2"/>
      </rPr>
      <t>Dinso-Béleda</t>
    </r>
  </si>
  <si>
    <r>
      <rPr>
        <sz val="9"/>
        <rFont val="Tw Cen MT"/>
        <family val="2"/>
      </rPr>
      <t>APL-I-2572</t>
    </r>
  </si>
  <si>
    <r>
      <rPr>
        <sz val="9"/>
        <rFont val="Tw Cen MT"/>
        <family val="2"/>
      </rPr>
      <t>PR 2370/20</t>
    </r>
  </si>
  <si>
    <r>
      <rPr>
        <sz val="9"/>
        <rFont val="Tw Cen MT"/>
        <family val="2"/>
      </rPr>
      <t>APL-I-2573</t>
    </r>
  </si>
  <si>
    <r>
      <rPr>
        <sz val="10"/>
        <rFont val="Tw Cen MT"/>
        <family val="2"/>
      </rPr>
      <t>Fanafié-Nord</t>
    </r>
  </si>
  <si>
    <r>
      <rPr>
        <sz val="9"/>
        <rFont val="Tw Cen MT"/>
        <family val="2"/>
      </rPr>
      <t>APL-I-2574</t>
    </r>
  </si>
  <si>
    <r>
      <rPr>
        <sz val="9"/>
        <rFont val="Tw Cen MT"/>
        <family val="2"/>
      </rPr>
      <t>APL-I-2575</t>
    </r>
  </si>
  <si>
    <r>
      <rPr>
        <sz val="9"/>
        <rFont val="Tw Cen MT"/>
        <family val="2"/>
      </rPr>
      <t>CHAUX DE GAWA SARL</t>
    </r>
  </si>
  <si>
    <r>
      <rPr>
        <sz val="9"/>
        <rFont val="Tw Cen MT"/>
        <family val="2"/>
      </rPr>
      <t>08614745T.</t>
    </r>
  </si>
  <si>
    <r>
      <rPr>
        <sz val="9"/>
        <rFont val="Tw Cen MT"/>
        <family val="2"/>
      </rPr>
      <t>APL-I-2576</t>
    </r>
  </si>
  <si>
    <r>
      <rPr>
        <sz val="9"/>
        <rFont val="Tw Cen MT"/>
        <family val="2"/>
      </rPr>
      <t>APL-I-2577</t>
    </r>
  </si>
  <si>
    <r>
      <rPr>
        <sz val="9"/>
        <rFont val="Tw Cen MT"/>
        <family val="2"/>
      </rPr>
      <t>AEX 1909/19</t>
    </r>
  </si>
  <si>
    <r>
      <rPr>
        <sz val="10"/>
        <rFont val="Tw Cen MT"/>
        <family val="2"/>
      </rPr>
      <t>Keniéro</t>
    </r>
  </si>
  <si>
    <r>
      <rPr>
        <sz val="9"/>
        <rFont val="Tw Cen MT"/>
        <family val="2"/>
      </rPr>
      <t>APL-I-2578</t>
    </r>
  </si>
  <si>
    <r>
      <rPr>
        <sz val="9"/>
        <rFont val="Tw Cen MT"/>
        <family val="2"/>
      </rPr>
      <t>AEX 2038/19</t>
    </r>
  </si>
  <si>
    <r>
      <rPr>
        <sz val="9"/>
        <rFont val="Tw Cen MT"/>
        <family val="2"/>
      </rPr>
      <t>Demboel II.D SARL</t>
    </r>
  </si>
  <si>
    <r>
      <rPr>
        <sz val="9"/>
        <rFont val="Tw Cen MT"/>
        <family val="2"/>
      </rPr>
      <t>026000125L</t>
    </r>
  </si>
  <si>
    <r>
      <rPr>
        <sz val="10"/>
        <rFont val="Tw Cen MT"/>
        <family val="2"/>
      </rPr>
      <t>Dio Ba</t>
    </r>
  </si>
  <si>
    <r>
      <rPr>
        <sz val="9"/>
        <rFont val="Tw Cen MT"/>
        <family val="2"/>
      </rPr>
      <t>APL-I-2579</t>
    </r>
  </si>
  <si>
    <r>
      <rPr>
        <sz val="9"/>
        <rFont val="Tw Cen MT"/>
        <family val="2"/>
      </rPr>
      <t>AEX 1908/19</t>
    </r>
  </si>
  <si>
    <r>
      <rPr>
        <sz val="9"/>
        <rFont val="Tw Cen MT"/>
        <family val="2"/>
      </rPr>
      <t>APL-I-258</t>
    </r>
  </si>
  <si>
    <r>
      <rPr>
        <sz val="9"/>
        <rFont val="Tw Cen MT"/>
        <family val="2"/>
      </rPr>
      <t>PR 252/09</t>
    </r>
  </si>
  <si>
    <r>
      <rPr>
        <sz val="9"/>
        <rFont val="Tw Cen MT"/>
        <family val="2"/>
      </rPr>
      <t>Intergold SARL</t>
    </r>
  </si>
  <si>
    <r>
      <rPr>
        <sz val="9"/>
        <rFont val="Tw Cen MT"/>
        <family val="2"/>
      </rPr>
      <t>082219824W</t>
    </r>
  </si>
  <si>
    <r>
      <rPr>
        <sz val="10"/>
        <rFont val="Tw Cen MT"/>
        <family val="2"/>
      </rPr>
      <t>Kourémalé</t>
    </r>
  </si>
  <si>
    <r>
      <rPr>
        <sz val="9"/>
        <rFont val="Tw Cen MT"/>
        <family val="2"/>
      </rPr>
      <t>APL-I-2580</t>
    </r>
  </si>
  <si>
    <r>
      <rPr>
        <sz val="9"/>
        <rFont val="Tw Cen MT"/>
        <family val="2"/>
      </rPr>
      <t>AEX 1902/19</t>
    </r>
  </si>
  <si>
    <r>
      <rPr>
        <sz val="9"/>
        <rFont val="Tw Cen MT"/>
        <family val="2"/>
      </rPr>
      <t>APL-I-2581</t>
    </r>
  </si>
  <si>
    <r>
      <rPr>
        <sz val="9"/>
        <rFont val="Tw Cen MT"/>
        <family val="2"/>
      </rPr>
      <t>APL-I-2582</t>
    </r>
  </si>
  <si>
    <r>
      <rPr>
        <sz val="9"/>
        <rFont val="Tw Cen MT"/>
        <family val="2"/>
      </rPr>
      <t>PR 2374/20</t>
    </r>
  </si>
  <si>
    <r>
      <rPr>
        <sz val="9"/>
        <rFont val="Tw Cen MT"/>
        <family val="2"/>
      </rPr>
      <t>APL-I-2583</t>
    </r>
  </si>
  <si>
    <r>
      <rPr>
        <sz val="10"/>
        <rFont val="Tw Cen MT"/>
        <family val="2"/>
      </rPr>
      <t>Zaniéna-Ouest</t>
    </r>
  </si>
  <si>
    <r>
      <rPr>
        <sz val="9"/>
        <rFont val="Tw Cen MT"/>
        <family val="2"/>
      </rPr>
      <t>APL-I-2584</t>
    </r>
  </si>
  <si>
    <r>
      <rPr>
        <sz val="9"/>
        <rFont val="Tw Cen MT"/>
        <family val="2"/>
      </rPr>
      <t>AP 2328/20</t>
    </r>
  </si>
  <si>
    <r>
      <rPr>
        <sz val="9"/>
        <rFont val="Tw Cen MT"/>
        <family val="2"/>
      </rPr>
      <t>TATA MINES -SARL</t>
    </r>
  </si>
  <si>
    <r>
      <rPr>
        <sz val="9"/>
        <rFont val="Tw Cen MT"/>
        <family val="2"/>
      </rPr>
      <t>031005336B</t>
    </r>
  </si>
  <si>
    <r>
      <rPr>
        <sz val="10"/>
        <rFont val="Tw Cen MT"/>
        <family val="2"/>
      </rPr>
      <t>MONEA-OUEST</t>
    </r>
  </si>
  <si>
    <r>
      <rPr>
        <sz val="9"/>
        <rFont val="Tw Cen MT"/>
        <family val="2"/>
      </rPr>
      <t>APL-I-2585</t>
    </r>
  </si>
  <si>
    <r>
      <rPr>
        <sz val="9"/>
        <rFont val="Tw Cen MT"/>
        <family val="2"/>
      </rPr>
      <t>BURMICO -sarl</t>
    </r>
  </si>
  <si>
    <r>
      <rPr>
        <sz val="9"/>
        <rFont val="Tw Cen MT"/>
        <family val="2"/>
      </rPr>
      <t>081135340F</t>
    </r>
  </si>
  <si>
    <r>
      <rPr>
        <sz val="9"/>
        <rFont val="Tw Cen MT"/>
        <family val="2"/>
      </rPr>
      <t>APL-I-2586</t>
    </r>
  </si>
  <si>
    <r>
      <rPr>
        <sz val="9"/>
        <rFont val="Tw Cen MT"/>
        <family val="2"/>
      </rPr>
      <t>AEX 1980/19</t>
    </r>
  </si>
  <si>
    <r>
      <rPr>
        <sz val="9"/>
        <rFont val="Tw Cen MT"/>
        <family val="2"/>
      </rPr>
      <t>Diamond Cement Mali S.A</t>
    </r>
  </si>
  <si>
    <r>
      <rPr>
        <sz val="9"/>
        <rFont val="Tw Cen MT"/>
        <family val="2"/>
      </rPr>
      <t>081104190G</t>
    </r>
  </si>
  <si>
    <r>
      <rPr>
        <sz val="10"/>
        <rFont val="Tw Cen MT"/>
        <family val="2"/>
      </rPr>
      <t>Bema-Est</t>
    </r>
  </si>
  <si>
    <r>
      <rPr>
        <sz val="9"/>
        <rFont val="Tw Cen MT"/>
        <family val="2"/>
      </rPr>
      <t>APL-I-2587</t>
    </r>
  </si>
  <si>
    <r>
      <rPr>
        <sz val="9"/>
        <rFont val="Tw Cen MT"/>
        <family val="2"/>
      </rPr>
      <t>AEX 1981/19</t>
    </r>
  </si>
  <si>
    <r>
      <rPr>
        <sz val="9"/>
        <rFont val="Tw Cen MT"/>
        <family val="2"/>
      </rPr>
      <t>« DEMBELE MINING CORPORATION -D.M.C-SARL»</t>
    </r>
  </si>
  <si>
    <r>
      <rPr>
        <sz val="10"/>
        <rFont val="Tw Cen MT"/>
        <family val="2"/>
      </rPr>
      <t>Sérinati</t>
    </r>
  </si>
  <si>
    <r>
      <rPr>
        <sz val="9"/>
        <rFont val="Tw Cen MT"/>
        <family val="2"/>
      </rPr>
      <t>APL-I-2588</t>
    </r>
  </si>
  <si>
    <r>
      <rPr>
        <sz val="9"/>
        <rFont val="Tw Cen MT"/>
        <family val="2"/>
      </rPr>
      <t>PR 2346/20</t>
    </r>
  </si>
  <si>
    <r>
      <rPr>
        <sz val="9"/>
        <rFont val="Tw Cen MT"/>
        <family val="2"/>
      </rPr>
      <t>APL-I-2589</t>
    </r>
  </si>
  <si>
    <r>
      <rPr>
        <sz val="10"/>
        <rFont val="Tw Cen MT"/>
        <family val="2"/>
      </rPr>
      <t>Dougoulakoro</t>
    </r>
  </si>
  <si>
    <r>
      <rPr>
        <sz val="9"/>
        <rFont val="Tw Cen MT"/>
        <family val="2"/>
      </rPr>
      <t>APL-I-259</t>
    </r>
  </si>
  <si>
    <r>
      <rPr>
        <sz val="9"/>
        <rFont val="Tw Cen MT"/>
        <family val="2"/>
      </rPr>
      <t>PR 253/09</t>
    </r>
  </si>
  <si>
    <r>
      <rPr>
        <sz val="10"/>
        <rFont val="Tw Cen MT"/>
        <family val="2"/>
      </rPr>
      <t>Lobougoula</t>
    </r>
  </si>
  <si>
    <r>
      <rPr>
        <sz val="9"/>
        <rFont val="Tw Cen MT"/>
        <family val="2"/>
      </rPr>
      <t>APL-I-2590</t>
    </r>
  </si>
  <si>
    <r>
      <rPr>
        <sz val="9"/>
        <rFont val="Tw Cen MT"/>
        <family val="2"/>
      </rPr>
      <t>AEX 1984/19</t>
    </r>
  </si>
  <si>
    <r>
      <rPr>
        <sz val="10"/>
        <rFont val="Tw Cen MT"/>
        <family val="2"/>
      </rPr>
      <t>Kébila</t>
    </r>
  </si>
  <si>
    <r>
      <rPr>
        <sz val="9"/>
        <rFont val="Tw Cen MT"/>
        <family val="2"/>
      </rPr>
      <t>APL-I-2591</t>
    </r>
  </si>
  <si>
    <r>
      <rPr>
        <sz val="9"/>
        <rFont val="Tw Cen MT"/>
        <family val="2"/>
      </rPr>
      <t>PR 2278/20</t>
    </r>
  </si>
  <si>
    <r>
      <rPr>
        <sz val="10"/>
        <rFont val="Tw Cen MT"/>
        <family val="2"/>
      </rPr>
      <t>Faradiélé</t>
    </r>
  </si>
  <si>
    <r>
      <rPr>
        <sz val="9"/>
        <rFont val="Tw Cen MT"/>
        <family val="2"/>
      </rPr>
      <t>APL-I-2592</t>
    </r>
  </si>
  <si>
    <r>
      <rPr>
        <sz val="10"/>
        <rFont val="Tw Cen MT"/>
        <family val="2"/>
      </rPr>
      <t>Sogola-Nord</t>
    </r>
  </si>
  <si>
    <r>
      <rPr>
        <sz val="9"/>
        <rFont val="Tw Cen MT"/>
        <family val="2"/>
      </rPr>
      <t>APL-I-2593</t>
    </r>
  </si>
  <si>
    <r>
      <rPr>
        <sz val="9"/>
        <rFont val="Tw Cen MT"/>
        <family val="2"/>
      </rPr>
      <t>Société Malienne Pour l'Or et le Diamant SARL</t>
    </r>
  </si>
  <si>
    <r>
      <rPr>
        <sz val="9"/>
        <rFont val="Tw Cen MT"/>
        <family val="2"/>
      </rPr>
      <t>082236095X</t>
    </r>
  </si>
  <si>
    <r>
      <rPr>
        <sz val="10"/>
        <rFont val="Tw Cen MT"/>
        <family val="2"/>
      </rPr>
      <t>TIAMPA</t>
    </r>
  </si>
  <si>
    <r>
      <rPr>
        <sz val="9"/>
        <rFont val="Tw Cen MT"/>
        <family val="2"/>
      </rPr>
      <t>APL-I-2594</t>
    </r>
  </si>
  <si>
    <r>
      <rPr>
        <sz val="9"/>
        <rFont val="Tw Cen MT"/>
        <family val="2"/>
      </rPr>
      <t>AEX 1982/19</t>
    </r>
  </si>
  <si>
    <r>
      <rPr>
        <sz val="9"/>
        <rFont val="Tw Cen MT"/>
        <family val="2"/>
      </rPr>
      <t>APL-I-2595</t>
    </r>
  </si>
  <si>
    <r>
      <rPr>
        <sz val="9"/>
        <rFont val="Tw Cen MT"/>
        <family val="2"/>
      </rPr>
      <t>PR 2280/20</t>
    </r>
  </si>
  <si>
    <r>
      <rPr>
        <sz val="9"/>
        <rFont val="Tw Cen MT"/>
        <family val="2"/>
      </rPr>
      <t>APL-I-2596</t>
    </r>
  </si>
  <si>
    <r>
      <rPr>
        <sz val="9"/>
        <rFont val="Tw Cen MT"/>
        <family val="2"/>
      </rPr>
      <t>AEX 1983/19</t>
    </r>
  </si>
  <si>
    <r>
      <rPr>
        <sz val="9"/>
        <rFont val="Tw Cen MT"/>
        <family val="2"/>
      </rPr>
      <t>Société Mali Sadio'Or SARL</t>
    </r>
  </si>
  <si>
    <r>
      <rPr>
        <sz val="9"/>
        <rFont val="Tw Cen MT"/>
        <family val="2"/>
      </rPr>
      <t>025026948V</t>
    </r>
  </si>
  <si>
    <r>
      <rPr>
        <sz val="10"/>
        <rFont val="Tw Cen MT"/>
        <family val="2"/>
      </rPr>
      <t>Faraba-Ouest</t>
    </r>
  </si>
  <si>
    <r>
      <rPr>
        <sz val="9"/>
        <rFont val="Tw Cen MT"/>
        <family val="2"/>
      </rPr>
      <t>APL-I-2597</t>
    </r>
  </si>
  <si>
    <r>
      <rPr>
        <sz val="9"/>
        <rFont val="Tw Cen MT"/>
        <family val="2"/>
      </rPr>
      <t>AEX 2146/19</t>
    </r>
  </si>
  <si>
    <r>
      <rPr>
        <sz val="9"/>
        <rFont val="Tw Cen MT"/>
        <family val="2"/>
      </rPr>
      <t>Lana - S.A</t>
    </r>
  </si>
  <si>
    <r>
      <rPr>
        <sz val="9"/>
        <rFont val="Tw Cen MT"/>
        <family val="2"/>
      </rPr>
      <t>00000000888N</t>
    </r>
  </si>
  <si>
    <r>
      <rPr>
        <sz val="10"/>
        <rFont val="Tw Cen MT"/>
        <family val="2"/>
      </rPr>
      <t>Diatamoussa-Nord</t>
    </r>
  </si>
  <si>
    <r>
      <rPr>
        <sz val="9"/>
        <rFont val="Tw Cen MT"/>
        <family val="2"/>
      </rPr>
      <t>APL-I-2598</t>
    </r>
  </si>
  <si>
    <r>
      <rPr>
        <sz val="9"/>
        <rFont val="Tw Cen MT"/>
        <family val="2"/>
      </rPr>
      <t>AEX 2033/19</t>
    </r>
  </si>
  <si>
    <r>
      <rPr>
        <sz val="9"/>
        <rFont val="Tw Cen MT"/>
        <family val="2"/>
      </rPr>
      <t>APL-I-2599</t>
    </r>
  </si>
  <si>
    <r>
      <rPr>
        <sz val="9"/>
        <rFont val="Tw Cen MT"/>
        <family val="2"/>
      </rPr>
      <t>PR 2645/21</t>
    </r>
  </si>
  <si>
    <r>
      <rPr>
        <sz val="10"/>
        <rFont val="Tw Cen MT"/>
        <family val="2"/>
      </rPr>
      <t>Bouraba</t>
    </r>
  </si>
  <si>
    <r>
      <rPr>
        <sz val="9"/>
        <rFont val="Tw Cen MT"/>
        <family val="2"/>
      </rPr>
      <t>APL-I-26</t>
    </r>
  </si>
  <si>
    <r>
      <rPr>
        <sz val="9"/>
        <rFont val="Tw Cen MT"/>
        <family val="2"/>
      </rPr>
      <t>PR 24/11</t>
    </r>
  </si>
  <si>
    <r>
      <rPr>
        <sz val="9"/>
        <rFont val="Tw Cen MT"/>
        <family val="2"/>
      </rPr>
      <t>Charbon</t>
    </r>
  </si>
  <si>
    <r>
      <rPr>
        <sz val="10"/>
        <rFont val="Tw Cen MT"/>
        <family val="2"/>
      </rPr>
      <t>Menaka</t>
    </r>
  </si>
  <si>
    <r>
      <rPr>
        <sz val="9"/>
        <rFont val="Tw Cen MT"/>
        <family val="2"/>
      </rPr>
      <t>APL-I-260</t>
    </r>
  </si>
  <si>
    <r>
      <rPr>
        <sz val="9"/>
        <rFont val="Tw Cen MT"/>
        <family val="2"/>
      </rPr>
      <t>PR 254/09</t>
    </r>
  </si>
  <si>
    <r>
      <rPr>
        <sz val="10"/>
        <rFont val="Tw Cen MT"/>
        <family val="2"/>
      </rPr>
      <t>Tessalit</t>
    </r>
  </si>
  <si>
    <r>
      <rPr>
        <sz val="9"/>
        <rFont val="Tw Cen MT"/>
        <family val="2"/>
      </rPr>
      <t>APL-I-2600</t>
    </r>
  </si>
  <si>
    <r>
      <rPr>
        <sz val="9"/>
        <rFont val="Tw Cen MT"/>
        <family val="2"/>
      </rPr>
      <t>APL-I-2601</t>
    </r>
  </si>
  <si>
    <r>
      <rPr>
        <sz val="9"/>
        <rFont val="Tw Cen MT"/>
        <family val="2"/>
      </rPr>
      <t>PR 2249/19</t>
    </r>
  </si>
  <si>
    <r>
      <rPr>
        <sz val="9"/>
        <rFont val="Tw Cen MT"/>
        <family val="2"/>
      </rPr>
      <t>APL-I-2602</t>
    </r>
  </si>
  <si>
    <r>
      <rPr>
        <sz val="9"/>
        <rFont val="Tw Cen MT"/>
        <family val="2"/>
      </rPr>
      <t>APL-I-2603</t>
    </r>
  </si>
  <si>
    <r>
      <rPr>
        <sz val="9"/>
        <rFont val="Tw Cen MT"/>
        <family val="2"/>
      </rPr>
      <t>APL-I-2604</t>
    </r>
  </si>
  <si>
    <r>
      <rPr>
        <sz val="9"/>
        <rFont val="Tw Cen MT"/>
        <family val="2"/>
      </rPr>
      <t>APL-I-2605</t>
    </r>
  </si>
  <si>
    <r>
      <rPr>
        <sz val="10"/>
        <rFont val="Tw Cen MT"/>
        <family val="2"/>
      </rPr>
      <t>Nouanko</t>
    </r>
  </si>
  <si>
    <r>
      <rPr>
        <sz val="9"/>
        <rFont val="Tw Cen MT"/>
        <family val="2"/>
      </rPr>
      <t>APL-I-2606</t>
    </r>
  </si>
  <si>
    <r>
      <rPr>
        <sz val="10"/>
        <rFont val="Tw Cen MT"/>
        <family val="2"/>
      </rPr>
      <t>Mamouroula</t>
    </r>
  </si>
  <si>
    <r>
      <rPr>
        <sz val="9"/>
        <rFont val="Tw Cen MT"/>
        <family val="2"/>
      </rPr>
      <t>APL-I-2607</t>
    </r>
  </si>
  <si>
    <r>
      <rPr>
        <sz val="9"/>
        <rFont val="Tw Cen MT"/>
        <family val="2"/>
      </rPr>
      <t>APL-I-2608</t>
    </r>
  </si>
  <si>
    <r>
      <rPr>
        <sz val="9"/>
        <rFont val="Tw Cen MT"/>
        <family val="2"/>
      </rPr>
      <t>"GOLD RIVER "SARL</t>
    </r>
  </si>
  <si>
    <r>
      <rPr>
        <sz val="9"/>
        <rFont val="Tw Cen MT"/>
        <family val="2"/>
      </rPr>
      <t>086147654B</t>
    </r>
  </si>
  <si>
    <r>
      <rPr>
        <sz val="10"/>
        <rFont val="Tw Cen MT"/>
        <family val="2"/>
      </rPr>
      <t>Farani</t>
    </r>
  </si>
  <si>
    <r>
      <rPr>
        <sz val="9"/>
        <rFont val="Tw Cen MT"/>
        <family val="2"/>
      </rPr>
      <t>APL-I-2609</t>
    </r>
  </si>
  <si>
    <r>
      <rPr>
        <sz val="10"/>
        <rFont val="Tw Cen MT"/>
        <family val="2"/>
      </rPr>
      <t>Kabaya</t>
    </r>
  </si>
  <si>
    <r>
      <rPr>
        <sz val="9"/>
        <rFont val="Tw Cen MT"/>
        <family val="2"/>
      </rPr>
      <t>APL-I-261</t>
    </r>
  </si>
  <si>
    <r>
      <rPr>
        <sz val="9"/>
        <rFont val="Tw Cen MT"/>
        <family val="2"/>
      </rPr>
      <t>PR 255/09</t>
    </r>
  </si>
  <si>
    <r>
      <rPr>
        <sz val="10"/>
        <rFont val="Tw Cen MT"/>
        <family val="2"/>
      </rPr>
      <t>Kidal</t>
    </r>
  </si>
  <si>
    <r>
      <rPr>
        <sz val="9"/>
        <rFont val="Tw Cen MT"/>
        <family val="2"/>
      </rPr>
      <t>APL-I-2610</t>
    </r>
  </si>
  <si>
    <r>
      <rPr>
        <sz val="9"/>
        <rFont val="Tw Cen MT"/>
        <family val="2"/>
      </rPr>
      <t>AEX 2036/19</t>
    </r>
  </si>
  <si>
    <r>
      <rPr>
        <sz val="9"/>
        <rFont val="Tw Cen MT"/>
        <family val="2"/>
      </rPr>
      <t>APL-I-2611</t>
    </r>
  </si>
  <si>
    <r>
      <rPr>
        <sz val="9"/>
        <rFont val="Tw Cen MT"/>
        <family val="2"/>
      </rPr>
      <t>AEX 2035/19</t>
    </r>
  </si>
  <si>
    <r>
      <rPr>
        <sz val="9"/>
        <rFont val="Tw Cen MT"/>
        <family val="2"/>
      </rPr>
      <t>Noura Conseils - SARL</t>
    </r>
  </si>
  <si>
    <r>
      <rPr>
        <sz val="9"/>
        <rFont val="Tw Cen MT"/>
        <family val="2"/>
      </rPr>
      <t>086133810T</t>
    </r>
  </si>
  <si>
    <r>
      <rPr>
        <sz val="10"/>
        <rFont val="Tw Cen MT"/>
        <family val="2"/>
      </rPr>
      <t>Siraninkoro</t>
    </r>
  </si>
  <si>
    <r>
      <rPr>
        <sz val="9"/>
        <rFont val="Tw Cen MT"/>
        <family val="2"/>
      </rPr>
      <t>APL-I-2612</t>
    </r>
  </si>
  <si>
    <r>
      <rPr>
        <sz val="9"/>
        <rFont val="Tw Cen MT"/>
        <family val="2"/>
      </rPr>
      <t>AEX 2034/19</t>
    </r>
  </si>
  <si>
    <r>
      <rPr>
        <sz val="9"/>
        <rFont val="Tw Cen MT"/>
        <family val="2"/>
      </rPr>
      <t>"NOURA CONSEILS"SARL</t>
    </r>
  </si>
  <si>
    <r>
      <rPr>
        <sz val="10"/>
        <rFont val="Tw Cen MT"/>
        <family val="2"/>
      </rPr>
      <t>Garalo-Est</t>
    </r>
  </si>
  <si>
    <r>
      <rPr>
        <sz val="9"/>
        <rFont val="Tw Cen MT"/>
        <family val="2"/>
      </rPr>
      <t>APL-I-2613</t>
    </r>
  </si>
  <si>
    <r>
      <rPr>
        <sz val="9"/>
        <rFont val="Tw Cen MT"/>
        <family val="2"/>
      </rPr>
      <t>APL-I-2614</t>
    </r>
  </si>
  <si>
    <r>
      <rPr>
        <sz val="10"/>
        <rFont val="Tw Cen MT"/>
        <family val="2"/>
      </rPr>
      <t>Kossaya</t>
    </r>
  </si>
  <si>
    <r>
      <rPr>
        <sz val="9"/>
        <rFont val="Tw Cen MT"/>
        <family val="2"/>
      </rPr>
      <t>APL-I-2615</t>
    </r>
  </si>
  <si>
    <r>
      <rPr>
        <sz val="9"/>
        <rFont val="Tw Cen MT"/>
        <family val="2"/>
      </rPr>
      <t>APL-I-2616</t>
    </r>
  </si>
  <si>
    <r>
      <rPr>
        <sz val="9"/>
        <rFont val="Tw Cen MT"/>
        <family val="2"/>
      </rPr>
      <t>APL-I-2617</t>
    </r>
  </si>
  <si>
    <r>
      <rPr>
        <sz val="10"/>
        <rFont val="Tw Cen MT"/>
        <family val="2"/>
      </rPr>
      <t>Tin-Ama</t>
    </r>
  </si>
  <si>
    <r>
      <rPr>
        <sz val="9"/>
        <rFont val="Tw Cen MT"/>
        <family val="2"/>
      </rPr>
      <t>APL-I-2618</t>
    </r>
  </si>
  <si>
    <r>
      <rPr>
        <sz val="9"/>
        <rFont val="Tw Cen MT"/>
        <family val="2"/>
      </rPr>
      <t>AEX 2264/19</t>
    </r>
  </si>
  <si>
    <r>
      <rPr>
        <sz val="10"/>
        <rFont val="Tw Cen MT"/>
        <family val="2"/>
      </rPr>
      <t>Mokoyako</t>
    </r>
  </si>
  <si>
    <r>
      <rPr>
        <sz val="9"/>
        <rFont val="Tw Cen MT"/>
        <family val="2"/>
      </rPr>
      <t>APL-I-2619</t>
    </r>
  </si>
  <si>
    <r>
      <rPr>
        <sz val="9"/>
        <rFont val="Tw Cen MT"/>
        <family val="2"/>
      </rPr>
      <t>AEX 2039/19</t>
    </r>
  </si>
  <si>
    <r>
      <rPr>
        <sz val="9"/>
        <rFont val="Tw Cen MT"/>
        <family val="2"/>
      </rPr>
      <t>APL-I-262</t>
    </r>
  </si>
  <si>
    <r>
      <rPr>
        <sz val="9"/>
        <rFont val="Tw Cen MT"/>
        <family val="2"/>
      </rPr>
      <t>PR 256/09</t>
    </r>
  </si>
  <si>
    <r>
      <rPr>
        <sz val="9"/>
        <rFont val="Tw Cen MT"/>
        <family val="2"/>
      </rPr>
      <t>APL-I-2620</t>
    </r>
  </si>
  <si>
    <r>
      <rPr>
        <sz val="9"/>
        <rFont val="Tw Cen MT"/>
        <family val="2"/>
      </rPr>
      <t>AEX 2037/19</t>
    </r>
  </si>
  <si>
    <r>
      <rPr>
        <sz val="10"/>
        <rFont val="Tw Cen MT"/>
        <family val="2"/>
      </rPr>
      <t>Kandiole-Sud</t>
    </r>
  </si>
  <si>
    <r>
      <rPr>
        <sz val="9"/>
        <rFont val="Tw Cen MT"/>
        <family val="2"/>
      </rPr>
      <t>APL-I-2621</t>
    </r>
  </si>
  <si>
    <r>
      <rPr>
        <sz val="9"/>
        <rFont val="Tw Cen MT"/>
        <family val="2"/>
      </rPr>
      <t>AEX 2032/19</t>
    </r>
  </si>
  <si>
    <r>
      <rPr>
        <sz val="10"/>
        <rFont val="Tw Cen MT"/>
        <family val="2"/>
      </rPr>
      <t>Daounabéré-Nord Est</t>
    </r>
  </si>
  <si>
    <r>
      <rPr>
        <sz val="9"/>
        <rFont val="Tw Cen MT"/>
        <family val="2"/>
      </rPr>
      <t>APL-I-2622</t>
    </r>
  </si>
  <si>
    <r>
      <rPr>
        <sz val="9"/>
        <rFont val="Tw Cen MT"/>
        <family val="2"/>
      </rPr>
      <t>PR 2281/19</t>
    </r>
  </si>
  <si>
    <r>
      <rPr>
        <sz val="9"/>
        <rFont val="Tw Cen MT"/>
        <family val="2"/>
      </rPr>
      <t>APL-I-2623</t>
    </r>
  </si>
  <si>
    <r>
      <rPr>
        <sz val="9"/>
        <rFont val="Tw Cen MT"/>
        <family val="2"/>
      </rPr>
      <t>AEX 2027/19</t>
    </r>
  </si>
  <si>
    <r>
      <rPr>
        <sz val="9"/>
        <rFont val="Tw Cen MT"/>
        <family val="2"/>
      </rPr>
      <t>APL-I-2624</t>
    </r>
  </si>
  <si>
    <r>
      <rPr>
        <sz val="9"/>
        <rFont val="Tw Cen MT"/>
        <family val="2"/>
      </rPr>
      <t>MALI MINING &amp; DEVELOPMENT "MMD" SARL</t>
    </r>
  </si>
  <si>
    <r>
      <rPr>
        <sz val="9"/>
        <rFont val="Tw Cen MT"/>
        <family val="2"/>
      </rPr>
      <t>084134041F</t>
    </r>
  </si>
  <si>
    <r>
      <rPr>
        <sz val="9"/>
        <rFont val="Tw Cen MT"/>
        <family val="2"/>
      </rPr>
      <t>APL-I-2625</t>
    </r>
  </si>
  <si>
    <r>
      <rPr>
        <sz val="9"/>
        <rFont val="Tw Cen MT"/>
        <family val="2"/>
      </rPr>
      <t>AEX 2030/19</t>
    </r>
  </si>
  <si>
    <r>
      <rPr>
        <sz val="10"/>
        <rFont val="Tw Cen MT"/>
        <family val="2"/>
      </rPr>
      <t>Sangafé-Nord</t>
    </r>
  </si>
  <si>
    <r>
      <rPr>
        <sz val="9"/>
        <rFont val="Tw Cen MT"/>
        <family val="2"/>
      </rPr>
      <t>APL-I-2626</t>
    </r>
  </si>
  <si>
    <r>
      <rPr>
        <sz val="9"/>
        <rFont val="Tw Cen MT"/>
        <family val="2"/>
      </rPr>
      <t>PR 2652/21</t>
    </r>
  </si>
  <si>
    <r>
      <rPr>
        <sz val="9"/>
        <rFont val="Tw Cen MT"/>
        <family val="2"/>
      </rPr>
      <t>Global Drilling And Blasting Services Mali "GDBS MALI " SARL</t>
    </r>
  </si>
  <si>
    <r>
      <rPr>
        <sz val="9"/>
        <rFont val="Tw Cen MT"/>
        <family val="2"/>
      </rPr>
      <t>082227004X</t>
    </r>
  </si>
  <si>
    <r>
      <rPr>
        <sz val="9"/>
        <rFont val="Tw Cen MT"/>
        <family val="2"/>
      </rPr>
      <t>APL-I-2627</t>
    </r>
  </si>
  <si>
    <r>
      <rPr>
        <sz val="9"/>
        <rFont val="Tw Cen MT"/>
        <family val="2"/>
      </rPr>
      <t>APL-I-2628</t>
    </r>
  </si>
  <si>
    <r>
      <rPr>
        <sz val="9"/>
        <rFont val="Tw Cen MT"/>
        <family val="2"/>
      </rPr>
      <t>AE 2489/21</t>
    </r>
  </si>
  <si>
    <r>
      <rPr>
        <sz val="9"/>
        <rFont val="Tw Cen MT"/>
        <family val="2"/>
      </rPr>
      <t>APL-I-2629</t>
    </r>
  </si>
  <si>
    <r>
      <rPr>
        <sz val="9"/>
        <rFont val="Tw Cen MT"/>
        <family val="2"/>
      </rPr>
      <t>AEX 2023/19</t>
    </r>
  </si>
  <si>
    <r>
      <rPr>
        <sz val="9"/>
        <rFont val="Tw Cen MT"/>
        <family val="2"/>
      </rPr>
      <t>T.H MINING COMPANY - SARL</t>
    </r>
  </si>
  <si>
    <r>
      <rPr>
        <sz val="9"/>
        <rFont val="Tw Cen MT"/>
        <family val="2"/>
      </rPr>
      <t>082247257W</t>
    </r>
  </si>
  <si>
    <r>
      <rPr>
        <sz val="10"/>
        <rFont val="Tw Cen MT"/>
        <family val="2"/>
      </rPr>
      <t>Samankoto-Sud</t>
    </r>
  </si>
  <si>
    <r>
      <rPr>
        <sz val="9"/>
        <rFont val="Tw Cen MT"/>
        <family val="2"/>
      </rPr>
      <t>APL-I-263</t>
    </r>
  </si>
  <si>
    <r>
      <rPr>
        <sz val="9"/>
        <rFont val="Tw Cen MT"/>
        <family val="2"/>
      </rPr>
      <t>PR 257/09</t>
    </r>
  </si>
  <si>
    <r>
      <rPr>
        <sz val="9"/>
        <rFont val="Tw Cen MT"/>
        <family val="2"/>
      </rPr>
      <t>APL-I-2630</t>
    </r>
  </si>
  <si>
    <r>
      <rPr>
        <sz val="9"/>
        <rFont val="Tw Cen MT"/>
        <family val="2"/>
      </rPr>
      <t>AE 2506/21</t>
    </r>
  </si>
  <si>
    <r>
      <rPr>
        <sz val="10"/>
        <rFont val="Tw Cen MT"/>
        <family val="2"/>
      </rPr>
      <t>Djinina-Nord</t>
    </r>
  </si>
  <si>
    <r>
      <rPr>
        <sz val="9"/>
        <rFont val="Tw Cen MT"/>
        <family val="2"/>
      </rPr>
      <t>APL-I-2631</t>
    </r>
  </si>
  <si>
    <r>
      <rPr>
        <sz val="9"/>
        <rFont val="Tw Cen MT"/>
        <family val="2"/>
      </rPr>
      <t>APL-I-2632</t>
    </r>
  </si>
  <si>
    <r>
      <rPr>
        <sz val="10"/>
        <rFont val="Tw Cen MT"/>
        <family val="2"/>
      </rPr>
      <t>Niaouléni</t>
    </r>
  </si>
  <si>
    <r>
      <rPr>
        <sz val="9"/>
        <rFont val="Tw Cen MT"/>
        <family val="2"/>
      </rPr>
      <t>APL-I-2633</t>
    </r>
  </si>
  <si>
    <r>
      <rPr>
        <sz val="9"/>
        <rFont val="Tw Cen MT"/>
        <family val="2"/>
      </rPr>
      <t>APL-I-2634</t>
    </r>
  </si>
  <si>
    <r>
      <rPr>
        <sz val="10"/>
        <rFont val="Tw Cen MT"/>
        <family val="2"/>
      </rPr>
      <t>Baraba Lagué-Ouest</t>
    </r>
  </si>
  <si>
    <r>
      <rPr>
        <sz val="9"/>
        <rFont val="Tw Cen MT"/>
        <family val="2"/>
      </rPr>
      <t>APL-I-2635</t>
    </r>
  </si>
  <si>
    <r>
      <rPr>
        <sz val="9"/>
        <rFont val="Tw Cen MT"/>
        <family val="2"/>
      </rPr>
      <t>PR 2356/20</t>
    </r>
  </si>
  <si>
    <r>
      <rPr>
        <sz val="10"/>
        <rFont val="Tw Cen MT"/>
        <family val="2"/>
      </rPr>
      <t>Késsako</t>
    </r>
  </si>
  <si>
    <r>
      <rPr>
        <sz val="9"/>
        <rFont val="Tw Cen MT"/>
        <family val="2"/>
      </rPr>
      <t>APL-I-2636</t>
    </r>
  </si>
  <si>
    <r>
      <rPr>
        <sz val="10"/>
        <rFont val="Tw Cen MT"/>
        <family val="2"/>
      </rPr>
      <t>Madina-Talibé</t>
    </r>
  </si>
  <si>
    <r>
      <rPr>
        <sz val="9"/>
        <rFont val="Tw Cen MT"/>
        <family val="2"/>
      </rPr>
      <t>APL-I-2637</t>
    </r>
  </si>
  <si>
    <r>
      <rPr>
        <sz val="10"/>
        <rFont val="Tw Cen MT"/>
        <family val="2"/>
      </rPr>
      <t>Métédia-Sud</t>
    </r>
  </si>
  <si>
    <r>
      <rPr>
        <sz val="9"/>
        <rFont val="Tw Cen MT"/>
        <family val="2"/>
      </rPr>
      <t>APL-I-2638</t>
    </r>
  </si>
  <si>
    <r>
      <rPr>
        <sz val="9"/>
        <rFont val="Tw Cen MT"/>
        <family val="2"/>
      </rPr>
      <t>APL-I-2639</t>
    </r>
  </si>
  <si>
    <r>
      <rPr>
        <sz val="9"/>
        <rFont val="Tw Cen MT"/>
        <family val="2"/>
      </rPr>
      <t>APL-I-264</t>
    </r>
  </si>
  <si>
    <r>
      <rPr>
        <sz val="9"/>
        <rFont val="Tw Cen MT"/>
        <family val="2"/>
      </rPr>
      <t>PR 258/09</t>
    </r>
  </si>
  <si>
    <r>
      <rPr>
        <sz val="10"/>
        <rFont val="Tw Cen MT"/>
        <family val="2"/>
      </rPr>
      <t>Meridiala</t>
    </r>
  </si>
  <si>
    <r>
      <rPr>
        <sz val="9"/>
        <rFont val="Tw Cen MT"/>
        <family val="2"/>
      </rPr>
      <t>APL-I-2640</t>
    </r>
  </si>
  <si>
    <r>
      <rPr>
        <sz val="9"/>
        <rFont val="Tw Cen MT"/>
        <family val="2"/>
      </rPr>
      <t>APL-I-2641</t>
    </r>
  </si>
  <si>
    <r>
      <rPr>
        <sz val="9"/>
        <rFont val="Tw Cen MT"/>
        <family val="2"/>
      </rPr>
      <t>APL-I-2642</t>
    </r>
  </si>
  <si>
    <r>
      <rPr>
        <sz val="9"/>
        <rFont val="Tw Cen MT"/>
        <family val="2"/>
      </rPr>
      <t>Niobium</t>
    </r>
  </si>
  <si>
    <r>
      <rPr>
        <sz val="10"/>
        <rFont val="Tw Cen MT"/>
        <family val="2"/>
      </rPr>
      <t>Gamaye</t>
    </r>
  </si>
  <si>
    <r>
      <rPr>
        <sz val="9"/>
        <rFont val="Tw Cen MT"/>
        <family val="2"/>
      </rPr>
      <t>APL-I-2643</t>
    </r>
  </si>
  <si>
    <r>
      <rPr>
        <sz val="9"/>
        <rFont val="Tw Cen MT"/>
        <family val="2"/>
      </rPr>
      <t>AEX 2147/19</t>
    </r>
  </si>
  <si>
    <r>
      <rPr>
        <sz val="9"/>
        <rFont val="Tw Cen MT"/>
        <family val="2"/>
      </rPr>
      <t>APL-I-2644</t>
    </r>
  </si>
  <si>
    <r>
      <rPr>
        <sz val="9"/>
        <rFont val="Tw Cen MT"/>
        <family val="2"/>
      </rPr>
      <t>APL-I-2645</t>
    </r>
  </si>
  <si>
    <r>
      <rPr>
        <sz val="9"/>
        <rFont val="Tw Cen MT"/>
        <family val="2"/>
      </rPr>
      <t>AEX 2150/19</t>
    </r>
  </si>
  <si>
    <r>
      <rPr>
        <sz val="9"/>
        <rFont val="Tw Cen MT"/>
        <family val="2"/>
      </rPr>
      <t>SOCIETE BABA DOUMBIA SARL</t>
    </r>
  </si>
  <si>
    <r>
      <rPr>
        <sz val="9"/>
        <rFont val="Tw Cen MT"/>
        <family val="2"/>
      </rPr>
      <t>087800976F</t>
    </r>
  </si>
  <si>
    <r>
      <rPr>
        <sz val="10"/>
        <rFont val="Tw Cen MT"/>
        <family val="2"/>
      </rPr>
      <t>Ntosso</t>
    </r>
  </si>
  <si>
    <r>
      <rPr>
        <sz val="9"/>
        <rFont val="Tw Cen MT"/>
        <family val="2"/>
      </rPr>
      <t>APL-I-2646</t>
    </r>
  </si>
  <si>
    <r>
      <rPr>
        <sz val="9"/>
        <rFont val="Tw Cen MT"/>
        <family val="2"/>
      </rPr>
      <t>AEX 2145/19</t>
    </r>
  </si>
  <si>
    <r>
      <rPr>
        <sz val="9"/>
        <rFont val="Tw Cen MT"/>
        <family val="2"/>
      </rPr>
      <t>BA MINING " B2-M</t>
    </r>
  </si>
  <si>
    <r>
      <rPr>
        <sz val="9"/>
        <rFont val="Tw Cen MT"/>
        <family val="2"/>
      </rPr>
      <t>087800974D</t>
    </r>
  </si>
  <si>
    <r>
      <rPr>
        <sz val="9"/>
        <rFont val="Tw Cen MT"/>
        <family val="2"/>
      </rPr>
      <t>APL-I-2647</t>
    </r>
  </si>
  <si>
    <r>
      <rPr>
        <sz val="9"/>
        <rFont val="Tw Cen MT"/>
        <family val="2"/>
      </rPr>
      <t>AEX 2148/19</t>
    </r>
  </si>
  <si>
    <r>
      <rPr>
        <sz val="9"/>
        <rFont val="Tw Cen MT"/>
        <family val="2"/>
      </rPr>
      <t>APL-I-2648</t>
    </r>
  </si>
  <si>
    <r>
      <rPr>
        <sz val="9"/>
        <rFont val="Tw Cen MT"/>
        <family val="2"/>
      </rPr>
      <t>AEX 2168/19</t>
    </r>
  </si>
  <si>
    <r>
      <rPr>
        <sz val="10"/>
        <rFont val="Tw Cen MT"/>
        <family val="2"/>
      </rPr>
      <t>Sagouana</t>
    </r>
  </si>
  <si>
    <r>
      <rPr>
        <sz val="9"/>
        <rFont val="Tw Cen MT"/>
        <family val="2"/>
      </rPr>
      <t>APL-I-2649</t>
    </r>
  </si>
  <si>
    <r>
      <rPr>
        <sz val="9"/>
        <rFont val="Tw Cen MT"/>
        <family val="2"/>
      </rPr>
      <t>AEX 2149/19</t>
    </r>
  </si>
  <si>
    <r>
      <rPr>
        <sz val="9"/>
        <rFont val="Tw Cen MT"/>
        <family val="2"/>
      </rPr>
      <t>CALITIS MINING -SARL.U</t>
    </r>
  </si>
  <si>
    <r>
      <rPr>
        <sz val="9"/>
        <rFont val="Tw Cen MT"/>
        <family val="2"/>
      </rPr>
      <t>082246119P</t>
    </r>
  </si>
  <si>
    <r>
      <rPr>
        <sz val="10"/>
        <rFont val="Tw Cen MT"/>
        <family val="2"/>
      </rPr>
      <t>NAREMBOUGOU</t>
    </r>
  </si>
  <si>
    <r>
      <rPr>
        <sz val="9"/>
        <rFont val="Tw Cen MT"/>
        <family val="2"/>
      </rPr>
      <t>APL-I-265</t>
    </r>
  </si>
  <si>
    <r>
      <rPr>
        <sz val="9"/>
        <rFont val="Tw Cen MT"/>
        <family val="2"/>
      </rPr>
      <t>PR 259/09</t>
    </r>
  </si>
  <si>
    <r>
      <rPr>
        <sz val="10"/>
        <rFont val="Tw Cen MT"/>
        <family val="2"/>
      </rPr>
      <t>Dako</t>
    </r>
  </si>
  <si>
    <r>
      <rPr>
        <sz val="9"/>
        <rFont val="Tw Cen MT"/>
        <family val="2"/>
      </rPr>
      <t>APL-I-2650</t>
    </r>
  </si>
  <si>
    <r>
      <rPr>
        <sz val="9"/>
        <rFont val="Tw Cen MT"/>
        <family val="2"/>
      </rPr>
      <t>PR 2643/21</t>
    </r>
  </si>
  <si>
    <r>
      <rPr>
        <sz val="9"/>
        <rFont val="Tw Cen MT"/>
        <family val="2"/>
      </rPr>
      <t>SAMAGOLD-RESSOURCES-SARL</t>
    </r>
  </si>
  <si>
    <r>
      <rPr>
        <sz val="9"/>
        <rFont val="Tw Cen MT"/>
        <family val="2"/>
      </rPr>
      <t>084133652N</t>
    </r>
  </si>
  <si>
    <r>
      <rPr>
        <sz val="10"/>
        <rFont val="Tw Cen MT"/>
        <family val="2"/>
      </rPr>
      <t>Thiela</t>
    </r>
  </si>
  <si>
    <r>
      <rPr>
        <sz val="9"/>
        <rFont val="Tw Cen MT"/>
        <family val="2"/>
      </rPr>
      <t>APL-I-2651</t>
    </r>
  </si>
  <si>
    <r>
      <rPr>
        <sz val="9"/>
        <rFont val="Tw Cen MT"/>
        <family val="2"/>
      </rPr>
      <t>AEX 2202/19</t>
    </r>
  </si>
  <si>
    <r>
      <rPr>
        <sz val="10"/>
        <rFont val="Tw Cen MT"/>
        <family val="2"/>
      </rPr>
      <t>DABA</t>
    </r>
  </si>
  <si>
    <r>
      <rPr>
        <sz val="9"/>
        <rFont val="Tw Cen MT"/>
        <family val="2"/>
      </rPr>
      <t>APL-I-2652</t>
    </r>
  </si>
  <si>
    <r>
      <rPr>
        <sz val="10"/>
        <rFont val="Tw Cen MT"/>
        <family val="2"/>
      </rPr>
      <t>Sirabala-Bougouda</t>
    </r>
  </si>
  <si>
    <r>
      <rPr>
        <sz val="9"/>
        <rFont val="Tw Cen MT"/>
        <family val="2"/>
      </rPr>
      <t>APL-I-2653</t>
    </r>
  </si>
  <si>
    <r>
      <rPr>
        <sz val="9"/>
        <rFont val="Tw Cen MT"/>
        <family val="2"/>
      </rPr>
      <t>PR 2343/20</t>
    </r>
  </si>
  <si>
    <r>
      <rPr>
        <sz val="9"/>
        <rFont val="Tw Cen MT"/>
        <family val="2"/>
      </rPr>
      <t>ASSIMAH MINING SARL</t>
    </r>
  </si>
  <si>
    <r>
      <rPr>
        <sz val="9"/>
        <rFont val="Tw Cen MT"/>
        <family val="2"/>
      </rPr>
      <t>087800975E</t>
    </r>
  </si>
  <si>
    <r>
      <rPr>
        <sz val="10"/>
        <rFont val="Tw Cen MT"/>
        <family val="2"/>
      </rPr>
      <t>Téichibé-Sud</t>
    </r>
  </si>
  <si>
    <r>
      <rPr>
        <sz val="9"/>
        <rFont val="Tw Cen MT"/>
        <family val="2"/>
      </rPr>
      <t>APL-I-2654</t>
    </r>
  </si>
  <si>
    <r>
      <rPr>
        <sz val="9"/>
        <rFont val="Tw Cen MT"/>
        <family val="2"/>
      </rPr>
      <t>AE 2373/20</t>
    </r>
  </si>
  <si>
    <r>
      <rPr>
        <sz val="9"/>
        <rFont val="Tw Cen MT"/>
        <family val="2"/>
      </rPr>
      <t>APL-I-2655</t>
    </r>
  </si>
  <si>
    <r>
      <rPr>
        <sz val="9"/>
        <rFont val="Tw Cen MT"/>
        <family val="2"/>
      </rPr>
      <t>AEX 2167/19</t>
    </r>
  </si>
  <si>
    <r>
      <rPr>
        <sz val="9"/>
        <rFont val="Tw Cen MT"/>
        <family val="2"/>
      </rPr>
      <t>APL-I-2656</t>
    </r>
  </si>
  <si>
    <r>
      <rPr>
        <sz val="9"/>
        <rFont val="Tw Cen MT"/>
        <family val="2"/>
      </rPr>
      <t>AEX 2173/19</t>
    </r>
  </si>
  <si>
    <r>
      <rPr>
        <sz val="10"/>
        <rFont val="Tw Cen MT"/>
        <family val="2"/>
      </rPr>
      <t>SANGAFE-SUD</t>
    </r>
  </si>
  <si>
    <r>
      <rPr>
        <sz val="9"/>
        <rFont val="Tw Cen MT"/>
        <family val="2"/>
      </rPr>
      <t>APL-I-2657</t>
    </r>
  </si>
  <si>
    <r>
      <rPr>
        <sz val="9"/>
        <rFont val="Tw Cen MT"/>
        <family val="2"/>
      </rPr>
      <t>AEX 2166/19</t>
    </r>
  </si>
  <si>
    <r>
      <rPr>
        <sz val="9"/>
        <rFont val="Tw Cen MT"/>
        <family val="2"/>
      </rPr>
      <t>WAN XIANG MINING SARL</t>
    </r>
  </si>
  <si>
    <r>
      <rPr>
        <sz val="9"/>
        <rFont val="Tw Cen MT"/>
        <family val="2"/>
      </rPr>
      <t>087800978H</t>
    </r>
  </si>
  <si>
    <r>
      <rPr>
        <sz val="10"/>
        <rFont val="Tw Cen MT"/>
        <family val="2"/>
      </rPr>
      <t>Nanikoro</t>
    </r>
  </si>
  <si>
    <r>
      <rPr>
        <sz val="9"/>
        <rFont val="Tw Cen MT"/>
        <family val="2"/>
      </rPr>
      <t>APL-I-2658</t>
    </r>
  </si>
  <si>
    <r>
      <rPr>
        <sz val="9"/>
        <rFont val="Tw Cen MT"/>
        <family val="2"/>
      </rPr>
      <t>PR 2353/20</t>
    </r>
  </si>
  <si>
    <r>
      <rPr>
        <sz val="9"/>
        <rFont val="Tw Cen MT"/>
        <family val="2"/>
      </rPr>
      <t>Société Fily Sissoko Mining SARL "SO.FI.SI. Mining SARL</t>
    </r>
  </si>
  <si>
    <r>
      <rPr>
        <sz val="9"/>
        <rFont val="Tw Cen MT"/>
        <family val="2"/>
      </rPr>
      <t>083338501M</t>
    </r>
  </si>
  <si>
    <r>
      <rPr>
        <sz val="10"/>
        <rFont val="Tw Cen MT"/>
        <family val="2"/>
      </rPr>
      <t>Ségondo-Ouest</t>
    </r>
  </si>
  <si>
    <r>
      <rPr>
        <sz val="9"/>
        <rFont val="Tw Cen MT"/>
        <family val="2"/>
      </rPr>
      <t>APL-I-2659</t>
    </r>
  </si>
  <si>
    <r>
      <rPr>
        <sz val="9"/>
        <rFont val="Tw Cen MT"/>
        <family val="2"/>
      </rPr>
      <t>APL-I-266</t>
    </r>
  </si>
  <si>
    <r>
      <rPr>
        <sz val="9"/>
        <rFont val="Tw Cen MT"/>
        <family val="2"/>
      </rPr>
      <t>PR 260/09</t>
    </r>
  </si>
  <si>
    <r>
      <rPr>
        <sz val="10"/>
        <rFont val="Tw Cen MT"/>
        <family val="2"/>
      </rPr>
      <t>Massabougou</t>
    </r>
  </si>
  <si>
    <r>
      <rPr>
        <sz val="9"/>
        <rFont val="Tw Cen MT"/>
        <family val="2"/>
      </rPr>
      <t>APL-I-2660</t>
    </r>
  </si>
  <si>
    <r>
      <rPr>
        <sz val="9"/>
        <rFont val="Tw Cen MT"/>
        <family val="2"/>
      </rPr>
      <t>AEX 2171/19</t>
    </r>
  </si>
  <si>
    <r>
      <rPr>
        <sz val="10"/>
        <rFont val="Tw Cen MT"/>
        <family val="2"/>
      </rPr>
      <t>Fala-Ouest</t>
    </r>
  </si>
  <si>
    <r>
      <rPr>
        <sz val="9"/>
        <rFont val="Tw Cen MT"/>
        <family val="2"/>
      </rPr>
      <t>APL-I-2661</t>
    </r>
  </si>
  <si>
    <r>
      <rPr>
        <sz val="10"/>
        <rFont val="Tw Cen MT"/>
        <family val="2"/>
      </rPr>
      <t>Nafégué-Ouest</t>
    </r>
  </si>
  <si>
    <r>
      <rPr>
        <sz val="9"/>
        <rFont val="Tw Cen MT"/>
        <family val="2"/>
      </rPr>
      <t>APL-I-2662</t>
    </r>
  </si>
  <si>
    <r>
      <rPr>
        <sz val="9"/>
        <rFont val="Tw Cen MT"/>
        <family val="2"/>
      </rPr>
      <t>AEX 2177/19</t>
    </r>
  </si>
  <si>
    <r>
      <rPr>
        <sz val="10"/>
        <rFont val="Tw Cen MT"/>
        <family val="2"/>
      </rPr>
      <t>Ngolokasso</t>
    </r>
  </si>
  <si>
    <r>
      <rPr>
        <sz val="9"/>
        <rFont val="Tw Cen MT"/>
        <family val="2"/>
      </rPr>
      <t>APL-I-2663</t>
    </r>
  </si>
  <si>
    <r>
      <rPr>
        <sz val="9"/>
        <rFont val="Tw Cen MT"/>
        <family val="2"/>
      </rPr>
      <t>AEX 2165/19</t>
    </r>
  </si>
  <si>
    <r>
      <rPr>
        <sz val="9"/>
        <rFont val="Tw Cen MT"/>
        <family val="2"/>
      </rPr>
      <t>SANOU WOULE - SA</t>
    </r>
  </si>
  <si>
    <r>
      <rPr>
        <sz val="9"/>
        <rFont val="Tw Cen MT"/>
        <family val="2"/>
      </rPr>
      <t>086247927E</t>
    </r>
  </si>
  <si>
    <r>
      <rPr>
        <sz val="10"/>
        <rFont val="Tw Cen MT"/>
        <family val="2"/>
      </rPr>
      <t>Fogoba</t>
    </r>
  </si>
  <si>
    <r>
      <rPr>
        <sz val="9"/>
        <rFont val="Tw Cen MT"/>
        <family val="2"/>
      </rPr>
      <t>APL-I-2664</t>
    </r>
  </si>
  <si>
    <r>
      <rPr>
        <sz val="9"/>
        <rFont val="Tw Cen MT"/>
        <family val="2"/>
      </rPr>
      <t>APL-I-2665</t>
    </r>
  </si>
  <si>
    <r>
      <rPr>
        <sz val="10"/>
        <rFont val="Tw Cen MT"/>
        <family val="2"/>
      </rPr>
      <t>Maninkoura</t>
    </r>
  </si>
  <si>
    <r>
      <rPr>
        <sz val="9"/>
        <rFont val="Tw Cen MT"/>
        <family val="2"/>
      </rPr>
      <t>APL-I-2666</t>
    </r>
  </si>
  <si>
    <r>
      <rPr>
        <sz val="9"/>
        <rFont val="Tw Cen MT"/>
        <family val="2"/>
      </rPr>
      <t>PR 2294/20</t>
    </r>
  </si>
  <si>
    <r>
      <rPr>
        <sz val="10"/>
        <rFont val="Tw Cen MT"/>
        <family val="2"/>
      </rPr>
      <t>Monéa-Sud</t>
    </r>
  </si>
  <si>
    <r>
      <rPr>
        <sz val="9"/>
        <rFont val="Tw Cen MT"/>
        <family val="2"/>
      </rPr>
      <t>APL-I-2667</t>
    </r>
  </si>
  <si>
    <r>
      <rPr>
        <sz val="9"/>
        <rFont val="Tw Cen MT"/>
        <family val="2"/>
      </rPr>
      <t>AEX 2174/19</t>
    </r>
  </si>
  <si>
    <r>
      <rPr>
        <sz val="9"/>
        <rFont val="Tw Cen MT"/>
        <family val="2"/>
      </rPr>
      <t>CARRIERE WASSOLO-SARL</t>
    </r>
  </si>
  <si>
    <r>
      <rPr>
        <sz val="9"/>
        <rFont val="Tw Cen MT"/>
        <family val="2"/>
      </rPr>
      <t>036000489L</t>
    </r>
  </si>
  <si>
    <r>
      <rPr>
        <sz val="10"/>
        <rFont val="Tw Cen MT"/>
        <family val="2"/>
      </rPr>
      <t>Kokoro</t>
    </r>
  </si>
  <si>
    <r>
      <rPr>
        <sz val="9"/>
        <rFont val="Tw Cen MT"/>
        <family val="2"/>
      </rPr>
      <t>APL-I-2668</t>
    </r>
  </si>
  <si>
    <r>
      <rPr>
        <sz val="9"/>
        <rFont val="Tw Cen MT"/>
        <family val="2"/>
      </rPr>
      <t>AFRIBUS MALI - SARL</t>
    </r>
  </si>
  <si>
    <r>
      <rPr>
        <sz val="9"/>
        <rFont val="Tw Cen MT"/>
        <family val="2"/>
      </rPr>
      <t>084131824M</t>
    </r>
  </si>
  <si>
    <r>
      <rPr>
        <sz val="10"/>
        <rFont val="Tw Cen MT"/>
        <family val="2"/>
      </rPr>
      <t>Balanfina-sud</t>
    </r>
  </si>
  <si>
    <r>
      <rPr>
        <sz val="9"/>
        <rFont val="Tw Cen MT"/>
        <family val="2"/>
      </rPr>
      <t>APL-I-2669</t>
    </r>
  </si>
  <si>
    <r>
      <rPr>
        <sz val="9"/>
        <rFont val="Tw Cen MT"/>
        <family val="2"/>
      </rPr>
      <t>APL-I-267</t>
    </r>
  </si>
  <si>
    <r>
      <rPr>
        <sz val="9"/>
        <rFont val="Tw Cen MT"/>
        <family val="2"/>
      </rPr>
      <t>PR 261/09</t>
    </r>
  </si>
  <si>
    <r>
      <rPr>
        <sz val="9"/>
        <rFont val="Tw Cen MT"/>
        <family val="2"/>
      </rPr>
      <t>Merrex Gold Mali SARL</t>
    </r>
  </si>
  <si>
    <r>
      <rPr>
        <sz val="9"/>
        <rFont val="Tw Cen MT"/>
        <family val="2"/>
      </rPr>
      <t>081120075R</t>
    </r>
  </si>
  <si>
    <r>
      <rPr>
        <sz val="9"/>
        <rFont val="Tw Cen MT"/>
        <family val="2"/>
      </rPr>
      <t>APL-I-2670</t>
    </r>
  </si>
  <si>
    <r>
      <rPr>
        <sz val="9"/>
        <rFont val="Tw Cen MT"/>
        <family val="2"/>
      </rPr>
      <t>AEX 2169/19</t>
    </r>
  </si>
  <si>
    <r>
      <rPr>
        <sz val="10"/>
        <rFont val="Tw Cen MT"/>
        <family val="2"/>
      </rPr>
      <t>Baraba-Lagué</t>
    </r>
  </si>
  <si>
    <r>
      <rPr>
        <sz val="9"/>
        <rFont val="Tw Cen MT"/>
        <family val="2"/>
      </rPr>
      <t>APL-I-2671</t>
    </r>
  </si>
  <si>
    <r>
      <rPr>
        <sz val="9"/>
        <rFont val="Tw Cen MT"/>
        <family val="2"/>
      </rPr>
      <t>APL-I-2672</t>
    </r>
  </si>
  <si>
    <r>
      <rPr>
        <sz val="9"/>
        <rFont val="Tw Cen MT"/>
        <family val="2"/>
      </rPr>
      <t>PR 2436/20</t>
    </r>
  </si>
  <si>
    <r>
      <rPr>
        <sz val="9"/>
        <rFont val="Tw Cen MT"/>
        <family val="2"/>
      </rPr>
      <t>APL-I-2673</t>
    </r>
  </si>
  <si>
    <r>
      <rPr>
        <sz val="9"/>
        <rFont val="Tw Cen MT"/>
        <family val="2"/>
      </rPr>
      <t>AEX 2175/19</t>
    </r>
  </si>
  <si>
    <r>
      <rPr>
        <sz val="10"/>
        <rFont val="Tw Cen MT"/>
        <family val="2"/>
      </rPr>
      <t>Kourouba-Nord-Ouest</t>
    </r>
  </si>
  <si>
    <r>
      <rPr>
        <sz val="9"/>
        <rFont val="Tw Cen MT"/>
        <family val="2"/>
      </rPr>
      <t>APL-I-2674</t>
    </r>
  </si>
  <si>
    <r>
      <rPr>
        <sz val="9"/>
        <rFont val="Tw Cen MT"/>
        <family val="2"/>
      </rPr>
      <t>AEX 2176/19</t>
    </r>
  </si>
  <si>
    <r>
      <rPr>
        <sz val="9"/>
        <rFont val="Tw Cen MT"/>
        <family val="2"/>
      </rPr>
      <t>APL-I-2675</t>
    </r>
  </si>
  <si>
    <r>
      <rPr>
        <sz val="10"/>
        <rFont val="Tw Cen MT"/>
        <family val="2"/>
      </rPr>
      <t>Kénieréla</t>
    </r>
  </si>
  <si>
    <r>
      <rPr>
        <sz val="9"/>
        <rFont val="Tw Cen MT"/>
        <family val="2"/>
      </rPr>
      <t>APL-I-2676</t>
    </r>
  </si>
  <si>
    <r>
      <rPr>
        <sz val="9"/>
        <rFont val="Tw Cen MT"/>
        <family val="2"/>
      </rPr>
      <t>APL-I-2677</t>
    </r>
  </si>
  <si>
    <r>
      <rPr>
        <sz val="9"/>
        <rFont val="Tw Cen MT"/>
        <family val="2"/>
      </rPr>
      <t>PR 2557/21</t>
    </r>
  </si>
  <si>
    <r>
      <rPr>
        <sz val="9"/>
        <rFont val="Tw Cen MT"/>
        <family val="2"/>
      </rPr>
      <t>APL-I-2678</t>
    </r>
  </si>
  <si>
    <r>
      <rPr>
        <sz val="9"/>
        <rFont val="Tw Cen MT"/>
        <family val="2"/>
      </rPr>
      <t>AEX 2187/19</t>
    </r>
  </si>
  <si>
    <r>
      <rPr>
        <sz val="9"/>
        <rFont val="Tw Cen MT"/>
        <family val="2"/>
      </rPr>
      <t>SOCIETE DE GESTION DES CARRIERES DU MALI MINING-SARL « SOGECAM MINING-SARL »</t>
    </r>
  </si>
  <si>
    <r>
      <rPr>
        <sz val="9"/>
        <rFont val="Tw Cen MT"/>
        <family val="2"/>
      </rPr>
      <t>0808000808N</t>
    </r>
  </si>
  <si>
    <r>
      <rPr>
        <sz val="10"/>
        <rFont val="Tw Cen MT"/>
        <family val="2"/>
      </rPr>
      <t>Fabougoula-Est</t>
    </r>
  </si>
  <si>
    <r>
      <rPr>
        <sz val="9"/>
        <rFont val="Tw Cen MT"/>
        <family val="2"/>
      </rPr>
      <t>APL-I-2679</t>
    </r>
  </si>
  <si>
    <r>
      <rPr>
        <sz val="9"/>
        <rFont val="Tw Cen MT"/>
        <family val="2"/>
      </rPr>
      <t>APL-I-268</t>
    </r>
  </si>
  <si>
    <r>
      <rPr>
        <sz val="9"/>
        <rFont val="Tw Cen MT"/>
        <family val="2"/>
      </rPr>
      <t>PR 262/09</t>
    </r>
  </si>
  <si>
    <r>
      <rPr>
        <sz val="9"/>
        <rFont val="Tw Cen MT"/>
        <family val="2"/>
      </rPr>
      <t>APL-I-2680</t>
    </r>
  </si>
  <si>
    <r>
      <rPr>
        <sz val="9"/>
        <rFont val="Tw Cen MT"/>
        <family val="2"/>
      </rPr>
      <t>APL-I-2681</t>
    </r>
  </si>
  <si>
    <r>
      <rPr>
        <sz val="9"/>
        <rFont val="Tw Cen MT"/>
        <family val="2"/>
      </rPr>
      <t>AEX 2188/19</t>
    </r>
  </si>
  <si>
    <r>
      <rPr>
        <sz val="10"/>
        <rFont val="Tw Cen MT"/>
        <family val="2"/>
      </rPr>
      <t>Manakorola</t>
    </r>
  </si>
  <si>
    <r>
      <rPr>
        <sz val="9"/>
        <rFont val="Tw Cen MT"/>
        <family val="2"/>
      </rPr>
      <t>APL-I-2682</t>
    </r>
  </si>
  <si>
    <r>
      <rPr>
        <sz val="9"/>
        <rFont val="Tw Cen MT"/>
        <family val="2"/>
      </rPr>
      <t>PR 2477/21</t>
    </r>
  </si>
  <si>
    <r>
      <rPr>
        <sz val="9"/>
        <rFont val="Tw Cen MT"/>
        <family val="2"/>
      </rPr>
      <t>APL-I-2683</t>
    </r>
  </si>
  <si>
    <r>
      <rPr>
        <sz val="9"/>
        <rFont val="Tw Cen MT"/>
        <family val="2"/>
      </rPr>
      <t>PR 2412/20</t>
    </r>
  </si>
  <si>
    <r>
      <rPr>
        <sz val="9"/>
        <rFont val="Tw Cen MT"/>
        <family val="2"/>
      </rPr>
      <t>APL-I-2684</t>
    </r>
  </si>
  <si>
    <r>
      <rPr>
        <sz val="9"/>
        <rFont val="Tw Cen MT"/>
        <family val="2"/>
      </rPr>
      <t>PR 2445/20</t>
    </r>
  </si>
  <si>
    <r>
      <rPr>
        <sz val="9"/>
        <rFont val="Tw Cen MT"/>
        <family val="2"/>
      </rPr>
      <t>APL-I-2685</t>
    </r>
  </si>
  <si>
    <r>
      <rPr>
        <sz val="9"/>
        <rFont val="Tw Cen MT"/>
        <family val="2"/>
      </rPr>
      <t>APL-I-2686</t>
    </r>
  </si>
  <si>
    <r>
      <rPr>
        <sz val="10"/>
        <rFont val="Tw Cen MT"/>
        <family val="2"/>
      </rPr>
      <t>Dag-Dag Nord</t>
    </r>
  </si>
  <si>
    <r>
      <rPr>
        <sz val="9"/>
        <rFont val="Tw Cen MT"/>
        <family val="2"/>
      </rPr>
      <t>APL-I-2687</t>
    </r>
  </si>
  <si>
    <r>
      <rPr>
        <sz val="10"/>
        <rFont val="Tw Cen MT"/>
        <family val="2"/>
      </rPr>
      <t>N'Gokoli Est</t>
    </r>
  </si>
  <si>
    <r>
      <rPr>
        <sz val="9"/>
        <rFont val="Tw Cen MT"/>
        <family val="2"/>
      </rPr>
      <t>APL-I-2688</t>
    </r>
  </si>
  <si>
    <r>
      <rPr>
        <sz val="9"/>
        <rFont val="Tw Cen MT"/>
        <family val="2"/>
      </rPr>
      <t>Or Mali SARL</t>
    </r>
  </si>
  <si>
    <r>
      <rPr>
        <sz val="9"/>
        <rFont val="Tw Cen MT"/>
        <family val="2"/>
      </rPr>
      <t>084114060K</t>
    </r>
  </si>
  <si>
    <r>
      <rPr>
        <sz val="10"/>
        <rFont val="Tw Cen MT"/>
        <family val="2"/>
      </rPr>
      <t>Tamassé</t>
    </r>
  </si>
  <si>
    <r>
      <rPr>
        <sz val="9"/>
        <rFont val="Tw Cen MT"/>
        <family val="2"/>
      </rPr>
      <t>APL-I-2689</t>
    </r>
  </si>
  <si>
    <r>
      <rPr>
        <sz val="10"/>
        <rFont val="Tw Cen MT"/>
        <family val="2"/>
      </rPr>
      <t>Faraba-ouest</t>
    </r>
  </si>
  <si>
    <r>
      <rPr>
        <sz val="9"/>
        <rFont val="Tw Cen MT"/>
        <family val="2"/>
      </rPr>
      <t>APL-I-269</t>
    </r>
  </si>
  <si>
    <r>
      <rPr>
        <sz val="9"/>
        <rFont val="Tw Cen MT"/>
        <family val="2"/>
      </rPr>
      <t>PR 263/09</t>
    </r>
  </si>
  <si>
    <r>
      <rPr>
        <sz val="9"/>
        <rFont val="Tw Cen MT"/>
        <family val="2"/>
      </rPr>
      <t>Bida Minig SARL</t>
    </r>
  </si>
  <si>
    <r>
      <rPr>
        <sz val="9"/>
        <rFont val="Tw Cen MT"/>
        <family val="2"/>
      </rPr>
      <t>086119925B</t>
    </r>
  </si>
  <si>
    <r>
      <rPr>
        <sz val="9"/>
        <rFont val="Tw Cen MT"/>
        <family val="2"/>
      </rPr>
      <t>APL-I-2690</t>
    </r>
  </si>
  <si>
    <r>
      <rPr>
        <sz val="10"/>
        <rFont val="Tw Cen MT"/>
        <family val="2"/>
      </rPr>
      <t>Pitiangoma Est</t>
    </r>
  </si>
  <si>
    <r>
      <rPr>
        <sz val="9"/>
        <rFont val="Tw Cen MT"/>
        <family val="2"/>
      </rPr>
      <t>APL-I-2691</t>
    </r>
  </si>
  <si>
    <r>
      <rPr>
        <sz val="9"/>
        <rFont val="Tw Cen MT"/>
        <family val="2"/>
      </rPr>
      <t>COMMERCE GENERAL FINE"CGF-SARLU</t>
    </r>
  </si>
  <si>
    <r>
      <rPr>
        <sz val="9"/>
        <rFont val="Tw Cen MT"/>
        <family val="2"/>
      </rPr>
      <t>085103149P</t>
    </r>
  </si>
  <si>
    <r>
      <rPr>
        <sz val="9"/>
        <rFont val="Tw Cen MT"/>
        <family val="2"/>
      </rPr>
      <t>APL-I-2692</t>
    </r>
  </si>
  <si>
    <r>
      <rPr>
        <sz val="9"/>
        <rFont val="Tw Cen MT"/>
        <family val="2"/>
      </rPr>
      <t>Korka Service SARL</t>
    </r>
  </si>
  <si>
    <r>
      <rPr>
        <sz val="9"/>
        <rFont val="Tw Cen MT"/>
        <family val="2"/>
      </rPr>
      <t>083302116X</t>
    </r>
  </si>
  <si>
    <r>
      <rPr>
        <sz val="10"/>
        <rFont val="Tw Cen MT"/>
        <family val="2"/>
      </rPr>
      <t>Zangasso</t>
    </r>
  </si>
  <si>
    <r>
      <rPr>
        <sz val="9"/>
        <rFont val="Tw Cen MT"/>
        <family val="2"/>
      </rPr>
      <t>APL-I-2693</t>
    </r>
  </si>
  <si>
    <r>
      <rPr>
        <sz val="9"/>
        <rFont val="Tw Cen MT"/>
        <family val="2"/>
      </rPr>
      <t>PR 2291/20</t>
    </r>
  </si>
  <si>
    <r>
      <rPr>
        <sz val="9"/>
        <rFont val="Tw Cen MT"/>
        <family val="2"/>
      </rPr>
      <t>APL-I-2694</t>
    </r>
  </si>
  <si>
    <r>
      <rPr>
        <sz val="9"/>
        <rFont val="Tw Cen MT"/>
        <family val="2"/>
      </rPr>
      <t>AEX 2186/19</t>
    </r>
  </si>
  <si>
    <r>
      <rPr>
        <sz val="9"/>
        <rFont val="Tw Cen MT"/>
        <family val="2"/>
      </rPr>
      <t>APL-I-2695</t>
    </r>
  </si>
  <si>
    <r>
      <rPr>
        <sz val="9"/>
        <rFont val="Tw Cen MT"/>
        <family val="2"/>
      </rPr>
      <t>AEX 2189/19</t>
    </r>
  </si>
  <si>
    <r>
      <rPr>
        <sz val="9"/>
        <rFont val="Tw Cen MT"/>
        <family val="2"/>
      </rPr>
      <t>"ROYAL MINING" SARL</t>
    </r>
  </si>
  <si>
    <r>
      <rPr>
        <sz val="9"/>
        <rFont val="Tw Cen MT"/>
        <family val="2"/>
      </rPr>
      <t>083336753X</t>
    </r>
  </si>
  <si>
    <r>
      <rPr>
        <sz val="10"/>
        <rFont val="Tw Cen MT"/>
        <family val="2"/>
      </rPr>
      <t>Déniéla</t>
    </r>
  </si>
  <si>
    <r>
      <rPr>
        <sz val="9"/>
        <rFont val="Tw Cen MT"/>
        <family val="2"/>
      </rPr>
      <t>APL-I-2696</t>
    </r>
  </si>
  <si>
    <r>
      <rPr>
        <sz val="9"/>
        <rFont val="Tw Cen MT"/>
        <family val="2"/>
      </rPr>
      <t>SOCIETE MINIERE DE NANSALA</t>
    </r>
  </si>
  <si>
    <r>
      <rPr>
        <sz val="9"/>
        <rFont val="Tw Cen MT"/>
        <family val="2"/>
      </rPr>
      <t>085141818V</t>
    </r>
  </si>
  <si>
    <r>
      <rPr>
        <sz val="10"/>
        <rFont val="Tw Cen MT"/>
        <family val="2"/>
      </rPr>
      <t>Mansala</t>
    </r>
  </si>
  <si>
    <r>
      <rPr>
        <sz val="9"/>
        <rFont val="Tw Cen MT"/>
        <family val="2"/>
      </rPr>
      <t>APL-I-2697</t>
    </r>
  </si>
  <si>
    <r>
      <rPr>
        <sz val="9"/>
        <rFont val="Tw Cen MT"/>
        <family val="2"/>
      </rPr>
      <t>AEX 2201/19</t>
    </r>
  </si>
  <si>
    <r>
      <rPr>
        <sz val="10"/>
        <rFont val="Tw Cen MT"/>
        <family val="2"/>
      </rPr>
      <t>BANANKORO</t>
    </r>
  </si>
  <si>
    <r>
      <rPr>
        <sz val="9"/>
        <rFont val="Tw Cen MT"/>
        <family val="2"/>
      </rPr>
      <t>APL-I-2698</t>
    </r>
  </si>
  <si>
    <r>
      <rPr>
        <sz val="10"/>
        <rFont val="Tw Cen MT"/>
        <family val="2"/>
      </rPr>
      <t>FARABA-EST</t>
    </r>
  </si>
  <si>
    <r>
      <rPr>
        <sz val="9"/>
        <rFont val="Tw Cen MT"/>
        <family val="2"/>
      </rPr>
      <t>APL-I-2699</t>
    </r>
  </si>
  <si>
    <r>
      <rPr>
        <sz val="10"/>
        <rFont val="Tw Cen MT"/>
        <family val="2"/>
      </rPr>
      <t>Kebila</t>
    </r>
  </si>
  <si>
    <r>
      <rPr>
        <sz val="9"/>
        <rFont val="Tw Cen MT"/>
        <family val="2"/>
      </rPr>
      <t>APL-I-27</t>
    </r>
  </si>
  <si>
    <r>
      <rPr>
        <sz val="9"/>
        <rFont val="Tw Cen MT"/>
        <family val="2"/>
      </rPr>
      <t>PR 25/11</t>
    </r>
  </si>
  <si>
    <r>
      <rPr>
        <sz val="9"/>
        <rFont val="Tw Cen MT"/>
        <family val="2"/>
      </rPr>
      <t>Amagold-Fields SARL</t>
    </r>
  </si>
  <si>
    <r>
      <rPr>
        <sz val="9"/>
        <rFont val="Tw Cen MT"/>
        <family val="2"/>
      </rPr>
      <t>082237029E</t>
    </r>
  </si>
  <si>
    <r>
      <rPr>
        <sz val="9"/>
        <rFont val="Tw Cen MT"/>
        <family val="2"/>
      </rPr>
      <t>APL-I-270</t>
    </r>
  </si>
  <si>
    <r>
      <rPr>
        <sz val="9"/>
        <rFont val="Tw Cen MT"/>
        <family val="2"/>
      </rPr>
      <t>PR 264/09</t>
    </r>
  </si>
  <si>
    <r>
      <rPr>
        <sz val="9"/>
        <rFont val="Tw Cen MT"/>
        <family val="2"/>
      </rPr>
      <t>Sandeep Garg &amp; Company SARL</t>
    </r>
  </si>
  <si>
    <r>
      <rPr>
        <sz val="9"/>
        <rFont val="Tw Cen MT"/>
        <family val="2"/>
      </rPr>
      <t>APL-I-2700</t>
    </r>
  </si>
  <si>
    <r>
      <rPr>
        <sz val="9"/>
        <rFont val="Tw Cen MT"/>
        <family val="2"/>
      </rPr>
      <t>AEX 2200/19</t>
    </r>
  </si>
  <si>
    <r>
      <rPr>
        <sz val="9"/>
        <rFont val="Tw Cen MT"/>
        <family val="2"/>
      </rPr>
      <t>SOCIETE MINIERE DE RECHERCHE ESARL T D'EXPLOITATION D'OR -SARL "SOMIREO"</t>
    </r>
  </si>
  <si>
    <r>
      <rPr>
        <sz val="9"/>
        <rFont val="Tw Cen MT"/>
        <family val="2"/>
      </rPr>
      <t>086134454B</t>
    </r>
  </si>
  <si>
    <r>
      <rPr>
        <sz val="10"/>
        <rFont val="Tw Cen MT"/>
        <family val="2"/>
      </rPr>
      <t>Kaniéné</t>
    </r>
  </si>
  <si>
    <r>
      <rPr>
        <sz val="9"/>
        <rFont val="Tw Cen MT"/>
        <family val="2"/>
      </rPr>
      <t>APL-I-2701</t>
    </r>
  </si>
  <si>
    <r>
      <rPr>
        <sz val="9"/>
        <rFont val="Tw Cen MT"/>
        <family val="2"/>
      </rPr>
      <t>AEX 2203/19</t>
    </r>
  </si>
  <si>
    <r>
      <rPr>
        <sz val="10"/>
        <rFont val="Tw Cen MT"/>
        <family val="2"/>
      </rPr>
      <t>Sébenidian</t>
    </r>
  </si>
  <si>
    <r>
      <rPr>
        <sz val="9"/>
        <rFont val="Tw Cen MT"/>
        <family val="2"/>
      </rPr>
      <t>APL-I-2702</t>
    </r>
  </si>
  <si>
    <r>
      <rPr>
        <sz val="9"/>
        <rFont val="Tw Cen MT"/>
        <family val="2"/>
      </rPr>
      <t>AEX 2204/19</t>
    </r>
  </si>
  <si>
    <r>
      <rPr>
        <sz val="10"/>
        <rFont val="Tw Cen MT"/>
        <family val="2"/>
      </rPr>
      <t>OUROUMPANA</t>
    </r>
  </si>
  <si>
    <r>
      <rPr>
        <sz val="9"/>
        <rFont val="Tw Cen MT"/>
        <family val="2"/>
      </rPr>
      <t>APL-I-2703</t>
    </r>
  </si>
  <si>
    <r>
      <rPr>
        <sz val="9"/>
        <rFont val="Tw Cen MT"/>
        <family val="2"/>
      </rPr>
      <t>AEX 2205/19</t>
    </r>
  </si>
  <si>
    <r>
      <rPr>
        <sz val="10"/>
        <rFont val="Tw Cen MT"/>
        <family val="2"/>
      </rPr>
      <t>Diguélou</t>
    </r>
  </si>
  <si>
    <r>
      <rPr>
        <sz val="9"/>
        <rFont val="Tw Cen MT"/>
        <family val="2"/>
      </rPr>
      <t>APL-I-2704</t>
    </r>
  </si>
  <si>
    <r>
      <rPr>
        <sz val="9"/>
        <rFont val="Tw Cen MT"/>
        <family val="2"/>
      </rPr>
      <t>APL-I-2705</t>
    </r>
  </si>
  <si>
    <r>
      <rPr>
        <sz val="9"/>
        <rFont val="Tw Cen MT"/>
        <family val="2"/>
      </rPr>
      <t>PR 2361/20</t>
    </r>
  </si>
  <si>
    <r>
      <rPr>
        <sz val="9"/>
        <rFont val="Tw Cen MT"/>
        <family val="2"/>
      </rPr>
      <t>APL-I-2706</t>
    </r>
  </si>
  <si>
    <r>
      <rPr>
        <sz val="9"/>
        <rFont val="Tw Cen MT"/>
        <family val="2"/>
      </rPr>
      <t>APL-I-2707</t>
    </r>
  </si>
  <si>
    <r>
      <rPr>
        <sz val="9"/>
        <rFont val="Tw Cen MT"/>
        <family val="2"/>
      </rPr>
      <t>AEX 2199/19</t>
    </r>
  </si>
  <si>
    <r>
      <rPr>
        <sz val="9"/>
        <rFont val="Tw Cen MT"/>
        <family val="2"/>
      </rPr>
      <t>SOCIETE DE GESTION DES CARRIERES DU MALI MINING-SARL  "SOGECAM MINING-SARL"</t>
    </r>
  </si>
  <si>
    <r>
      <rPr>
        <sz val="9"/>
        <rFont val="Tw Cen MT"/>
        <family val="2"/>
      </rPr>
      <t>0800000123B</t>
    </r>
  </si>
  <si>
    <r>
      <rPr>
        <sz val="10"/>
        <rFont val="Tw Cen MT"/>
        <family val="2"/>
      </rPr>
      <t>Yélékébougou-Sud</t>
    </r>
  </si>
  <si>
    <r>
      <rPr>
        <sz val="9"/>
        <rFont val="Tw Cen MT"/>
        <family val="2"/>
      </rPr>
      <t>APL-I-2708</t>
    </r>
  </si>
  <si>
    <r>
      <rPr>
        <sz val="9"/>
        <rFont val="Tw Cen MT"/>
        <family val="2"/>
      </rPr>
      <t>PR 2341/20</t>
    </r>
  </si>
  <si>
    <r>
      <rPr>
        <sz val="9"/>
        <rFont val="Tw Cen MT"/>
        <family val="2"/>
      </rPr>
      <t>TITAN MINING CONSULTING &amp; TRADING "TMCT"sarl</t>
    </r>
  </si>
  <si>
    <r>
      <rPr>
        <sz val="9"/>
        <rFont val="Tw Cen MT"/>
        <family val="2"/>
      </rPr>
      <t>085141531j</t>
    </r>
  </si>
  <si>
    <r>
      <rPr>
        <sz val="9"/>
        <rFont val="Tw Cen MT"/>
        <family val="2"/>
      </rPr>
      <t>APL-I-2709</t>
    </r>
  </si>
  <si>
    <r>
      <rPr>
        <sz val="9"/>
        <rFont val="Tw Cen MT"/>
        <family val="2"/>
      </rPr>
      <t>APL-I-271</t>
    </r>
  </si>
  <si>
    <r>
      <rPr>
        <sz val="9"/>
        <rFont val="Tw Cen MT"/>
        <family val="2"/>
      </rPr>
      <t>PR 265/05</t>
    </r>
  </si>
  <si>
    <r>
      <rPr>
        <sz val="10"/>
        <rFont val="Tw Cen MT"/>
        <family val="2"/>
      </rPr>
      <t>Kobokoto</t>
    </r>
  </si>
  <si>
    <r>
      <rPr>
        <sz val="9"/>
        <rFont val="Tw Cen MT"/>
        <family val="2"/>
      </rPr>
      <t>APL-I-2710</t>
    </r>
  </si>
  <si>
    <r>
      <rPr>
        <sz val="9"/>
        <rFont val="Tw Cen MT"/>
        <family val="2"/>
      </rPr>
      <t>AEX 2270/19</t>
    </r>
  </si>
  <si>
    <r>
      <rPr>
        <sz val="9"/>
        <rFont val="Tw Cen MT"/>
        <family val="2"/>
      </rPr>
      <t>"AGILE SARL"</t>
    </r>
  </si>
  <si>
    <r>
      <rPr>
        <sz val="9"/>
        <rFont val="Tw Cen MT"/>
        <family val="2"/>
      </rPr>
      <t>086134998E</t>
    </r>
  </si>
  <si>
    <r>
      <rPr>
        <sz val="9"/>
        <rFont val="Tw Cen MT"/>
        <family val="2"/>
      </rPr>
      <t>APL-I-2711</t>
    </r>
  </si>
  <si>
    <r>
      <rPr>
        <sz val="10"/>
        <rFont val="Tw Cen MT"/>
        <family val="2"/>
      </rPr>
      <t>Koré</t>
    </r>
  </si>
  <si>
    <r>
      <rPr>
        <sz val="9"/>
        <rFont val="Tw Cen MT"/>
        <family val="2"/>
      </rPr>
      <t>APL-I-2712</t>
    </r>
  </si>
  <si>
    <r>
      <rPr>
        <sz val="10"/>
        <rFont val="Tw Cen MT"/>
        <family val="2"/>
      </rPr>
      <t>MANFALA</t>
    </r>
  </si>
  <si>
    <r>
      <rPr>
        <sz val="9"/>
        <rFont val="Tw Cen MT"/>
        <family val="2"/>
      </rPr>
      <t>APL-I-2713</t>
    </r>
  </si>
  <si>
    <r>
      <rPr>
        <sz val="9"/>
        <rFont val="Tw Cen MT"/>
        <family val="2"/>
      </rPr>
      <t>AEX 2198/19</t>
    </r>
  </si>
  <si>
    <r>
      <rPr>
        <sz val="9"/>
        <rFont val="Tw Cen MT"/>
        <family val="2"/>
      </rPr>
      <t>APL-I-2714</t>
    </r>
  </si>
  <si>
    <r>
      <rPr>
        <sz val="9"/>
        <rFont val="Tw Cen MT"/>
        <family val="2"/>
      </rPr>
      <t>Mali Oriental Ressources "O.R.S SARLU</t>
    </r>
  </si>
  <si>
    <r>
      <rPr>
        <sz val="9"/>
        <rFont val="Tw Cen MT"/>
        <family val="2"/>
      </rPr>
      <t>025029850M</t>
    </r>
  </si>
  <si>
    <r>
      <rPr>
        <sz val="9"/>
        <rFont val="Tw Cen MT"/>
        <family val="2"/>
      </rPr>
      <t>APL-I-2715</t>
    </r>
  </si>
  <si>
    <r>
      <rPr>
        <sz val="9"/>
        <rFont val="Tw Cen MT"/>
        <family val="2"/>
      </rPr>
      <t>Latérites</t>
    </r>
  </si>
  <si>
    <r>
      <rPr>
        <sz val="10"/>
        <rFont val="Tw Cen MT"/>
        <family val="2"/>
      </rPr>
      <t>Dialakoro-Nord</t>
    </r>
  </si>
  <si>
    <r>
      <rPr>
        <sz val="9"/>
        <rFont val="Tw Cen MT"/>
        <family val="2"/>
      </rPr>
      <t>APL-I-2716</t>
    </r>
  </si>
  <si>
    <r>
      <rPr>
        <sz val="9"/>
        <rFont val="Tw Cen MT"/>
        <family val="2"/>
      </rPr>
      <t>AEX 2271/19</t>
    </r>
  </si>
  <si>
    <r>
      <rPr>
        <sz val="9"/>
        <rFont val="Tw Cen MT"/>
        <family val="2"/>
      </rPr>
      <t>"JIN XIN MINING-S.A.R.L"</t>
    </r>
  </si>
  <si>
    <r>
      <rPr>
        <sz val="9"/>
        <rFont val="Tw Cen MT"/>
        <family val="2"/>
      </rPr>
      <t>081135705L</t>
    </r>
  </si>
  <si>
    <r>
      <rPr>
        <sz val="9"/>
        <rFont val="Tw Cen MT"/>
        <family val="2"/>
      </rPr>
      <t>APL-I-2717</t>
    </r>
  </si>
  <si>
    <r>
      <rPr>
        <sz val="9"/>
        <rFont val="Tw Cen MT"/>
        <family val="2"/>
      </rPr>
      <t>APL-I-2718</t>
    </r>
  </si>
  <si>
    <r>
      <rPr>
        <sz val="10"/>
        <rFont val="Tw Cen MT"/>
        <family val="2"/>
      </rPr>
      <t>Ouroupana</t>
    </r>
  </si>
  <si>
    <r>
      <rPr>
        <sz val="9"/>
        <rFont val="Tw Cen MT"/>
        <family val="2"/>
      </rPr>
      <t>APL-I-2719</t>
    </r>
  </si>
  <si>
    <r>
      <rPr>
        <sz val="9"/>
        <rFont val="Tw Cen MT"/>
        <family val="2"/>
      </rPr>
      <t>AEX 2222/19</t>
    </r>
  </si>
  <si>
    <r>
      <rPr>
        <sz val="10"/>
        <rFont val="Tw Cen MT"/>
        <family val="2"/>
      </rPr>
      <t>Lambatara-Est</t>
    </r>
  </si>
  <si>
    <r>
      <rPr>
        <sz val="9"/>
        <rFont val="Tw Cen MT"/>
        <family val="2"/>
      </rPr>
      <t>APL-I-272</t>
    </r>
  </si>
  <si>
    <r>
      <rPr>
        <sz val="9"/>
        <rFont val="Tw Cen MT"/>
        <family val="2"/>
      </rPr>
      <t>PR 266/07</t>
    </r>
  </si>
  <si>
    <r>
      <rPr>
        <sz val="9"/>
        <rFont val="Tw Cen MT"/>
        <family val="2"/>
      </rPr>
      <t>APL-I-2720</t>
    </r>
  </si>
  <si>
    <r>
      <rPr>
        <sz val="10"/>
        <rFont val="Tw Cen MT"/>
        <family val="2"/>
      </rPr>
      <t>Madinékounta</t>
    </r>
  </si>
  <si>
    <r>
      <rPr>
        <sz val="9"/>
        <rFont val="Tw Cen MT"/>
        <family val="2"/>
      </rPr>
      <t>APL-I-2721</t>
    </r>
  </si>
  <si>
    <r>
      <rPr>
        <sz val="9"/>
        <rFont val="Tw Cen MT"/>
        <family val="2"/>
      </rPr>
      <t>Kaolin</t>
    </r>
  </si>
  <si>
    <r>
      <rPr>
        <sz val="10"/>
        <rFont val="Tw Cen MT"/>
        <family val="2"/>
      </rPr>
      <t>Baraouéli</t>
    </r>
  </si>
  <si>
    <r>
      <rPr>
        <sz val="9"/>
        <rFont val="Tw Cen MT"/>
        <family val="2"/>
      </rPr>
      <t>APL-I-2722</t>
    </r>
  </si>
  <si>
    <r>
      <rPr>
        <sz val="10"/>
        <rFont val="Tw Cen MT"/>
        <family val="2"/>
      </rPr>
      <t>Siratiguila</t>
    </r>
  </si>
  <si>
    <r>
      <rPr>
        <sz val="9"/>
        <rFont val="Tw Cen MT"/>
        <family val="2"/>
      </rPr>
      <t>APL-I-2723</t>
    </r>
  </si>
  <si>
    <r>
      <rPr>
        <sz val="9"/>
        <rFont val="Tw Cen MT"/>
        <family val="2"/>
      </rPr>
      <t>APL-I-2724</t>
    </r>
  </si>
  <si>
    <r>
      <rPr>
        <sz val="9"/>
        <rFont val="Tw Cen MT"/>
        <family val="2"/>
      </rPr>
      <t>AEX 2225/19</t>
    </r>
  </si>
  <si>
    <r>
      <rPr>
        <sz val="9"/>
        <rFont val="Tw Cen MT"/>
        <family val="2"/>
      </rPr>
      <t>APL-I-2725</t>
    </r>
  </si>
  <si>
    <r>
      <rPr>
        <sz val="9"/>
        <rFont val="Tw Cen MT"/>
        <family val="2"/>
      </rPr>
      <t>AEX 2224/19</t>
    </r>
  </si>
  <si>
    <r>
      <rPr>
        <sz val="10"/>
        <rFont val="Tw Cen MT"/>
        <family val="2"/>
      </rPr>
      <t>Sélofara-Nord</t>
    </r>
  </si>
  <si>
    <r>
      <rPr>
        <sz val="9"/>
        <rFont val="Tw Cen MT"/>
        <family val="2"/>
      </rPr>
      <t>APL-I-2726</t>
    </r>
  </si>
  <si>
    <r>
      <rPr>
        <sz val="9"/>
        <rFont val="Tw Cen MT"/>
        <family val="2"/>
      </rPr>
      <t>AEX 2223/19</t>
    </r>
  </si>
  <si>
    <r>
      <rPr>
        <sz val="9"/>
        <rFont val="Tw Cen MT"/>
        <family val="2"/>
      </rPr>
      <t>APL-I-2727</t>
    </r>
  </si>
  <si>
    <r>
      <rPr>
        <sz val="9"/>
        <rFont val="Tw Cen MT"/>
        <family val="2"/>
      </rPr>
      <t>AEX 2221/19</t>
    </r>
  </si>
  <si>
    <r>
      <rPr>
        <sz val="9"/>
        <rFont val="Tw Cen MT"/>
        <family val="2"/>
      </rPr>
      <t>APL-I-2728</t>
    </r>
  </si>
  <si>
    <r>
      <rPr>
        <sz val="9"/>
        <rFont val="Tw Cen MT"/>
        <family val="2"/>
      </rPr>
      <t>APL-I-2729</t>
    </r>
  </si>
  <si>
    <r>
      <rPr>
        <sz val="9"/>
        <rFont val="Tw Cen MT"/>
        <family val="2"/>
      </rPr>
      <t>APL-I-273</t>
    </r>
  </si>
  <si>
    <r>
      <rPr>
        <sz val="9"/>
        <rFont val="Tw Cen MT"/>
        <family val="2"/>
      </rPr>
      <t>PR 267/05</t>
    </r>
  </si>
  <si>
    <r>
      <rPr>
        <sz val="9"/>
        <rFont val="Tw Cen MT"/>
        <family val="2"/>
      </rPr>
      <t>New Gold Mali SA</t>
    </r>
  </si>
  <si>
    <r>
      <rPr>
        <sz val="9"/>
        <rFont val="Tw Cen MT"/>
        <family val="2"/>
      </rPr>
      <t>087800350L</t>
    </r>
  </si>
  <si>
    <r>
      <rPr>
        <sz val="10"/>
        <rFont val="Tw Cen MT"/>
        <family val="2"/>
      </rPr>
      <t>Dinkolé</t>
    </r>
  </si>
  <si>
    <r>
      <rPr>
        <sz val="9"/>
        <rFont val="Tw Cen MT"/>
        <family val="2"/>
      </rPr>
      <t>APL-I-2730</t>
    </r>
  </si>
  <si>
    <r>
      <rPr>
        <sz val="10"/>
        <rFont val="Tw Cen MT"/>
        <family val="2"/>
      </rPr>
      <t>Madibaya-Ouest</t>
    </r>
  </si>
  <si>
    <r>
      <rPr>
        <sz val="9"/>
        <rFont val="Tw Cen MT"/>
        <family val="2"/>
      </rPr>
      <t>APL-I-2731</t>
    </r>
  </si>
  <si>
    <r>
      <rPr>
        <sz val="9"/>
        <rFont val="Tw Cen MT"/>
        <family val="2"/>
      </rPr>
      <t>AEX 2268/19</t>
    </r>
  </si>
  <si>
    <r>
      <rPr>
        <sz val="9"/>
        <rFont val="Tw Cen MT"/>
        <family val="2"/>
      </rPr>
      <t>"BERTYN MINING"</t>
    </r>
  </si>
  <si>
    <r>
      <rPr>
        <sz val="9"/>
        <rFont val="Tw Cen MT"/>
        <family val="2"/>
      </rPr>
      <t>087800977G</t>
    </r>
  </si>
  <si>
    <r>
      <rPr>
        <sz val="10"/>
        <rFont val="Tw Cen MT"/>
        <family val="2"/>
      </rPr>
      <t>Guifi</t>
    </r>
  </si>
  <si>
    <r>
      <rPr>
        <sz val="9"/>
        <rFont val="Tw Cen MT"/>
        <family val="2"/>
      </rPr>
      <t>APL-I-2732</t>
    </r>
  </si>
  <si>
    <r>
      <rPr>
        <sz val="10"/>
        <rFont val="Tw Cen MT"/>
        <family val="2"/>
      </rPr>
      <t>Sanankoro II</t>
    </r>
  </si>
  <si>
    <r>
      <rPr>
        <sz val="9"/>
        <rFont val="Tw Cen MT"/>
        <family val="2"/>
      </rPr>
      <t>APL-I-2733</t>
    </r>
  </si>
  <si>
    <r>
      <rPr>
        <sz val="9"/>
        <rFont val="Tw Cen MT"/>
        <family val="2"/>
      </rPr>
      <t>AEX 2227/19</t>
    </r>
  </si>
  <si>
    <r>
      <rPr>
        <sz val="9"/>
        <rFont val="Tw Cen MT"/>
        <family val="2"/>
      </rPr>
      <t>Grès</t>
    </r>
  </si>
  <si>
    <r>
      <rPr>
        <sz val="10"/>
        <rFont val="Tw Cen MT"/>
        <family val="2"/>
      </rPr>
      <t>Mambila</t>
    </r>
  </si>
  <si>
    <r>
      <rPr>
        <sz val="9"/>
        <rFont val="Tw Cen MT"/>
        <family val="2"/>
      </rPr>
      <t>APL-I-2734</t>
    </r>
  </si>
  <si>
    <r>
      <rPr>
        <sz val="9"/>
        <rFont val="Tw Cen MT"/>
        <family val="2"/>
      </rPr>
      <t>PR 2438/20</t>
    </r>
  </si>
  <si>
    <r>
      <rPr>
        <sz val="9"/>
        <rFont val="Tw Cen MT"/>
        <family val="2"/>
      </rPr>
      <t>APL-I-2735</t>
    </r>
  </si>
  <si>
    <r>
      <rPr>
        <sz val="9"/>
        <rFont val="Tw Cen MT"/>
        <family val="2"/>
      </rPr>
      <t>AE 2476/21</t>
    </r>
  </si>
  <si>
    <r>
      <rPr>
        <sz val="9"/>
        <rFont val="Tw Cen MT"/>
        <family val="2"/>
      </rPr>
      <t>CGCOC Group Mali-SARL</t>
    </r>
  </si>
  <si>
    <r>
      <rPr>
        <sz val="9"/>
        <rFont val="Tw Cen MT"/>
        <family val="2"/>
      </rPr>
      <t>085127449J</t>
    </r>
  </si>
  <si>
    <r>
      <rPr>
        <sz val="10"/>
        <rFont val="Tw Cen MT"/>
        <family val="2"/>
      </rPr>
      <t>Nougani-Est</t>
    </r>
  </si>
  <si>
    <r>
      <rPr>
        <sz val="9"/>
        <rFont val="Tw Cen MT"/>
        <family val="2"/>
      </rPr>
      <t>APL-I-2736</t>
    </r>
  </si>
  <si>
    <r>
      <rPr>
        <sz val="9"/>
        <rFont val="Tw Cen MT"/>
        <family val="2"/>
      </rPr>
      <t>APL-I-2737</t>
    </r>
  </si>
  <si>
    <r>
      <rPr>
        <sz val="9"/>
        <rFont val="Tw Cen MT"/>
        <family val="2"/>
      </rPr>
      <t>APL-I-2738</t>
    </r>
  </si>
  <si>
    <r>
      <rPr>
        <sz val="9"/>
        <rFont val="Tw Cen MT"/>
        <family val="2"/>
      </rPr>
      <t>PR 2547/21</t>
    </r>
  </si>
  <si>
    <r>
      <rPr>
        <sz val="9"/>
        <rFont val="Tw Cen MT"/>
        <family val="2"/>
      </rPr>
      <t>APL-I-2739</t>
    </r>
  </si>
  <si>
    <r>
      <rPr>
        <sz val="9"/>
        <rFont val="Tw Cen MT"/>
        <family val="2"/>
      </rPr>
      <t>AEX 2226/19</t>
    </r>
  </si>
  <si>
    <r>
      <rPr>
        <sz val="9"/>
        <rFont val="Tw Cen MT"/>
        <family val="2"/>
      </rPr>
      <t>"XIN WANG MINING CO LTd"</t>
    </r>
  </si>
  <si>
    <r>
      <rPr>
        <sz val="9"/>
        <rFont val="Tw Cen MT"/>
        <family val="2"/>
      </rPr>
      <t>082247255T</t>
    </r>
  </si>
  <si>
    <r>
      <rPr>
        <sz val="10"/>
        <rFont val="Tw Cen MT"/>
        <family val="2"/>
      </rPr>
      <t>Kossaya-Sud-Ouest</t>
    </r>
  </si>
  <si>
    <r>
      <rPr>
        <sz val="9"/>
        <rFont val="Tw Cen MT"/>
        <family val="2"/>
      </rPr>
      <t>APL-I-274</t>
    </r>
  </si>
  <si>
    <r>
      <rPr>
        <sz val="9"/>
        <rFont val="Tw Cen MT"/>
        <family val="2"/>
      </rPr>
      <t>PR 268/07</t>
    </r>
  </si>
  <si>
    <r>
      <rPr>
        <sz val="9"/>
        <rFont val="Tw Cen MT"/>
        <family val="2"/>
      </rPr>
      <t>APL-I-2740</t>
    </r>
  </si>
  <si>
    <r>
      <rPr>
        <sz val="9"/>
        <rFont val="Tw Cen MT"/>
        <family val="2"/>
      </rPr>
      <t>AEX 2336/20</t>
    </r>
  </si>
  <si>
    <r>
      <rPr>
        <sz val="10"/>
        <rFont val="Tw Cen MT"/>
        <family val="2"/>
      </rPr>
      <t>Syakoro</t>
    </r>
  </si>
  <si>
    <r>
      <rPr>
        <sz val="9"/>
        <rFont val="Tw Cen MT"/>
        <family val="2"/>
      </rPr>
      <t>APL-I-2741</t>
    </r>
  </si>
  <si>
    <r>
      <rPr>
        <sz val="10"/>
        <rFont val="Tw Cen MT"/>
        <family val="2"/>
      </rPr>
      <t>Tintiba-Ouest</t>
    </r>
  </si>
  <si>
    <r>
      <rPr>
        <sz val="9"/>
        <rFont val="Tw Cen MT"/>
        <family val="2"/>
      </rPr>
      <t>APL-I-2742</t>
    </r>
  </si>
  <si>
    <r>
      <rPr>
        <sz val="9"/>
        <rFont val="Tw Cen MT"/>
        <family val="2"/>
      </rPr>
      <t>Mali National Gold- SA "MNGS - SA"</t>
    </r>
  </si>
  <si>
    <r>
      <rPr>
        <sz val="9"/>
        <rFont val="Tw Cen MT"/>
        <family val="2"/>
      </rPr>
      <t>086147648E</t>
    </r>
  </si>
  <si>
    <r>
      <rPr>
        <sz val="10"/>
        <rFont val="Tw Cen MT"/>
        <family val="2"/>
      </rPr>
      <t>Niaoulini</t>
    </r>
  </si>
  <si>
    <r>
      <rPr>
        <sz val="9"/>
        <rFont val="Tw Cen MT"/>
        <family val="2"/>
      </rPr>
      <t>APL-I-2743</t>
    </r>
  </si>
  <si>
    <r>
      <rPr>
        <sz val="10"/>
        <rFont val="Tw Cen MT"/>
        <family val="2"/>
      </rPr>
      <t>Faragouaran- Ouest</t>
    </r>
  </si>
  <si>
    <r>
      <rPr>
        <sz val="9"/>
        <rFont val="Tw Cen MT"/>
        <family val="2"/>
      </rPr>
      <t>APL-I-2744</t>
    </r>
  </si>
  <si>
    <r>
      <rPr>
        <sz val="10"/>
        <rFont val="Tw Cen MT"/>
        <family val="2"/>
      </rPr>
      <t>Tiékourala</t>
    </r>
  </si>
  <si>
    <r>
      <rPr>
        <sz val="9"/>
        <rFont val="Tw Cen MT"/>
        <family val="2"/>
      </rPr>
      <t>APL-I-2745</t>
    </r>
  </si>
  <si>
    <r>
      <rPr>
        <sz val="10"/>
        <rFont val="Tw Cen MT"/>
        <family val="2"/>
      </rPr>
      <t>Nioumamakana</t>
    </r>
  </si>
  <si>
    <r>
      <rPr>
        <sz val="9"/>
        <rFont val="Tw Cen MT"/>
        <family val="2"/>
      </rPr>
      <t>APL-I-2746</t>
    </r>
  </si>
  <si>
    <r>
      <rPr>
        <sz val="9"/>
        <rFont val="Tw Cen MT"/>
        <family val="2"/>
      </rPr>
      <t>"MAC &amp; MAC MINING"sarl</t>
    </r>
  </si>
  <si>
    <r>
      <rPr>
        <sz val="9"/>
        <rFont val="Tw Cen MT"/>
        <family val="2"/>
      </rPr>
      <t>084134399B</t>
    </r>
  </si>
  <si>
    <r>
      <rPr>
        <sz val="10"/>
        <rFont val="Tw Cen MT"/>
        <family val="2"/>
      </rPr>
      <t>Kénioto-Sud-ouest</t>
    </r>
  </si>
  <si>
    <r>
      <rPr>
        <sz val="9"/>
        <rFont val="Tw Cen MT"/>
        <family val="2"/>
      </rPr>
      <t>APL-I-2747</t>
    </r>
  </si>
  <si>
    <r>
      <rPr>
        <sz val="10"/>
        <rFont val="Tw Cen MT"/>
        <family val="2"/>
      </rPr>
      <t>Menakoto-Nord</t>
    </r>
  </si>
  <si>
    <r>
      <rPr>
        <sz val="9"/>
        <rFont val="Tw Cen MT"/>
        <family val="2"/>
      </rPr>
      <t>APL-I-2748</t>
    </r>
  </si>
  <si>
    <r>
      <rPr>
        <sz val="9"/>
        <rFont val="Tw Cen MT"/>
        <family val="2"/>
      </rPr>
      <t>AEX 2269/19</t>
    </r>
  </si>
  <si>
    <r>
      <rPr>
        <sz val="9"/>
        <rFont val="Tw Cen MT"/>
        <family val="2"/>
      </rPr>
      <t>MB Mines SARL</t>
    </r>
  </si>
  <si>
    <r>
      <rPr>
        <sz val="9"/>
        <rFont val="Tw Cen MT"/>
        <family val="2"/>
      </rPr>
      <t>082246739B</t>
    </r>
  </si>
  <si>
    <r>
      <rPr>
        <sz val="9"/>
        <rFont val="Tw Cen MT"/>
        <family val="2"/>
      </rPr>
      <t>APL-I-2749</t>
    </r>
  </si>
  <si>
    <r>
      <rPr>
        <sz val="9"/>
        <rFont val="Tw Cen MT"/>
        <family val="2"/>
      </rPr>
      <t>APL-I-275</t>
    </r>
  </si>
  <si>
    <r>
      <rPr>
        <sz val="9"/>
        <rFont val="Tw Cen MT"/>
        <family val="2"/>
      </rPr>
      <t>PR 269/10</t>
    </r>
  </si>
  <si>
    <r>
      <rPr>
        <sz val="9"/>
        <rFont val="Tw Cen MT"/>
        <family val="2"/>
      </rPr>
      <t>Diban S.A</t>
    </r>
  </si>
  <si>
    <r>
      <rPr>
        <sz val="9"/>
        <rFont val="Tw Cen MT"/>
        <family val="2"/>
      </rPr>
      <t>APL-I-2750</t>
    </r>
  </si>
  <si>
    <r>
      <rPr>
        <sz val="9"/>
        <rFont val="Tw Cen MT"/>
        <family val="2"/>
      </rPr>
      <t>AEX 2267/19</t>
    </r>
  </si>
  <si>
    <r>
      <rPr>
        <sz val="9"/>
        <rFont val="Tw Cen MT"/>
        <family val="2"/>
      </rPr>
      <t>APL-I-2751</t>
    </r>
  </si>
  <si>
    <r>
      <rPr>
        <sz val="9"/>
        <rFont val="Tw Cen MT"/>
        <family val="2"/>
      </rPr>
      <t>AEX 2265/19</t>
    </r>
  </si>
  <si>
    <r>
      <rPr>
        <sz val="10"/>
        <rFont val="Tw Cen MT"/>
        <family val="2"/>
      </rPr>
      <t>Sélou-Sud</t>
    </r>
  </si>
  <si>
    <r>
      <rPr>
        <sz val="9"/>
        <rFont val="Tw Cen MT"/>
        <family val="2"/>
      </rPr>
      <t>APL-I-2752</t>
    </r>
  </si>
  <si>
    <r>
      <rPr>
        <sz val="9"/>
        <rFont val="Tw Cen MT"/>
        <family val="2"/>
      </rPr>
      <t>PR 2358/20</t>
    </r>
  </si>
  <si>
    <r>
      <rPr>
        <sz val="9"/>
        <rFont val="Tw Cen MT"/>
        <family val="2"/>
      </rPr>
      <t>APL-I-2753</t>
    </r>
  </si>
  <si>
    <r>
      <rPr>
        <sz val="9"/>
        <rFont val="Tw Cen MT"/>
        <family val="2"/>
      </rPr>
      <t>AEX 2262/19</t>
    </r>
  </si>
  <si>
    <r>
      <rPr>
        <sz val="9"/>
        <rFont val="Tw Cen MT"/>
        <family val="2"/>
      </rPr>
      <t>Global Business Service International - SARL "G.B.S-International"</t>
    </r>
  </si>
  <si>
    <r>
      <rPr>
        <sz val="9"/>
        <rFont val="Tw Cen MT"/>
        <family val="2"/>
      </rPr>
      <t>083336118P</t>
    </r>
  </si>
  <si>
    <r>
      <rPr>
        <sz val="10"/>
        <rFont val="Tw Cen MT"/>
        <family val="2"/>
      </rPr>
      <t>Komana-Kouta Sud</t>
    </r>
  </si>
  <si>
    <r>
      <rPr>
        <sz val="9"/>
        <rFont val="Tw Cen MT"/>
        <family val="2"/>
      </rPr>
      <t>APL-I-2754</t>
    </r>
  </si>
  <si>
    <r>
      <rPr>
        <sz val="9"/>
        <rFont val="Tw Cen MT"/>
        <family val="2"/>
      </rPr>
      <t>PR 2368/20</t>
    </r>
  </si>
  <si>
    <r>
      <rPr>
        <sz val="9"/>
        <rFont val="Tw Cen MT"/>
        <family val="2"/>
      </rPr>
      <t>APL-I-2755</t>
    </r>
  </si>
  <si>
    <r>
      <rPr>
        <sz val="9"/>
        <rFont val="Tw Cen MT"/>
        <family val="2"/>
      </rPr>
      <t>AEX 2266/19</t>
    </r>
  </si>
  <si>
    <r>
      <rPr>
        <sz val="10"/>
        <rFont val="Tw Cen MT"/>
        <family val="2"/>
      </rPr>
      <t>Barayana-Sud</t>
    </r>
  </si>
  <si>
    <r>
      <rPr>
        <sz val="9"/>
        <rFont val="Tw Cen MT"/>
        <family val="2"/>
      </rPr>
      <t>APL-I-2756</t>
    </r>
  </si>
  <si>
    <r>
      <rPr>
        <sz val="9"/>
        <rFont val="Tw Cen MT"/>
        <family val="2"/>
      </rPr>
      <t>APL-I-2757</t>
    </r>
  </si>
  <si>
    <r>
      <rPr>
        <sz val="9"/>
        <rFont val="Tw Cen MT"/>
        <family val="2"/>
      </rPr>
      <t>"HADIS-Distribution et Logistique"SA</t>
    </r>
  </si>
  <si>
    <r>
      <rPr>
        <sz val="9"/>
        <rFont val="Tw Cen MT"/>
        <family val="2"/>
      </rPr>
      <t>083353268E</t>
    </r>
  </si>
  <si>
    <r>
      <rPr>
        <sz val="10"/>
        <rFont val="Tw Cen MT"/>
        <family val="2"/>
      </rPr>
      <t>GAMAYE-EST</t>
    </r>
  </si>
  <si>
    <r>
      <rPr>
        <sz val="9"/>
        <rFont val="Tw Cen MT"/>
        <family val="2"/>
      </rPr>
      <t>APL-I-2758</t>
    </r>
  </si>
  <si>
    <r>
      <rPr>
        <sz val="9"/>
        <rFont val="Tw Cen MT"/>
        <family val="2"/>
      </rPr>
      <t>PR 2355/20</t>
    </r>
  </si>
  <si>
    <r>
      <rPr>
        <sz val="9"/>
        <rFont val="Tw Cen MT"/>
        <family val="2"/>
      </rPr>
      <t>APL-I-2759</t>
    </r>
  </si>
  <si>
    <r>
      <rPr>
        <sz val="10"/>
        <rFont val="Tw Cen MT"/>
        <family val="2"/>
      </rPr>
      <t>Guémbé</t>
    </r>
  </si>
  <si>
    <r>
      <rPr>
        <sz val="9"/>
        <rFont val="Tw Cen MT"/>
        <family val="2"/>
      </rPr>
      <t>APL-I-276</t>
    </r>
  </si>
  <si>
    <r>
      <rPr>
        <sz val="9"/>
        <rFont val="Tw Cen MT"/>
        <family val="2"/>
      </rPr>
      <t>PR 270/07</t>
    </r>
  </si>
  <si>
    <r>
      <rPr>
        <sz val="9"/>
        <rFont val="Tw Cen MT"/>
        <family val="2"/>
      </rPr>
      <t>Coton Global SA</t>
    </r>
  </si>
  <si>
    <r>
      <rPr>
        <sz val="9"/>
        <rFont val="Tw Cen MT"/>
        <family val="2"/>
      </rPr>
      <t>082208660J</t>
    </r>
  </si>
  <si>
    <r>
      <rPr>
        <sz val="10"/>
        <rFont val="Tw Cen MT"/>
        <family val="2"/>
      </rPr>
      <t>Sikaya</t>
    </r>
  </si>
  <si>
    <r>
      <rPr>
        <sz val="9"/>
        <rFont val="Tw Cen MT"/>
        <family val="2"/>
      </rPr>
      <t>APL-I-2760</t>
    </r>
  </si>
  <si>
    <r>
      <rPr>
        <sz val="9"/>
        <rFont val="Tw Cen MT"/>
        <family val="2"/>
      </rPr>
      <t>APL-I-2761</t>
    </r>
  </si>
  <si>
    <r>
      <rPr>
        <sz val="9"/>
        <rFont val="Tw Cen MT"/>
        <family val="2"/>
      </rPr>
      <t>PR 2446/21</t>
    </r>
  </si>
  <si>
    <r>
      <rPr>
        <sz val="9"/>
        <rFont val="Tw Cen MT"/>
        <family val="2"/>
      </rPr>
      <t>APL-I-2762</t>
    </r>
  </si>
  <si>
    <r>
      <rPr>
        <sz val="9"/>
        <rFont val="Tw Cen MT"/>
        <family val="2"/>
      </rPr>
      <t>SERA CONSULTING SARL</t>
    </r>
  </si>
  <si>
    <r>
      <rPr>
        <sz val="9"/>
        <rFont val="Tw Cen MT"/>
        <family val="2"/>
      </rPr>
      <t>086137869A</t>
    </r>
  </si>
  <si>
    <r>
      <rPr>
        <sz val="10"/>
        <rFont val="Tw Cen MT"/>
        <family val="2"/>
      </rPr>
      <t>Diako</t>
    </r>
  </si>
  <si>
    <r>
      <rPr>
        <sz val="9"/>
        <rFont val="Tw Cen MT"/>
        <family val="2"/>
      </rPr>
      <t>APL-I-2763</t>
    </r>
  </si>
  <si>
    <r>
      <rPr>
        <sz val="9"/>
        <rFont val="Tw Cen MT"/>
        <family val="2"/>
      </rPr>
      <t>AEX 2263/19</t>
    </r>
  </si>
  <si>
    <r>
      <rPr>
        <sz val="9"/>
        <rFont val="Tw Cen MT"/>
        <family val="2"/>
      </rPr>
      <t>Longue PROSPERITE MALI "l.P.M-SARLU</t>
    </r>
  </si>
  <si>
    <r>
      <rPr>
        <sz val="9"/>
        <rFont val="Tw Cen MT"/>
        <family val="2"/>
      </rPr>
      <t>025028993x</t>
    </r>
  </si>
  <si>
    <r>
      <rPr>
        <sz val="10"/>
        <rFont val="Tw Cen MT"/>
        <family val="2"/>
      </rPr>
      <t>Diakon</t>
    </r>
  </si>
  <si>
    <r>
      <rPr>
        <sz val="9"/>
        <rFont val="Tw Cen MT"/>
        <family val="2"/>
      </rPr>
      <t>APL-I-2764</t>
    </r>
  </si>
  <si>
    <r>
      <rPr>
        <sz val="9"/>
        <rFont val="Tw Cen MT"/>
        <family val="2"/>
      </rPr>
      <t>APL-I-2765</t>
    </r>
  </si>
  <si>
    <r>
      <rPr>
        <sz val="9"/>
        <rFont val="Tw Cen MT"/>
        <family val="2"/>
      </rPr>
      <t>AEX 2260/20</t>
    </r>
  </si>
  <si>
    <r>
      <rPr>
        <sz val="10"/>
        <rFont val="Tw Cen MT"/>
        <family val="2"/>
      </rPr>
      <t>Galama</t>
    </r>
  </si>
  <si>
    <r>
      <rPr>
        <sz val="9"/>
        <rFont val="Tw Cen MT"/>
        <family val="2"/>
      </rPr>
      <t>APL-I-2766</t>
    </r>
  </si>
  <si>
    <r>
      <rPr>
        <sz val="9"/>
        <rFont val="Tw Cen MT"/>
        <family val="2"/>
      </rPr>
      <t>AEX 2259/20</t>
    </r>
  </si>
  <si>
    <r>
      <rPr>
        <sz val="9"/>
        <rFont val="Tw Cen MT"/>
        <family val="2"/>
      </rPr>
      <t>APL-I-2767</t>
    </r>
  </si>
  <si>
    <r>
      <rPr>
        <sz val="9"/>
        <rFont val="Tw Cen MT"/>
        <family val="2"/>
      </rPr>
      <t>Nyive Resources Mali S.A</t>
    </r>
  </si>
  <si>
    <r>
      <rPr>
        <sz val="10"/>
        <rFont val="Tw Cen MT"/>
        <family val="2"/>
      </rPr>
      <t>Manankoro-Est</t>
    </r>
  </si>
  <si>
    <r>
      <rPr>
        <sz val="9"/>
        <rFont val="Tw Cen MT"/>
        <family val="2"/>
      </rPr>
      <t>APL-I-2768</t>
    </r>
  </si>
  <si>
    <r>
      <rPr>
        <sz val="10"/>
        <rFont val="Tw Cen MT"/>
        <family val="2"/>
      </rPr>
      <t>Fangouan</t>
    </r>
  </si>
  <si>
    <r>
      <rPr>
        <sz val="9"/>
        <rFont val="Tw Cen MT"/>
        <family val="2"/>
      </rPr>
      <t>APL-I-2769</t>
    </r>
  </si>
  <si>
    <r>
      <rPr>
        <sz val="9"/>
        <rFont val="Tw Cen MT"/>
        <family val="2"/>
      </rPr>
      <t>AEX 2261/20</t>
    </r>
  </si>
  <si>
    <r>
      <rPr>
        <sz val="9"/>
        <rFont val="Tw Cen MT"/>
        <family val="2"/>
      </rPr>
      <t>SOCIETE GOLDEN STALLION CORPORATION SA.</t>
    </r>
  </si>
  <si>
    <r>
      <rPr>
        <sz val="9"/>
        <rFont val="Tw Cen MT"/>
        <family val="2"/>
      </rPr>
      <t>084134518R</t>
    </r>
  </si>
  <si>
    <r>
      <rPr>
        <sz val="10"/>
        <rFont val="Tw Cen MT"/>
        <family val="2"/>
      </rPr>
      <t>Maréna Nord-Ouest</t>
    </r>
  </si>
  <si>
    <r>
      <rPr>
        <sz val="9"/>
        <rFont val="Tw Cen MT"/>
        <family val="2"/>
      </rPr>
      <t>APL-I-277</t>
    </r>
  </si>
  <si>
    <r>
      <rPr>
        <sz val="9"/>
        <rFont val="Tw Cen MT"/>
        <family val="2"/>
      </rPr>
      <t>PR 271/09</t>
    </r>
  </si>
  <si>
    <r>
      <rPr>
        <sz val="9"/>
        <rFont val="Tw Cen MT"/>
        <family val="2"/>
      </rPr>
      <t>APL-I-2770</t>
    </r>
  </si>
  <si>
    <r>
      <rPr>
        <sz val="9"/>
        <rFont val="Tw Cen MT"/>
        <family val="2"/>
      </rPr>
      <t>AEX 2252/20</t>
    </r>
  </si>
  <si>
    <r>
      <rPr>
        <sz val="10"/>
        <rFont val="Tw Cen MT"/>
        <family val="2"/>
      </rPr>
      <t>DJIBROUIA NORD-EST</t>
    </r>
  </si>
  <si>
    <r>
      <rPr>
        <sz val="9"/>
        <rFont val="Tw Cen MT"/>
        <family val="2"/>
      </rPr>
      <t>APL-I-2771</t>
    </r>
  </si>
  <si>
    <r>
      <rPr>
        <sz val="9"/>
        <rFont val="Tw Cen MT"/>
        <family val="2"/>
      </rPr>
      <t>APL-I-2772</t>
    </r>
  </si>
  <si>
    <r>
      <rPr>
        <sz val="9"/>
        <rFont val="Tw Cen MT"/>
        <family val="2"/>
      </rPr>
      <t>PR 2728/21</t>
    </r>
  </si>
  <si>
    <r>
      <rPr>
        <sz val="10"/>
        <rFont val="Tw Cen MT"/>
        <family val="2"/>
      </rPr>
      <t>Narembougou</t>
    </r>
  </si>
  <si>
    <r>
      <rPr>
        <sz val="9"/>
        <rFont val="Tw Cen MT"/>
        <family val="2"/>
      </rPr>
      <t>APL-I-2773</t>
    </r>
  </si>
  <si>
    <r>
      <rPr>
        <sz val="9"/>
        <rFont val="Tw Cen MT"/>
        <family val="2"/>
      </rPr>
      <t>PR 2541/21</t>
    </r>
  </si>
  <si>
    <r>
      <rPr>
        <sz val="10"/>
        <rFont val="Tw Cen MT"/>
        <family val="2"/>
      </rPr>
      <t>kalako</t>
    </r>
  </si>
  <si>
    <r>
      <rPr>
        <sz val="9"/>
        <rFont val="Tw Cen MT"/>
        <family val="2"/>
      </rPr>
      <t>APL-I-2774</t>
    </r>
  </si>
  <si>
    <r>
      <rPr>
        <sz val="9"/>
        <rFont val="Tw Cen MT"/>
        <family val="2"/>
      </rPr>
      <t>TAKOTI SARL UNIPERSONNELLE</t>
    </r>
  </si>
  <si>
    <r>
      <rPr>
        <sz val="9"/>
        <rFont val="Tw Cen MT"/>
        <family val="2"/>
      </rPr>
      <t>083310331V</t>
    </r>
  </si>
  <si>
    <r>
      <rPr>
        <sz val="10"/>
        <rFont val="Tw Cen MT"/>
        <family val="2"/>
      </rPr>
      <t>Tanhala</t>
    </r>
  </si>
  <si>
    <r>
      <rPr>
        <sz val="9"/>
        <rFont val="Tw Cen MT"/>
        <family val="2"/>
      </rPr>
      <t>APL-I-2775</t>
    </r>
  </si>
  <si>
    <r>
      <rPr>
        <sz val="9"/>
        <rFont val="Tw Cen MT"/>
        <family val="2"/>
      </rPr>
      <t>APL-I-2776</t>
    </r>
  </si>
  <si>
    <r>
      <rPr>
        <sz val="10"/>
        <rFont val="Tw Cen MT"/>
        <family val="2"/>
      </rPr>
      <t>Kouroufingoto</t>
    </r>
  </si>
  <si>
    <r>
      <rPr>
        <sz val="9"/>
        <rFont val="Tw Cen MT"/>
        <family val="2"/>
      </rPr>
      <t>APL-I-2777</t>
    </r>
  </si>
  <si>
    <r>
      <rPr>
        <sz val="9"/>
        <rFont val="Tw Cen MT"/>
        <family val="2"/>
      </rPr>
      <t>AEX 2257/20</t>
    </r>
  </si>
  <si>
    <r>
      <rPr>
        <sz val="9"/>
        <rFont val="Tw Cen MT"/>
        <family val="2"/>
      </rPr>
      <t>APL-I-2778</t>
    </r>
  </si>
  <si>
    <r>
      <rPr>
        <sz val="9"/>
        <rFont val="Tw Cen MT"/>
        <family val="2"/>
      </rPr>
      <t>AEX 2253/20</t>
    </r>
  </si>
  <si>
    <r>
      <rPr>
        <sz val="10"/>
        <rFont val="Tw Cen MT"/>
        <family val="2"/>
      </rPr>
      <t>Sékoto-Ouest</t>
    </r>
  </si>
  <si>
    <r>
      <rPr>
        <sz val="9"/>
        <rFont val="Tw Cen MT"/>
        <family val="2"/>
      </rPr>
      <t>APL-I-2779</t>
    </r>
  </si>
  <si>
    <r>
      <rPr>
        <sz val="9"/>
        <rFont val="Tw Cen MT"/>
        <family val="2"/>
      </rPr>
      <t>APL-I-278</t>
    </r>
  </si>
  <si>
    <r>
      <rPr>
        <sz val="9"/>
        <rFont val="Tw Cen MT"/>
        <family val="2"/>
      </rPr>
      <t>PR 272/09</t>
    </r>
  </si>
  <si>
    <r>
      <rPr>
        <sz val="10"/>
        <rFont val="Tw Cen MT"/>
        <family val="2"/>
      </rPr>
      <t>Tintinba</t>
    </r>
  </si>
  <si>
    <r>
      <rPr>
        <sz val="9"/>
        <rFont val="Tw Cen MT"/>
        <family val="2"/>
      </rPr>
      <t>APL-I-2780</t>
    </r>
  </si>
  <si>
    <r>
      <rPr>
        <sz val="9"/>
        <rFont val="Tw Cen MT"/>
        <family val="2"/>
      </rPr>
      <t>AEX 2251/20</t>
    </r>
  </si>
  <si>
    <r>
      <rPr>
        <sz val="9"/>
        <rFont val="Tw Cen MT"/>
        <family val="2"/>
      </rPr>
      <t>APL-I-2781</t>
    </r>
  </si>
  <si>
    <r>
      <rPr>
        <sz val="9"/>
        <rFont val="Tw Cen MT"/>
        <family val="2"/>
      </rPr>
      <t>AEX 2254/20</t>
    </r>
  </si>
  <si>
    <r>
      <rPr>
        <sz val="10"/>
        <rFont val="Tw Cen MT"/>
        <family val="2"/>
      </rPr>
      <t>Siélé</t>
    </r>
  </si>
  <si>
    <r>
      <rPr>
        <sz val="9"/>
        <rFont val="Tw Cen MT"/>
        <family val="2"/>
      </rPr>
      <t>APL-I-2782</t>
    </r>
  </si>
  <si>
    <r>
      <rPr>
        <sz val="9"/>
        <rFont val="Tw Cen MT"/>
        <family val="2"/>
      </rPr>
      <t>PR 2369/20</t>
    </r>
  </si>
  <si>
    <r>
      <rPr>
        <sz val="10"/>
        <rFont val="Tw Cen MT"/>
        <family val="2"/>
      </rPr>
      <t>Komana-kouta Sud</t>
    </r>
  </si>
  <si>
    <r>
      <rPr>
        <sz val="9"/>
        <rFont val="Tw Cen MT"/>
        <family val="2"/>
      </rPr>
      <t>APL-I-2783</t>
    </r>
  </si>
  <si>
    <r>
      <rPr>
        <sz val="9"/>
        <rFont val="Tw Cen MT"/>
        <family val="2"/>
      </rPr>
      <t>AEX 2258/20</t>
    </r>
  </si>
  <si>
    <r>
      <rPr>
        <sz val="10"/>
        <rFont val="Tw Cen MT"/>
        <family val="2"/>
      </rPr>
      <t>Mankouké-Ouest</t>
    </r>
  </si>
  <si>
    <r>
      <rPr>
        <sz val="9"/>
        <rFont val="Tw Cen MT"/>
        <family val="2"/>
      </rPr>
      <t>APL-I-2784</t>
    </r>
  </si>
  <si>
    <r>
      <rPr>
        <sz val="9"/>
        <rFont val="Tw Cen MT"/>
        <family val="2"/>
      </rPr>
      <t>APL-I-2785</t>
    </r>
  </si>
  <si>
    <r>
      <rPr>
        <sz val="9"/>
        <rFont val="Tw Cen MT"/>
        <family val="2"/>
      </rPr>
      <t>AEX 2255/20</t>
    </r>
  </si>
  <si>
    <r>
      <rPr>
        <sz val="9"/>
        <rFont val="Tw Cen MT"/>
        <family val="2"/>
      </rPr>
      <t>APL-I-2786</t>
    </r>
  </si>
  <si>
    <r>
      <rPr>
        <sz val="9"/>
        <rFont val="Tw Cen MT"/>
        <family val="2"/>
      </rPr>
      <t>GOUTH MINING CORPORATION-SARL"GMCS-SARL"</t>
    </r>
  </si>
  <si>
    <r>
      <rPr>
        <sz val="9"/>
        <rFont val="Tw Cen MT"/>
        <family val="2"/>
      </rPr>
      <t>083338994H</t>
    </r>
  </si>
  <si>
    <r>
      <rPr>
        <sz val="10"/>
        <rFont val="Tw Cen MT"/>
        <family val="2"/>
      </rPr>
      <t>Fodié Est</t>
    </r>
  </si>
  <si>
    <r>
      <rPr>
        <sz val="9"/>
        <rFont val="Tw Cen MT"/>
        <family val="2"/>
      </rPr>
      <t>APL-I-2787</t>
    </r>
  </si>
  <si>
    <r>
      <rPr>
        <sz val="9"/>
        <rFont val="Tw Cen MT"/>
        <family val="2"/>
      </rPr>
      <t>"GOUTH MINING CORPORATION -SARL" GMCS-SARL</t>
    </r>
  </si>
  <si>
    <r>
      <rPr>
        <sz val="10"/>
        <rFont val="Tw Cen MT"/>
        <family val="2"/>
      </rPr>
      <t>N'Tjila</t>
    </r>
  </si>
  <si>
    <r>
      <rPr>
        <sz val="9"/>
        <rFont val="Tw Cen MT"/>
        <family val="2"/>
      </rPr>
      <t>APL-I-2788</t>
    </r>
  </si>
  <si>
    <r>
      <rPr>
        <sz val="9"/>
        <rFont val="Tw Cen MT"/>
        <family val="2"/>
      </rPr>
      <t>APL-I-2789</t>
    </r>
  </si>
  <si>
    <r>
      <rPr>
        <sz val="9"/>
        <rFont val="Tw Cen MT"/>
        <family val="2"/>
      </rPr>
      <t>SAMASSA MINING CORPORTION"SARL</t>
    </r>
  </si>
  <si>
    <r>
      <rPr>
        <sz val="9"/>
        <rFont val="Tw Cen MT"/>
        <family val="2"/>
      </rPr>
      <t>081119476A</t>
    </r>
  </si>
  <si>
    <r>
      <rPr>
        <sz val="10"/>
        <rFont val="Tw Cen MT"/>
        <family val="2"/>
      </rPr>
      <t>SOKOURANI-SUD</t>
    </r>
  </si>
  <si>
    <r>
      <rPr>
        <sz val="9"/>
        <rFont val="Tw Cen MT"/>
        <family val="2"/>
      </rPr>
      <t>APL-I-279</t>
    </r>
  </si>
  <si>
    <r>
      <rPr>
        <sz val="9"/>
        <rFont val="Tw Cen MT"/>
        <family val="2"/>
      </rPr>
      <t>PR 273/09</t>
    </r>
  </si>
  <si>
    <r>
      <rPr>
        <sz val="9"/>
        <rFont val="Tw Cen MT"/>
        <family val="2"/>
      </rPr>
      <t>Société Minière Lulu SARL</t>
    </r>
  </si>
  <si>
    <r>
      <rPr>
        <sz val="9"/>
        <rFont val="Tw Cen MT"/>
        <family val="2"/>
      </rPr>
      <t>082220899K</t>
    </r>
  </si>
  <si>
    <r>
      <rPr>
        <sz val="10"/>
        <rFont val="Tw Cen MT"/>
        <family val="2"/>
      </rPr>
      <t>Ofalikin</t>
    </r>
  </si>
  <si>
    <r>
      <rPr>
        <sz val="9"/>
        <rFont val="Tw Cen MT"/>
        <family val="2"/>
      </rPr>
      <t>APL-I-2790</t>
    </r>
  </si>
  <si>
    <r>
      <rPr>
        <sz val="10"/>
        <rFont val="Tw Cen MT"/>
        <family val="2"/>
      </rPr>
      <t>Narena-Sud</t>
    </r>
  </si>
  <si>
    <r>
      <rPr>
        <sz val="9"/>
        <rFont val="Tw Cen MT"/>
        <family val="2"/>
      </rPr>
      <t>APL-I-2791</t>
    </r>
  </si>
  <si>
    <r>
      <rPr>
        <sz val="10"/>
        <rFont val="Tw Cen MT"/>
        <family val="2"/>
      </rPr>
      <t>kobokoto-Est</t>
    </r>
  </si>
  <si>
    <r>
      <rPr>
        <sz val="9"/>
        <rFont val="Tw Cen MT"/>
        <family val="2"/>
      </rPr>
      <t>APL-I-2792</t>
    </r>
  </si>
  <si>
    <r>
      <rPr>
        <sz val="9"/>
        <rFont val="Tw Cen MT"/>
        <family val="2"/>
      </rPr>
      <t>APL-I-2793</t>
    </r>
  </si>
  <si>
    <r>
      <rPr>
        <sz val="9"/>
        <rFont val="Tw Cen MT"/>
        <family val="2"/>
      </rPr>
      <t>APL-I-2794</t>
    </r>
  </si>
  <si>
    <r>
      <rPr>
        <sz val="9"/>
        <rFont val="Tw Cen MT"/>
        <family val="2"/>
      </rPr>
      <t>APL-I-2795</t>
    </r>
  </si>
  <si>
    <r>
      <rPr>
        <sz val="9"/>
        <rFont val="Tw Cen MT"/>
        <family val="2"/>
      </rPr>
      <t>AEX 2295/20</t>
    </r>
  </si>
  <si>
    <r>
      <rPr>
        <sz val="10"/>
        <rFont val="Tw Cen MT"/>
        <family val="2"/>
      </rPr>
      <t>Touréla-Nord</t>
    </r>
  </si>
  <si>
    <r>
      <rPr>
        <sz val="9"/>
        <rFont val="Tw Cen MT"/>
        <family val="2"/>
      </rPr>
      <t>APL-I-2796</t>
    </r>
  </si>
  <si>
    <r>
      <rPr>
        <sz val="9"/>
        <rFont val="Tw Cen MT"/>
        <family val="2"/>
      </rPr>
      <t>AEX 2321/20</t>
    </r>
  </si>
  <si>
    <r>
      <rPr>
        <sz val="9"/>
        <rFont val="Tw Cen MT"/>
        <family val="2"/>
      </rPr>
      <t>DIAK GOLD SARL</t>
    </r>
  </si>
  <si>
    <r>
      <rPr>
        <sz val="9"/>
        <rFont val="Tw Cen MT"/>
        <family val="2"/>
      </rPr>
      <t>084134445P</t>
    </r>
  </si>
  <si>
    <r>
      <rPr>
        <sz val="10"/>
        <rFont val="Tw Cen MT"/>
        <family val="2"/>
      </rPr>
      <t>Daka-Saidou</t>
    </r>
  </si>
  <si>
    <r>
      <rPr>
        <sz val="9"/>
        <rFont val="Tw Cen MT"/>
        <family val="2"/>
      </rPr>
      <t>APL-I-2797</t>
    </r>
  </si>
  <si>
    <r>
      <rPr>
        <sz val="10"/>
        <rFont val="Tw Cen MT"/>
        <family val="2"/>
      </rPr>
      <t>DINGUIRA</t>
    </r>
  </si>
  <si>
    <r>
      <rPr>
        <sz val="9"/>
        <rFont val="Tw Cen MT"/>
        <family val="2"/>
      </rPr>
      <t>APL-I-2798</t>
    </r>
  </si>
  <si>
    <r>
      <rPr>
        <sz val="9"/>
        <rFont val="Tw Cen MT"/>
        <family val="2"/>
      </rPr>
      <t>APL-I-2799</t>
    </r>
  </si>
  <si>
    <r>
      <rPr>
        <sz val="9"/>
        <rFont val="Tw Cen MT"/>
        <family val="2"/>
      </rPr>
      <t>AEX 2307/20</t>
    </r>
  </si>
  <si>
    <r>
      <rPr>
        <sz val="9"/>
        <rFont val="Tw Cen MT"/>
        <family val="2"/>
      </rPr>
      <t>ODK BETON TRAVAUX SARL</t>
    </r>
  </si>
  <si>
    <r>
      <rPr>
        <sz val="9"/>
        <rFont val="Tw Cen MT"/>
        <family val="2"/>
      </rPr>
      <t>025027037G</t>
    </r>
  </si>
  <si>
    <r>
      <rPr>
        <sz val="9"/>
        <rFont val="Tw Cen MT"/>
        <family val="2"/>
      </rPr>
      <t>APL-I-28</t>
    </r>
  </si>
  <si>
    <r>
      <rPr>
        <sz val="9"/>
        <rFont val="Tw Cen MT"/>
        <family val="2"/>
      </rPr>
      <t>AP 26/11</t>
    </r>
  </si>
  <si>
    <r>
      <rPr>
        <sz val="9"/>
        <rFont val="Tw Cen MT"/>
        <family val="2"/>
      </rPr>
      <t>Guiké Exploratation SARL</t>
    </r>
  </si>
  <si>
    <r>
      <rPr>
        <sz val="10"/>
        <rFont val="Tw Cen MT"/>
        <family val="2"/>
      </rPr>
      <t>Beréa</t>
    </r>
  </si>
  <si>
    <r>
      <rPr>
        <sz val="9"/>
        <rFont val="Tw Cen MT"/>
        <family val="2"/>
      </rPr>
      <t>APL-I-280</t>
    </r>
  </si>
  <si>
    <r>
      <rPr>
        <sz val="9"/>
        <rFont val="Tw Cen MT"/>
        <family val="2"/>
      </rPr>
      <t>PR 274/09</t>
    </r>
  </si>
  <si>
    <r>
      <rPr>
        <sz val="10"/>
        <rFont val="Tw Cen MT"/>
        <family val="2"/>
      </rPr>
      <t>Balankomana</t>
    </r>
  </si>
  <si>
    <r>
      <rPr>
        <sz val="9"/>
        <rFont val="Tw Cen MT"/>
        <family val="2"/>
      </rPr>
      <t>APL-I-2800</t>
    </r>
  </si>
  <si>
    <r>
      <rPr>
        <sz val="9"/>
        <rFont val="Tw Cen MT"/>
        <family val="2"/>
      </rPr>
      <t>AEX 2296/20</t>
    </r>
  </si>
  <si>
    <r>
      <rPr>
        <sz val="10"/>
        <rFont val="Tw Cen MT"/>
        <family val="2"/>
      </rPr>
      <t>narena-nord-ouest</t>
    </r>
  </si>
  <si>
    <r>
      <rPr>
        <sz val="9"/>
        <rFont val="Tw Cen MT"/>
        <family val="2"/>
      </rPr>
      <t>APL-I-2801</t>
    </r>
  </si>
  <si>
    <r>
      <rPr>
        <sz val="9"/>
        <rFont val="Tw Cen MT"/>
        <family val="2"/>
      </rPr>
      <t>AEX 2303/20</t>
    </r>
  </si>
  <si>
    <r>
      <rPr>
        <sz val="10"/>
        <rFont val="Tw Cen MT"/>
        <family val="2"/>
      </rPr>
      <t>Tioibougou</t>
    </r>
  </si>
  <si>
    <r>
      <rPr>
        <sz val="9"/>
        <rFont val="Tw Cen MT"/>
        <family val="2"/>
      </rPr>
      <t>APL-I-2802</t>
    </r>
  </si>
  <si>
    <r>
      <rPr>
        <sz val="9"/>
        <rFont val="Tw Cen MT"/>
        <family val="2"/>
      </rPr>
      <t>AEX 2313/20</t>
    </r>
  </si>
  <si>
    <r>
      <rPr>
        <sz val="10"/>
        <rFont val="Tw Cen MT"/>
        <family val="2"/>
      </rPr>
      <t>Gourde</t>
    </r>
  </si>
  <si>
    <r>
      <rPr>
        <sz val="9"/>
        <rFont val="Tw Cen MT"/>
        <family val="2"/>
      </rPr>
      <t>APL-I-2803</t>
    </r>
  </si>
  <si>
    <r>
      <rPr>
        <sz val="9"/>
        <rFont val="Tw Cen MT"/>
        <family val="2"/>
      </rPr>
      <t>AEX 2301/20</t>
    </r>
  </si>
  <si>
    <r>
      <rPr>
        <sz val="9"/>
        <rFont val="Tw Cen MT"/>
        <family val="2"/>
      </rPr>
      <t>TERRAZO - SARL</t>
    </r>
  </si>
  <si>
    <r>
      <rPr>
        <sz val="9"/>
        <rFont val="Tw Cen MT"/>
        <family val="2"/>
      </rPr>
      <t>00000000000N</t>
    </r>
  </si>
  <si>
    <r>
      <rPr>
        <sz val="10"/>
        <rFont val="Tw Cen MT"/>
        <family val="2"/>
      </rPr>
      <t>Pankourou-Nord</t>
    </r>
  </si>
  <si>
    <r>
      <rPr>
        <sz val="9"/>
        <rFont val="Tw Cen MT"/>
        <family val="2"/>
      </rPr>
      <t>APL-I-2804</t>
    </r>
  </si>
  <si>
    <r>
      <rPr>
        <sz val="9"/>
        <rFont val="Tw Cen MT"/>
        <family val="2"/>
      </rPr>
      <t>APL-I-2805</t>
    </r>
  </si>
  <si>
    <r>
      <rPr>
        <sz val="9"/>
        <rFont val="Tw Cen MT"/>
        <family val="2"/>
      </rPr>
      <t>APL-I-2806</t>
    </r>
  </si>
  <si>
    <r>
      <rPr>
        <sz val="9"/>
        <rFont val="Tw Cen MT"/>
        <family val="2"/>
      </rPr>
      <t>APL-I-2807</t>
    </r>
  </si>
  <si>
    <r>
      <rPr>
        <sz val="9"/>
        <rFont val="Tw Cen MT"/>
        <family val="2"/>
      </rPr>
      <t>APL-I-2808</t>
    </r>
  </si>
  <si>
    <r>
      <rPr>
        <sz val="9"/>
        <rFont val="Tw Cen MT"/>
        <family val="2"/>
      </rPr>
      <t>African Business Consortium - SARL</t>
    </r>
  </si>
  <si>
    <r>
      <rPr>
        <sz val="9"/>
        <rFont val="Tw Cen MT"/>
        <family val="2"/>
      </rPr>
      <t>083336997J</t>
    </r>
  </si>
  <si>
    <r>
      <rPr>
        <sz val="9"/>
        <rFont val="Tw Cen MT"/>
        <family val="2"/>
      </rPr>
      <t>APL-I-2809</t>
    </r>
  </si>
  <si>
    <r>
      <rPr>
        <sz val="9"/>
        <rFont val="Tw Cen MT"/>
        <family val="2"/>
      </rPr>
      <t>AEX 2319/20</t>
    </r>
  </si>
  <si>
    <r>
      <rPr>
        <sz val="10"/>
        <rFont val="Tw Cen MT"/>
        <family val="2"/>
      </rPr>
      <t>Gakoura</t>
    </r>
  </si>
  <si>
    <r>
      <rPr>
        <sz val="9"/>
        <rFont val="Tw Cen MT"/>
        <family val="2"/>
      </rPr>
      <t>APL-I-281</t>
    </r>
  </si>
  <si>
    <r>
      <rPr>
        <sz val="9"/>
        <rFont val="Tw Cen MT"/>
        <family val="2"/>
      </rPr>
      <t>PR 285/09</t>
    </r>
  </si>
  <si>
    <r>
      <rPr>
        <sz val="10"/>
        <rFont val="Tw Cen MT"/>
        <family val="2"/>
      </rPr>
      <t>Fougouélé</t>
    </r>
  </si>
  <si>
    <r>
      <rPr>
        <sz val="9"/>
        <rFont val="Tw Cen MT"/>
        <family val="2"/>
      </rPr>
      <t>APL-I-2810</t>
    </r>
  </si>
  <si>
    <r>
      <rPr>
        <sz val="9"/>
        <rFont val="Tw Cen MT"/>
        <family val="2"/>
      </rPr>
      <t>AEX 2316/20</t>
    </r>
  </si>
  <si>
    <r>
      <rPr>
        <sz val="9"/>
        <rFont val="Tw Cen MT"/>
        <family val="2"/>
      </rPr>
      <t>Feng Yi SARL</t>
    </r>
  </si>
  <si>
    <r>
      <rPr>
        <sz val="9"/>
        <rFont val="Tw Cen MT"/>
        <family val="2"/>
      </rPr>
      <t>087800785H</t>
    </r>
  </si>
  <si>
    <r>
      <rPr>
        <sz val="10"/>
        <rFont val="Tw Cen MT"/>
        <family val="2"/>
      </rPr>
      <t>Bélou</t>
    </r>
  </si>
  <si>
    <r>
      <rPr>
        <sz val="9"/>
        <rFont val="Tw Cen MT"/>
        <family val="2"/>
      </rPr>
      <t>APL-I-2811</t>
    </r>
  </si>
  <si>
    <r>
      <rPr>
        <sz val="9"/>
        <rFont val="Tw Cen MT"/>
        <family val="2"/>
      </rPr>
      <t>APL-I-2812</t>
    </r>
  </si>
  <si>
    <r>
      <rPr>
        <sz val="10"/>
        <rFont val="Tw Cen MT"/>
        <family val="2"/>
      </rPr>
      <t>Madinékounta-Sud</t>
    </r>
  </si>
  <si>
    <r>
      <rPr>
        <sz val="9"/>
        <rFont val="Tw Cen MT"/>
        <family val="2"/>
      </rPr>
      <t>APL-I-2813</t>
    </r>
  </si>
  <si>
    <r>
      <rPr>
        <sz val="9"/>
        <rFont val="Tw Cen MT"/>
        <family val="2"/>
      </rPr>
      <t>APL-I-2814</t>
    </r>
  </si>
  <si>
    <r>
      <rPr>
        <sz val="9"/>
        <rFont val="Tw Cen MT"/>
        <family val="2"/>
      </rPr>
      <t>AEX 2297/20</t>
    </r>
  </si>
  <si>
    <r>
      <rPr>
        <sz val="9"/>
        <rFont val="Tw Cen MT"/>
        <family val="2"/>
      </rPr>
      <t>K.A GOLD MINING SARL</t>
    </r>
  </si>
  <si>
    <r>
      <rPr>
        <sz val="9"/>
        <rFont val="Tw Cen MT"/>
        <family val="2"/>
      </rPr>
      <t>085136389D</t>
    </r>
  </si>
  <si>
    <r>
      <rPr>
        <sz val="10"/>
        <rFont val="Tw Cen MT"/>
        <family val="2"/>
      </rPr>
      <t>Faladje-Nord</t>
    </r>
  </si>
  <si>
    <r>
      <rPr>
        <sz val="9"/>
        <rFont val="Tw Cen MT"/>
        <family val="2"/>
      </rPr>
      <t>APL-I-2815</t>
    </r>
  </si>
  <si>
    <r>
      <rPr>
        <sz val="9"/>
        <rFont val="Tw Cen MT"/>
        <family val="2"/>
      </rPr>
      <t>AEX 2314/20</t>
    </r>
  </si>
  <si>
    <r>
      <rPr>
        <sz val="10"/>
        <rFont val="Tw Cen MT"/>
        <family val="2"/>
      </rPr>
      <t>douni-est</t>
    </r>
  </si>
  <si>
    <r>
      <rPr>
        <sz val="9"/>
        <rFont val="Tw Cen MT"/>
        <family val="2"/>
      </rPr>
      <t>APL-I-2816</t>
    </r>
  </si>
  <si>
    <r>
      <rPr>
        <sz val="9"/>
        <rFont val="Tw Cen MT"/>
        <family val="2"/>
      </rPr>
      <t>AEX 2299/20</t>
    </r>
  </si>
  <si>
    <r>
      <rPr>
        <sz val="9"/>
        <rFont val="Tw Cen MT"/>
        <family val="2"/>
      </rPr>
      <t>APL-I-2817</t>
    </r>
  </si>
  <si>
    <r>
      <rPr>
        <sz val="9"/>
        <rFont val="Tw Cen MT"/>
        <family val="2"/>
      </rPr>
      <t>PR 2481/21</t>
    </r>
  </si>
  <si>
    <r>
      <rPr>
        <sz val="9"/>
        <rFont val="Tw Cen MT"/>
        <family val="2"/>
      </rPr>
      <t>APL-I-2818</t>
    </r>
  </si>
  <si>
    <r>
      <rPr>
        <sz val="9"/>
        <rFont val="Tw Cen MT"/>
        <family val="2"/>
      </rPr>
      <t>AEX 2302/20</t>
    </r>
  </si>
  <si>
    <r>
      <rPr>
        <sz val="9"/>
        <rFont val="Tw Cen MT"/>
        <family val="2"/>
      </rPr>
      <t>APL-I-2819</t>
    </r>
  </si>
  <si>
    <r>
      <rPr>
        <sz val="10"/>
        <rFont val="Tw Cen MT"/>
        <family val="2"/>
      </rPr>
      <t>Diaguina</t>
    </r>
  </si>
  <si>
    <r>
      <rPr>
        <sz val="9"/>
        <rFont val="Tw Cen MT"/>
        <family val="2"/>
      </rPr>
      <t>APL-I-282</t>
    </r>
  </si>
  <si>
    <r>
      <rPr>
        <sz val="9"/>
        <rFont val="Tw Cen MT"/>
        <family val="2"/>
      </rPr>
      <t>PR 275/09</t>
    </r>
  </si>
  <si>
    <r>
      <rPr>
        <sz val="9"/>
        <rFont val="Tw Cen MT"/>
        <family val="2"/>
      </rPr>
      <t>APL-I-2820</t>
    </r>
  </si>
  <si>
    <r>
      <rPr>
        <sz val="9"/>
        <rFont val="Tw Cen MT"/>
        <family val="2"/>
      </rPr>
      <t>APL-I-2821</t>
    </r>
  </si>
  <si>
    <r>
      <rPr>
        <sz val="10"/>
        <rFont val="Tw Cen MT"/>
        <family val="2"/>
      </rPr>
      <t>Maréna-Nord-Ouest</t>
    </r>
  </si>
  <si>
    <r>
      <rPr>
        <sz val="9"/>
        <rFont val="Tw Cen MT"/>
        <family val="2"/>
      </rPr>
      <t>APL-I-2822</t>
    </r>
  </si>
  <si>
    <r>
      <rPr>
        <sz val="9"/>
        <rFont val="Tw Cen MT"/>
        <family val="2"/>
      </rPr>
      <t>AEX 2317/20</t>
    </r>
  </si>
  <si>
    <r>
      <rPr>
        <sz val="10"/>
        <rFont val="Tw Cen MT"/>
        <family val="2"/>
      </rPr>
      <t>Tyinko-Est</t>
    </r>
  </si>
  <si>
    <r>
      <rPr>
        <sz val="9"/>
        <rFont val="Tw Cen MT"/>
        <family val="2"/>
      </rPr>
      <t>APL-I-2823</t>
    </r>
  </si>
  <si>
    <r>
      <rPr>
        <sz val="9"/>
        <rFont val="Tw Cen MT"/>
        <family val="2"/>
      </rPr>
      <t>APL-I-2824</t>
    </r>
  </si>
  <si>
    <r>
      <rPr>
        <sz val="9"/>
        <rFont val="Tw Cen MT"/>
        <family val="2"/>
      </rPr>
      <t>APL-I-2825</t>
    </r>
  </si>
  <si>
    <r>
      <rPr>
        <sz val="9"/>
        <rFont val="Tw Cen MT"/>
        <family val="2"/>
      </rPr>
      <t>AEX 2305/20</t>
    </r>
  </si>
  <si>
    <r>
      <rPr>
        <sz val="9"/>
        <rFont val="Tw Cen MT"/>
        <family val="2"/>
      </rPr>
      <t>Wagadou Explore - SARL</t>
    </r>
  </si>
  <si>
    <r>
      <rPr>
        <sz val="9"/>
        <rFont val="Tw Cen MT"/>
        <family val="2"/>
      </rPr>
      <t>087800984E</t>
    </r>
  </si>
  <si>
    <r>
      <rPr>
        <sz val="10"/>
        <rFont val="Tw Cen MT"/>
        <family val="2"/>
      </rPr>
      <t>Goualafara</t>
    </r>
  </si>
  <si>
    <r>
      <rPr>
        <sz val="9"/>
        <rFont val="Tw Cen MT"/>
        <family val="2"/>
      </rPr>
      <t>APL-I-2826</t>
    </r>
  </si>
  <si>
    <r>
      <rPr>
        <sz val="9"/>
        <rFont val="Tw Cen MT"/>
        <family val="2"/>
      </rPr>
      <t>AEX 2338/20</t>
    </r>
  </si>
  <si>
    <r>
      <rPr>
        <sz val="10"/>
        <rFont val="Tw Cen MT"/>
        <family val="2"/>
      </rPr>
      <t>Morifina</t>
    </r>
  </si>
  <si>
    <r>
      <rPr>
        <sz val="9"/>
        <rFont val="Tw Cen MT"/>
        <family val="2"/>
      </rPr>
      <t>APL-I-2827</t>
    </r>
  </si>
  <si>
    <r>
      <rPr>
        <sz val="9"/>
        <rFont val="Tw Cen MT"/>
        <family val="2"/>
      </rPr>
      <t>APL-I-2828</t>
    </r>
  </si>
  <si>
    <r>
      <rPr>
        <sz val="10"/>
        <rFont val="Tw Cen MT"/>
        <family val="2"/>
      </rPr>
      <t>Bougoulaba-ouest</t>
    </r>
  </si>
  <si>
    <r>
      <rPr>
        <sz val="9"/>
        <rFont val="Tw Cen MT"/>
        <family val="2"/>
      </rPr>
      <t>APL-I-2829</t>
    </r>
  </si>
  <si>
    <r>
      <rPr>
        <sz val="10"/>
        <rFont val="Tw Cen MT"/>
        <family val="2"/>
      </rPr>
      <t>Badogo-Sud</t>
    </r>
  </si>
  <si>
    <r>
      <rPr>
        <sz val="9"/>
        <rFont val="Tw Cen MT"/>
        <family val="2"/>
      </rPr>
      <t>APL-I-283</t>
    </r>
  </si>
  <si>
    <r>
      <rPr>
        <sz val="9"/>
        <rFont val="Tw Cen MT"/>
        <family val="2"/>
      </rPr>
      <t>PR 276/14</t>
    </r>
  </si>
  <si>
    <r>
      <rPr>
        <sz val="10"/>
        <rFont val="Tw Cen MT"/>
        <family val="2"/>
      </rPr>
      <t>N'Tiola</t>
    </r>
  </si>
  <si>
    <r>
      <rPr>
        <sz val="9"/>
        <rFont val="Tw Cen MT"/>
        <family val="2"/>
      </rPr>
      <t>APL-I-2830</t>
    </r>
  </si>
  <si>
    <r>
      <rPr>
        <sz val="9"/>
        <rFont val="Tw Cen MT"/>
        <family val="2"/>
      </rPr>
      <t>Société SMK Mining - SARL</t>
    </r>
  </si>
  <si>
    <r>
      <rPr>
        <sz val="9"/>
        <rFont val="Tw Cen MT"/>
        <family val="2"/>
      </rPr>
      <t>091000807F</t>
    </r>
  </si>
  <si>
    <r>
      <rPr>
        <sz val="10"/>
        <rFont val="Tw Cen MT"/>
        <family val="2"/>
      </rPr>
      <t>Rahrous</t>
    </r>
  </si>
  <si>
    <r>
      <rPr>
        <sz val="9"/>
        <rFont val="Tw Cen MT"/>
        <family val="2"/>
      </rPr>
      <t>APL-I-2831</t>
    </r>
  </si>
  <si>
    <r>
      <rPr>
        <sz val="10"/>
        <rFont val="Tw Cen MT"/>
        <family val="2"/>
      </rPr>
      <t>Rhorous-Nord</t>
    </r>
  </si>
  <si>
    <r>
      <rPr>
        <sz val="9"/>
        <rFont val="Tw Cen MT"/>
        <family val="2"/>
      </rPr>
      <t>APL-I-2832</t>
    </r>
  </si>
  <si>
    <r>
      <rPr>
        <sz val="9"/>
        <rFont val="Tw Cen MT"/>
        <family val="2"/>
      </rPr>
      <t>AEX 2318/20</t>
    </r>
  </si>
  <si>
    <r>
      <rPr>
        <sz val="9"/>
        <rFont val="Tw Cen MT"/>
        <family val="2"/>
      </rPr>
      <t>TWENTY-ONE " STO" SARLU</t>
    </r>
  </si>
  <si>
    <r>
      <rPr>
        <sz val="9"/>
        <rFont val="Tw Cen MT"/>
        <family val="2"/>
      </rPr>
      <t>084134759B</t>
    </r>
  </si>
  <si>
    <r>
      <rPr>
        <sz val="10"/>
        <rFont val="Tw Cen MT"/>
        <family val="2"/>
      </rPr>
      <t>Sodioula</t>
    </r>
  </si>
  <si>
    <r>
      <rPr>
        <sz val="9"/>
        <rFont val="Tw Cen MT"/>
        <family val="2"/>
      </rPr>
      <t>APL-I-2833</t>
    </r>
  </si>
  <si>
    <r>
      <rPr>
        <sz val="9"/>
        <rFont val="Tw Cen MT"/>
        <family val="2"/>
      </rPr>
      <t>AEX 2298/20</t>
    </r>
  </si>
  <si>
    <r>
      <rPr>
        <sz val="9"/>
        <rFont val="Tw Cen MT"/>
        <family val="2"/>
      </rPr>
      <t>OGOSSAI MINING SARLU</t>
    </r>
  </si>
  <si>
    <r>
      <rPr>
        <sz val="9"/>
        <rFont val="Tw Cen MT"/>
        <family val="2"/>
      </rPr>
      <t>087800979J</t>
    </r>
  </si>
  <si>
    <r>
      <rPr>
        <sz val="10"/>
        <rFont val="Tw Cen MT"/>
        <family val="2"/>
      </rPr>
      <t>Niako-Sud-Est</t>
    </r>
  </si>
  <si>
    <r>
      <rPr>
        <sz val="9"/>
        <rFont val="Tw Cen MT"/>
        <family val="2"/>
      </rPr>
      <t>APL-I-2834</t>
    </r>
  </si>
  <si>
    <r>
      <rPr>
        <sz val="9"/>
        <rFont val="Tw Cen MT"/>
        <family val="2"/>
      </rPr>
      <t>APL-I-2835</t>
    </r>
  </si>
  <si>
    <r>
      <rPr>
        <sz val="9"/>
        <rFont val="Tw Cen MT"/>
        <family val="2"/>
      </rPr>
      <t>AEX 2300/20</t>
    </r>
  </si>
  <si>
    <r>
      <rPr>
        <sz val="10"/>
        <rFont val="Tw Cen MT"/>
        <family val="2"/>
      </rPr>
      <t>Faraba-Est</t>
    </r>
  </si>
  <si>
    <r>
      <rPr>
        <sz val="9"/>
        <rFont val="Tw Cen MT"/>
        <family val="2"/>
      </rPr>
      <t>APL-I-2836</t>
    </r>
  </si>
  <si>
    <r>
      <rPr>
        <sz val="10"/>
        <rFont val="Tw Cen MT"/>
        <family val="2"/>
      </rPr>
      <t>SOPI</t>
    </r>
  </si>
  <si>
    <r>
      <rPr>
        <sz val="9"/>
        <rFont val="Tw Cen MT"/>
        <family val="2"/>
      </rPr>
      <t>APL-I-2837</t>
    </r>
  </si>
  <si>
    <r>
      <rPr>
        <sz val="9"/>
        <rFont val="Tw Cen MT"/>
        <family val="2"/>
      </rPr>
      <t>AEX 2315/20</t>
    </r>
  </si>
  <si>
    <r>
      <rPr>
        <sz val="9"/>
        <rFont val="Tw Cen MT"/>
        <family val="2"/>
      </rPr>
      <t>APL-I-2838</t>
    </r>
  </si>
  <si>
    <r>
      <rPr>
        <sz val="9"/>
        <rFont val="Tw Cen MT"/>
        <family val="2"/>
      </rPr>
      <t>AEX 2306/20</t>
    </r>
  </si>
  <si>
    <r>
      <rPr>
        <sz val="9"/>
        <rFont val="Tw Cen MT"/>
        <family val="2"/>
      </rPr>
      <t>Leila Oil International Trading : LO-IT SARL</t>
    </r>
  </si>
  <si>
    <r>
      <rPr>
        <sz val="9"/>
        <rFont val="Tw Cen MT"/>
        <family val="2"/>
      </rPr>
      <t>085133125V</t>
    </r>
  </si>
  <si>
    <r>
      <rPr>
        <sz val="9"/>
        <rFont val="Tw Cen MT"/>
        <family val="2"/>
      </rPr>
      <t>APL-I-2839</t>
    </r>
  </si>
  <si>
    <r>
      <rPr>
        <sz val="9"/>
        <rFont val="Tw Cen MT"/>
        <family val="2"/>
      </rPr>
      <t>AE 2360/20</t>
    </r>
  </si>
  <si>
    <r>
      <rPr>
        <sz val="9"/>
        <rFont val="Tw Cen MT"/>
        <family val="2"/>
      </rPr>
      <t>APL-I-284</t>
    </r>
  </si>
  <si>
    <r>
      <rPr>
        <sz val="9"/>
        <rFont val="Tw Cen MT"/>
        <family val="2"/>
      </rPr>
      <t>PR 277/09</t>
    </r>
  </si>
  <si>
    <r>
      <rPr>
        <sz val="9"/>
        <rFont val="Tw Cen MT"/>
        <family val="2"/>
      </rPr>
      <t>APL-I-2840</t>
    </r>
  </si>
  <si>
    <r>
      <rPr>
        <sz val="10"/>
        <rFont val="Tw Cen MT"/>
        <family val="2"/>
      </rPr>
      <t>Nomo-Madina</t>
    </r>
  </si>
  <si>
    <r>
      <rPr>
        <sz val="9"/>
        <rFont val="Tw Cen MT"/>
        <family val="2"/>
      </rPr>
      <t>APL-I-2841</t>
    </r>
  </si>
  <si>
    <r>
      <rPr>
        <sz val="9"/>
        <rFont val="Tw Cen MT"/>
        <family val="2"/>
      </rPr>
      <t>APL-I-2842</t>
    </r>
  </si>
  <si>
    <r>
      <rPr>
        <sz val="9"/>
        <rFont val="Tw Cen MT"/>
        <family val="2"/>
      </rPr>
      <t>APL-I-2843</t>
    </r>
  </si>
  <si>
    <r>
      <rPr>
        <sz val="10"/>
        <rFont val="Tw Cen MT"/>
        <family val="2"/>
      </rPr>
      <t>Fonkoura-Bouka</t>
    </r>
  </si>
  <si>
    <r>
      <rPr>
        <sz val="9"/>
        <rFont val="Tw Cen MT"/>
        <family val="2"/>
      </rPr>
      <t>APL-I-2844</t>
    </r>
  </si>
  <si>
    <r>
      <rPr>
        <sz val="10"/>
        <rFont val="Tw Cen MT"/>
        <family val="2"/>
      </rPr>
      <t>Morola-Sud-Est</t>
    </r>
  </si>
  <si>
    <r>
      <rPr>
        <sz val="9"/>
        <rFont val="Tw Cen MT"/>
        <family val="2"/>
      </rPr>
      <t>APL-I-2845</t>
    </r>
  </si>
  <si>
    <r>
      <rPr>
        <sz val="9"/>
        <rFont val="Tw Cen MT"/>
        <family val="2"/>
      </rPr>
      <t>APL-I-2846</t>
    </r>
  </si>
  <si>
    <r>
      <rPr>
        <sz val="9"/>
        <rFont val="Tw Cen MT"/>
        <family val="2"/>
      </rPr>
      <t>APL-I-2847</t>
    </r>
  </si>
  <si>
    <r>
      <rPr>
        <sz val="9"/>
        <rFont val="Tw Cen MT"/>
        <family val="2"/>
      </rPr>
      <t>AEX 2312/20</t>
    </r>
  </si>
  <si>
    <r>
      <rPr>
        <sz val="10"/>
        <rFont val="Tw Cen MT"/>
        <family val="2"/>
      </rPr>
      <t>Yilimalo</t>
    </r>
  </si>
  <si>
    <r>
      <rPr>
        <sz val="9"/>
        <rFont val="Tw Cen MT"/>
        <family val="2"/>
      </rPr>
      <t>APL-I-2848</t>
    </r>
  </si>
  <si>
    <r>
      <rPr>
        <sz val="10"/>
        <rFont val="Tw Cen MT"/>
        <family val="2"/>
      </rPr>
      <t>N'GABAKORO</t>
    </r>
  </si>
  <si>
    <r>
      <rPr>
        <sz val="9"/>
        <rFont val="Tw Cen MT"/>
        <family val="2"/>
      </rPr>
      <t>APL-I-2849</t>
    </r>
  </si>
  <si>
    <r>
      <rPr>
        <sz val="10"/>
        <rFont val="Tw Cen MT"/>
        <family val="2"/>
      </rPr>
      <t>Makano</t>
    </r>
  </si>
  <si>
    <r>
      <rPr>
        <sz val="9"/>
        <rFont val="Tw Cen MT"/>
        <family val="2"/>
      </rPr>
      <t>APL-I-285</t>
    </r>
  </si>
  <si>
    <r>
      <rPr>
        <sz val="9"/>
        <rFont val="Tw Cen MT"/>
        <family val="2"/>
      </rPr>
      <t>PR 278/07</t>
    </r>
  </si>
  <si>
    <r>
      <rPr>
        <sz val="9"/>
        <rFont val="Tw Cen MT"/>
        <family val="2"/>
      </rPr>
      <t>Moro SARL</t>
    </r>
  </si>
  <si>
    <r>
      <rPr>
        <sz val="9"/>
        <rFont val="Tw Cen MT"/>
        <family val="2"/>
      </rPr>
      <t>083202819L</t>
    </r>
  </si>
  <si>
    <r>
      <rPr>
        <sz val="9"/>
        <rFont val="Tw Cen MT"/>
        <family val="2"/>
      </rPr>
      <t>APL-I-2850</t>
    </r>
  </si>
  <si>
    <r>
      <rPr>
        <sz val="9"/>
        <rFont val="Tw Cen MT"/>
        <family val="2"/>
      </rPr>
      <t>AEX 2304/20</t>
    </r>
  </si>
  <si>
    <r>
      <rPr>
        <sz val="9"/>
        <rFont val="Tw Cen MT"/>
        <family val="2"/>
      </rPr>
      <t>KIRIN MINING - SARL</t>
    </r>
  </si>
  <si>
    <r>
      <rPr>
        <sz val="9"/>
        <rFont val="Tw Cen MT"/>
        <family val="2"/>
      </rPr>
      <t>083339032M</t>
    </r>
  </si>
  <si>
    <r>
      <rPr>
        <sz val="9"/>
        <rFont val="Tw Cen MT"/>
        <family val="2"/>
      </rPr>
      <t>APL-I-2851</t>
    </r>
  </si>
  <si>
    <r>
      <rPr>
        <sz val="9"/>
        <rFont val="Tw Cen MT"/>
        <family val="2"/>
      </rPr>
      <t>PR 2654/21</t>
    </r>
  </si>
  <si>
    <r>
      <rPr>
        <sz val="10"/>
        <rFont val="Tw Cen MT"/>
        <family val="2"/>
      </rPr>
      <t>Kobokoto-Est</t>
    </r>
  </si>
  <si>
    <r>
      <rPr>
        <sz val="9"/>
        <rFont val="Tw Cen MT"/>
        <family val="2"/>
      </rPr>
      <t>APL-I-2852</t>
    </r>
  </si>
  <si>
    <r>
      <rPr>
        <sz val="10"/>
        <rFont val="Tw Cen MT"/>
        <family val="2"/>
      </rPr>
      <t>Thiekourala</t>
    </r>
  </si>
  <si>
    <r>
      <rPr>
        <sz val="9"/>
        <rFont val="Tw Cen MT"/>
        <family val="2"/>
      </rPr>
      <t>APL-I-2853</t>
    </r>
  </si>
  <si>
    <r>
      <rPr>
        <sz val="9"/>
        <rFont val="Tw Cen MT"/>
        <family val="2"/>
      </rPr>
      <t>AEX 2308/20</t>
    </r>
  </si>
  <si>
    <r>
      <rPr>
        <sz val="9"/>
        <rFont val="Tw Cen MT"/>
        <family val="2"/>
      </rPr>
      <t>GT MINING AND GEOLOGY SERVICES SARL</t>
    </r>
  </si>
  <si>
    <r>
      <rPr>
        <sz val="9"/>
        <rFont val="Tw Cen MT"/>
        <family val="2"/>
      </rPr>
      <t>086129009D</t>
    </r>
  </si>
  <si>
    <r>
      <rPr>
        <sz val="10"/>
        <rFont val="Tw Cen MT"/>
        <family val="2"/>
      </rPr>
      <t>Kourouférela</t>
    </r>
  </si>
  <si>
    <r>
      <rPr>
        <sz val="9"/>
        <rFont val="Tw Cen MT"/>
        <family val="2"/>
      </rPr>
      <t>APL-I-2854</t>
    </r>
  </si>
  <si>
    <r>
      <rPr>
        <sz val="9"/>
        <rFont val="Tw Cen MT"/>
        <family val="2"/>
      </rPr>
      <t>AEX 2309/20</t>
    </r>
  </si>
  <si>
    <r>
      <rPr>
        <sz val="10"/>
        <rFont val="Tw Cen MT"/>
        <family val="2"/>
      </rPr>
      <t>Ntila</t>
    </r>
  </si>
  <si>
    <r>
      <rPr>
        <sz val="9"/>
        <rFont val="Tw Cen MT"/>
        <family val="2"/>
      </rPr>
      <t>APL-I-2855</t>
    </r>
  </si>
  <si>
    <r>
      <rPr>
        <sz val="9"/>
        <rFont val="Tw Cen MT"/>
        <family val="2"/>
      </rPr>
      <t>APL-I-2856</t>
    </r>
  </si>
  <si>
    <r>
      <rPr>
        <sz val="9"/>
        <rFont val="Tw Cen MT"/>
        <family val="2"/>
      </rPr>
      <t>AEX 2310/20</t>
    </r>
  </si>
  <si>
    <r>
      <rPr>
        <sz val="9"/>
        <rFont val="Tw Cen MT"/>
        <family val="2"/>
      </rPr>
      <t>S-GEOL-CONSULTING</t>
    </r>
  </si>
  <si>
    <r>
      <rPr>
        <sz val="9"/>
        <rFont val="Tw Cen MT"/>
        <family val="2"/>
      </rPr>
      <t>086123906D</t>
    </r>
  </si>
  <si>
    <r>
      <rPr>
        <sz val="9"/>
        <rFont val="Tw Cen MT"/>
        <family val="2"/>
      </rPr>
      <t>APL-I-2857</t>
    </r>
  </si>
  <si>
    <r>
      <rPr>
        <sz val="9"/>
        <rFont val="Tw Cen MT"/>
        <family val="2"/>
      </rPr>
      <t>AEX 2311/20</t>
    </r>
  </si>
  <si>
    <r>
      <rPr>
        <sz val="9"/>
        <rFont val="Tw Cen MT"/>
        <family val="2"/>
      </rPr>
      <t>Little Big Mining "LB MINING SARL"</t>
    </r>
  </si>
  <si>
    <r>
      <rPr>
        <sz val="9"/>
        <rFont val="Tw Cen MT"/>
        <family val="2"/>
      </rPr>
      <t>084134679C</t>
    </r>
  </si>
  <si>
    <r>
      <rPr>
        <sz val="9"/>
        <rFont val="Tw Cen MT"/>
        <family val="2"/>
      </rPr>
      <t>APL-I-2858</t>
    </r>
  </si>
  <si>
    <r>
      <rPr>
        <sz val="9"/>
        <rFont val="Tw Cen MT"/>
        <family val="2"/>
      </rPr>
      <t>AEX 2334/20</t>
    </r>
  </si>
  <si>
    <r>
      <rPr>
        <sz val="10"/>
        <rFont val="Tw Cen MT"/>
        <family val="2"/>
      </rPr>
      <t>Batalé-Est</t>
    </r>
  </si>
  <si>
    <r>
      <rPr>
        <sz val="9"/>
        <rFont val="Tw Cen MT"/>
        <family val="2"/>
      </rPr>
      <t>APL-I-2859</t>
    </r>
  </si>
  <si>
    <r>
      <rPr>
        <sz val="9"/>
        <rFont val="Tw Cen MT"/>
        <family val="2"/>
      </rPr>
      <t>AEX 2350/20</t>
    </r>
  </si>
  <si>
    <r>
      <rPr>
        <sz val="10"/>
        <rFont val="Tw Cen MT"/>
        <family val="2"/>
      </rPr>
      <t>Liberto-Sud</t>
    </r>
  </si>
  <si>
    <r>
      <rPr>
        <sz val="9"/>
        <rFont val="Tw Cen MT"/>
        <family val="2"/>
      </rPr>
      <t>APL-I-286</t>
    </r>
  </si>
  <si>
    <r>
      <rPr>
        <sz val="9"/>
        <rFont val="Tw Cen MT"/>
        <family val="2"/>
      </rPr>
      <t>PR 279/07</t>
    </r>
  </si>
  <si>
    <r>
      <rPr>
        <sz val="9"/>
        <rFont val="Tw Cen MT"/>
        <family val="2"/>
      </rPr>
      <t>APL-I-2860</t>
    </r>
  </si>
  <si>
    <r>
      <rPr>
        <sz val="9"/>
        <rFont val="Tw Cen MT"/>
        <family val="2"/>
      </rPr>
      <t>SOCIÉTÉ BASIDIKI FOFANA ET FRÈRES "SB2F SARL"</t>
    </r>
  </si>
  <si>
    <r>
      <rPr>
        <sz val="9"/>
        <rFont val="Tw Cen MT"/>
        <family val="2"/>
      </rPr>
      <t>082246641P</t>
    </r>
  </si>
  <si>
    <r>
      <rPr>
        <sz val="10"/>
        <rFont val="Tw Cen MT"/>
        <family val="2"/>
      </rPr>
      <t>Siéblé</t>
    </r>
  </si>
  <si>
    <r>
      <rPr>
        <sz val="9"/>
        <rFont val="Tw Cen MT"/>
        <family val="2"/>
      </rPr>
      <t>APL-I-2861</t>
    </r>
  </si>
  <si>
    <r>
      <rPr>
        <sz val="9"/>
        <rFont val="Tw Cen MT"/>
        <family val="2"/>
      </rPr>
      <t>APL-I-2862</t>
    </r>
  </si>
  <si>
    <r>
      <rPr>
        <sz val="9"/>
        <rFont val="Tw Cen MT"/>
        <family val="2"/>
      </rPr>
      <t>APL-I-2863</t>
    </r>
  </si>
  <si>
    <r>
      <rPr>
        <sz val="9"/>
        <rFont val="Tw Cen MT"/>
        <family val="2"/>
      </rPr>
      <t>APL-I-2864</t>
    </r>
  </si>
  <si>
    <r>
      <rPr>
        <sz val="9"/>
        <rFont val="Tw Cen MT"/>
        <family val="2"/>
      </rPr>
      <t>APL-I-2865</t>
    </r>
  </si>
  <si>
    <r>
      <rPr>
        <sz val="9"/>
        <rFont val="Tw Cen MT"/>
        <family val="2"/>
      </rPr>
      <t>Entreprise Générale Mamadou Konaté "E.G.K"</t>
    </r>
  </si>
  <si>
    <r>
      <rPr>
        <sz val="9"/>
        <rFont val="Tw Cen MT"/>
        <family val="2"/>
      </rPr>
      <t>085100047L</t>
    </r>
  </si>
  <si>
    <r>
      <rPr>
        <sz val="10"/>
        <rFont val="Tw Cen MT"/>
        <family val="2"/>
      </rPr>
      <t>Tabarako</t>
    </r>
  </si>
  <si>
    <r>
      <rPr>
        <sz val="9"/>
        <rFont val="Tw Cen MT"/>
        <family val="2"/>
      </rPr>
      <t>APL-I-2866</t>
    </r>
  </si>
  <si>
    <r>
      <rPr>
        <sz val="9"/>
        <rFont val="Tw Cen MT"/>
        <family val="2"/>
      </rPr>
      <t>APL-I-2867</t>
    </r>
  </si>
  <si>
    <r>
      <rPr>
        <sz val="9"/>
        <rFont val="Tw Cen MT"/>
        <family val="2"/>
      </rPr>
      <t>AEX 2339/20</t>
    </r>
  </si>
  <si>
    <r>
      <rPr>
        <sz val="9"/>
        <rFont val="Tw Cen MT"/>
        <family val="2"/>
      </rPr>
      <t>APL-I-2868</t>
    </r>
  </si>
  <si>
    <r>
      <rPr>
        <sz val="10"/>
        <rFont val="Tw Cen MT"/>
        <family val="2"/>
      </rPr>
      <t>Foulalaba-ouest</t>
    </r>
  </si>
  <si>
    <r>
      <rPr>
        <sz val="9"/>
        <rFont val="Tw Cen MT"/>
        <family val="2"/>
      </rPr>
      <t>APL-I-2869</t>
    </r>
  </si>
  <si>
    <r>
      <rPr>
        <sz val="9"/>
        <rFont val="Tw Cen MT"/>
        <family val="2"/>
      </rPr>
      <t>APL-I-287</t>
    </r>
  </si>
  <si>
    <r>
      <rPr>
        <sz val="9"/>
        <rFont val="Tw Cen MT"/>
        <family val="2"/>
      </rPr>
      <t>PR 280/05</t>
    </r>
  </si>
  <si>
    <r>
      <rPr>
        <sz val="10"/>
        <rFont val="Tw Cen MT"/>
        <family val="2"/>
      </rPr>
      <t>Siribaya</t>
    </r>
  </si>
  <si>
    <r>
      <rPr>
        <sz val="9"/>
        <rFont val="Tw Cen MT"/>
        <family val="2"/>
      </rPr>
      <t>APL-I-2870</t>
    </r>
  </si>
  <si>
    <r>
      <rPr>
        <sz val="9"/>
        <rFont val="Tw Cen MT"/>
        <family val="2"/>
      </rPr>
      <t>APL-I-2871</t>
    </r>
  </si>
  <si>
    <r>
      <rPr>
        <sz val="9"/>
        <rFont val="Tw Cen MT"/>
        <family val="2"/>
      </rPr>
      <t>APL-I-2872</t>
    </r>
  </si>
  <si>
    <r>
      <rPr>
        <sz val="9"/>
        <rFont val="Tw Cen MT"/>
        <family val="2"/>
      </rPr>
      <t>N.N.B.T.JS Mining SARLU</t>
    </r>
  </si>
  <si>
    <r>
      <rPr>
        <sz val="9"/>
        <rFont val="Tw Cen MT"/>
        <family val="2"/>
      </rPr>
      <t>081136275P</t>
    </r>
  </si>
  <si>
    <r>
      <rPr>
        <sz val="10"/>
        <rFont val="Tw Cen MT"/>
        <family val="2"/>
      </rPr>
      <t>Massiogo</t>
    </r>
  </si>
  <si>
    <r>
      <rPr>
        <sz val="9"/>
        <rFont val="Tw Cen MT"/>
        <family val="2"/>
      </rPr>
      <t>APL-I-2873</t>
    </r>
  </si>
  <si>
    <r>
      <rPr>
        <sz val="9"/>
        <rFont val="Tw Cen MT"/>
        <family val="2"/>
      </rPr>
      <t>AEX 2337/20</t>
    </r>
  </si>
  <si>
    <r>
      <rPr>
        <sz val="9"/>
        <rFont val="Tw Cen MT"/>
        <family val="2"/>
      </rPr>
      <t>APL-I-2874</t>
    </r>
  </si>
  <si>
    <r>
      <rPr>
        <sz val="9"/>
        <rFont val="Tw Cen MT"/>
        <family val="2"/>
      </rPr>
      <t>AEX 2335/20</t>
    </r>
  </si>
  <si>
    <r>
      <rPr>
        <sz val="10"/>
        <rFont val="Tw Cen MT"/>
        <family val="2"/>
      </rPr>
      <t>Kersignani</t>
    </r>
  </si>
  <si>
    <r>
      <rPr>
        <sz val="9"/>
        <rFont val="Tw Cen MT"/>
        <family val="2"/>
      </rPr>
      <t>APL-I-2875</t>
    </r>
  </si>
  <si>
    <r>
      <rPr>
        <sz val="9"/>
        <rFont val="Tw Cen MT"/>
        <family val="2"/>
      </rPr>
      <t>AEX 2351/20</t>
    </r>
  </si>
  <si>
    <r>
      <rPr>
        <sz val="10"/>
        <rFont val="Tw Cen MT"/>
        <family val="2"/>
      </rPr>
      <t>Hamdallaye-Ouest</t>
    </r>
  </si>
  <si>
    <r>
      <rPr>
        <sz val="9"/>
        <rFont val="Tw Cen MT"/>
        <family val="2"/>
      </rPr>
      <t>APL-I-2876</t>
    </r>
  </si>
  <si>
    <r>
      <rPr>
        <sz val="9"/>
        <rFont val="Tw Cen MT"/>
        <family val="2"/>
      </rPr>
      <t>AEX 2352/20</t>
    </r>
  </si>
  <si>
    <r>
      <rPr>
        <sz val="9"/>
        <rFont val="Tw Cen MT"/>
        <family val="2"/>
      </rPr>
      <t>West African Metals SARL</t>
    </r>
  </si>
  <si>
    <r>
      <rPr>
        <sz val="9"/>
        <rFont val="Tw Cen MT"/>
        <family val="2"/>
      </rPr>
      <t>084135071K</t>
    </r>
  </si>
  <si>
    <r>
      <rPr>
        <sz val="10"/>
        <rFont val="Tw Cen MT"/>
        <family val="2"/>
      </rPr>
      <t>Kolena</t>
    </r>
  </si>
  <si>
    <r>
      <rPr>
        <sz val="9"/>
        <rFont val="Tw Cen MT"/>
        <family val="2"/>
      </rPr>
      <t>APL-I-2877</t>
    </r>
  </si>
  <si>
    <r>
      <rPr>
        <sz val="9"/>
        <rFont val="Tw Cen MT"/>
        <family val="2"/>
      </rPr>
      <t>APL-I-2878</t>
    </r>
  </si>
  <si>
    <r>
      <rPr>
        <sz val="10"/>
        <rFont val="Tw Cen MT"/>
        <family val="2"/>
      </rPr>
      <t>Djelibani-Ouest</t>
    </r>
  </si>
  <si>
    <r>
      <rPr>
        <sz val="9"/>
        <rFont val="Tw Cen MT"/>
        <family val="2"/>
      </rPr>
      <t>APL-I-2879</t>
    </r>
  </si>
  <si>
    <r>
      <rPr>
        <sz val="9"/>
        <rFont val="Tw Cen MT"/>
        <family val="2"/>
      </rPr>
      <t>APL-I-288</t>
    </r>
  </si>
  <si>
    <r>
      <rPr>
        <sz val="9"/>
        <rFont val="Tw Cen MT"/>
        <family val="2"/>
      </rPr>
      <t>PR 281/09</t>
    </r>
  </si>
  <si>
    <r>
      <rPr>
        <sz val="9"/>
        <rFont val="Tw Cen MT"/>
        <family val="2"/>
      </rPr>
      <t>APL-I-2880</t>
    </r>
  </si>
  <si>
    <r>
      <rPr>
        <sz val="10"/>
        <rFont val="Tw Cen MT"/>
        <family val="2"/>
      </rPr>
      <t>Gavimane</t>
    </r>
  </si>
  <si>
    <r>
      <rPr>
        <sz val="9"/>
        <rFont val="Tw Cen MT"/>
        <family val="2"/>
      </rPr>
      <t>APL-I-2881</t>
    </r>
  </si>
  <si>
    <r>
      <rPr>
        <sz val="10"/>
        <rFont val="Tw Cen MT"/>
        <family val="2"/>
      </rPr>
      <t>Goro-nord</t>
    </r>
  </si>
  <si>
    <r>
      <rPr>
        <sz val="9"/>
        <rFont val="Tw Cen MT"/>
        <family val="2"/>
      </rPr>
      <t>APL-I-2882</t>
    </r>
  </si>
  <si>
    <r>
      <rPr>
        <sz val="9"/>
        <rFont val="Tw Cen MT"/>
        <family val="2"/>
      </rPr>
      <t>APL-I-2883</t>
    </r>
  </si>
  <si>
    <r>
      <rPr>
        <sz val="9"/>
        <rFont val="Tw Cen MT"/>
        <family val="2"/>
      </rPr>
      <t>MINEX MANAGEMENT MALI (MMM) SA</t>
    </r>
  </si>
  <si>
    <r>
      <rPr>
        <sz val="9"/>
        <rFont val="Tw Cen MT"/>
        <family val="2"/>
      </rPr>
      <t>084123510D</t>
    </r>
  </si>
  <si>
    <r>
      <rPr>
        <sz val="10"/>
        <rFont val="Tw Cen MT"/>
        <family val="2"/>
      </rPr>
      <t>Koussikoto</t>
    </r>
  </si>
  <si>
    <r>
      <rPr>
        <sz val="9"/>
        <rFont val="Tw Cen MT"/>
        <family val="2"/>
      </rPr>
      <t>APL-I-2884</t>
    </r>
  </si>
  <si>
    <r>
      <rPr>
        <sz val="9"/>
        <rFont val="Tw Cen MT"/>
        <family val="2"/>
      </rPr>
      <t>AE 2503/21</t>
    </r>
  </si>
  <si>
    <r>
      <rPr>
        <sz val="9"/>
        <rFont val="Tw Cen MT"/>
        <family val="2"/>
      </rPr>
      <t>APL-I-2885</t>
    </r>
  </si>
  <si>
    <r>
      <rPr>
        <sz val="9"/>
        <rFont val="Tw Cen MT"/>
        <family val="2"/>
      </rPr>
      <t>PR 2646/21</t>
    </r>
  </si>
  <si>
    <r>
      <rPr>
        <sz val="10"/>
        <rFont val="Tw Cen MT"/>
        <family val="2"/>
      </rPr>
      <t>DIAKO</t>
    </r>
  </si>
  <si>
    <r>
      <rPr>
        <sz val="9"/>
        <rFont val="Tw Cen MT"/>
        <family val="2"/>
      </rPr>
      <t>APL-I-2886</t>
    </r>
  </si>
  <si>
    <r>
      <rPr>
        <sz val="9"/>
        <rFont val="Tw Cen MT"/>
        <family val="2"/>
      </rPr>
      <t>PR 2642/21</t>
    </r>
  </si>
  <si>
    <r>
      <rPr>
        <sz val="9"/>
        <rFont val="Tw Cen MT"/>
        <family val="2"/>
      </rPr>
      <t>B.M.E-MINING S.A</t>
    </r>
  </si>
  <si>
    <r>
      <rPr>
        <sz val="9"/>
        <rFont val="Tw Cen MT"/>
        <family val="2"/>
      </rPr>
      <t>083339367C</t>
    </r>
  </si>
  <si>
    <r>
      <rPr>
        <sz val="10"/>
        <rFont val="Tw Cen MT"/>
        <family val="2"/>
      </rPr>
      <t>SIRAKORO</t>
    </r>
  </si>
  <si>
    <r>
      <rPr>
        <sz val="9"/>
        <rFont val="Tw Cen MT"/>
        <family val="2"/>
      </rPr>
      <t>APL-I-2887</t>
    </r>
  </si>
  <si>
    <r>
      <rPr>
        <sz val="9"/>
        <rFont val="Tw Cen MT"/>
        <family val="2"/>
      </rPr>
      <t>AEX 2349/20</t>
    </r>
  </si>
  <si>
    <r>
      <rPr>
        <sz val="9"/>
        <rFont val="Tw Cen MT"/>
        <family val="2"/>
      </rPr>
      <t>Dynasty Gold Reserves-Sarl</t>
    </r>
  </si>
  <si>
    <r>
      <rPr>
        <sz val="9"/>
        <rFont val="Tw Cen MT"/>
        <family val="2"/>
      </rPr>
      <t>025019029T</t>
    </r>
  </si>
  <si>
    <r>
      <rPr>
        <sz val="10"/>
        <rFont val="Tw Cen MT"/>
        <family val="2"/>
      </rPr>
      <t>Dougala</t>
    </r>
  </si>
  <si>
    <r>
      <rPr>
        <sz val="9"/>
        <rFont val="Tw Cen MT"/>
        <family val="2"/>
      </rPr>
      <t>APL-I-2888</t>
    </r>
  </si>
  <si>
    <r>
      <rPr>
        <sz val="9"/>
        <rFont val="Tw Cen MT"/>
        <family val="2"/>
      </rPr>
      <t>APL-I-2889</t>
    </r>
  </si>
  <si>
    <r>
      <rPr>
        <sz val="9"/>
        <rFont val="Tw Cen MT"/>
        <family val="2"/>
      </rPr>
      <t>Test</t>
    </r>
  </si>
  <si>
    <r>
      <rPr>
        <sz val="9"/>
        <rFont val="Tw Cen MT"/>
        <family val="2"/>
      </rPr>
      <t>00000000000C</t>
    </r>
  </si>
  <si>
    <r>
      <rPr>
        <sz val="9"/>
        <rFont val="Tw Cen MT"/>
        <family val="2"/>
      </rPr>
      <t>APL-I-289</t>
    </r>
  </si>
  <si>
    <r>
      <rPr>
        <sz val="9"/>
        <rFont val="Tw Cen MT"/>
        <family val="2"/>
      </rPr>
      <t>PR 282/06</t>
    </r>
  </si>
  <si>
    <r>
      <rPr>
        <sz val="9"/>
        <rFont val="Tw Cen MT"/>
        <family val="2"/>
      </rPr>
      <t>Mathew Corporation SARL</t>
    </r>
  </si>
  <si>
    <r>
      <rPr>
        <sz val="9"/>
        <rFont val="Tw Cen MT"/>
        <family val="2"/>
      </rPr>
      <t>APL-I-2890</t>
    </r>
  </si>
  <si>
    <r>
      <rPr>
        <sz val="9"/>
        <rFont val="Tw Cen MT"/>
        <family val="2"/>
      </rPr>
      <t>APL-I-2891</t>
    </r>
  </si>
  <si>
    <r>
      <rPr>
        <sz val="9"/>
        <rFont val="Tw Cen MT"/>
        <family val="2"/>
      </rPr>
      <t>Mines de Kobada S.A</t>
    </r>
  </si>
  <si>
    <r>
      <rPr>
        <sz val="9"/>
        <rFont val="Tw Cen MT"/>
        <family val="2"/>
      </rPr>
      <t>087800985J</t>
    </r>
  </si>
  <si>
    <r>
      <rPr>
        <sz val="9"/>
        <rFont val="Tw Cen MT"/>
        <family val="2"/>
      </rPr>
      <t>APL-I-2892</t>
    </r>
  </si>
  <si>
    <r>
      <rPr>
        <sz val="10"/>
        <rFont val="Tw Cen MT"/>
        <family val="2"/>
      </rPr>
      <t>Diaba-sud</t>
    </r>
  </si>
  <si>
    <r>
      <rPr>
        <sz val="9"/>
        <rFont val="Tw Cen MT"/>
        <family val="2"/>
      </rPr>
      <t>APL-I-2893</t>
    </r>
  </si>
  <si>
    <r>
      <rPr>
        <sz val="9"/>
        <rFont val="Tw Cen MT"/>
        <family val="2"/>
      </rPr>
      <t>AEX 2460/21</t>
    </r>
  </si>
  <si>
    <r>
      <rPr>
        <sz val="10"/>
        <rFont val="Tw Cen MT"/>
        <family val="2"/>
      </rPr>
      <t>Tampikolé-Ouest</t>
    </r>
  </si>
  <si>
    <r>
      <rPr>
        <sz val="9"/>
        <rFont val="Tw Cen MT"/>
        <family val="2"/>
      </rPr>
      <t>APL-I-2894</t>
    </r>
  </si>
  <si>
    <r>
      <rPr>
        <sz val="9"/>
        <rFont val="Tw Cen MT"/>
        <family val="2"/>
      </rPr>
      <t>AEX 2409/20</t>
    </r>
  </si>
  <si>
    <r>
      <rPr>
        <sz val="10"/>
        <rFont val="Tw Cen MT"/>
        <family val="2"/>
      </rPr>
      <t>Tiagolé-Est</t>
    </r>
  </si>
  <si>
    <r>
      <rPr>
        <sz val="9"/>
        <rFont val="Tw Cen MT"/>
        <family val="2"/>
      </rPr>
      <t>APL-I-2895</t>
    </r>
  </si>
  <si>
    <r>
      <rPr>
        <sz val="9"/>
        <rFont val="Tw Cen MT"/>
        <family val="2"/>
      </rPr>
      <t>AEX 2408/20</t>
    </r>
  </si>
  <si>
    <r>
      <rPr>
        <sz val="10"/>
        <rFont val="Tw Cen MT"/>
        <family val="2"/>
      </rPr>
      <t>Babara-Est</t>
    </r>
  </si>
  <si>
    <r>
      <rPr>
        <sz val="9"/>
        <rFont val="Tw Cen MT"/>
        <family val="2"/>
      </rPr>
      <t>APL-I-2896</t>
    </r>
  </si>
  <si>
    <r>
      <rPr>
        <sz val="9"/>
        <rFont val="Tw Cen MT"/>
        <family val="2"/>
      </rPr>
      <t>APL-I-2897</t>
    </r>
  </si>
  <si>
    <r>
      <rPr>
        <sz val="10"/>
        <rFont val="Tw Cen MT"/>
        <family val="2"/>
      </rPr>
      <t>Massakama-Sud-Est</t>
    </r>
  </si>
  <si>
    <r>
      <rPr>
        <sz val="9"/>
        <rFont val="Tw Cen MT"/>
        <family val="2"/>
      </rPr>
      <t>APL-I-2898</t>
    </r>
  </si>
  <si>
    <r>
      <rPr>
        <sz val="9"/>
        <rFont val="Tw Cen MT"/>
        <family val="2"/>
      </rPr>
      <t>AEX 2400/20</t>
    </r>
  </si>
  <si>
    <r>
      <rPr>
        <sz val="10"/>
        <rFont val="Tw Cen MT"/>
        <family val="2"/>
      </rPr>
      <t>Rharous-Nord</t>
    </r>
  </si>
  <si>
    <r>
      <rPr>
        <sz val="9"/>
        <rFont val="Tw Cen MT"/>
        <family val="2"/>
      </rPr>
      <t>APL-I-2899</t>
    </r>
  </si>
  <si>
    <r>
      <rPr>
        <sz val="9"/>
        <rFont val="Tw Cen MT"/>
        <family val="2"/>
      </rPr>
      <t>AEX 2431/20</t>
    </r>
  </si>
  <si>
    <r>
      <rPr>
        <sz val="10"/>
        <rFont val="Tw Cen MT"/>
        <family val="2"/>
      </rPr>
      <t>Diourkasso</t>
    </r>
  </si>
  <si>
    <r>
      <rPr>
        <sz val="9"/>
        <rFont val="Tw Cen MT"/>
        <family val="2"/>
      </rPr>
      <t>APL-I-29</t>
    </r>
  </si>
  <si>
    <r>
      <rPr>
        <sz val="9"/>
        <rFont val="Tw Cen MT"/>
        <family val="2"/>
      </rPr>
      <t>AP 27/11</t>
    </r>
  </si>
  <si>
    <r>
      <rPr>
        <sz val="9"/>
        <rFont val="Tw Cen MT"/>
        <family val="2"/>
      </rPr>
      <t>Geo-Mine Mali SARL</t>
    </r>
  </si>
  <si>
    <r>
      <rPr>
        <sz val="9"/>
        <rFont val="Tw Cen MT"/>
        <family val="2"/>
      </rPr>
      <t>APL-I-290</t>
    </r>
  </si>
  <si>
    <r>
      <rPr>
        <sz val="9"/>
        <rFont val="Tw Cen MT"/>
        <family val="2"/>
      </rPr>
      <t>PR 283/10</t>
    </r>
  </si>
  <si>
    <r>
      <rPr>
        <sz val="10"/>
        <rFont val="Tw Cen MT"/>
        <family val="2"/>
      </rPr>
      <t>N'Panyala</t>
    </r>
  </si>
  <si>
    <r>
      <rPr>
        <sz val="9"/>
        <rFont val="Tw Cen MT"/>
        <family val="2"/>
      </rPr>
      <t>APL-I-2900</t>
    </r>
  </si>
  <si>
    <r>
      <rPr>
        <sz val="9"/>
        <rFont val="Tw Cen MT"/>
        <family val="2"/>
      </rPr>
      <t>AEX 2404/20</t>
    </r>
  </si>
  <si>
    <r>
      <rPr>
        <sz val="9"/>
        <rFont val="Tw Cen MT"/>
        <family val="2"/>
      </rPr>
      <t>APL-I-2901</t>
    </r>
  </si>
  <si>
    <r>
      <rPr>
        <sz val="9"/>
        <rFont val="Tw Cen MT"/>
        <family val="2"/>
      </rPr>
      <t>AEX 2405/20</t>
    </r>
  </si>
  <si>
    <r>
      <rPr>
        <sz val="9"/>
        <rFont val="Tw Cen MT"/>
        <family val="2"/>
      </rPr>
      <t>SOCIETE DE FORAGE ET DE TRAVAUX PUBLICS "SFTP-SA"</t>
    </r>
  </si>
  <si>
    <r>
      <rPr>
        <sz val="9"/>
        <rFont val="Tw Cen MT"/>
        <family val="2"/>
      </rPr>
      <t>011001501T</t>
    </r>
  </si>
  <si>
    <r>
      <rPr>
        <sz val="10"/>
        <rFont val="Tw Cen MT"/>
        <family val="2"/>
      </rPr>
      <t>Yatia-Est</t>
    </r>
  </si>
  <si>
    <r>
      <rPr>
        <sz val="9"/>
        <rFont val="Tw Cen MT"/>
        <family val="2"/>
      </rPr>
      <t>APL-I-2902</t>
    </r>
  </si>
  <si>
    <r>
      <rPr>
        <sz val="9"/>
        <rFont val="Tw Cen MT"/>
        <family val="2"/>
      </rPr>
      <t>AEX 2403/20</t>
    </r>
  </si>
  <si>
    <r>
      <rPr>
        <sz val="10"/>
        <rFont val="Tw Cen MT"/>
        <family val="2"/>
      </rPr>
      <t>Bakoroni</t>
    </r>
  </si>
  <si>
    <r>
      <rPr>
        <sz val="9"/>
        <rFont val="Tw Cen MT"/>
        <family val="2"/>
      </rPr>
      <t>APL-I-2903</t>
    </r>
  </si>
  <si>
    <r>
      <rPr>
        <sz val="9"/>
        <rFont val="Tw Cen MT"/>
        <family val="2"/>
      </rPr>
      <t>AEX 2402/20</t>
    </r>
  </si>
  <si>
    <r>
      <rPr>
        <sz val="10"/>
        <rFont val="Tw Cen MT"/>
        <family val="2"/>
      </rPr>
      <t>Soumantéré</t>
    </r>
  </si>
  <si>
    <r>
      <rPr>
        <sz val="9"/>
        <rFont val="Tw Cen MT"/>
        <family val="2"/>
      </rPr>
      <t>APL-I-2904</t>
    </r>
  </si>
  <si>
    <r>
      <rPr>
        <sz val="9"/>
        <rFont val="Tw Cen MT"/>
        <family val="2"/>
      </rPr>
      <t>PEPM2019, gr 1et 2 2678/21</t>
    </r>
  </si>
  <si>
    <r>
      <rPr>
        <sz val="9"/>
        <rFont val="Tw Cen MT"/>
        <family val="2"/>
      </rPr>
      <t>PERMIS D'EXPLOITATION DE PETITE MINE,</t>
    </r>
  </si>
  <si>
    <r>
      <rPr>
        <sz val="9"/>
        <rFont val="Tw Cen MT"/>
        <family val="2"/>
      </rPr>
      <t>APL-I-2905</t>
    </r>
  </si>
  <si>
    <r>
      <rPr>
        <sz val="9"/>
        <rFont val="Tw Cen MT"/>
        <family val="2"/>
      </rPr>
      <t>AEX 2399/20</t>
    </r>
  </si>
  <si>
    <r>
      <rPr>
        <sz val="9"/>
        <rFont val="Tw Cen MT"/>
        <family val="2"/>
      </rPr>
      <t>Touba Mining Junior SARL</t>
    </r>
  </si>
  <si>
    <r>
      <rPr>
        <sz val="9"/>
        <rFont val="Tw Cen MT"/>
        <family val="2"/>
      </rPr>
      <t>081135991W</t>
    </r>
  </si>
  <si>
    <r>
      <rPr>
        <sz val="9"/>
        <rFont val="Tw Cen MT"/>
        <family val="2"/>
      </rPr>
      <t>APL-I-2906</t>
    </r>
  </si>
  <si>
    <r>
      <rPr>
        <sz val="10"/>
        <rFont val="Tw Cen MT"/>
        <family val="2"/>
      </rPr>
      <t>Segando-Sud</t>
    </r>
  </si>
  <si>
    <r>
      <rPr>
        <sz val="9"/>
        <rFont val="Tw Cen MT"/>
        <family val="2"/>
      </rPr>
      <t>APL-I-2907</t>
    </r>
  </si>
  <si>
    <r>
      <rPr>
        <sz val="9"/>
        <rFont val="Tw Cen MT"/>
        <family val="2"/>
      </rPr>
      <t>GEMINI GOLD RESOURCES SARL</t>
    </r>
  </si>
  <si>
    <r>
      <rPr>
        <sz val="9"/>
        <rFont val="Tw Cen MT"/>
        <family val="2"/>
      </rPr>
      <t>025033594M</t>
    </r>
  </si>
  <si>
    <r>
      <rPr>
        <sz val="10"/>
        <rFont val="Tw Cen MT"/>
        <family val="2"/>
      </rPr>
      <t>Déguedomou</t>
    </r>
  </si>
  <si>
    <r>
      <rPr>
        <sz val="9"/>
        <rFont val="Tw Cen MT"/>
        <family val="2"/>
      </rPr>
      <t>APL-I-2908</t>
    </r>
  </si>
  <si>
    <r>
      <rPr>
        <sz val="9"/>
        <rFont val="Tw Cen MT"/>
        <family val="2"/>
      </rPr>
      <t>AEX 2407/20</t>
    </r>
  </si>
  <si>
    <r>
      <rPr>
        <sz val="10"/>
        <rFont val="Tw Cen MT"/>
        <family val="2"/>
      </rPr>
      <t>Tonbokoli-Sud-Est</t>
    </r>
  </si>
  <si>
    <r>
      <rPr>
        <sz val="9"/>
        <rFont val="Tw Cen MT"/>
        <family val="2"/>
      </rPr>
      <t>APL-I-2909</t>
    </r>
  </si>
  <si>
    <r>
      <rPr>
        <sz val="9"/>
        <rFont val="Tw Cen MT"/>
        <family val="2"/>
      </rPr>
      <t>AEX 2406/20</t>
    </r>
  </si>
  <si>
    <r>
      <rPr>
        <sz val="10"/>
        <rFont val="Tw Cen MT"/>
        <family val="2"/>
      </rPr>
      <t>Konfara</t>
    </r>
  </si>
  <si>
    <r>
      <rPr>
        <sz val="9"/>
        <rFont val="Tw Cen MT"/>
        <family val="2"/>
      </rPr>
      <t>APL-I-291</t>
    </r>
  </si>
  <si>
    <r>
      <rPr>
        <sz val="9"/>
        <rFont val="Tw Cen MT"/>
        <family val="2"/>
      </rPr>
      <t>PR 284/06</t>
    </r>
  </si>
  <si>
    <r>
      <rPr>
        <sz val="10"/>
        <rFont val="Tw Cen MT"/>
        <family val="2"/>
      </rPr>
      <t>kolona</t>
    </r>
  </si>
  <si>
    <r>
      <rPr>
        <sz val="9"/>
        <rFont val="Tw Cen MT"/>
        <family val="2"/>
      </rPr>
      <t>APL-I-2910</t>
    </r>
  </si>
  <si>
    <r>
      <rPr>
        <sz val="9"/>
        <rFont val="Tw Cen MT"/>
        <family val="2"/>
      </rPr>
      <t>AEX 2401/20</t>
    </r>
  </si>
  <si>
    <r>
      <rPr>
        <sz val="10"/>
        <rFont val="Tw Cen MT"/>
        <family val="2"/>
      </rPr>
      <t>Rharous</t>
    </r>
  </si>
  <si>
    <r>
      <rPr>
        <sz val="9"/>
        <rFont val="Tw Cen MT"/>
        <family val="2"/>
      </rPr>
      <t>APL-I-2911</t>
    </r>
  </si>
  <si>
    <r>
      <rPr>
        <sz val="9"/>
        <rFont val="Tw Cen MT"/>
        <family val="2"/>
      </rPr>
      <t>AEX 2530/21</t>
    </r>
  </si>
  <si>
    <r>
      <rPr>
        <sz val="10"/>
        <rFont val="Tw Cen MT"/>
        <family val="2"/>
      </rPr>
      <t>Nangueré</t>
    </r>
  </si>
  <si>
    <r>
      <rPr>
        <sz val="9"/>
        <rFont val="Tw Cen MT"/>
        <family val="2"/>
      </rPr>
      <t>APL-I-2912</t>
    </r>
  </si>
  <si>
    <r>
      <rPr>
        <sz val="9"/>
        <rFont val="Tw Cen MT"/>
        <family val="2"/>
      </rPr>
      <t>AEX 2524/21</t>
    </r>
  </si>
  <si>
    <r>
      <rPr>
        <sz val="10"/>
        <rFont val="Tw Cen MT"/>
        <family val="2"/>
      </rPr>
      <t>Guénou-Goré</t>
    </r>
  </si>
  <si>
    <r>
      <rPr>
        <sz val="9"/>
        <rFont val="Tw Cen MT"/>
        <family val="2"/>
      </rPr>
      <t>APL-I-2913</t>
    </r>
  </si>
  <si>
    <r>
      <rPr>
        <sz val="9"/>
        <rFont val="Tw Cen MT"/>
        <family val="2"/>
      </rPr>
      <t>AEX 2417/21</t>
    </r>
  </si>
  <si>
    <r>
      <rPr>
        <sz val="10"/>
        <rFont val="Tw Cen MT"/>
        <family val="2"/>
      </rPr>
      <t>Faladiè-Nord</t>
    </r>
  </si>
  <si>
    <r>
      <rPr>
        <sz val="9"/>
        <rFont val="Tw Cen MT"/>
        <family val="2"/>
      </rPr>
      <t>APL-I-2914</t>
    </r>
  </si>
  <si>
    <r>
      <rPr>
        <sz val="9"/>
        <rFont val="Tw Cen MT"/>
        <family val="2"/>
      </rPr>
      <t>AEX 2410/21</t>
    </r>
  </si>
  <si>
    <r>
      <rPr>
        <sz val="9"/>
        <rFont val="Tw Cen MT"/>
        <family val="2"/>
      </rPr>
      <t>APL-I-2915</t>
    </r>
  </si>
  <si>
    <r>
      <rPr>
        <sz val="9"/>
        <rFont val="Tw Cen MT"/>
        <family val="2"/>
      </rPr>
      <t>APL-I-2916</t>
    </r>
  </si>
  <si>
    <r>
      <rPr>
        <sz val="9"/>
        <rFont val="Tw Cen MT"/>
        <family val="2"/>
      </rPr>
      <t>PR 2019 2543/21</t>
    </r>
  </si>
  <si>
    <r>
      <rPr>
        <sz val="9"/>
        <rFont val="Tw Cen MT"/>
        <family val="2"/>
      </rPr>
      <t>PERMIS DE RECHERCHE 2019, gr 1et 2</t>
    </r>
  </si>
  <si>
    <r>
      <rPr>
        <sz val="9"/>
        <rFont val="Tw Cen MT"/>
        <family val="2"/>
      </rPr>
      <t>APL-I-2917</t>
    </r>
  </si>
  <si>
    <r>
      <rPr>
        <sz val="9"/>
        <rFont val="Tw Cen MT"/>
        <family val="2"/>
      </rPr>
      <t>PR 2019 2542/21</t>
    </r>
  </si>
  <si>
    <r>
      <rPr>
        <sz val="9"/>
        <rFont val="Tw Cen MT"/>
        <family val="2"/>
      </rPr>
      <t>APL-I-2918</t>
    </r>
  </si>
  <si>
    <r>
      <rPr>
        <sz val="9"/>
        <rFont val="Tw Cen MT"/>
        <family val="2"/>
      </rPr>
      <t>PR 2019 2544/21</t>
    </r>
  </si>
  <si>
    <r>
      <rPr>
        <sz val="9"/>
        <rFont val="Tw Cen MT"/>
        <family val="2"/>
      </rPr>
      <t>APL-I-2919</t>
    </r>
  </si>
  <si>
    <r>
      <rPr>
        <sz val="10"/>
        <rFont val="Tw Cen MT"/>
        <family val="2"/>
      </rPr>
      <t>Kélékélé</t>
    </r>
  </si>
  <si>
    <r>
      <rPr>
        <sz val="9"/>
        <rFont val="Tw Cen MT"/>
        <family val="2"/>
      </rPr>
      <t>APL-I-292</t>
    </r>
  </si>
  <si>
    <r>
      <rPr>
        <sz val="9"/>
        <rFont val="Tw Cen MT"/>
        <family val="2"/>
      </rPr>
      <t>AE 286/13</t>
    </r>
  </si>
  <si>
    <r>
      <rPr>
        <sz val="9"/>
        <rFont val="Tw Cen MT"/>
        <family val="2"/>
      </rPr>
      <t>La Malienne du Dragage SARL &lt;&lt;LMD SARL &gt;&gt;</t>
    </r>
  </si>
  <si>
    <r>
      <rPr>
        <sz val="9"/>
        <rFont val="Tw Cen MT"/>
        <family val="2"/>
      </rPr>
      <t>084118249N</t>
    </r>
  </si>
  <si>
    <r>
      <rPr>
        <sz val="10"/>
        <rFont val="Tw Cen MT"/>
        <family val="2"/>
      </rPr>
      <t>Guelelenkoro</t>
    </r>
  </si>
  <si>
    <r>
      <rPr>
        <sz val="9"/>
        <rFont val="Tw Cen MT"/>
        <family val="2"/>
      </rPr>
      <t>APL-I-2920</t>
    </r>
  </si>
  <si>
    <r>
      <rPr>
        <sz val="9"/>
        <rFont val="Tw Cen MT"/>
        <family val="2"/>
      </rPr>
      <t>AEX 2423/21</t>
    </r>
  </si>
  <si>
    <r>
      <rPr>
        <sz val="9"/>
        <rFont val="Tw Cen MT"/>
        <family val="2"/>
      </rPr>
      <t>«MOKETI - MINING» SARL</t>
    </r>
  </si>
  <si>
    <r>
      <rPr>
        <sz val="9"/>
        <rFont val="Tw Cen MT"/>
        <family val="2"/>
      </rPr>
      <t>085143911N</t>
    </r>
  </si>
  <si>
    <r>
      <rPr>
        <sz val="9"/>
        <rFont val="Tw Cen MT"/>
        <family val="2"/>
      </rPr>
      <t>APL-I-2921</t>
    </r>
  </si>
  <si>
    <r>
      <rPr>
        <sz val="9"/>
        <rFont val="Tw Cen MT"/>
        <family val="2"/>
      </rPr>
      <t>AEX 2435/21</t>
    </r>
  </si>
  <si>
    <r>
      <rPr>
        <sz val="9"/>
        <rFont val="Tw Cen MT"/>
        <family val="2"/>
      </rPr>
      <t>SOCIETE DE GESTION DES CARRIERES DU MALI MINING-SARL « SOGECAM-MINING SARL»</t>
    </r>
  </si>
  <si>
    <r>
      <rPr>
        <sz val="9"/>
        <rFont val="Tw Cen MT"/>
        <family val="2"/>
      </rPr>
      <t>084134300D</t>
    </r>
  </si>
  <si>
    <r>
      <rPr>
        <sz val="10"/>
        <rFont val="Tw Cen MT"/>
        <family val="2"/>
      </rPr>
      <t>Lekouraga</t>
    </r>
  </si>
  <si>
    <r>
      <rPr>
        <sz val="9"/>
        <rFont val="Tw Cen MT"/>
        <family val="2"/>
      </rPr>
      <t>APL-I-2922</t>
    </r>
  </si>
  <si>
    <r>
      <rPr>
        <sz val="9"/>
        <rFont val="Tw Cen MT"/>
        <family val="2"/>
      </rPr>
      <t>AEX 2422/21</t>
    </r>
  </si>
  <si>
    <r>
      <rPr>
        <sz val="9"/>
        <rFont val="Tw Cen MT"/>
        <family val="2"/>
      </rPr>
      <t>APL-I-2923</t>
    </r>
  </si>
  <si>
    <r>
      <rPr>
        <sz val="9"/>
        <rFont val="Tw Cen MT"/>
        <family val="2"/>
      </rPr>
      <t>AEX 2444/21</t>
    </r>
  </si>
  <si>
    <r>
      <rPr>
        <sz val="9"/>
        <rFont val="Tw Cen MT"/>
        <family val="2"/>
      </rPr>
      <t>TANDJI'S MINING BUSINESS «T.M.B-S.A»</t>
    </r>
  </si>
  <si>
    <r>
      <rPr>
        <sz val="9"/>
        <rFont val="Tw Cen MT"/>
        <family val="2"/>
      </rPr>
      <t>025033846M</t>
    </r>
  </si>
  <si>
    <r>
      <rPr>
        <sz val="10"/>
        <rFont val="Tw Cen MT"/>
        <family val="2"/>
      </rPr>
      <t>N'Tiénina</t>
    </r>
  </si>
  <si>
    <r>
      <rPr>
        <sz val="9"/>
        <rFont val="Tw Cen MT"/>
        <family val="2"/>
      </rPr>
      <t>APL-I-2924</t>
    </r>
  </si>
  <si>
    <r>
      <rPr>
        <sz val="9"/>
        <rFont val="Tw Cen MT"/>
        <family val="2"/>
      </rPr>
      <t>AEX 2432/21</t>
    </r>
  </si>
  <si>
    <r>
      <rPr>
        <sz val="10"/>
        <rFont val="Tw Cen MT"/>
        <family val="2"/>
      </rPr>
      <t>LOBOUGOULA-SUD</t>
    </r>
  </si>
  <si>
    <r>
      <rPr>
        <sz val="9"/>
        <rFont val="Tw Cen MT"/>
        <family val="2"/>
      </rPr>
      <t>APL-I-2925</t>
    </r>
  </si>
  <si>
    <r>
      <rPr>
        <sz val="9"/>
        <rFont val="Tw Cen MT"/>
        <family val="2"/>
      </rPr>
      <t>AEX 2419/21</t>
    </r>
  </si>
  <si>
    <r>
      <rPr>
        <sz val="9"/>
        <rFont val="Tw Cen MT"/>
        <family val="2"/>
      </rPr>
      <t>"XIN YUAN GOLD" SARL</t>
    </r>
  </si>
  <si>
    <r>
      <rPr>
        <sz val="9"/>
        <rFont val="Tw Cen MT"/>
        <family val="2"/>
      </rPr>
      <t>082247458A</t>
    </r>
  </si>
  <si>
    <r>
      <rPr>
        <sz val="9"/>
        <rFont val="Tw Cen MT"/>
        <family val="2"/>
      </rPr>
      <t>APL-I-2926</t>
    </r>
  </si>
  <si>
    <r>
      <rPr>
        <sz val="9"/>
        <rFont val="Tw Cen MT"/>
        <family val="2"/>
      </rPr>
      <t>AEX 2420/21</t>
    </r>
  </si>
  <si>
    <r>
      <rPr>
        <sz val="9"/>
        <rFont val="Tw Cen MT"/>
        <family val="2"/>
      </rPr>
      <t>FERROCIOUS MINING COMPANY SARL</t>
    </r>
  </si>
  <si>
    <r>
      <rPr>
        <sz val="9"/>
        <rFont val="Tw Cen MT"/>
        <family val="2"/>
      </rPr>
      <t>082247955C</t>
    </r>
  </si>
  <si>
    <r>
      <rPr>
        <sz val="10"/>
        <rFont val="Tw Cen MT"/>
        <family val="2"/>
      </rPr>
      <t>Bouli Bani</t>
    </r>
  </si>
  <si>
    <r>
      <rPr>
        <sz val="9"/>
        <rFont val="Tw Cen MT"/>
        <family val="2"/>
      </rPr>
      <t>APL-I-2927</t>
    </r>
  </si>
  <si>
    <r>
      <rPr>
        <sz val="9"/>
        <rFont val="Tw Cen MT"/>
        <family val="2"/>
      </rPr>
      <t>AEX 2414/21</t>
    </r>
  </si>
  <si>
    <r>
      <rPr>
        <sz val="10"/>
        <rFont val="Tw Cen MT"/>
        <family val="2"/>
      </rPr>
      <t>Komboréa-Ouest</t>
    </r>
  </si>
  <si>
    <r>
      <rPr>
        <sz val="9"/>
        <rFont val="Tw Cen MT"/>
        <family val="2"/>
      </rPr>
      <t>APL-I-2928</t>
    </r>
  </si>
  <si>
    <r>
      <rPr>
        <sz val="9"/>
        <rFont val="Tw Cen MT"/>
        <family val="2"/>
      </rPr>
      <t>AEX 2415/21</t>
    </r>
  </si>
  <si>
    <r>
      <rPr>
        <sz val="10"/>
        <rFont val="Tw Cen MT"/>
        <family val="2"/>
      </rPr>
      <t>Bayé-Ouest</t>
    </r>
  </si>
  <si>
    <r>
      <rPr>
        <sz val="9"/>
        <rFont val="Tw Cen MT"/>
        <family val="2"/>
      </rPr>
      <t>APL-I-2929</t>
    </r>
  </si>
  <si>
    <r>
      <rPr>
        <sz val="9"/>
        <rFont val="Tw Cen MT"/>
        <family val="2"/>
      </rPr>
      <t>AEX 2416/21</t>
    </r>
  </si>
  <si>
    <r>
      <rPr>
        <sz val="9"/>
        <rFont val="Tw Cen MT"/>
        <family val="2"/>
      </rPr>
      <t>APL-I-293</t>
    </r>
  </si>
  <si>
    <r>
      <rPr>
        <sz val="9"/>
        <rFont val="Tw Cen MT"/>
        <family val="2"/>
      </rPr>
      <t>AE 287/13</t>
    </r>
  </si>
  <si>
    <r>
      <rPr>
        <sz val="9"/>
        <rFont val="Tw Cen MT"/>
        <family val="2"/>
      </rPr>
      <t>Malienne d'Exploitation Minière "MADEM" SARL&gt;&gt;</t>
    </r>
  </si>
  <si>
    <r>
      <rPr>
        <sz val="9"/>
        <rFont val="Tw Cen MT"/>
        <family val="2"/>
      </rPr>
      <t>082233557B</t>
    </r>
  </si>
  <si>
    <r>
      <rPr>
        <sz val="10"/>
        <rFont val="Tw Cen MT"/>
        <family val="2"/>
      </rPr>
      <t>Legouraga</t>
    </r>
  </si>
  <si>
    <r>
      <rPr>
        <sz val="9"/>
        <rFont val="Tw Cen MT"/>
        <family val="2"/>
      </rPr>
      <t>APL-I-2930</t>
    </r>
  </si>
  <si>
    <r>
      <rPr>
        <sz val="10"/>
        <rFont val="Tw Cen MT"/>
        <family val="2"/>
      </rPr>
      <t>Mamgafindaga-Sud</t>
    </r>
  </si>
  <si>
    <r>
      <rPr>
        <sz val="9"/>
        <rFont val="Tw Cen MT"/>
        <family val="2"/>
      </rPr>
      <t>APL-I-2931</t>
    </r>
  </si>
  <si>
    <r>
      <rPr>
        <sz val="9"/>
        <rFont val="Tw Cen MT"/>
        <family val="2"/>
      </rPr>
      <t>PEPM2019, gr 1et 2 2539/21</t>
    </r>
  </si>
  <si>
    <r>
      <rPr>
        <sz val="10"/>
        <rFont val="Tw Cen MT"/>
        <family val="2"/>
      </rPr>
      <t>Sansato-Est</t>
    </r>
  </si>
  <si>
    <r>
      <rPr>
        <sz val="9"/>
        <rFont val="Tw Cen MT"/>
        <family val="2"/>
      </rPr>
      <t>APL-I-2932</t>
    </r>
  </si>
  <si>
    <r>
      <rPr>
        <sz val="9"/>
        <rFont val="Tw Cen MT"/>
        <family val="2"/>
      </rPr>
      <t>PEPM2019, gr 1et 2 2683/21</t>
    </r>
  </si>
  <si>
    <r>
      <rPr>
        <sz val="10"/>
        <rFont val="Tw Cen MT"/>
        <family val="2"/>
      </rPr>
      <t>Nénédiana</t>
    </r>
  </si>
  <si>
    <r>
      <rPr>
        <sz val="9"/>
        <rFont val="Tw Cen MT"/>
        <family val="2"/>
      </rPr>
      <t>APL-I-2933</t>
    </r>
  </si>
  <si>
    <r>
      <rPr>
        <sz val="9"/>
        <rFont val="Tw Cen MT"/>
        <family val="2"/>
      </rPr>
      <t>PEPM2019, gr 1et 2 2684/21</t>
    </r>
  </si>
  <si>
    <r>
      <rPr>
        <sz val="10"/>
        <rFont val="Tw Cen MT"/>
        <family val="2"/>
      </rPr>
      <t>Kalako-Kolenda</t>
    </r>
  </si>
  <si>
    <r>
      <rPr>
        <sz val="9"/>
        <rFont val="Tw Cen MT"/>
        <family val="2"/>
      </rPr>
      <t>APL-I-2934</t>
    </r>
  </si>
  <si>
    <r>
      <rPr>
        <sz val="9"/>
        <rFont val="Tw Cen MT"/>
        <family val="2"/>
      </rPr>
      <t>AEX 2413/21</t>
    </r>
  </si>
  <si>
    <r>
      <rPr>
        <sz val="9"/>
        <rFont val="Tw Cen MT"/>
        <family val="2"/>
      </rPr>
      <t>«XINDI-MINING-COMPAGNIE» SARL » « XI-MI-CO » SARL</t>
    </r>
  </si>
  <si>
    <r>
      <rPr>
        <sz val="9"/>
        <rFont val="Tw Cen MT"/>
        <family val="2"/>
      </rPr>
      <t>082248003H</t>
    </r>
  </si>
  <si>
    <r>
      <rPr>
        <sz val="10"/>
        <rFont val="Tw Cen MT"/>
        <family val="2"/>
      </rPr>
      <t>Dandoumandan-Nord</t>
    </r>
  </si>
  <si>
    <r>
      <rPr>
        <sz val="9"/>
        <rFont val="Tw Cen MT"/>
        <family val="2"/>
      </rPr>
      <t>APL-I-2935</t>
    </r>
  </si>
  <si>
    <r>
      <rPr>
        <sz val="9"/>
        <rFont val="Tw Cen MT"/>
        <family val="2"/>
      </rPr>
      <t>AEX 2421/21</t>
    </r>
  </si>
  <si>
    <r>
      <rPr>
        <sz val="10"/>
        <rFont val="Tw Cen MT"/>
        <family val="2"/>
      </rPr>
      <t>Lekouraga-sud</t>
    </r>
  </si>
  <si>
    <r>
      <rPr>
        <sz val="9"/>
        <rFont val="Tw Cen MT"/>
        <family val="2"/>
      </rPr>
      <t>APL-I-2936</t>
    </r>
  </si>
  <si>
    <r>
      <rPr>
        <sz val="9"/>
        <rFont val="Tw Cen MT"/>
        <family val="2"/>
      </rPr>
      <t>AEX 2411/21</t>
    </r>
  </si>
  <si>
    <r>
      <rPr>
        <sz val="10"/>
        <rFont val="Tw Cen MT"/>
        <family val="2"/>
      </rPr>
      <t>Sombo-Nord</t>
    </r>
  </si>
  <si>
    <r>
      <rPr>
        <sz val="9"/>
        <rFont val="Tw Cen MT"/>
        <family val="2"/>
      </rPr>
      <t>APL-I-2937</t>
    </r>
  </si>
  <si>
    <r>
      <rPr>
        <sz val="9"/>
        <rFont val="Tw Cen MT"/>
        <family val="2"/>
      </rPr>
      <t>AEX 2451/21</t>
    </r>
  </si>
  <si>
    <r>
      <rPr>
        <sz val="9"/>
        <rFont val="Tw Cen MT"/>
        <family val="2"/>
      </rPr>
      <t>«KARAMOGO CONSTRUCTION-SARL»</t>
    </r>
  </si>
  <si>
    <r>
      <rPr>
        <sz val="9"/>
        <rFont val="Tw Cen MT"/>
        <family val="2"/>
      </rPr>
      <t>083338725Y</t>
    </r>
  </si>
  <si>
    <r>
      <rPr>
        <sz val="10"/>
        <rFont val="Tw Cen MT"/>
        <family val="2"/>
      </rPr>
      <t>Diédié Nord-Est</t>
    </r>
  </si>
  <si>
    <r>
      <rPr>
        <sz val="9"/>
        <rFont val="Tw Cen MT"/>
        <family val="2"/>
      </rPr>
      <t>APL-I-2938</t>
    </r>
  </si>
  <si>
    <r>
      <rPr>
        <sz val="9"/>
        <rFont val="Tw Cen MT"/>
        <family val="2"/>
      </rPr>
      <t>AEX 2418/21</t>
    </r>
  </si>
  <si>
    <r>
      <rPr>
        <sz val="9"/>
        <rFont val="Tw Cen MT"/>
        <family val="2"/>
      </rPr>
      <t>"NGWALA BLON DU MALI''</t>
    </r>
  </si>
  <si>
    <r>
      <rPr>
        <sz val="9"/>
        <rFont val="Tw Cen MT"/>
        <family val="2"/>
      </rPr>
      <t>025034129G</t>
    </r>
  </si>
  <si>
    <r>
      <rPr>
        <sz val="10"/>
        <rFont val="Tw Cen MT"/>
        <family val="2"/>
      </rPr>
      <t>Mantia-Madinnkidé</t>
    </r>
  </si>
  <si>
    <r>
      <rPr>
        <sz val="9"/>
        <rFont val="Tw Cen MT"/>
        <family val="2"/>
      </rPr>
      <t>APL-I-2939</t>
    </r>
  </si>
  <si>
    <r>
      <rPr>
        <sz val="9"/>
        <rFont val="Tw Cen MT"/>
        <family val="2"/>
      </rPr>
      <t>"TIANXIANG-SARL"</t>
    </r>
  </si>
  <si>
    <r>
      <rPr>
        <sz val="9"/>
        <rFont val="Tw Cen MT"/>
        <family val="2"/>
      </rPr>
      <t>082247872A</t>
    </r>
  </si>
  <si>
    <r>
      <rPr>
        <sz val="9"/>
        <rFont val="Tw Cen MT"/>
        <family val="2"/>
      </rPr>
      <t>APL-I-294</t>
    </r>
  </si>
  <si>
    <r>
      <rPr>
        <sz val="9"/>
        <rFont val="Tw Cen MT"/>
        <family val="2"/>
      </rPr>
      <t>AE 288/13</t>
    </r>
  </si>
  <si>
    <r>
      <rPr>
        <sz val="9"/>
        <rFont val="Tw Cen MT"/>
        <family val="2"/>
      </rPr>
      <t>Afrika West Minerals Sarl</t>
    </r>
  </si>
  <si>
    <r>
      <rPr>
        <sz val="9"/>
        <rFont val="Tw Cen MT"/>
        <family val="2"/>
      </rPr>
      <t>086135544G</t>
    </r>
  </si>
  <si>
    <r>
      <rPr>
        <sz val="10"/>
        <rFont val="Tw Cen MT"/>
        <family val="2"/>
      </rPr>
      <t>Fabougoula-Nord</t>
    </r>
  </si>
  <si>
    <r>
      <rPr>
        <sz val="9"/>
        <rFont val="Tw Cen MT"/>
        <family val="2"/>
      </rPr>
      <t>APL-I-2940</t>
    </r>
  </si>
  <si>
    <r>
      <rPr>
        <sz val="9"/>
        <rFont val="Tw Cen MT"/>
        <family val="2"/>
      </rPr>
      <t>AEX 2434/21</t>
    </r>
  </si>
  <si>
    <r>
      <rPr>
        <sz val="10"/>
        <rFont val="Tw Cen MT"/>
        <family val="2"/>
      </rPr>
      <t>Lefloni</t>
    </r>
  </si>
  <si>
    <r>
      <rPr>
        <sz val="9"/>
        <rFont val="Tw Cen MT"/>
        <family val="2"/>
      </rPr>
      <t>APL-I-2941</t>
    </r>
  </si>
  <si>
    <r>
      <rPr>
        <sz val="9"/>
        <rFont val="Tw Cen MT"/>
        <family val="2"/>
      </rPr>
      <t>PR 2019 2673/21</t>
    </r>
  </si>
  <si>
    <r>
      <rPr>
        <sz val="9"/>
        <rFont val="Tw Cen MT"/>
        <family val="2"/>
      </rPr>
      <t>APL-I-2942</t>
    </r>
  </si>
  <si>
    <r>
      <rPr>
        <sz val="10"/>
        <rFont val="Tw Cen MT"/>
        <family val="2"/>
      </rPr>
      <t>Kofia-Sud</t>
    </r>
  </si>
  <si>
    <r>
      <rPr>
        <sz val="9"/>
        <rFont val="Tw Cen MT"/>
        <family val="2"/>
      </rPr>
      <t>APL-I-2943</t>
    </r>
  </si>
  <si>
    <r>
      <rPr>
        <sz val="9"/>
        <rFont val="Tw Cen MT"/>
        <family val="2"/>
      </rPr>
      <t>PR 2019 2682/21</t>
    </r>
  </si>
  <si>
    <r>
      <rPr>
        <sz val="9"/>
        <rFont val="Tw Cen MT"/>
        <family val="2"/>
      </rPr>
      <t>APL-I-2944</t>
    </r>
  </si>
  <si>
    <r>
      <rPr>
        <sz val="9"/>
        <rFont val="Tw Cen MT"/>
        <family val="2"/>
      </rPr>
      <t>PR 2019 2490/21</t>
    </r>
  </si>
  <si>
    <r>
      <rPr>
        <sz val="9"/>
        <rFont val="Tw Cen MT"/>
        <family val="2"/>
      </rPr>
      <t>APL-I-2945</t>
    </r>
  </si>
  <si>
    <r>
      <rPr>
        <sz val="9"/>
        <rFont val="Tw Cen MT"/>
        <family val="2"/>
      </rPr>
      <t>AEX 2426/21</t>
    </r>
  </si>
  <si>
    <r>
      <rPr>
        <sz val="9"/>
        <rFont val="Tw Cen MT"/>
        <family val="2"/>
      </rPr>
      <t>SOCIETE MINING TOUCABANGOU SARL</t>
    </r>
  </si>
  <si>
    <r>
      <rPr>
        <sz val="9"/>
        <rFont val="Tw Cen MT"/>
        <family val="2"/>
      </rPr>
      <t>081137669B</t>
    </r>
  </si>
  <si>
    <r>
      <rPr>
        <sz val="10"/>
        <rFont val="Tw Cen MT"/>
        <family val="2"/>
      </rPr>
      <t>Gonkoro</t>
    </r>
  </si>
  <si>
    <r>
      <rPr>
        <sz val="9"/>
        <rFont val="Tw Cen MT"/>
        <family val="2"/>
      </rPr>
      <t>APL-I-2946</t>
    </r>
  </si>
  <si>
    <r>
      <rPr>
        <sz val="9"/>
        <rFont val="Tw Cen MT"/>
        <family val="2"/>
      </rPr>
      <t>AEX 2425/21</t>
    </r>
  </si>
  <si>
    <r>
      <rPr>
        <sz val="9"/>
        <rFont val="Tw Cen MT"/>
        <family val="2"/>
      </rPr>
      <t>APL-I-2947</t>
    </r>
  </si>
  <si>
    <r>
      <rPr>
        <sz val="9"/>
        <rFont val="Tw Cen MT"/>
        <family val="2"/>
      </rPr>
      <t>APL-I-2948</t>
    </r>
  </si>
  <si>
    <r>
      <rPr>
        <sz val="10"/>
        <rFont val="Tw Cen MT"/>
        <family val="2"/>
      </rPr>
      <t>Blindio-Est</t>
    </r>
  </si>
  <si>
    <r>
      <rPr>
        <sz val="9"/>
        <rFont val="Tw Cen MT"/>
        <family val="2"/>
      </rPr>
      <t>APL-I-2949</t>
    </r>
  </si>
  <si>
    <r>
      <rPr>
        <sz val="9"/>
        <rFont val="Tw Cen MT"/>
        <family val="2"/>
      </rPr>
      <t>AEX 2424/21</t>
    </r>
  </si>
  <si>
    <r>
      <rPr>
        <sz val="9"/>
        <rFont val="Tw Cen MT"/>
        <family val="2"/>
      </rPr>
      <t>APL-I-295</t>
    </r>
  </si>
  <si>
    <r>
      <rPr>
        <sz val="9"/>
        <rFont val="Tw Cen MT"/>
        <family val="2"/>
      </rPr>
      <t>AE 289/13</t>
    </r>
  </si>
  <si>
    <r>
      <rPr>
        <sz val="9"/>
        <rFont val="Tw Cen MT"/>
        <family val="2"/>
      </rPr>
      <t>APL-I-2950</t>
    </r>
  </si>
  <si>
    <r>
      <rPr>
        <sz val="9"/>
        <rFont val="Tw Cen MT"/>
        <family val="2"/>
      </rPr>
      <t>PR 2019 2561/21</t>
    </r>
  </si>
  <si>
    <r>
      <rPr>
        <sz val="9"/>
        <rFont val="Tw Cen MT"/>
        <family val="2"/>
      </rPr>
      <t>"DANSOKO GOLD MINE"</t>
    </r>
  </si>
  <si>
    <r>
      <rPr>
        <sz val="9"/>
        <rFont val="Tw Cen MT"/>
        <family val="2"/>
      </rPr>
      <t>083340123E</t>
    </r>
  </si>
  <si>
    <r>
      <rPr>
        <sz val="9"/>
        <rFont val="Tw Cen MT"/>
        <family val="2"/>
      </rPr>
      <t>APL-I-2951</t>
    </r>
  </si>
  <si>
    <r>
      <rPr>
        <sz val="9"/>
        <rFont val="Tw Cen MT"/>
        <family val="2"/>
      </rPr>
      <t>AEX 2452/21</t>
    </r>
  </si>
  <si>
    <r>
      <rPr>
        <sz val="10"/>
        <rFont val="Tw Cen MT"/>
        <family val="2"/>
      </rPr>
      <t>Katioloni</t>
    </r>
  </si>
  <si>
    <r>
      <rPr>
        <sz val="9"/>
        <rFont val="Tw Cen MT"/>
        <family val="2"/>
      </rPr>
      <t>APL-I-2952</t>
    </r>
  </si>
  <si>
    <r>
      <rPr>
        <sz val="10"/>
        <rFont val="Tw Cen MT"/>
        <family val="2"/>
      </rPr>
      <t>Koundi</t>
    </r>
  </si>
  <si>
    <r>
      <rPr>
        <sz val="9"/>
        <rFont val="Tw Cen MT"/>
        <family val="2"/>
      </rPr>
      <t>APL-I-2953</t>
    </r>
  </si>
  <si>
    <r>
      <rPr>
        <sz val="10"/>
        <rFont val="Tw Cen MT"/>
        <family val="2"/>
      </rPr>
      <t>Moussala-Sud</t>
    </r>
  </si>
  <si>
    <r>
      <rPr>
        <sz val="9"/>
        <rFont val="Tw Cen MT"/>
        <family val="2"/>
      </rPr>
      <t>APL-I-2954</t>
    </r>
  </si>
  <si>
    <r>
      <rPr>
        <sz val="9"/>
        <rFont val="Tw Cen MT"/>
        <family val="2"/>
      </rPr>
      <t>AEX 2427/21</t>
    </r>
  </si>
  <si>
    <r>
      <rPr>
        <sz val="9"/>
        <rFont val="Tw Cen MT"/>
        <family val="2"/>
      </rPr>
      <t>APL-I-2955</t>
    </r>
  </si>
  <si>
    <r>
      <rPr>
        <sz val="9"/>
        <rFont val="Tw Cen MT"/>
        <family val="2"/>
      </rPr>
      <t>APL-I-2956</t>
    </r>
  </si>
  <si>
    <r>
      <rPr>
        <sz val="10"/>
        <rFont val="Tw Cen MT"/>
        <family val="2"/>
      </rPr>
      <t>Banankoro-Ouest</t>
    </r>
  </si>
  <si>
    <r>
      <rPr>
        <sz val="9"/>
        <rFont val="Tw Cen MT"/>
        <family val="2"/>
      </rPr>
      <t>APL-I-2957</t>
    </r>
  </si>
  <si>
    <r>
      <rPr>
        <sz val="9"/>
        <rFont val="Tw Cen MT"/>
        <family val="2"/>
      </rPr>
      <t>AEX 2437/21</t>
    </r>
  </si>
  <si>
    <r>
      <rPr>
        <sz val="10"/>
        <rFont val="Tw Cen MT"/>
        <family val="2"/>
      </rPr>
      <t>Ouyaga</t>
    </r>
  </si>
  <si>
    <r>
      <rPr>
        <sz val="9"/>
        <rFont val="Tw Cen MT"/>
        <family val="2"/>
      </rPr>
      <t>APL-I-2958</t>
    </r>
  </si>
  <si>
    <r>
      <rPr>
        <sz val="9"/>
        <rFont val="Tw Cen MT"/>
        <family val="2"/>
      </rPr>
      <t>APL-I-2959</t>
    </r>
  </si>
  <si>
    <r>
      <rPr>
        <sz val="9"/>
        <rFont val="Tw Cen MT"/>
        <family val="2"/>
      </rPr>
      <t>AEX 2429/21</t>
    </r>
  </si>
  <si>
    <r>
      <rPr>
        <sz val="10"/>
        <rFont val="Tw Cen MT"/>
        <family val="2"/>
      </rPr>
      <t>Bayé-Sud</t>
    </r>
  </si>
  <si>
    <r>
      <rPr>
        <sz val="9"/>
        <rFont val="Tw Cen MT"/>
        <family val="2"/>
      </rPr>
      <t>APL-I-296</t>
    </r>
  </si>
  <si>
    <r>
      <rPr>
        <sz val="9"/>
        <rFont val="Tw Cen MT"/>
        <family val="2"/>
      </rPr>
      <t>AE 290/13</t>
    </r>
  </si>
  <si>
    <r>
      <rPr>
        <sz val="10"/>
        <rFont val="Tw Cen MT"/>
        <family val="2"/>
      </rPr>
      <t>Bétakili</t>
    </r>
  </si>
  <si>
    <r>
      <rPr>
        <sz val="9"/>
        <rFont val="Tw Cen MT"/>
        <family val="2"/>
      </rPr>
      <t>APL-I-2960</t>
    </r>
  </si>
  <si>
    <r>
      <rPr>
        <sz val="10"/>
        <rFont val="Tw Cen MT"/>
        <family val="2"/>
      </rPr>
      <t>Sekoto-Nord</t>
    </r>
  </si>
  <si>
    <r>
      <rPr>
        <sz val="9"/>
        <rFont val="Tw Cen MT"/>
        <family val="2"/>
      </rPr>
      <t>APL-I-2961</t>
    </r>
  </si>
  <si>
    <r>
      <rPr>
        <sz val="9"/>
        <rFont val="Tw Cen MT"/>
        <family val="2"/>
      </rPr>
      <t>AEX 2430/21</t>
    </r>
  </si>
  <si>
    <r>
      <rPr>
        <sz val="10"/>
        <rFont val="Tw Cen MT"/>
        <family val="2"/>
      </rPr>
      <t>Kolobo-Nord</t>
    </r>
  </si>
  <si>
    <r>
      <rPr>
        <sz val="9"/>
        <rFont val="Tw Cen MT"/>
        <family val="2"/>
      </rPr>
      <t>APL-I-2962</t>
    </r>
  </si>
  <si>
    <r>
      <rPr>
        <sz val="9"/>
        <rFont val="Tw Cen MT"/>
        <family val="2"/>
      </rPr>
      <t>APL-I-2963</t>
    </r>
  </si>
  <si>
    <r>
      <rPr>
        <sz val="10"/>
        <rFont val="Tw Cen MT"/>
        <family val="2"/>
      </rPr>
      <t>Kébéni-Ouest</t>
    </r>
  </si>
  <si>
    <r>
      <rPr>
        <sz val="9"/>
        <rFont val="Tw Cen MT"/>
        <family val="2"/>
      </rPr>
      <t>APL-I-2964</t>
    </r>
  </si>
  <si>
    <r>
      <rPr>
        <sz val="9"/>
        <rFont val="Tw Cen MT"/>
        <family val="2"/>
      </rPr>
      <t>AEX 2443/21</t>
    </r>
  </si>
  <si>
    <r>
      <rPr>
        <sz val="10"/>
        <rFont val="Tw Cen MT"/>
        <family val="2"/>
      </rPr>
      <t>Lany-Sud</t>
    </r>
  </si>
  <si>
    <r>
      <rPr>
        <sz val="9"/>
        <rFont val="Tw Cen MT"/>
        <family val="2"/>
      </rPr>
      <t>APL-I-2965</t>
    </r>
  </si>
  <si>
    <r>
      <rPr>
        <sz val="9"/>
        <rFont val="Tw Cen MT"/>
        <family val="2"/>
      </rPr>
      <t>TAKOTI-SARL</t>
    </r>
  </si>
  <si>
    <r>
      <rPr>
        <sz val="9"/>
        <rFont val="Tw Cen MT"/>
        <family val="2"/>
      </rPr>
      <t>083339056W</t>
    </r>
  </si>
  <si>
    <r>
      <rPr>
        <sz val="9"/>
        <rFont val="Tw Cen MT"/>
        <family val="2"/>
      </rPr>
      <t>APL-I-2966</t>
    </r>
  </si>
  <si>
    <r>
      <rPr>
        <sz val="10"/>
        <rFont val="Tw Cen MT"/>
        <family val="2"/>
      </rPr>
      <t>Misseni-Ouest</t>
    </r>
  </si>
  <si>
    <r>
      <rPr>
        <sz val="9"/>
        <rFont val="Tw Cen MT"/>
        <family val="2"/>
      </rPr>
      <t>APL-I-2967</t>
    </r>
  </si>
  <si>
    <r>
      <rPr>
        <sz val="9"/>
        <rFont val="Tw Cen MT"/>
        <family val="2"/>
      </rPr>
      <t>AEX 2521/21</t>
    </r>
  </si>
  <si>
    <r>
      <rPr>
        <sz val="10"/>
        <rFont val="Tw Cen MT"/>
        <family val="2"/>
      </rPr>
      <t>Namarana-Solufara</t>
    </r>
  </si>
  <si>
    <r>
      <rPr>
        <sz val="9"/>
        <rFont val="Tw Cen MT"/>
        <family val="2"/>
      </rPr>
      <t>APL-I-2968</t>
    </r>
  </si>
  <si>
    <r>
      <rPr>
        <sz val="10"/>
        <rFont val="Tw Cen MT"/>
        <family val="2"/>
      </rPr>
      <t>fandou</t>
    </r>
  </si>
  <si>
    <r>
      <rPr>
        <sz val="9"/>
        <rFont val="Tw Cen MT"/>
        <family val="2"/>
      </rPr>
      <t>APL-I-2969</t>
    </r>
  </si>
  <si>
    <r>
      <rPr>
        <sz val="9"/>
        <rFont val="Tw Cen MT"/>
        <family val="2"/>
      </rPr>
      <t>PEPM2019, gr 1et 2 2555/21</t>
    </r>
  </si>
  <si>
    <r>
      <rPr>
        <sz val="9"/>
        <rFont val="Tw Cen MT"/>
        <family val="2"/>
      </rPr>
      <t>Société Minière Ozogold "S.M.O" SA</t>
    </r>
  </si>
  <si>
    <r>
      <rPr>
        <sz val="9"/>
        <rFont val="Tw Cen MT"/>
        <family val="2"/>
      </rPr>
      <t>Néant 000000</t>
    </r>
  </si>
  <si>
    <r>
      <rPr>
        <sz val="10"/>
        <rFont val="Tw Cen MT"/>
        <family val="2"/>
      </rPr>
      <t>Zaniena</t>
    </r>
  </si>
  <si>
    <r>
      <rPr>
        <sz val="9"/>
        <rFont val="Tw Cen MT"/>
        <family val="2"/>
      </rPr>
      <t>APL-I-297</t>
    </r>
  </si>
  <si>
    <r>
      <rPr>
        <sz val="9"/>
        <rFont val="Tw Cen MT"/>
        <family val="2"/>
      </rPr>
      <t>AE 291/11</t>
    </r>
  </si>
  <si>
    <r>
      <rPr>
        <sz val="9"/>
        <rFont val="Tw Cen MT"/>
        <family val="2"/>
      </rPr>
      <t>Italy Mining SARL</t>
    </r>
  </si>
  <si>
    <r>
      <rPr>
        <sz val="9"/>
        <rFont val="Tw Cen MT"/>
        <family val="2"/>
      </rPr>
      <t>085121696Y</t>
    </r>
  </si>
  <si>
    <r>
      <rPr>
        <sz val="10"/>
        <rFont val="Tw Cen MT"/>
        <family val="2"/>
      </rPr>
      <t>Pankourou</t>
    </r>
  </si>
  <si>
    <r>
      <rPr>
        <sz val="9"/>
        <rFont val="Tw Cen MT"/>
        <family val="2"/>
      </rPr>
      <t>APL-I-2970</t>
    </r>
  </si>
  <si>
    <r>
      <rPr>
        <sz val="9"/>
        <rFont val="Tw Cen MT"/>
        <family val="2"/>
      </rPr>
      <t>AEX 2450/21</t>
    </r>
  </si>
  <si>
    <r>
      <rPr>
        <sz val="9"/>
        <rFont val="Tw Cen MT"/>
        <family val="2"/>
      </rPr>
      <t>" YONG XIN MINES SARL"</t>
    </r>
  </si>
  <si>
    <r>
      <rPr>
        <sz val="9"/>
        <rFont val="Tw Cen MT"/>
        <family val="2"/>
      </rPr>
      <t>084136274T</t>
    </r>
  </si>
  <si>
    <r>
      <rPr>
        <sz val="10"/>
        <rFont val="Tw Cen MT"/>
        <family val="2"/>
      </rPr>
      <t>Néguéla</t>
    </r>
  </si>
  <si>
    <r>
      <rPr>
        <sz val="9"/>
        <rFont val="Tw Cen MT"/>
        <family val="2"/>
      </rPr>
      <t>APL-I-2971</t>
    </r>
  </si>
  <si>
    <r>
      <rPr>
        <sz val="9"/>
        <rFont val="Tw Cen MT"/>
        <family val="2"/>
      </rPr>
      <t>AEX 2448/21</t>
    </r>
  </si>
  <si>
    <r>
      <rPr>
        <sz val="10"/>
        <rFont val="Tw Cen MT"/>
        <family val="2"/>
      </rPr>
      <t>Kinia</t>
    </r>
  </si>
  <si>
    <r>
      <rPr>
        <sz val="9"/>
        <rFont val="Tw Cen MT"/>
        <family val="2"/>
      </rPr>
      <t>APL-I-2972</t>
    </r>
  </si>
  <si>
    <r>
      <rPr>
        <sz val="9"/>
        <rFont val="Tw Cen MT"/>
        <family val="2"/>
      </rPr>
      <t>AEX 2449/21</t>
    </r>
  </si>
  <si>
    <r>
      <rPr>
        <sz val="10"/>
        <rFont val="Tw Cen MT"/>
        <family val="2"/>
      </rPr>
      <t>Kadjila-Ouest</t>
    </r>
  </si>
  <si>
    <r>
      <rPr>
        <sz val="9"/>
        <rFont val="Tw Cen MT"/>
        <family val="2"/>
      </rPr>
      <t>APL-I-2973</t>
    </r>
  </si>
  <si>
    <r>
      <rPr>
        <sz val="9"/>
        <rFont val="Tw Cen MT"/>
        <family val="2"/>
      </rPr>
      <t>PR 2019 2564/21</t>
    </r>
  </si>
  <si>
    <r>
      <rPr>
        <sz val="9"/>
        <rFont val="Tw Cen MT"/>
        <family val="2"/>
      </rPr>
      <t>"BARIS TRAVAUX "SARL</t>
    </r>
  </si>
  <si>
    <r>
      <rPr>
        <sz val="9"/>
        <rFont val="Tw Cen MT"/>
        <family val="2"/>
      </rPr>
      <t>025005190J</t>
    </r>
  </si>
  <si>
    <r>
      <rPr>
        <sz val="9"/>
        <rFont val="Tw Cen MT"/>
        <family val="2"/>
      </rPr>
      <t>APL-I-2974</t>
    </r>
  </si>
  <si>
    <r>
      <rPr>
        <sz val="9"/>
        <rFont val="Tw Cen MT"/>
        <family val="2"/>
      </rPr>
      <t>AEX 2442/21</t>
    </r>
  </si>
  <si>
    <r>
      <rPr>
        <sz val="9"/>
        <rFont val="Tw Cen MT"/>
        <family val="2"/>
      </rPr>
      <t>APL-I-2975</t>
    </r>
  </si>
  <si>
    <r>
      <rPr>
        <sz val="9"/>
        <rFont val="Tw Cen MT"/>
        <family val="2"/>
      </rPr>
      <t>AEX 2456/21</t>
    </r>
  </si>
  <si>
    <r>
      <rPr>
        <sz val="9"/>
        <rFont val="Tw Cen MT"/>
        <family val="2"/>
      </rPr>
      <t>MARVEL GOLD EXPLORATION SARL « MGE »</t>
    </r>
  </si>
  <si>
    <r>
      <rPr>
        <sz val="9"/>
        <rFont val="Tw Cen MT"/>
        <family val="2"/>
      </rPr>
      <t>087801004J</t>
    </r>
  </si>
  <si>
    <r>
      <rPr>
        <sz val="9"/>
        <rFont val="Tw Cen MT"/>
        <family val="2"/>
      </rPr>
      <t>APL-I-2976</t>
    </r>
  </si>
  <si>
    <r>
      <rPr>
        <sz val="9"/>
        <rFont val="Tw Cen MT"/>
        <family val="2"/>
      </rPr>
      <t>AEX 2455/21</t>
    </r>
  </si>
  <si>
    <r>
      <rPr>
        <sz val="10"/>
        <rFont val="Tw Cen MT"/>
        <family val="2"/>
      </rPr>
      <t>Npanyala-Ouest</t>
    </r>
  </si>
  <si>
    <r>
      <rPr>
        <sz val="9"/>
        <rFont val="Tw Cen MT"/>
        <family val="2"/>
      </rPr>
      <t>APL-I-2977</t>
    </r>
  </si>
  <si>
    <r>
      <rPr>
        <sz val="10"/>
        <rFont val="Tw Cen MT"/>
        <family val="2"/>
      </rPr>
      <t>BAKOLOBI</t>
    </r>
  </si>
  <si>
    <r>
      <rPr>
        <sz val="9"/>
        <rFont val="Tw Cen MT"/>
        <family val="2"/>
      </rPr>
      <t>APL-I-2978</t>
    </r>
  </si>
  <si>
    <r>
      <rPr>
        <sz val="9"/>
        <rFont val="Tw Cen MT"/>
        <family val="2"/>
      </rPr>
      <t>PR 2019 2559/21</t>
    </r>
  </si>
  <si>
    <r>
      <rPr>
        <sz val="9"/>
        <rFont val="Tw Cen MT"/>
        <family val="2"/>
      </rPr>
      <t>APL-I-2979</t>
    </r>
  </si>
  <si>
    <r>
      <rPr>
        <sz val="9"/>
        <rFont val="Tw Cen MT"/>
        <family val="2"/>
      </rPr>
      <t>PR 2019 2671/21</t>
    </r>
  </si>
  <si>
    <r>
      <rPr>
        <sz val="9"/>
        <rFont val="Tw Cen MT"/>
        <family val="2"/>
      </rPr>
      <t>APL-I-298</t>
    </r>
  </si>
  <si>
    <r>
      <rPr>
        <sz val="9"/>
        <rFont val="Tw Cen MT"/>
        <family val="2"/>
      </rPr>
      <t>AE 292/14</t>
    </r>
  </si>
  <si>
    <r>
      <rPr>
        <sz val="9"/>
        <rFont val="Tw Cen MT"/>
        <family val="2"/>
      </rPr>
      <t>Générale d'Exploitation des Carrières du Mali &lt;&lt; GECAMA S.A &gt;&gt;</t>
    </r>
  </si>
  <si>
    <r>
      <rPr>
        <sz val="9"/>
        <rFont val="Tw Cen MT"/>
        <family val="2"/>
      </rPr>
      <t>084115498Y</t>
    </r>
  </si>
  <si>
    <r>
      <rPr>
        <sz val="10"/>
        <rFont val="Tw Cen MT"/>
        <family val="2"/>
      </rPr>
      <t>kouanié</t>
    </r>
  </si>
  <si>
    <r>
      <rPr>
        <sz val="9"/>
        <rFont val="Tw Cen MT"/>
        <family val="2"/>
      </rPr>
      <t>APL-I-2980</t>
    </r>
  </si>
  <si>
    <r>
      <rPr>
        <sz val="9"/>
        <rFont val="Tw Cen MT"/>
        <family val="2"/>
      </rPr>
      <t>AEX 2441/21</t>
    </r>
  </si>
  <si>
    <r>
      <rPr>
        <sz val="10"/>
        <rFont val="Tw Cen MT"/>
        <family val="2"/>
      </rPr>
      <t>Talari</t>
    </r>
  </si>
  <si>
    <r>
      <rPr>
        <sz val="9"/>
        <rFont val="Tw Cen MT"/>
        <family val="2"/>
      </rPr>
      <t>APL-I-2981</t>
    </r>
  </si>
  <si>
    <r>
      <rPr>
        <sz val="9"/>
        <rFont val="Tw Cen MT"/>
        <family val="2"/>
      </rPr>
      <t>AEX 2440/21</t>
    </r>
  </si>
  <si>
    <r>
      <rPr>
        <sz val="10"/>
        <rFont val="Tw Cen MT"/>
        <family val="2"/>
      </rPr>
      <t>Zampiela</t>
    </r>
  </si>
  <si>
    <r>
      <rPr>
        <sz val="9"/>
        <rFont val="Tw Cen MT"/>
        <family val="2"/>
      </rPr>
      <t>APL-I-2982</t>
    </r>
  </si>
  <si>
    <r>
      <rPr>
        <sz val="9"/>
        <rFont val="Tw Cen MT"/>
        <family val="2"/>
      </rPr>
      <t>APL-I-2983</t>
    </r>
  </si>
  <si>
    <r>
      <rPr>
        <sz val="9"/>
        <rFont val="Tw Cen MT"/>
        <family val="2"/>
      </rPr>
      <t>AEX 2439/21</t>
    </r>
  </si>
  <si>
    <r>
      <rPr>
        <sz val="10"/>
        <rFont val="Tw Cen MT"/>
        <family val="2"/>
      </rPr>
      <t>Tabarako-Sud</t>
    </r>
  </si>
  <si>
    <r>
      <rPr>
        <sz val="9"/>
        <rFont val="Tw Cen MT"/>
        <family val="2"/>
      </rPr>
      <t>APL-I-2984</t>
    </r>
  </si>
  <si>
    <r>
      <rPr>
        <sz val="10"/>
        <rFont val="Tw Cen MT"/>
        <family val="2"/>
      </rPr>
      <t>Koursalé-Sud</t>
    </r>
  </si>
  <si>
    <r>
      <rPr>
        <sz val="9"/>
        <rFont val="Tw Cen MT"/>
        <family val="2"/>
      </rPr>
      <t>APL-I-2985</t>
    </r>
  </si>
  <si>
    <r>
      <rPr>
        <sz val="9"/>
        <rFont val="Tw Cen MT"/>
        <family val="2"/>
      </rPr>
      <t>AEX 2461/21</t>
    </r>
  </si>
  <si>
    <r>
      <rPr>
        <sz val="10"/>
        <rFont val="Tw Cen MT"/>
        <family val="2"/>
      </rPr>
      <t>Kouniakari</t>
    </r>
  </si>
  <si>
    <r>
      <rPr>
        <sz val="9"/>
        <rFont val="Tw Cen MT"/>
        <family val="2"/>
      </rPr>
      <t>APL-I-2986</t>
    </r>
  </si>
  <si>
    <r>
      <rPr>
        <sz val="9"/>
        <rFont val="Tw Cen MT"/>
        <family val="2"/>
      </rPr>
      <t>AEX 2459/21</t>
    </r>
  </si>
  <si>
    <r>
      <rPr>
        <sz val="10"/>
        <rFont val="Tw Cen MT"/>
        <family val="2"/>
      </rPr>
      <t>Dag-Dag-Sud</t>
    </r>
  </si>
  <si>
    <r>
      <rPr>
        <sz val="9"/>
        <rFont val="Tw Cen MT"/>
        <family val="2"/>
      </rPr>
      <t>APL-I-2987</t>
    </r>
  </si>
  <si>
    <r>
      <rPr>
        <sz val="9"/>
        <rFont val="Tw Cen MT"/>
        <family val="2"/>
      </rPr>
      <t>DANAYA GOLD SARL</t>
    </r>
  </si>
  <si>
    <r>
      <rPr>
        <sz val="9"/>
        <rFont val="Tw Cen MT"/>
        <family val="2"/>
      </rPr>
      <t>083341075M</t>
    </r>
  </si>
  <si>
    <r>
      <rPr>
        <sz val="10"/>
        <rFont val="Tw Cen MT"/>
        <family val="2"/>
      </rPr>
      <t>Kakoulou-Nord-Ouest</t>
    </r>
  </si>
  <si>
    <r>
      <rPr>
        <sz val="9"/>
        <rFont val="Tw Cen MT"/>
        <family val="2"/>
      </rPr>
      <t>APL-I-2988</t>
    </r>
  </si>
  <si>
    <r>
      <rPr>
        <sz val="9"/>
        <rFont val="Tw Cen MT"/>
        <family val="2"/>
      </rPr>
      <t>AEX 2522/21</t>
    </r>
  </si>
  <si>
    <r>
      <rPr>
        <sz val="9"/>
        <rFont val="Tw Cen MT"/>
        <family val="2"/>
      </rPr>
      <t>"MAMBY GOLD MINING"SARL</t>
    </r>
  </si>
  <si>
    <r>
      <rPr>
        <sz val="9"/>
        <rFont val="Tw Cen MT"/>
        <family val="2"/>
      </rPr>
      <t>083341064K</t>
    </r>
  </si>
  <si>
    <r>
      <rPr>
        <sz val="10"/>
        <rFont val="Tw Cen MT"/>
        <family val="2"/>
      </rPr>
      <t>Wayaga</t>
    </r>
  </si>
  <si>
    <r>
      <rPr>
        <sz val="9"/>
        <rFont val="Tw Cen MT"/>
        <family val="2"/>
      </rPr>
      <t>APL-I-2989</t>
    </r>
  </si>
  <si>
    <r>
      <rPr>
        <sz val="9"/>
        <rFont val="Tw Cen MT"/>
        <family val="2"/>
      </rPr>
      <t>"DJIGUIYA GOLD MINING"SARL</t>
    </r>
  </si>
  <si>
    <r>
      <rPr>
        <sz val="9"/>
        <rFont val="Tw Cen MT"/>
        <family val="2"/>
      </rPr>
      <t>083341066M</t>
    </r>
  </si>
  <si>
    <r>
      <rPr>
        <sz val="10"/>
        <rFont val="Tw Cen MT"/>
        <family val="2"/>
      </rPr>
      <t>bountoun-Moussala</t>
    </r>
  </si>
  <si>
    <r>
      <rPr>
        <sz val="9"/>
        <rFont val="Tw Cen MT"/>
        <family val="2"/>
      </rPr>
      <t>APL-I-299</t>
    </r>
  </si>
  <si>
    <r>
      <rPr>
        <sz val="9"/>
        <rFont val="Tw Cen MT"/>
        <family val="2"/>
      </rPr>
      <t>AE 293/14</t>
    </r>
  </si>
  <si>
    <r>
      <rPr>
        <sz val="10"/>
        <rFont val="Tw Cen MT"/>
        <family val="2"/>
      </rPr>
      <t>Niagnan</t>
    </r>
  </si>
  <si>
    <r>
      <rPr>
        <sz val="9"/>
        <rFont val="Tw Cen MT"/>
        <family val="2"/>
      </rPr>
      <t>APL-I-2990</t>
    </r>
  </si>
  <si>
    <r>
      <rPr>
        <sz val="9"/>
        <rFont val="Tw Cen MT"/>
        <family val="2"/>
      </rPr>
      <t>BEKA HERE GOLD MINING</t>
    </r>
  </si>
  <si>
    <r>
      <rPr>
        <sz val="9"/>
        <rFont val="Tw Cen MT"/>
        <family val="2"/>
      </rPr>
      <t>033341067N</t>
    </r>
  </si>
  <si>
    <r>
      <rPr>
        <sz val="10"/>
        <rFont val="Tw Cen MT"/>
        <family val="2"/>
      </rPr>
      <t>MOUSSALA-2</t>
    </r>
  </si>
  <si>
    <r>
      <rPr>
        <sz val="9"/>
        <rFont val="Tw Cen MT"/>
        <family val="2"/>
      </rPr>
      <t>APL-I-2991</t>
    </r>
  </si>
  <si>
    <r>
      <rPr>
        <sz val="9"/>
        <rFont val="Tw Cen MT"/>
        <family val="2"/>
      </rPr>
      <t>KOUDEDIA SERVICES MINING SARL</t>
    </r>
  </si>
  <si>
    <r>
      <rPr>
        <sz val="9"/>
        <rFont val="Tw Cen MT"/>
        <family val="2"/>
      </rPr>
      <t>0283341069R</t>
    </r>
  </si>
  <si>
    <r>
      <rPr>
        <sz val="9"/>
        <rFont val="Tw Cen MT"/>
        <family val="2"/>
      </rPr>
      <t>APL-I-2992</t>
    </r>
  </si>
  <si>
    <r>
      <rPr>
        <sz val="9"/>
        <rFont val="Tw Cen MT"/>
        <family val="2"/>
      </rPr>
      <t>"SKP MUNING" SARL</t>
    </r>
  </si>
  <si>
    <r>
      <rPr>
        <sz val="9"/>
        <rFont val="Tw Cen MT"/>
        <family val="2"/>
      </rPr>
      <t>086150562P</t>
    </r>
  </si>
  <si>
    <r>
      <rPr>
        <sz val="10"/>
        <rFont val="Tw Cen MT"/>
        <family val="2"/>
      </rPr>
      <t>KOSSAYA-Sud</t>
    </r>
  </si>
  <si>
    <r>
      <rPr>
        <sz val="9"/>
        <rFont val="Tw Cen MT"/>
        <family val="2"/>
      </rPr>
      <t>APL-I-2993</t>
    </r>
  </si>
  <si>
    <r>
      <rPr>
        <sz val="9"/>
        <rFont val="Tw Cen MT"/>
        <family val="2"/>
      </rPr>
      <t>AEX 2453/21</t>
    </r>
  </si>
  <si>
    <r>
      <rPr>
        <sz val="9"/>
        <rFont val="Tw Cen MT"/>
        <family val="2"/>
      </rPr>
      <t>«AL HACK MINING » SARLU</t>
    </r>
  </si>
  <si>
    <r>
      <rPr>
        <sz val="9"/>
        <rFont val="Tw Cen MT"/>
        <family val="2"/>
      </rPr>
      <t>083341065L</t>
    </r>
  </si>
  <si>
    <r>
      <rPr>
        <sz val="9"/>
        <rFont val="Tw Cen MT"/>
        <family val="2"/>
      </rPr>
      <t>APL-I-2994</t>
    </r>
  </si>
  <si>
    <r>
      <rPr>
        <sz val="9"/>
        <rFont val="Tw Cen MT"/>
        <family val="2"/>
      </rPr>
      <t>AEX 2491/21</t>
    </r>
  </si>
  <si>
    <r>
      <rPr>
        <sz val="9"/>
        <rFont val="Tw Cen MT"/>
        <family val="2"/>
      </rPr>
      <t>"HENG YUAN MINES "SARLU</t>
    </r>
  </si>
  <si>
    <r>
      <rPr>
        <sz val="9"/>
        <rFont val="Tw Cen MT"/>
        <family val="2"/>
      </rPr>
      <t>082247646Y</t>
    </r>
  </si>
  <si>
    <r>
      <rPr>
        <sz val="10"/>
        <rFont val="Tw Cen MT"/>
        <family val="2"/>
      </rPr>
      <t>diatamoussa-nord</t>
    </r>
  </si>
  <si>
    <r>
      <rPr>
        <sz val="9"/>
        <rFont val="Tw Cen MT"/>
        <family val="2"/>
      </rPr>
      <t>APL-I-2995</t>
    </r>
  </si>
  <si>
    <r>
      <rPr>
        <sz val="9"/>
        <rFont val="Tw Cen MT"/>
        <family val="2"/>
      </rPr>
      <t>PR 2019 2638/21</t>
    </r>
  </si>
  <si>
    <r>
      <rPr>
        <sz val="9"/>
        <rFont val="Tw Cen MT"/>
        <family val="2"/>
      </rPr>
      <t>APL-I-2996</t>
    </r>
  </si>
  <si>
    <r>
      <rPr>
        <sz val="9"/>
        <rFont val="Tw Cen MT"/>
        <family val="2"/>
      </rPr>
      <t>Menankoto SARL</t>
    </r>
  </si>
  <si>
    <r>
      <rPr>
        <sz val="9"/>
        <rFont val="Tw Cen MT"/>
        <family val="2"/>
      </rPr>
      <t>082237151D</t>
    </r>
  </si>
  <si>
    <r>
      <rPr>
        <sz val="10"/>
        <rFont val="Tw Cen MT"/>
        <family val="2"/>
      </rPr>
      <t>Manankoto-Sud</t>
    </r>
  </si>
  <si>
    <r>
      <rPr>
        <sz val="9"/>
        <rFont val="Tw Cen MT"/>
        <family val="2"/>
      </rPr>
      <t>APL-I-2997</t>
    </r>
  </si>
  <si>
    <r>
      <rPr>
        <sz val="9"/>
        <rFont val="Tw Cen MT"/>
        <family val="2"/>
      </rPr>
      <t>CIMENTERIE DU MALI SA</t>
    </r>
  </si>
  <si>
    <r>
      <rPr>
        <sz val="9"/>
        <rFont val="Tw Cen MT"/>
        <family val="2"/>
      </rPr>
      <t>084136439X</t>
    </r>
  </si>
  <si>
    <r>
      <rPr>
        <sz val="9"/>
        <rFont val="Tw Cen MT"/>
        <family val="2"/>
      </rPr>
      <t>APL-I-2998</t>
    </r>
  </si>
  <si>
    <r>
      <rPr>
        <sz val="9"/>
        <rFont val="Tw Cen MT"/>
        <family val="2"/>
      </rPr>
      <t>AEX 2520/21</t>
    </r>
  </si>
  <si>
    <r>
      <rPr>
        <sz val="9"/>
        <rFont val="Tw Cen MT"/>
        <family val="2"/>
      </rPr>
      <t>KENIEBA EXPLORATION SARL</t>
    </r>
  </si>
  <si>
    <r>
      <rPr>
        <sz val="9"/>
        <rFont val="Tw Cen MT"/>
        <family val="2"/>
      </rPr>
      <t>087800948E</t>
    </r>
  </si>
  <si>
    <r>
      <rPr>
        <sz val="9"/>
        <rFont val="Tw Cen MT"/>
        <family val="2"/>
      </rPr>
      <t>APL-I-2999</t>
    </r>
  </si>
  <si>
    <r>
      <rPr>
        <sz val="9"/>
        <rFont val="Tw Cen MT"/>
        <family val="2"/>
      </rPr>
      <t>APL-I-3</t>
    </r>
  </si>
  <si>
    <r>
      <rPr>
        <sz val="9"/>
        <rFont val="Tw Cen MT"/>
        <family val="2"/>
      </rPr>
      <t>PR 1/09</t>
    </r>
  </si>
  <si>
    <r>
      <rPr>
        <sz val="9"/>
        <rFont val="Tw Cen MT"/>
        <family val="2"/>
      </rPr>
      <t>APL-I-30</t>
    </r>
  </si>
  <si>
    <r>
      <rPr>
        <sz val="9"/>
        <rFont val="Tw Cen MT"/>
        <family val="2"/>
      </rPr>
      <t>PR 28/11</t>
    </r>
  </si>
  <si>
    <r>
      <rPr>
        <sz val="9"/>
        <rFont val="Tw Cen MT"/>
        <family val="2"/>
      </rPr>
      <t>APL-I-300</t>
    </r>
  </si>
  <si>
    <r>
      <rPr>
        <sz val="9"/>
        <rFont val="Tw Cen MT"/>
        <family val="2"/>
      </rPr>
      <t>AE 294/13</t>
    </r>
  </si>
  <si>
    <r>
      <rPr>
        <sz val="10"/>
        <rFont val="Tw Cen MT"/>
        <family val="2"/>
      </rPr>
      <t>kandiolé</t>
    </r>
  </si>
  <si>
    <r>
      <rPr>
        <sz val="9"/>
        <rFont val="Tw Cen MT"/>
        <family val="2"/>
      </rPr>
      <t>APL-I-3000</t>
    </r>
  </si>
  <si>
    <r>
      <rPr>
        <sz val="9"/>
        <rFont val="Tw Cen MT"/>
        <family val="2"/>
      </rPr>
      <t>AEX 2457/21</t>
    </r>
  </si>
  <si>
    <r>
      <rPr>
        <sz val="9"/>
        <rFont val="Tw Cen MT"/>
        <family val="2"/>
      </rPr>
      <t>«ENTREPRISE YOUSSOUF KONTE» -SARL« EYK» - SARL</t>
    </r>
  </si>
  <si>
    <r>
      <rPr>
        <sz val="9"/>
        <rFont val="Tw Cen MT"/>
        <family val="2"/>
      </rPr>
      <t>085128013J</t>
    </r>
  </si>
  <si>
    <r>
      <rPr>
        <sz val="10"/>
        <rFont val="Tw Cen MT"/>
        <family val="2"/>
      </rPr>
      <t>Ngolobala</t>
    </r>
  </si>
  <si>
    <r>
      <rPr>
        <sz val="9"/>
        <rFont val="Tw Cen MT"/>
        <family val="2"/>
      </rPr>
      <t>APL-I-3001</t>
    </r>
  </si>
  <si>
    <r>
      <rPr>
        <sz val="9"/>
        <rFont val="Tw Cen MT"/>
        <family val="2"/>
      </rPr>
      <t>AEX 2454/21</t>
    </r>
  </si>
  <si>
    <r>
      <rPr>
        <sz val="10"/>
        <rFont val="Tw Cen MT"/>
        <family val="2"/>
      </rPr>
      <t>Naniola</t>
    </r>
  </si>
  <si>
    <r>
      <rPr>
        <sz val="9"/>
        <rFont val="Tw Cen MT"/>
        <family val="2"/>
      </rPr>
      <t>APL-I-3002</t>
    </r>
  </si>
  <si>
    <r>
      <rPr>
        <sz val="9"/>
        <rFont val="Tw Cen MT"/>
        <family val="2"/>
      </rPr>
      <t>AEX 2458/21</t>
    </r>
  </si>
  <si>
    <r>
      <rPr>
        <sz val="10"/>
        <rFont val="Tw Cen MT"/>
        <family val="2"/>
      </rPr>
      <t>Sirakourou-Sud</t>
    </r>
  </si>
  <si>
    <r>
      <rPr>
        <sz val="9"/>
        <rFont val="Tw Cen MT"/>
        <family val="2"/>
      </rPr>
      <t>APL-I-3003</t>
    </r>
  </si>
  <si>
    <r>
      <rPr>
        <sz val="9"/>
        <rFont val="Tw Cen MT"/>
        <family val="2"/>
      </rPr>
      <t>PR 2019 2487/21</t>
    </r>
  </si>
  <si>
    <r>
      <rPr>
        <sz val="10"/>
        <rFont val="Tw Cen MT"/>
        <family val="2"/>
      </rPr>
      <t>Manakoto</t>
    </r>
  </si>
  <si>
    <r>
      <rPr>
        <sz val="9"/>
        <rFont val="Tw Cen MT"/>
        <family val="2"/>
      </rPr>
      <t>APL-I-3004</t>
    </r>
  </si>
  <si>
    <r>
      <rPr>
        <sz val="9"/>
        <rFont val="Tw Cen MT"/>
        <family val="2"/>
      </rPr>
      <t>APL-I-3005</t>
    </r>
  </si>
  <si>
    <r>
      <rPr>
        <sz val="9"/>
        <rFont val="Tw Cen MT"/>
        <family val="2"/>
      </rPr>
      <t>PR 2019 2639/21</t>
    </r>
  </si>
  <si>
    <r>
      <rPr>
        <sz val="9"/>
        <rFont val="Tw Cen MT"/>
        <family val="2"/>
      </rPr>
      <t>APL-I-3006</t>
    </r>
  </si>
  <si>
    <r>
      <rPr>
        <sz val="9"/>
        <rFont val="Tw Cen MT"/>
        <family val="2"/>
      </rPr>
      <t>"PERSEUS MALI EXPLORATION"</t>
    </r>
  </si>
  <si>
    <r>
      <rPr>
        <sz val="9"/>
        <rFont val="Tw Cen MT"/>
        <family val="2"/>
      </rPr>
      <t>087801008N</t>
    </r>
  </si>
  <si>
    <r>
      <rPr>
        <sz val="10"/>
        <rFont val="Tw Cen MT"/>
        <family val="2"/>
      </rPr>
      <t>Kouroulamini</t>
    </r>
  </si>
  <si>
    <r>
      <rPr>
        <sz val="9"/>
        <rFont val="Tw Cen MT"/>
        <family val="2"/>
      </rPr>
      <t>APL-I-3007</t>
    </r>
  </si>
  <si>
    <r>
      <rPr>
        <sz val="10"/>
        <rFont val="Tw Cen MT"/>
        <family val="2"/>
      </rPr>
      <t>Filamana</t>
    </r>
  </si>
  <si>
    <r>
      <rPr>
        <sz val="9"/>
        <rFont val="Tw Cen MT"/>
        <family val="2"/>
      </rPr>
      <t>APL-I-3008</t>
    </r>
  </si>
  <si>
    <r>
      <rPr>
        <sz val="10"/>
        <rFont val="Tw Cen MT"/>
        <family val="2"/>
      </rPr>
      <t>Niamouroula</t>
    </r>
  </si>
  <si>
    <r>
      <rPr>
        <sz val="9"/>
        <rFont val="Tw Cen MT"/>
        <family val="2"/>
      </rPr>
      <t>APL-I-3009</t>
    </r>
  </si>
  <si>
    <r>
      <rPr>
        <sz val="10"/>
        <rFont val="Tw Cen MT"/>
        <family val="2"/>
      </rPr>
      <t>DIAGUINA</t>
    </r>
  </si>
  <si>
    <r>
      <rPr>
        <sz val="9"/>
        <rFont val="Tw Cen MT"/>
        <family val="2"/>
      </rPr>
      <t>APL-I-301</t>
    </r>
  </si>
  <si>
    <r>
      <rPr>
        <sz val="9"/>
        <rFont val="Tw Cen MT"/>
        <family val="2"/>
      </rPr>
      <t>AE 295/13</t>
    </r>
  </si>
  <si>
    <r>
      <rPr>
        <sz val="10"/>
        <rFont val="Tw Cen MT"/>
        <family val="2"/>
      </rPr>
      <t>Faladjè</t>
    </r>
  </si>
  <si>
    <r>
      <rPr>
        <sz val="9"/>
        <rFont val="Tw Cen MT"/>
        <family val="2"/>
      </rPr>
      <t>APL-I-3010</t>
    </r>
  </si>
  <si>
    <r>
      <rPr>
        <sz val="9"/>
        <rFont val="Tw Cen MT"/>
        <family val="2"/>
      </rPr>
      <t>PERMIS DE RECHERCH 2019, gr 3,4 et 5</t>
    </r>
  </si>
  <si>
    <r>
      <rPr>
        <sz val="9"/>
        <rFont val="Tw Cen MT"/>
        <family val="2"/>
      </rPr>
      <t>APL-I-3011</t>
    </r>
  </si>
  <si>
    <r>
      <rPr>
        <sz val="9"/>
        <rFont val="Tw Cen MT"/>
        <family val="2"/>
      </rPr>
      <t>PR 2019 2658/21</t>
    </r>
  </si>
  <si>
    <r>
      <rPr>
        <sz val="9"/>
        <rFont val="Tw Cen MT"/>
        <family val="2"/>
      </rPr>
      <t>APL-I-3012</t>
    </r>
  </si>
  <si>
    <r>
      <rPr>
        <sz val="9"/>
        <rFont val="Tw Cen MT"/>
        <family val="2"/>
      </rPr>
      <t>PR 2019 2657/21</t>
    </r>
  </si>
  <si>
    <r>
      <rPr>
        <sz val="9"/>
        <rFont val="Tw Cen MT"/>
        <family val="2"/>
      </rPr>
      <t>"PAMA DAMI MINING"</t>
    </r>
  </si>
  <si>
    <r>
      <rPr>
        <sz val="9"/>
        <rFont val="Tw Cen MT"/>
        <family val="2"/>
      </rPr>
      <t>081137830M</t>
    </r>
  </si>
  <si>
    <r>
      <rPr>
        <sz val="10"/>
        <rFont val="Tw Cen MT"/>
        <family val="2"/>
      </rPr>
      <t>KERSINIANE-EST</t>
    </r>
  </si>
  <si>
    <r>
      <rPr>
        <sz val="9"/>
        <rFont val="Tw Cen MT"/>
        <family val="2"/>
      </rPr>
      <t>APL-I-3013</t>
    </r>
  </si>
  <si>
    <r>
      <rPr>
        <sz val="9"/>
        <rFont val="Tw Cen MT"/>
        <family val="2"/>
      </rPr>
      <t>APL-I-3014</t>
    </r>
  </si>
  <si>
    <r>
      <rPr>
        <sz val="9"/>
        <rFont val="Tw Cen MT"/>
        <family val="2"/>
      </rPr>
      <t>AEX 2486/21</t>
    </r>
  </si>
  <si>
    <r>
      <rPr>
        <sz val="10"/>
        <rFont val="Tw Cen MT"/>
        <family val="2"/>
      </rPr>
      <t>NIAREYA</t>
    </r>
  </si>
  <si>
    <r>
      <rPr>
        <sz val="9"/>
        <rFont val="Tw Cen MT"/>
        <family val="2"/>
      </rPr>
      <t>APL-I-3015</t>
    </r>
  </si>
  <si>
    <r>
      <rPr>
        <sz val="9"/>
        <rFont val="Tw Cen MT"/>
        <family val="2"/>
      </rPr>
      <t>AEX 2484/21</t>
    </r>
  </si>
  <si>
    <r>
      <rPr>
        <sz val="9"/>
        <rFont val="Tw Cen MT"/>
        <family val="2"/>
      </rPr>
      <t>« RAZAK MINING » SARLU</t>
    </r>
  </si>
  <si>
    <r>
      <rPr>
        <sz val="9"/>
        <rFont val="Tw Cen MT"/>
        <family val="2"/>
      </rPr>
      <t>083341070G</t>
    </r>
  </si>
  <si>
    <r>
      <rPr>
        <sz val="10"/>
        <rFont val="Tw Cen MT"/>
        <family val="2"/>
      </rPr>
      <t>Salia-Ouest</t>
    </r>
  </si>
  <si>
    <r>
      <rPr>
        <sz val="9"/>
        <rFont val="Tw Cen MT"/>
        <family val="2"/>
      </rPr>
      <t>APL-I-3016</t>
    </r>
  </si>
  <si>
    <r>
      <rPr>
        <sz val="9"/>
        <rFont val="Tw Cen MT"/>
        <family val="2"/>
      </rPr>
      <t>AEX 2475/21</t>
    </r>
  </si>
  <si>
    <r>
      <rPr>
        <sz val="9"/>
        <rFont val="Tw Cen MT"/>
        <family val="2"/>
      </rPr>
      <t>SEYBA CONSULTING ET MINING-SARL "SECOMINE-SARL"</t>
    </r>
  </si>
  <si>
    <r>
      <rPr>
        <sz val="9"/>
        <rFont val="Tw Cen MT"/>
        <family val="2"/>
      </rPr>
      <t>082248145R</t>
    </r>
  </si>
  <si>
    <r>
      <rPr>
        <sz val="10"/>
        <rFont val="Tw Cen MT"/>
        <family val="2"/>
      </rPr>
      <t>Touman</t>
    </r>
  </si>
  <si>
    <r>
      <rPr>
        <sz val="9"/>
        <rFont val="Tw Cen MT"/>
        <family val="2"/>
      </rPr>
      <t>APL-I-3017</t>
    </r>
  </si>
  <si>
    <r>
      <rPr>
        <sz val="9"/>
        <rFont val="Tw Cen MT"/>
        <family val="2"/>
      </rPr>
      <t>AEX 2474/21</t>
    </r>
  </si>
  <si>
    <r>
      <rPr>
        <sz val="9"/>
        <rFont val="Tw Cen MT"/>
        <family val="2"/>
      </rPr>
      <t>PIERRE H ANGULAIRE-SARL</t>
    </r>
  </si>
  <si>
    <r>
      <rPr>
        <sz val="9"/>
        <rFont val="Tw Cen MT"/>
        <family val="2"/>
      </rPr>
      <t>0822418144P</t>
    </r>
  </si>
  <si>
    <r>
      <rPr>
        <sz val="10"/>
        <rFont val="Tw Cen MT"/>
        <family val="2"/>
      </rPr>
      <t>Niareya-Ouest</t>
    </r>
  </si>
  <si>
    <r>
      <rPr>
        <sz val="9"/>
        <rFont val="Tw Cen MT"/>
        <family val="2"/>
      </rPr>
      <t>APL-I-3018</t>
    </r>
  </si>
  <si>
    <r>
      <rPr>
        <sz val="9"/>
        <rFont val="Tw Cen MT"/>
        <family val="2"/>
      </rPr>
      <t>AEX 2485/21</t>
    </r>
  </si>
  <si>
    <r>
      <rPr>
        <sz val="9"/>
        <rFont val="Tw Cen MT"/>
        <family val="2"/>
      </rPr>
      <t>« MIENA GOLD MINING » SARLU</t>
    </r>
  </si>
  <si>
    <r>
      <rPr>
        <sz val="9"/>
        <rFont val="Tw Cen MT"/>
        <family val="2"/>
      </rPr>
      <t>083341068P</t>
    </r>
  </si>
  <si>
    <r>
      <rPr>
        <sz val="10"/>
        <rFont val="Tw Cen MT"/>
        <family val="2"/>
      </rPr>
      <t>Simbakoure-Nord</t>
    </r>
  </si>
  <si>
    <r>
      <rPr>
        <sz val="9"/>
        <rFont val="Tw Cen MT"/>
        <family val="2"/>
      </rPr>
      <t>APL-I-3019</t>
    </r>
  </si>
  <si>
    <r>
      <rPr>
        <sz val="9"/>
        <rFont val="Tw Cen MT"/>
        <family val="2"/>
      </rPr>
      <t>PR 2019 2655/21</t>
    </r>
  </si>
  <si>
    <r>
      <rPr>
        <sz val="9"/>
        <rFont val="Tw Cen MT"/>
        <family val="2"/>
      </rPr>
      <t>APL-I-302</t>
    </r>
  </si>
  <si>
    <r>
      <rPr>
        <sz val="9"/>
        <rFont val="Tw Cen MT"/>
        <family val="2"/>
      </rPr>
      <t>AE 296/13</t>
    </r>
  </si>
  <si>
    <r>
      <rPr>
        <sz val="9"/>
        <rFont val="Tw Cen MT"/>
        <family val="2"/>
      </rPr>
      <t>Barila Mining Company SARL</t>
    </r>
  </si>
  <si>
    <r>
      <rPr>
        <sz val="9"/>
        <rFont val="Tw Cen MT"/>
        <family val="2"/>
      </rPr>
      <t>083308634H</t>
    </r>
  </si>
  <si>
    <r>
      <rPr>
        <sz val="10"/>
        <rFont val="Tw Cen MT"/>
        <family val="2"/>
      </rPr>
      <t>Madina-Diassa</t>
    </r>
  </si>
  <si>
    <r>
      <rPr>
        <sz val="9"/>
        <rFont val="Tw Cen MT"/>
        <family val="2"/>
      </rPr>
      <t>APL-I-3020</t>
    </r>
  </si>
  <si>
    <r>
      <rPr>
        <sz val="9"/>
        <rFont val="Tw Cen MT"/>
        <family val="2"/>
      </rPr>
      <t>AEX 2462/21</t>
    </r>
  </si>
  <si>
    <r>
      <rPr>
        <sz val="9"/>
        <rFont val="Tw Cen MT"/>
        <family val="2"/>
      </rPr>
      <t>"LIBERTE FINANCE - SA.</t>
    </r>
  </si>
  <si>
    <r>
      <rPr>
        <sz val="9"/>
        <rFont val="Tw Cen MT"/>
        <family val="2"/>
      </rPr>
      <t>085143952W</t>
    </r>
  </si>
  <si>
    <r>
      <rPr>
        <sz val="10"/>
        <rFont val="Tw Cen MT"/>
        <family val="2"/>
      </rPr>
      <t>Gonkoro-Sud</t>
    </r>
  </si>
  <si>
    <r>
      <rPr>
        <sz val="9"/>
        <rFont val="Tw Cen MT"/>
        <family val="2"/>
      </rPr>
      <t>APL-I-3021</t>
    </r>
  </si>
  <si>
    <r>
      <rPr>
        <sz val="9"/>
        <rFont val="Tw Cen MT"/>
        <family val="2"/>
      </rPr>
      <t>PR 2019 2677/21</t>
    </r>
  </si>
  <si>
    <r>
      <rPr>
        <sz val="10"/>
        <rFont val="Tw Cen MT"/>
        <family val="2"/>
      </rPr>
      <t>Massakama-Sud</t>
    </r>
  </si>
  <si>
    <r>
      <rPr>
        <sz val="9"/>
        <rFont val="Tw Cen MT"/>
        <family val="2"/>
      </rPr>
      <t>APL-I-3022</t>
    </r>
  </si>
  <si>
    <r>
      <rPr>
        <sz val="9"/>
        <rFont val="Tw Cen MT"/>
        <family val="2"/>
      </rPr>
      <t>PR 2019 2563/21</t>
    </r>
  </si>
  <si>
    <r>
      <rPr>
        <sz val="9"/>
        <rFont val="Tw Cen MT"/>
        <family val="2"/>
      </rPr>
      <t>« ANHE SOCIETE MINIERE INTERNATIONALE » S.A.R.L</t>
    </r>
  </si>
  <si>
    <r>
      <rPr>
        <sz val="9"/>
        <rFont val="Tw Cen MT"/>
        <family val="2"/>
      </rPr>
      <t>025033184G</t>
    </r>
  </si>
  <si>
    <r>
      <rPr>
        <sz val="10"/>
        <rFont val="Tw Cen MT"/>
        <family val="2"/>
      </rPr>
      <t>Fougadina</t>
    </r>
  </si>
  <si>
    <r>
      <rPr>
        <sz val="9"/>
        <rFont val="Tw Cen MT"/>
        <family val="2"/>
      </rPr>
      <t>APL-I-3023</t>
    </r>
  </si>
  <si>
    <r>
      <rPr>
        <sz val="9"/>
        <rFont val="Tw Cen MT"/>
        <family val="2"/>
      </rPr>
      <t>"PLANET MINING-SARL"</t>
    </r>
  </si>
  <si>
    <r>
      <rPr>
        <sz val="9"/>
        <rFont val="Tw Cen MT"/>
        <family val="2"/>
      </rPr>
      <t>071003548J</t>
    </r>
  </si>
  <si>
    <r>
      <rPr>
        <sz val="10"/>
        <rFont val="Tw Cen MT"/>
        <family val="2"/>
      </rPr>
      <t>In TILELT</t>
    </r>
  </si>
  <si>
    <r>
      <rPr>
        <sz val="9"/>
        <rFont val="Tw Cen MT"/>
        <family val="2"/>
      </rPr>
      <t>APL-I-3024</t>
    </r>
  </si>
  <si>
    <r>
      <rPr>
        <sz val="9"/>
        <rFont val="Tw Cen MT"/>
        <family val="2"/>
      </rPr>
      <t>AEX 2470/21</t>
    </r>
  </si>
  <si>
    <r>
      <rPr>
        <sz val="9"/>
        <rFont val="Tw Cen MT"/>
        <family val="2"/>
      </rPr>
      <t>APL-I-3025</t>
    </r>
  </si>
  <si>
    <r>
      <rPr>
        <sz val="9"/>
        <rFont val="Tw Cen MT"/>
        <family val="2"/>
      </rPr>
      <t>AEX 2472/21</t>
    </r>
  </si>
  <si>
    <r>
      <rPr>
        <sz val="9"/>
        <rFont val="Tw Cen MT"/>
        <family val="2"/>
      </rPr>
      <t>APL-I-3026</t>
    </r>
  </si>
  <si>
    <r>
      <rPr>
        <sz val="9"/>
        <rFont val="Tw Cen MT"/>
        <family val="2"/>
      </rPr>
      <t>AEX 2467/21</t>
    </r>
  </si>
  <si>
    <r>
      <rPr>
        <sz val="9"/>
        <rFont val="Tw Cen MT"/>
        <family val="2"/>
      </rPr>
      <t>"BOURE GOLD" S.A</t>
    </r>
  </si>
  <si>
    <r>
      <rPr>
        <sz val="9"/>
        <rFont val="Tw Cen MT"/>
        <family val="2"/>
      </rPr>
      <t>086150664V</t>
    </r>
  </si>
  <si>
    <r>
      <rPr>
        <sz val="10"/>
        <rFont val="Tw Cen MT"/>
        <family val="2"/>
      </rPr>
      <t>DOUGOUKOURA</t>
    </r>
  </si>
  <si>
    <r>
      <rPr>
        <sz val="9"/>
        <rFont val="Tw Cen MT"/>
        <family val="2"/>
      </rPr>
      <t>APL-I-3027</t>
    </r>
  </si>
  <si>
    <r>
      <rPr>
        <sz val="9"/>
        <rFont val="Tw Cen MT"/>
        <family val="2"/>
      </rPr>
      <t>AEX 2466/21</t>
    </r>
  </si>
  <si>
    <r>
      <rPr>
        <sz val="10"/>
        <rFont val="Tw Cen MT"/>
        <family val="2"/>
      </rPr>
      <t>Kodounou</t>
    </r>
  </si>
  <si>
    <r>
      <rPr>
        <sz val="9"/>
        <rFont val="Tw Cen MT"/>
        <family val="2"/>
      </rPr>
      <t>APL-I-3028</t>
    </r>
  </si>
  <si>
    <r>
      <rPr>
        <sz val="9"/>
        <rFont val="Tw Cen MT"/>
        <family val="2"/>
      </rPr>
      <t>AEX 2473/21</t>
    </r>
  </si>
  <si>
    <r>
      <rPr>
        <sz val="9"/>
        <rFont val="Tw Cen MT"/>
        <family val="2"/>
      </rPr>
      <t>"FASO MINING"sarl</t>
    </r>
  </si>
  <si>
    <r>
      <rPr>
        <sz val="9"/>
        <rFont val="Tw Cen MT"/>
        <family val="2"/>
      </rPr>
      <t>084136286X</t>
    </r>
  </si>
  <si>
    <r>
      <rPr>
        <sz val="10"/>
        <rFont val="Tw Cen MT"/>
        <family val="2"/>
      </rPr>
      <t>DYINDIO</t>
    </r>
  </si>
  <si>
    <r>
      <rPr>
        <sz val="9"/>
        <rFont val="Tw Cen MT"/>
        <family val="2"/>
      </rPr>
      <t>APL-I-3029</t>
    </r>
  </si>
  <si>
    <r>
      <rPr>
        <sz val="9"/>
        <rFont val="Tw Cen MT"/>
        <family val="2"/>
      </rPr>
      <t>"LILI"sarl</t>
    </r>
  </si>
  <si>
    <r>
      <rPr>
        <sz val="9"/>
        <rFont val="Tw Cen MT"/>
        <family val="2"/>
      </rPr>
      <t>082248136R</t>
    </r>
  </si>
  <si>
    <r>
      <rPr>
        <sz val="9"/>
        <rFont val="Tw Cen MT"/>
        <family val="2"/>
      </rPr>
      <t>APL-I-303</t>
    </r>
  </si>
  <si>
    <r>
      <rPr>
        <sz val="9"/>
        <rFont val="Tw Cen MT"/>
        <family val="2"/>
      </rPr>
      <t>AE 297/13</t>
    </r>
  </si>
  <si>
    <r>
      <rPr>
        <sz val="10"/>
        <rFont val="Tw Cen MT"/>
        <family val="2"/>
      </rPr>
      <t>Sotoli</t>
    </r>
  </si>
  <si>
    <r>
      <rPr>
        <sz val="9"/>
        <rFont val="Tw Cen MT"/>
        <family val="2"/>
      </rPr>
      <t>APL-I-3030</t>
    </r>
  </si>
  <si>
    <r>
      <rPr>
        <sz val="9"/>
        <rFont val="Tw Cen MT"/>
        <family val="2"/>
      </rPr>
      <t>AEXC 2523/21</t>
    </r>
  </si>
  <si>
    <r>
      <rPr>
        <sz val="9"/>
        <rFont val="Tw Cen MT"/>
        <family val="2"/>
      </rPr>
      <t>APL-I-3031</t>
    </r>
  </si>
  <si>
    <r>
      <rPr>
        <sz val="9"/>
        <rFont val="Tw Cen MT"/>
        <family val="2"/>
      </rPr>
      <t>AEX 2560/21</t>
    </r>
  </si>
  <si>
    <r>
      <rPr>
        <sz val="9"/>
        <rFont val="Tw Cen MT"/>
        <family val="2"/>
      </rPr>
      <t>ALTI METALS S.A</t>
    </r>
  </si>
  <si>
    <r>
      <rPr>
        <sz val="9"/>
        <rFont val="Tw Cen MT"/>
        <family val="2"/>
      </rPr>
      <t>086150674W</t>
    </r>
  </si>
  <si>
    <r>
      <rPr>
        <sz val="9"/>
        <rFont val="Tw Cen MT"/>
        <family val="2"/>
      </rPr>
      <t>APL-I-3032</t>
    </r>
  </si>
  <si>
    <r>
      <rPr>
        <sz val="9"/>
        <rFont val="Tw Cen MT"/>
        <family val="2"/>
      </rPr>
      <t>AEX 2468/21</t>
    </r>
  </si>
  <si>
    <r>
      <rPr>
        <sz val="10"/>
        <rFont val="Tw Cen MT"/>
        <family val="2"/>
      </rPr>
      <t>Sokolon</t>
    </r>
  </si>
  <si>
    <r>
      <rPr>
        <sz val="9"/>
        <rFont val="Tw Cen MT"/>
        <family val="2"/>
      </rPr>
      <t>APL-I-3033</t>
    </r>
  </si>
  <si>
    <r>
      <rPr>
        <sz val="9"/>
        <rFont val="Tw Cen MT"/>
        <family val="2"/>
      </rPr>
      <t>AEX 2469/21</t>
    </r>
  </si>
  <si>
    <r>
      <rPr>
        <sz val="10"/>
        <rFont val="Tw Cen MT"/>
        <family val="2"/>
      </rPr>
      <t>Blala</t>
    </r>
  </si>
  <si>
    <r>
      <rPr>
        <sz val="9"/>
        <rFont val="Tw Cen MT"/>
        <family val="2"/>
      </rPr>
      <t>APL-I-3034</t>
    </r>
  </si>
  <si>
    <r>
      <rPr>
        <sz val="9"/>
        <rFont val="Tw Cen MT"/>
        <family val="2"/>
      </rPr>
      <t>APL-I-3035</t>
    </r>
  </si>
  <si>
    <r>
      <rPr>
        <sz val="9"/>
        <rFont val="Tw Cen MT"/>
        <family val="2"/>
      </rPr>
      <t>PR 2019 2640/21</t>
    </r>
  </si>
  <si>
    <r>
      <rPr>
        <sz val="10"/>
        <rFont val="Tw Cen MT"/>
        <family val="2"/>
      </rPr>
      <t>Mandiela</t>
    </r>
  </si>
  <si>
    <r>
      <rPr>
        <sz val="9"/>
        <rFont val="Tw Cen MT"/>
        <family val="2"/>
      </rPr>
      <t>APL-I-3036</t>
    </r>
  </si>
  <si>
    <r>
      <rPr>
        <sz val="10"/>
        <rFont val="Tw Cen MT"/>
        <family val="2"/>
      </rPr>
      <t>Gouenso</t>
    </r>
  </si>
  <si>
    <r>
      <rPr>
        <sz val="9"/>
        <rFont val="Tw Cen MT"/>
        <family val="2"/>
      </rPr>
      <t>APL-I-3037</t>
    </r>
  </si>
  <si>
    <r>
      <rPr>
        <sz val="10"/>
        <rFont val="Tw Cen MT"/>
        <family val="2"/>
      </rPr>
      <t>Dyossian</t>
    </r>
  </si>
  <si>
    <r>
      <rPr>
        <sz val="9"/>
        <rFont val="Tw Cen MT"/>
        <family val="2"/>
      </rPr>
      <t>APL-I-3038</t>
    </r>
  </si>
  <si>
    <r>
      <rPr>
        <sz val="10"/>
        <rFont val="Tw Cen MT"/>
        <family val="2"/>
      </rPr>
      <t>Boussala</t>
    </r>
  </si>
  <si>
    <r>
      <rPr>
        <sz val="9"/>
        <rFont val="Tw Cen MT"/>
        <family val="2"/>
      </rPr>
      <t>APL-I-3039</t>
    </r>
  </si>
  <si>
    <r>
      <rPr>
        <sz val="9"/>
        <rFont val="Tw Cen MT"/>
        <family val="2"/>
      </rPr>
      <t>AEX 2471/21</t>
    </r>
  </si>
  <si>
    <r>
      <rPr>
        <sz val="10"/>
        <rFont val="Tw Cen MT"/>
        <family val="2"/>
      </rPr>
      <t>Gouloulako</t>
    </r>
  </si>
  <si>
    <r>
      <rPr>
        <sz val="9"/>
        <rFont val="Tw Cen MT"/>
        <family val="2"/>
      </rPr>
      <t>APL-I-304</t>
    </r>
  </si>
  <si>
    <r>
      <rPr>
        <sz val="9"/>
        <rFont val="Tw Cen MT"/>
        <family val="2"/>
      </rPr>
      <t>AE 298/13</t>
    </r>
  </si>
  <si>
    <r>
      <rPr>
        <sz val="10"/>
        <rFont val="Tw Cen MT"/>
        <family val="2"/>
      </rPr>
      <t>Sonityéni</t>
    </r>
  </si>
  <si>
    <r>
      <rPr>
        <sz val="9"/>
        <rFont val="Tw Cen MT"/>
        <family val="2"/>
      </rPr>
      <t>APL-I-3040</t>
    </r>
  </si>
  <si>
    <r>
      <rPr>
        <sz val="9"/>
        <rFont val="Tw Cen MT"/>
        <family val="2"/>
      </rPr>
      <t>AEX 2464/21</t>
    </r>
  </si>
  <si>
    <r>
      <rPr>
        <sz val="10"/>
        <rFont val="Tw Cen MT"/>
        <family val="2"/>
      </rPr>
      <t>Kandjirila</t>
    </r>
  </si>
  <si>
    <r>
      <rPr>
        <sz val="9"/>
        <rFont val="Tw Cen MT"/>
        <family val="2"/>
      </rPr>
      <t>APL-I-3041</t>
    </r>
  </si>
  <si>
    <r>
      <rPr>
        <sz val="9"/>
        <rFont val="Tw Cen MT"/>
        <family val="2"/>
      </rPr>
      <t>LAO MINING SA</t>
    </r>
  </si>
  <si>
    <r>
      <rPr>
        <sz val="10"/>
        <rFont val="Tw Cen MT"/>
        <family val="2"/>
      </rPr>
      <t>winzan-Nord</t>
    </r>
  </si>
  <si>
    <r>
      <rPr>
        <sz val="9"/>
        <rFont val="Tw Cen MT"/>
        <family val="2"/>
      </rPr>
      <t>APL-I-3042</t>
    </r>
  </si>
  <si>
    <r>
      <rPr>
        <sz val="9"/>
        <rFont val="Tw Cen MT"/>
        <family val="2"/>
      </rPr>
      <t>AEX 2463/21</t>
    </r>
  </si>
  <si>
    <r>
      <rPr>
        <sz val="9"/>
        <rFont val="Tw Cen MT"/>
        <family val="2"/>
      </rPr>
      <t>ZARAGOZA MINING SARL</t>
    </r>
  </si>
  <si>
    <r>
      <rPr>
        <sz val="9"/>
        <rFont val="Tw Cen MT"/>
        <family val="2"/>
      </rPr>
      <t>085145162N</t>
    </r>
  </si>
  <si>
    <r>
      <rPr>
        <sz val="10"/>
        <rFont val="Tw Cen MT"/>
        <family val="2"/>
      </rPr>
      <t>Gounounguedou</t>
    </r>
  </si>
  <si>
    <r>
      <rPr>
        <sz val="9"/>
        <rFont val="Tw Cen MT"/>
        <family val="2"/>
      </rPr>
      <t>APL-I-3043</t>
    </r>
  </si>
  <si>
    <r>
      <rPr>
        <sz val="9"/>
        <rFont val="Tw Cen MT"/>
        <family val="2"/>
      </rPr>
      <t>AEX 2465/21</t>
    </r>
  </si>
  <si>
    <r>
      <rPr>
        <sz val="9"/>
        <rFont val="Tw Cen MT"/>
        <family val="2"/>
      </rPr>
      <t>APL-I-3044</t>
    </r>
  </si>
  <si>
    <r>
      <rPr>
        <sz val="9"/>
        <rFont val="Tw Cen MT"/>
        <family val="2"/>
      </rPr>
      <t>"TALBA"SAS</t>
    </r>
  </si>
  <si>
    <r>
      <rPr>
        <sz val="9"/>
        <rFont val="Tw Cen MT"/>
        <family val="2"/>
      </rPr>
      <t>082247753X</t>
    </r>
  </si>
  <si>
    <r>
      <rPr>
        <sz val="9"/>
        <rFont val="Tw Cen MT"/>
        <family val="2"/>
      </rPr>
      <t>APL-I-3045</t>
    </r>
  </si>
  <si>
    <r>
      <rPr>
        <sz val="9"/>
        <rFont val="Tw Cen MT"/>
        <family val="2"/>
      </rPr>
      <t>AEX 2494/21</t>
    </r>
  </si>
  <si>
    <r>
      <rPr>
        <sz val="10"/>
        <rFont val="Tw Cen MT"/>
        <family val="2"/>
      </rPr>
      <t>Baloulou sud est</t>
    </r>
  </si>
  <si>
    <r>
      <rPr>
        <sz val="9"/>
        <rFont val="Tw Cen MT"/>
        <family val="2"/>
      </rPr>
      <t>APL-I-3046</t>
    </r>
  </si>
  <si>
    <r>
      <rPr>
        <sz val="9"/>
        <rFont val="Tw Cen MT"/>
        <family val="2"/>
      </rPr>
      <t>AEX 2493/21</t>
    </r>
  </si>
  <si>
    <r>
      <rPr>
        <sz val="10"/>
        <rFont val="Tw Cen MT"/>
        <family val="2"/>
      </rPr>
      <t>Loulouni-Ouest</t>
    </r>
  </si>
  <si>
    <r>
      <rPr>
        <sz val="9"/>
        <rFont val="Tw Cen MT"/>
        <family val="2"/>
      </rPr>
      <t>APL-I-3047</t>
    </r>
  </si>
  <si>
    <r>
      <rPr>
        <sz val="9"/>
        <rFont val="Tw Cen MT"/>
        <family val="2"/>
      </rPr>
      <t>AEX 2529/21</t>
    </r>
  </si>
  <si>
    <r>
      <rPr>
        <sz val="9"/>
        <rFont val="Tw Cen MT"/>
        <family val="2"/>
      </rPr>
      <t>SOCIETE DRAGUI NIETA SARL</t>
    </r>
  </si>
  <si>
    <r>
      <rPr>
        <sz val="9"/>
        <rFont val="Tw Cen MT"/>
        <family val="2"/>
      </rPr>
      <t>084135657Y</t>
    </r>
  </si>
  <si>
    <r>
      <rPr>
        <sz val="10"/>
        <rFont val="Tw Cen MT"/>
        <family val="2"/>
      </rPr>
      <t>Makono-Ouest</t>
    </r>
  </si>
  <si>
    <r>
      <rPr>
        <sz val="9"/>
        <rFont val="Tw Cen MT"/>
        <family val="2"/>
      </rPr>
      <t>APL-I-3048</t>
    </r>
  </si>
  <si>
    <r>
      <rPr>
        <sz val="9"/>
        <rFont val="Tw Cen MT"/>
        <family val="2"/>
      </rPr>
      <t>APL-I-3049</t>
    </r>
  </si>
  <si>
    <r>
      <rPr>
        <sz val="9"/>
        <rFont val="Tw Cen MT"/>
        <family val="2"/>
      </rPr>
      <t>AEX 2553/21</t>
    </r>
  </si>
  <si>
    <r>
      <rPr>
        <sz val="9"/>
        <rFont val="Tw Cen MT"/>
        <family val="2"/>
      </rPr>
      <t>APL-I-305</t>
    </r>
  </si>
  <si>
    <r>
      <rPr>
        <sz val="9"/>
        <rFont val="Tw Cen MT"/>
        <family val="2"/>
      </rPr>
      <t>PE 299/13</t>
    </r>
  </si>
  <si>
    <r>
      <rPr>
        <sz val="9"/>
        <rFont val="Tw Cen MT"/>
        <family val="2"/>
      </rPr>
      <t>Société des Mines de Finkolo (SOMIFI S.A)</t>
    </r>
  </si>
  <si>
    <r>
      <rPr>
        <sz val="9"/>
        <rFont val="Tw Cen MT"/>
        <family val="2"/>
      </rPr>
      <t>087800795T</t>
    </r>
  </si>
  <si>
    <r>
      <rPr>
        <sz val="10"/>
        <rFont val="Tw Cen MT"/>
        <family val="2"/>
      </rPr>
      <t>Finkolo-Tabakoroni</t>
    </r>
  </si>
  <si>
    <r>
      <rPr>
        <sz val="9"/>
        <rFont val="Tw Cen MT"/>
        <family val="2"/>
      </rPr>
      <t>APL-I-3050</t>
    </r>
  </si>
  <si>
    <r>
      <rPr>
        <sz val="9"/>
        <rFont val="Tw Cen MT"/>
        <family val="2"/>
      </rPr>
      <t>AEX 2492/21</t>
    </r>
  </si>
  <si>
    <r>
      <rPr>
        <sz val="10"/>
        <rFont val="Tw Cen MT"/>
        <family val="2"/>
      </rPr>
      <t>sirikoro</t>
    </r>
  </si>
  <si>
    <r>
      <rPr>
        <sz val="9"/>
        <rFont val="Tw Cen MT"/>
        <family val="2"/>
      </rPr>
      <t>APL-I-3051</t>
    </r>
  </si>
  <si>
    <r>
      <rPr>
        <sz val="9"/>
        <rFont val="Tw Cen MT"/>
        <family val="2"/>
      </rPr>
      <t>APL-I-3052</t>
    </r>
  </si>
  <si>
    <r>
      <rPr>
        <sz val="9"/>
        <rFont val="Tw Cen MT"/>
        <family val="2"/>
      </rPr>
      <t>AEX 2504/21</t>
    </r>
  </si>
  <si>
    <r>
      <rPr>
        <sz val="9"/>
        <rFont val="Tw Cen MT"/>
        <family val="2"/>
      </rPr>
      <t>YOUBA-MINING SA</t>
    </r>
  </si>
  <si>
    <r>
      <rPr>
        <sz val="9"/>
        <rFont val="Tw Cen MT"/>
        <family val="2"/>
      </rPr>
      <t>087801009P</t>
    </r>
  </si>
  <si>
    <r>
      <rPr>
        <sz val="10"/>
        <rFont val="Tw Cen MT"/>
        <family val="2"/>
      </rPr>
      <t>Kodiéran-Est</t>
    </r>
  </si>
  <si>
    <r>
      <rPr>
        <sz val="9"/>
        <rFont val="Tw Cen MT"/>
        <family val="2"/>
      </rPr>
      <t>APL-I-3053</t>
    </r>
  </si>
  <si>
    <r>
      <rPr>
        <sz val="9"/>
        <rFont val="Tw Cen MT"/>
        <family val="2"/>
      </rPr>
      <t>AEX 2581/21</t>
    </r>
  </si>
  <si>
    <r>
      <rPr>
        <sz val="9"/>
        <rFont val="Tw Cen MT"/>
        <family val="2"/>
      </rPr>
      <t>DJOUM SARL</t>
    </r>
  </si>
  <si>
    <r>
      <rPr>
        <sz val="9"/>
        <rFont val="Tw Cen MT"/>
        <family val="2"/>
      </rPr>
      <t>082220578D</t>
    </r>
  </si>
  <si>
    <r>
      <rPr>
        <sz val="9"/>
        <rFont val="Tw Cen MT"/>
        <family val="2"/>
      </rPr>
      <t>APL-I-3054</t>
    </r>
  </si>
  <si>
    <r>
      <rPr>
        <sz val="9"/>
        <rFont val="Tw Cen MT"/>
        <family val="2"/>
      </rPr>
      <t>AEX 2508/21</t>
    </r>
  </si>
  <si>
    <r>
      <rPr>
        <sz val="10"/>
        <rFont val="Tw Cen MT"/>
        <family val="2"/>
      </rPr>
      <t>Liberta-Est</t>
    </r>
  </si>
  <si>
    <r>
      <rPr>
        <sz val="9"/>
        <rFont val="Tw Cen MT"/>
        <family val="2"/>
      </rPr>
      <t>APL-I-3055</t>
    </r>
  </si>
  <si>
    <r>
      <rPr>
        <sz val="9"/>
        <rFont val="Tw Cen MT"/>
        <family val="2"/>
      </rPr>
      <t>AEX 2649/21</t>
    </r>
  </si>
  <si>
    <r>
      <rPr>
        <sz val="9"/>
        <rFont val="Tw Cen MT"/>
        <family val="2"/>
      </rPr>
      <t>APL-I-3056</t>
    </r>
  </si>
  <si>
    <r>
      <rPr>
        <sz val="10"/>
        <rFont val="Tw Cen MT"/>
        <family val="2"/>
      </rPr>
      <t>Niakaya-Ouest</t>
    </r>
  </si>
  <si>
    <r>
      <rPr>
        <sz val="9"/>
        <rFont val="Tw Cen MT"/>
        <family val="2"/>
      </rPr>
      <t>APL-I-3057</t>
    </r>
  </si>
  <si>
    <r>
      <rPr>
        <sz val="9"/>
        <rFont val="Tw Cen MT"/>
        <family val="2"/>
      </rPr>
      <t>AEX 2519/21</t>
    </r>
  </si>
  <si>
    <r>
      <rPr>
        <sz val="9"/>
        <rFont val="Tw Cen MT"/>
        <family val="2"/>
      </rPr>
      <t>SOCIETE OUEST AFRICAINE DE DEVELOPPEMENT SARL "SOAD SARL"</t>
    </r>
  </si>
  <si>
    <r>
      <rPr>
        <sz val="9"/>
        <rFont val="Tw Cen MT"/>
        <family val="2"/>
      </rPr>
      <t>085122850P</t>
    </r>
  </si>
  <si>
    <r>
      <rPr>
        <sz val="9"/>
        <rFont val="Tw Cen MT"/>
        <family val="2"/>
      </rPr>
      <t>APL-I-3058</t>
    </r>
  </si>
  <si>
    <r>
      <rPr>
        <sz val="10"/>
        <rFont val="Tw Cen MT"/>
        <family val="2"/>
      </rPr>
      <t>Faraba-Nord</t>
    </r>
  </si>
  <si>
    <r>
      <rPr>
        <sz val="9"/>
        <rFont val="Tw Cen MT"/>
        <family val="2"/>
      </rPr>
      <t>APL-I-3059</t>
    </r>
  </si>
  <si>
    <r>
      <rPr>
        <sz val="10"/>
        <rFont val="Tw Cen MT"/>
        <family val="2"/>
      </rPr>
      <t>Satadougou</t>
    </r>
  </si>
  <si>
    <r>
      <rPr>
        <sz val="9"/>
        <rFont val="Tw Cen MT"/>
        <family val="2"/>
      </rPr>
      <t>APL-I-306</t>
    </r>
  </si>
  <si>
    <r>
      <rPr>
        <sz val="9"/>
        <rFont val="Tw Cen MT"/>
        <family val="2"/>
      </rPr>
      <t>PE 300/11</t>
    </r>
  </si>
  <si>
    <r>
      <rPr>
        <sz val="9"/>
        <rFont val="Tw Cen MT"/>
        <family val="2"/>
      </rPr>
      <t>Sahel Minerals SA</t>
    </r>
  </si>
  <si>
    <r>
      <rPr>
        <sz val="9"/>
        <rFont val="Tw Cen MT"/>
        <family val="2"/>
      </rPr>
      <t>APL-I-3060</t>
    </r>
  </si>
  <si>
    <r>
      <rPr>
        <sz val="9"/>
        <rFont val="Tw Cen MT"/>
        <family val="2"/>
      </rPr>
      <t>"ENTREPRISE BALLO ET FRERES-MALI" E.B.E.F-MALI SARL</t>
    </r>
  </si>
  <si>
    <r>
      <rPr>
        <sz val="9"/>
        <rFont val="Tw Cen MT"/>
        <family val="2"/>
      </rPr>
      <t>025022400K</t>
    </r>
  </si>
  <si>
    <r>
      <rPr>
        <sz val="10"/>
        <rFont val="Tw Cen MT"/>
        <family val="2"/>
      </rPr>
      <t>Serekeni</t>
    </r>
  </si>
  <si>
    <r>
      <rPr>
        <sz val="9"/>
        <rFont val="Tw Cen MT"/>
        <family val="2"/>
      </rPr>
      <t>APL-I-3061</t>
    </r>
  </si>
  <si>
    <r>
      <rPr>
        <sz val="10"/>
        <rFont val="Tw Cen MT"/>
        <family val="2"/>
      </rPr>
      <t>Diabiba-Sud</t>
    </r>
  </si>
  <si>
    <r>
      <rPr>
        <sz val="9"/>
        <rFont val="Tw Cen MT"/>
        <family val="2"/>
      </rPr>
      <t>APL-I-3062</t>
    </r>
  </si>
  <si>
    <r>
      <rPr>
        <sz val="9"/>
        <rFont val="Tw Cen MT"/>
        <family val="2"/>
      </rPr>
      <t>APL-I-3063</t>
    </r>
  </si>
  <si>
    <r>
      <rPr>
        <sz val="9"/>
        <rFont val="Tw Cen MT"/>
        <family val="2"/>
      </rPr>
      <t>APL-I-3064</t>
    </r>
  </si>
  <si>
    <r>
      <rPr>
        <sz val="9"/>
        <rFont val="Tw Cen MT"/>
        <family val="2"/>
      </rPr>
      <t>AEX 2512/21</t>
    </r>
  </si>
  <si>
    <r>
      <rPr>
        <sz val="10"/>
        <rFont val="Tw Cen MT"/>
        <family val="2"/>
      </rPr>
      <t>Bena</t>
    </r>
  </si>
  <si>
    <r>
      <rPr>
        <sz val="9"/>
        <rFont val="Tw Cen MT"/>
        <family val="2"/>
      </rPr>
      <t>APL-I-3065</t>
    </r>
  </si>
  <si>
    <r>
      <rPr>
        <sz val="10"/>
        <rFont val="Tw Cen MT"/>
        <family val="2"/>
      </rPr>
      <t>Guimbaya-Nord</t>
    </r>
  </si>
  <si>
    <r>
      <rPr>
        <sz val="9"/>
        <rFont val="Tw Cen MT"/>
        <family val="2"/>
      </rPr>
      <t>APL-I-3066</t>
    </r>
  </si>
  <si>
    <r>
      <rPr>
        <sz val="9"/>
        <rFont val="Tw Cen MT"/>
        <family val="2"/>
      </rPr>
      <t>APL-I-3067</t>
    </r>
  </si>
  <si>
    <r>
      <rPr>
        <sz val="9"/>
        <rFont val="Tw Cen MT"/>
        <family val="2"/>
      </rPr>
      <t>AEX 2505/21</t>
    </r>
  </si>
  <si>
    <r>
      <rPr>
        <sz val="10"/>
        <rFont val="Tw Cen MT"/>
        <family val="2"/>
      </rPr>
      <t>Tintikibané</t>
    </r>
  </si>
  <si>
    <r>
      <rPr>
        <sz val="9"/>
        <rFont val="Tw Cen MT"/>
        <family val="2"/>
      </rPr>
      <t>APL-I-3068</t>
    </r>
  </si>
  <si>
    <r>
      <rPr>
        <sz val="9"/>
        <rFont val="Tw Cen MT"/>
        <family val="2"/>
      </rPr>
      <t>AEX 2513/21</t>
    </r>
  </si>
  <si>
    <r>
      <rPr>
        <sz val="10"/>
        <rFont val="Tw Cen MT"/>
        <family val="2"/>
      </rPr>
      <t>SIEKOROLE</t>
    </r>
  </si>
  <si>
    <r>
      <rPr>
        <sz val="9"/>
        <rFont val="Tw Cen MT"/>
        <family val="2"/>
      </rPr>
      <t>APL-I-3069</t>
    </r>
  </si>
  <si>
    <r>
      <rPr>
        <sz val="9"/>
        <rFont val="Tw Cen MT"/>
        <family val="2"/>
      </rPr>
      <t>AE 2722/21</t>
    </r>
  </si>
  <si>
    <r>
      <rPr>
        <sz val="10"/>
        <rFont val="Tw Cen MT"/>
        <family val="2"/>
      </rPr>
      <t>yélékébougou-sud</t>
    </r>
  </si>
  <si>
    <r>
      <rPr>
        <sz val="9"/>
        <rFont val="Tw Cen MT"/>
        <family val="2"/>
      </rPr>
      <t>APL-I-307</t>
    </r>
  </si>
  <si>
    <r>
      <rPr>
        <sz val="9"/>
        <rFont val="Tw Cen MT"/>
        <family val="2"/>
      </rPr>
      <t>AE 301/14</t>
    </r>
  </si>
  <si>
    <r>
      <rPr>
        <sz val="9"/>
        <rFont val="Tw Cen MT"/>
        <family val="2"/>
      </rPr>
      <t>Ecomine SARL</t>
    </r>
  </si>
  <si>
    <r>
      <rPr>
        <sz val="9"/>
        <rFont val="Tw Cen MT"/>
        <family val="2"/>
      </rPr>
      <t>086125658N</t>
    </r>
  </si>
  <si>
    <r>
      <rPr>
        <sz val="9"/>
        <rFont val="Tw Cen MT"/>
        <family val="2"/>
      </rPr>
      <t>APL-I-3070</t>
    </r>
  </si>
  <si>
    <r>
      <rPr>
        <sz val="9"/>
        <rFont val="Tw Cen MT"/>
        <family val="2"/>
      </rPr>
      <t>AEX 2535/21</t>
    </r>
  </si>
  <si>
    <r>
      <rPr>
        <sz val="9"/>
        <rFont val="Tw Cen MT"/>
        <family val="2"/>
      </rPr>
      <t>SOCIETE MALI MAMI - SARL</t>
    </r>
  </si>
  <si>
    <r>
      <rPr>
        <sz val="9"/>
        <rFont val="Tw Cen MT"/>
        <family val="2"/>
      </rPr>
      <t>084136818Y</t>
    </r>
  </si>
  <si>
    <r>
      <rPr>
        <sz val="9"/>
        <rFont val="Tw Cen MT"/>
        <family val="2"/>
      </rPr>
      <t>APL-I-3071</t>
    </r>
  </si>
  <si>
    <r>
      <rPr>
        <sz val="9"/>
        <rFont val="Tw Cen MT"/>
        <family val="2"/>
      </rPr>
      <t>PR 2019 2653/21</t>
    </r>
  </si>
  <si>
    <r>
      <rPr>
        <sz val="10"/>
        <rFont val="Tw Cen MT"/>
        <family val="2"/>
      </rPr>
      <t>bouloukoro</t>
    </r>
  </si>
  <si>
    <r>
      <rPr>
        <sz val="9"/>
        <rFont val="Tw Cen MT"/>
        <family val="2"/>
      </rPr>
      <t>APL-I-3072</t>
    </r>
  </si>
  <si>
    <r>
      <rPr>
        <sz val="10"/>
        <rFont val="Tw Cen MT"/>
        <family val="2"/>
      </rPr>
      <t>Diamera</t>
    </r>
  </si>
  <si>
    <r>
      <rPr>
        <sz val="9"/>
        <rFont val="Tw Cen MT"/>
        <family val="2"/>
      </rPr>
      <t>APL-I-3073</t>
    </r>
  </si>
  <si>
    <r>
      <rPr>
        <sz val="9"/>
        <rFont val="Tw Cen MT"/>
        <family val="2"/>
      </rPr>
      <t>PR 2019 2647/21</t>
    </r>
  </si>
  <si>
    <r>
      <rPr>
        <sz val="9"/>
        <rFont val="Tw Cen MT"/>
        <family val="2"/>
      </rPr>
      <t>"Mali gold sarl"</t>
    </r>
  </si>
  <si>
    <r>
      <rPr>
        <sz val="9"/>
        <rFont val="Tw Cen MT"/>
        <family val="2"/>
      </rPr>
      <t>086139839J</t>
    </r>
  </si>
  <si>
    <r>
      <rPr>
        <sz val="10"/>
        <rFont val="Tw Cen MT"/>
        <family val="2"/>
      </rPr>
      <t>Sendendi-Sud</t>
    </r>
  </si>
  <si>
    <r>
      <rPr>
        <sz val="9"/>
        <rFont val="Tw Cen MT"/>
        <family val="2"/>
      </rPr>
      <t>APL-I-3074</t>
    </r>
  </si>
  <si>
    <r>
      <rPr>
        <sz val="9"/>
        <rFont val="Tw Cen MT"/>
        <family val="2"/>
      </rPr>
      <t>AEXC 2511/21</t>
    </r>
  </si>
  <si>
    <r>
      <rPr>
        <sz val="9"/>
        <rFont val="Tw Cen MT"/>
        <family val="2"/>
      </rPr>
      <t>SS TRADING SARLU</t>
    </r>
  </si>
  <si>
    <r>
      <rPr>
        <sz val="9"/>
        <rFont val="Tw Cen MT"/>
        <family val="2"/>
      </rPr>
      <t>082235933K</t>
    </r>
  </si>
  <si>
    <r>
      <rPr>
        <sz val="10"/>
        <rFont val="Tw Cen MT"/>
        <family val="2"/>
      </rPr>
      <t>Keniema-Nord</t>
    </r>
  </si>
  <si>
    <r>
      <rPr>
        <sz val="9"/>
        <rFont val="Tw Cen MT"/>
        <family val="2"/>
      </rPr>
      <t>APL-I-3075</t>
    </r>
  </si>
  <si>
    <r>
      <rPr>
        <sz val="9"/>
        <rFont val="Tw Cen MT"/>
        <family val="2"/>
      </rPr>
      <t>APL-I-3076</t>
    </r>
  </si>
  <si>
    <r>
      <rPr>
        <sz val="9"/>
        <rFont val="Tw Cen MT"/>
        <family val="2"/>
      </rPr>
      <t>APL-I-3077</t>
    </r>
  </si>
  <si>
    <r>
      <rPr>
        <sz val="9"/>
        <rFont val="Tw Cen MT"/>
        <family val="2"/>
      </rPr>
      <t>APL-I-3078</t>
    </r>
  </si>
  <si>
    <r>
      <rPr>
        <sz val="9"/>
        <rFont val="Tw Cen MT"/>
        <family val="2"/>
      </rPr>
      <t>PR 2019 2685/21</t>
    </r>
  </si>
  <si>
    <r>
      <rPr>
        <sz val="10"/>
        <rFont val="Tw Cen MT"/>
        <family val="2"/>
      </rPr>
      <t>Kokoyon-Ouest</t>
    </r>
  </si>
  <si>
    <r>
      <rPr>
        <sz val="9"/>
        <rFont val="Tw Cen MT"/>
        <family val="2"/>
      </rPr>
      <t>APL-I-3079</t>
    </r>
  </si>
  <si>
    <r>
      <rPr>
        <sz val="9"/>
        <rFont val="Tw Cen MT"/>
        <family val="2"/>
      </rPr>
      <t>AEX 2515/21</t>
    </r>
  </si>
  <si>
    <r>
      <rPr>
        <sz val="9"/>
        <rFont val="Tw Cen MT"/>
        <family val="2"/>
      </rPr>
      <t>APL-I-308</t>
    </r>
  </si>
  <si>
    <r>
      <rPr>
        <sz val="9"/>
        <rFont val="Tw Cen MT"/>
        <family val="2"/>
      </rPr>
      <t>AE 302/05</t>
    </r>
  </si>
  <si>
    <r>
      <rPr>
        <sz val="9"/>
        <rFont val="Tw Cen MT"/>
        <family val="2"/>
      </rPr>
      <t>APL-I-3080</t>
    </r>
  </si>
  <si>
    <r>
      <rPr>
        <sz val="9"/>
        <rFont val="Tw Cen MT"/>
        <family val="2"/>
      </rPr>
      <t>APL-I-3081</t>
    </r>
  </si>
  <si>
    <r>
      <rPr>
        <sz val="9"/>
        <rFont val="Tw Cen MT"/>
        <family val="2"/>
      </rPr>
      <t>AEX 2514/21</t>
    </r>
  </si>
  <si>
    <r>
      <rPr>
        <sz val="9"/>
        <rFont val="Tw Cen MT"/>
        <family val="2"/>
      </rPr>
      <t>APL-I-3082</t>
    </r>
  </si>
  <si>
    <r>
      <rPr>
        <sz val="10"/>
        <rFont val="Tw Cen MT"/>
        <family val="2"/>
      </rPr>
      <t>Meridiana-Ouest</t>
    </r>
  </si>
  <si>
    <r>
      <rPr>
        <sz val="9"/>
        <rFont val="Tw Cen MT"/>
        <family val="2"/>
      </rPr>
      <t>APL-I-3083</t>
    </r>
  </si>
  <si>
    <r>
      <rPr>
        <sz val="9"/>
        <rFont val="Tw Cen MT"/>
        <family val="2"/>
      </rPr>
      <t>AEX 2518/21</t>
    </r>
  </si>
  <si>
    <r>
      <rPr>
        <sz val="9"/>
        <rFont val="Tw Cen MT"/>
        <family val="2"/>
      </rPr>
      <t>" MalRes" SARL</t>
    </r>
  </si>
  <si>
    <r>
      <rPr>
        <sz val="9"/>
        <rFont val="Tw Cen MT"/>
        <family val="2"/>
      </rPr>
      <t>081137823P</t>
    </r>
  </si>
  <si>
    <r>
      <rPr>
        <sz val="10"/>
        <rFont val="Tw Cen MT"/>
        <family val="2"/>
      </rPr>
      <t>Massakoroma</t>
    </r>
  </si>
  <si>
    <r>
      <rPr>
        <sz val="9"/>
        <rFont val="Tw Cen MT"/>
        <family val="2"/>
      </rPr>
      <t>APL-I-3084</t>
    </r>
  </si>
  <si>
    <r>
      <rPr>
        <sz val="9"/>
        <rFont val="Tw Cen MT"/>
        <family val="2"/>
      </rPr>
      <t>AEX 2517/21</t>
    </r>
  </si>
  <si>
    <r>
      <rPr>
        <sz val="10"/>
        <rFont val="Tw Cen MT"/>
        <family val="2"/>
      </rPr>
      <t>Kombakala</t>
    </r>
  </si>
  <si>
    <r>
      <rPr>
        <sz val="9"/>
        <rFont val="Tw Cen MT"/>
        <family val="2"/>
      </rPr>
      <t>APL-I-3085</t>
    </r>
  </si>
  <si>
    <r>
      <rPr>
        <sz val="9"/>
        <rFont val="Tw Cen MT"/>
        <family val="2"/>
      </rPr>
      <t>PEPM2019 gr 3,4,5 2675/21</t>
    </r>
  </si>
  <si>
    <r>
      <rPr>
        <sz val="9"/>
        <rFont val="Tw Cen MT"/>
        <family val="2"/>
      </rPr>
      <t>PERMIS D'EXPLOITATION DE PETITE MINE, gr 3,4et 5</t>
    </r>
  </si>
  <si>
    <r>
      <rPr>
        <sz val="10"/>
        <rFont val="Tw Cen MT"/>
        <family val="2"/>
      </rPr>
      <t>kersignani</t>
    </r>
  </si>
  <si>
    <r>
      <rPr>
        <sz val="9"/>
        <rFont val="Tw Cen MT"/>
        <family val="2"/>
      </rPr>
      <t>APL-I-3086</t>
    </r>
  </si>
  <si>
    <r>
      <rPr>
        <sz val="9"/>
        <rFont val="Tw Cen MT"/>
        <family val="2"/>
      </rPr>
      <t>PR 2019 2697/21</t>
    </r>
  </si>
  <si>
    <r>
      <rPr>
        <sz val="9"/>
        <rFont val="Tw Cen MT"/>
        <family val="2"/>
      </rPr>
      <t>" Z FOR MINING" ZFM</t>
    </r>
  </si>
  <si>
    <r>
      <rPr>
        <sz val="9"/>
        <rFont val="Tw Cen MT"/>
        <family val="2"/>
      </rPr>
      <t>082240611K</t>
    </r>
  </si>
  <si>
    <r>
      <rPr>
        <sz val="9"/>
        <rFont val="Tw Cen MT"/>
        <family val="2"/>
      </rPr>
      <t>APL-I-3087</t>
    </r>
  </si>
  <si>
    <r>
      <rPr>
        <sz val="10"/>
        <rFont val="Tw Cen MT"/>
        <family val="2"/>
      </rPr>
      <t>Kénié-Kéniéba-Nord</t>
    </r>
  </si>
  <si>
    <r>
      <rPr>
        <sz val="9"/>
        <rFont val="Tw Cen MT"/>
        <family val="2"/>
      </rPr>
      <t>APL-I-3088</t>
    </r>
  </si>
  <si>
    <r>
      <rPr>
        <sz val="9"/>
        <rFont val="Tw Cen MT"/>
        <family val="2"/>
      </rPr>
      <t>PR 2019 2659/21</t>
    </r>
  </si>
  <si>
    <r>
      <rPr>
        <sz val="9"/>
        <rFont val="Tw Cen MT"/>
        <family val="2"/>
      </rPr>
      <t>APL-I-3089</t>
    </r>
  </si>
  <si>
    <r>
      <rPr>
        <sz val="10"/>
        <rFont val="Tw Cen MT"/>
        <family val="2"/>
      </rPr>
      <t>Kobokotossou</t>
    </r>
  </si>
  <si>
    <r>
      <rPr>
        <sz val="9"/>
        <rFont val="Tw Cen MT"/>
        <family val="2"/>
      </rPr>
      <t>APL-I-309</t>
    </r>
  </si>
  <si>
    <r>
      <rPr>
        <sz val="9"/>
        <rFont val="Tw Cen MT"/>
        <family val="2"/>
      </rPr>
      <t>AE 303/05</t>
    </r>
  </si>
  <si>
    <r>
      <rPr>
        <sz val="10"/>
        <rFont val="Tw Cen MT"/>
        <family val="2"/>
      </rPr>
      <t>Siby</t>
    </r>
  </si>
  <si>
    <r>
      <rPr>
        <sz val="9"/>
        <rFont val="Tw Cen MT"/>
        <family val="2"/>
      </rPr>
      <t>APL-I-3090</t>
    </r>
  </si>
  <si>
    <r>
      <rPr>
        <sz val="9"/>
        <rFont val="Tw Cen MT"/>
        <family val="2"/>
      </rPr>
      <t>AEXC 2516/21</t>
    </r>
  </si>
  <si>
    <r>
      <rPr>
        <sz val="9"/>
        <rFont val="Tw Cen MT"/>
        <family val="2"/>
      </rPr>
      <t>"SOCIETE MALIENNE DE GENIE CIVIL"</t>
    </r>
  </si>
  <si>
    <r>
      <rPr>
        <sz val="9"/>
        <rFont val="Tw Cen MT"/>
        <family val="2"/>
      </rPr>
      <t>082211446T</t>
    </r>
  </si>
  <si>
    <r>
      <rPr>
        <sz val="10"/>
        <rFont val="Tw Cen MT"/>
        <family val="2"/>
      </rPr>
      <t>Kwa-Ouest</t>
    </r>
  </si>
  <si>
    <r>
      <rPr>
        <sz val="9"/>
        <rFont val="Tw Cen MT"/>
        <family val="2"/>
      </rPr>
      <t>APL-I-3091</t>
    </r>
  </si>
  <si>
    <r>
      <rPr>
        <sz val="9"/>
        <rFont val="Tw Cen MT"/>
        <family val="2"/>
      </rPr>
      <t>APL-I-3092</t>
    </r>
  </si>
  <si>
    <r>
      <rPr>
        <sz val="10"/>
        <rFont val="Tw Cen MT"/>
        <family val="2"/>
      </rPr>
      <t>kouroula</t>
    </r>
  </si>
  <si>
    <r>
      <rPr>
        <sz val="9"/>
        <rFont val="Tw Cen MT"/>
        <family val="2"/>
      </rPr>
      <t>APL-I-3093</t>
    </r>
  </si>
  <si>
    <r>
      <rPr>
        <sz val="10"/>
        <rFont val="Tw Cen MT"/>
        <family val="2"/>
      </rPr>
      <t>Katiola</t>
    </r>
  </si>
  <si>
    <r>
      <rPr>
        <sz val="9"/>
        <rFont val="Tw Cen MT"/>
        <family val="2"/>
      </rPr>
      <t>APL-I-3094</t>
    </r>
  </si>
  <si>
    <r>
      <rPr>
        <sz val="9"/>
        <rFont val="Tw Cen MT"/>
        <family val="2"/>
      </rPr>
      <t>AEX 2525/21</t>
    </r>
  </si>
  <si>
    <r>
      <rPr>
        <sz val="9"/>
        <rFont val="Tw Cen MT"/>
        <family val="2"/>
      </rPr>
      <t>" KITA KOUROU MINING" SARLU</t>
    </r>
  </si>
  <si>
    <r>
      <rPr>
        <sz val="9"/>
        <rFont val="Tw Cen MT"/>
        <family val="2"/>
      </rPr>
      <t>085145731R</t>
    </r>
  </si>
  <si>
    <r>
      <rPr>
        <sz val="10"/>
        <rFont val="Tw Cen MT"/>
        <family val="2"/>
      </rPr>
      <t>Sansankoré-Ouest</t>
    </r>
  </si>
  <si>
    <r>
      <rPr>
        <sz val="9"/>
        <rFont val="Tw Cen MT"/>
        <family val="2"/>
      </rPr>
      <t>APL-I-3095</t>
    </r>
  </si>
  <si>
    <r>
      <rPr>
        <sz val="9"/>
        <rFont val="Tw Cen MT"/>
        <family val="2"/>
      </rPr>
      <t>AEX 2526/21</t>
    </r>
  </si>
  <si>
    <r>
      <rPr>
        <sz val="10"/>
        <rFont val="Tw Cen MT"/>
        <family val="2"/>
      </rPr>
      <t>Benda-Est</t>
    </r>
  </si>
  <si>
    <r>
      <rPr>
        <sz val="9"/>
        <rFont val="Tw Cen MT"/>
        <family val="2"/>
      </rPr>
      <t>APL-I-3096</t>
    </r>
  </si>
  <si>
    <r>
      <rPr>
        <sz val="9"/>
        <rFont val="Tw Cen MT"/>
        <family val="2"/>
      </rPr>
      <t>AEX 2534/21</t>
    </r>
  </si>
  <si>
    <r>
      <rPr>
        <sz val="10"/>
        <rFont val="Tw Cen MT"/>
        <family val="2"/>
      </rPr>
      <t>OUATIALY-NORD</t>
    </r>
  </si>
  <si>
    <r>
      <rPr>
        <sz val="9"/>
        <rFont val="Tw Cen MT"/>
        <family val="2"/>
      </rPr>
      <t>APL-I-3097</t>
    </r>
  </si>
  <si>
    <r>
      <rPr>
        <sz val="9"/>
        <rFont val="Tw Cen MT"/>
        <family val="2"/>
      </rPr>
      <t>AZAHAB SARL</t>
    </r>
  </si>
  <si>
    <r>
      <rPr>
        <sz val="9"/>
        <rFont val="Tw Cen MT"/>
        <family val="2"/>
      </rPr>
      <t>084136595B</t>
    </r>
  </si>
  <si>
    <r>
      <rPr>
        <sz val="9"/>
        <rFont val="Tw Cen MT"/>
        <family val="2"/>
      </rPr>
      <t>APL-I-3098</t>
    </r>
  </si>
  <si>
    <r>
      <rPr>
        <sz val="9"/>
        <rFont val="Tw Cen MT"/>
        <family val="2"/>
      </rPr>
      <t>MARJANE-SARL</t>
    </r>
  </si>
  <si>
    <r>
      <rPr>
        <sz val="9"/>
        <rFont val="Tw Cen MT"/>
        <family val="2"/>
      </rPr>
      <t>084136594A</t>
    </r>
  </si>
  <si>
    <r>
      <rPr>
        <sz val="9"/>
        <rFont val="Tw Cen MT"/>
        <family val="2"/>
      </rPr>
      <t>APL-I-3099</t>
    </r>
  </si>
  <si>
    <r>
      <rPr>
        <sz val="9"/>
        <rFont val="Tw Cen MT"/>
        <family val="2"/>
      </rPr>
      <t>PR 2019 2672/21</t>
    </r>
  </si>
  <si>
    <r>
      <rPr>
        <sz val="10"/>
        <rFont val="Tw Cen MT"/>
        <family val="2"/>
      </rPr>
      <t>Lékouraga-Sud</t>
    </r>
  </si>
  <si>
    <r>
      <rPr>
        <sz val="9"/>
        <rFont val="Tw Cen MT"/>
        <family val="2"/>
      </rPr>
      <t>APL-I-31</t>
    </r>
  </si>
  <si>
    <r>
      <rPr>
        <sz val="9"/>
        <rFont val="Tw Cen MT"/>
        <family val="2"/>
      </rPr>
      <t>PR 29/11</t>
    </r>
  </si>
  <si>
    <r>
      <rPr>
        <sz val="9"/>
        <rFont val="Tw Cen MT"/>
        <family val="2"/>
      </rPr>
      <t>Compagnie Minière de la Falémé S.A</t>
    </r>
  </si>
  <si>
    <r>
      <rPr>
        <sz val="9"/>
        <rFont val="Tw Cen MT"/>
        <family val="2"/>
      </rPr>
      <t>083318818C</t>
    </r>
  </si>
  <si>
    <r>
      <rPr>
        <sz val="9"/>
        <rFont val="Tw Cen MT"/>
        <family val="2"/>
      </rPr>
      <t>APL-I-310</t>
    </r>
  </si>
  <si>
    <r>
      <rPr>
        <sz val="9"/>
        <rFont val="Tw Cen MT"/>
        <family val="2"/>
      </rPr>
      <t>PE 304/14</t>
    </r>
  </si>
  <si>
    <r>
      <rPr>
        <sz val="9"/>
        <rFont val="Tw Cen MT"/>
        <family val="2"/>
      </rPr>
      <t>Société d'Exploitation Mines de Kofi-SA</t>
    </r>
  </si>
  <si>
    <r>
      <rPr>
        <sz val="10"/>
        <rFont val="Tw Cen MT"/>
        <family val="2"/>
      </rPr>
      <t>Kofi-Nord</t>
    </r>
  </si>
  <si>
    <r>
      <rPr>
        <sz val="9"/>
        <rFont val="Tw Cen MT"/>
        <family val="2"/>
      </rPr>
      <t>APL-I-3100</t>
    </r>
  </si>
  <si>
    <r>
      <rPr>
        <sz val="9"/>
        <rFont val="Tw Cen MT"/>
        <family val="2"/>
      </rPr>
      <t>APL-I-3101</t>
    </r>
  </si>
  <si>
    <r>
      <rPr>
        <sz val="9"/>
        <rFont val="Tw Cen MT"/>
        <family val="2"/>
      </rPr>
      <t>APL-I-3102</t>
    </r>
  </si>
  <si>
    <r>
      <rPr>
        <sz val="9"/>
        <rFont val="Tw Cen MT"/>
        <family val="2"/>
      </rPr>
      <t>APL-I-3103</t>
    </r>
  </si>
  <si>
    <r>
      <rPr>
        <sz val="9"/>
        <rFont val="Tw Cen MT"/>
        <family val="2"/>
      </rPr>
      <t>AEX 2528/21</t>
    </r>
  </si>
  <si>
    <r>
      <rPr>
        <sz val="9"/>
        <rFont val="Tw Cen MT"/>
        <family val="2"/>
      </rPr>
      <t>APL-I-3104</t>
    </r>
  </si>
  <si>
    <r>
      <rPr>
        <sz val="10"/>
        <rFont val="Tw Cen MT"/>
        <family val="2"/>
      </rPr>
      <t>MPIEBOUGOU</t>
    </r>
  </si>
  <si>
    <r>
      <rPr>
        <sz val="9"/>
        <rFont val="Tw Cen MT"/>
        <family val="2"/>
      </rPr>
      <t>APL-I-3105</t>
    </r>
  </si>
  <si>
    <r>
      <rPr>
        <sz val="9"/>
        <rFont val="Tw Cen MT"/>
        <family val="2"/>
      </rPr>
      <t>F.H.AFRICA GLOBAL SERVICES-SARL</t>
    </r>
  </si>
  <si>
    <r>
      <rPr>
        <sz val="9"/>
        <rFont val="Tw Cen MT"/>
        <family val="2"/>
      </rPr>
      <t>085130107A</t>
    </r>
  </si>
  <si>
    <r>
      <rPr>
        <sz val="10"/>
        <rFont val="Tw Cen MT"/>
        <family val="2"/>
      </rPr>
      <t>Yeretebougou</t>
    </r>
  </si>
  <si>
    <r>
      <rPr>
        <sz val="9"/>
        <rFont val="Tw Cen MT"/>
        <family val="2"/>
      </rPr>
      <t>APL-I-3106</t>
    </r>
  </si>
  <si>
    <r>
      <rPr>
        <sz val="10"/>
        <rFont val="Tw Cen MT"/>
        <family val="2"/>
      </rPr>
      <t>DIAMERA</t>
    </r>
  </si>
  <si>
    <r>
      <rPr>
        <sz val="9"/>
        <rFont val="Tw Cen MT"/>
        <family val="2"/>
      </rPr>
      <t>APL-I-3107</t>
    </r>
  </si>
  <si>
    <r>
      <rPr>
        <sz val="9"/>
        <rFont val="Tw Cen MT"/>
        <family val="2"/>
      </rPr>
      <t>"SAHEL MINING "sarlu</t>
    </r>
  </si>
  <si>
    <r>
      <rPr>
        <sz val="9"/>
        <rFont val="Tw Cen MT"/>
        <family val="2"/>
      </rPr>
      <t>085145845A</t>
    </r>
  </si>
  <si>
    <r>
      <rPr>
        <sz val="9"/>
        <rFont val="Tw Cen MT"/>
        <family val="2"/>
      </rPr>
      <t>APL-I-3108</t>
    </r>
  </si>
  <si>
    <r>
      <rPr>
        <sz val="9"/>
        <rFont val="Tw Cen MT"/>
        <family val="2"/>
      </rPr>
      <t>AEX 2527/21</t>
    </r>
  </si>
  <si>
    <r>
      <rPr>
        <sz val="9"/>
        <rFont val="Tw Cen MT"/>
        <family val="2"/>
      </rPr>
      <t>APL-I-3109</t>
    </r>
  </si>
  <si>
    <r>
      <rPr>
        <sz val="9"/>
        <rFont val="Tw Cen MT"/>
        <family val="2"/>
      </rPr>
      <t>DJIGUIFA MINE-SARL</t>
    </r>
  </si>
  <si>
    <r>
      <rPr>
        <sz val="9"/>
        <rFont val="Tw Cen MT"/>
        <family val="2"/>
      </rPr>
      <t>082248512N</t>
    </r>
  </si>
  <si>
    <r>
      <rPr>
        <sz val="10"/>
        <rFont val="Tw Cen MT"/>
        <family val="2"/>
      </rPr>
      <t>Bia</t>
    </r>
  </si>
  <si>
    <r>
      <rPr>
        <sz val="9"/>
        <rFont val="Tw Cen MT"/>
        <family val="2"/>
      </rPr>
      <t>APL-I-311</t>
    </r>
  </si>
  <si>
    <r>
      <rPr>
        <sz val="9"/>
        <rFont val="Tw Cen MT"/>
        <family val="2"/>
      </rPr>
      <t>PE 305/14</t>
    </r>
  </si>
  <si>
    <r>
      <rPr>
        <sz val="10"/>
        <rFont val="Tw Cen MT"/>
        <family val="2"/>
      </rPr>
      <t>Komana</t>
    </r>
  </si>
  <si>
    <r>
      <rPr>
        <sz val="9"/>
        <rFont val="Tw Cen MT"/>
        <family val="2"/>
      </rPr>
      <t>APL-I-3110</t>
    </r>
  </si>
  <si>
    <r>
      <rPr>
        <sz val="9"/>
        <rFont val="Tw Cen MT"/>
        <family val="2"/>
      </rPr>
      <t>PR 2019 2726/21</t>
    </r>
  </si>
  <si>
    <r>
      <rPr>
        <sz val="10"/>
        <rFont val="Tw Cen MT"/>
        <family val="2"/>
      </rPr>
      <t>Fodela</t>
    </r>
  </si>
  <si>
    <r>
      <rPr>
        <sz val="9"/>
        <rFont val="Tw Cen MT"/>
        <family val="2"/>
      </rPr>
      <t>APL-I-3111</t>
    </r>
  </si>
  <si>
    <r>
      <rPr>
        <sz val="9"/>
        <rFont val="Tw Cen MT"/>
        <family val="2"/>
      </rPr>
      <t>TERIYA MINING &amp; SERVICES SAS</t>
    </r>
  </si>
  <si>
    <r>
      <rPr>
        <sz val="9"/>
        <rFont val="Tw Cen MT"/>
        <family val="2"/>
      </rPr>
      <t>082248513P</t>
    </r>
  </si>
  <si>
    <r>
      <rPr>
        <sz val="10"/>
        <rFont val="Tw Cen MT"/>
        <family val="2"/>
      </rPr>
      <t>Niobassola</t>
    </r>
  </si>
  <si>
    <r>
      <rPr>
        <sz val="9"/>
        <rFont val="Tw Cen MT"/>
        <family val="2"/>
      </rPr>
      <t>APL-I-3112</t>
    </r>
  </si>
  <si>
    <r>
      <rPr>
        <sz val="9"/>
        <rFont val="Tw Cen MT"/>
        <family val="2"/>
      </rPr>
      <t>AEX 2566/21</t>
    </r>
  </si>
  <si>
    <r>
      <rPr>
        <sz val="9"/>
        <rFont val="Tw Cen MT"/>
        <family val="2"/>
      </rPr>
      <t>HS SERVICES - SARL</t>
    </r>
  </si>
  <si>
    <r>
      <rPr>
        <sz val="9"/>
        <rFont val="Tw Cen MT"/>
        <family val="2"/>
      </rPr>
      <t>084134232H</t>
    </r>
  </si>
  <si>
    <r>
      <rPr>
        <sz val="10"/>
        <rFont val="Tw Cen MT"/>
        <family val="2"/>
      </rPr>
      <t>Dokofada</t>
    </r>
  </si>
  <si>
    <r>
      <rPr>
        <sz val="9"/>
        <rFont val="Tw Cen MT"/>
        <family val="2"/>
      </rPr>
      <t>APL-I-3113</t>
    </r>
  </si>
  <si>
    <r>
      <rPr>
        <sz val="9"/>
        <rFont val="Tw Cen MT"/>
        <family val="2"/>
      </rPr>
      <t>ASTAN MINING COMPANY-SARL</t>
    </r>
  </si>
  <si>
    <r>
      <rPr>
        <sz val="9"/>
        <rFont val="Tw Cen MT"/>
        <family val="2"/>
      </rPr>
      <t>086150590R</t>
    </r>
  </si>
  <si>
    <r>
      <rPr>
        <sz val="10"/>
        <rFont val="Tw Cen MT"/>
        <family val="2"/>
      </rPr>
      <t>Béléré-Sud</t>
    </r>
  </si>
  <si>
    <r>
      <rPr>
        <sz val="9"/>
        <rFont val="Tw Cen MT"/>
        <family val="2"/>
      </rPr>
      <t>APL-I-3114</t>
    </r>
  </si>
  <si>
    <r>
      <rPr>
        <sz val="9"/>
        <rFont val="Tw Cen MT"/>
        <family val="2"/>
      </rPr>
      <t>AEX 2567/21</t>
    </r>
  </si>
  <si>
    <r>
      <rPr>
        <sz val="10"/>
        <rFont val="Tw Cen MT"/>
        <family val="2"/>
      </rPr>
      <t>hamdallaye</t>
    </r>
  </si>
  <si>
    <r>
      <rPr>
        <sz val="9"/>
        <rFont val="Tw Cen MT"/>
        <family val="2"/>
      </rPr>
      <t>APL-I-3115</t>
    </r>
  </si>
  <si>
    <r>
      <rPr>
        <sz val="9"/>
        <rFont val="Tw Cen MT"/>
        <family val="2"/>
      </rPr>
      <t>APL-I-3116</t>
    </r>
  </si>
  <si>
    <r>
      <rPr>
        <sz val="9"/>
        <rFont val="Tw Cen MT"/>
        <family val="2"/>
      </rPr>
      <t>APL-I-3117</t>
    </r>
  </si>
  <si>
    <r>
      <rPr>
        <sz val="9"/>
        <rFont val="Tw Cen MT"/>
        <family val="2"/>
      </rPr>
      <t>APL-I-3118</t>
    </r>
  </si>
  <si>
    <r>
      <rPr>
        <sz val="9"/>
        <rFont val="Tw Cen MT"/>
        <family val="2"/>
      </rPr>
      <t>APL-I-3119</t>
    </r>
  </si>
  <si>
    <r>
      <rPr>
        <sz val="10"/>
        <rFont val="Tw Cen MT"/>
        <family val="2"/>
      </rPr>
      <t>KEBENI-OUEST</t>
    </r>
  </si>
  <si>
    <r>
      <rPr>
        <sz val="9"/>
        <rFont val="Tw Cen MT"/>
        <family val="2"/>
      </rPr>
      <t>APL-I-312</t>
    </r>
  </si>
  <si>
    <r>
      <rPr>
        <sz val="9"/>
        <rFont val="Tw Cen MT"/>
        <family val="2"/>
      </rPr>
      <t>PR 306/11</t>
    </r>
  </si>
  <si>
    <r>
      <rPr>
        <sz val="9"/>
        <rFont val="Tw Cen MT"/>
        <family val="2"/>
      </rPr>
      <t>Dibassy Gold Mine SARL</t>
    </r>
  </si>
  <si>
    <r>
      <rPr>
        <sz val="9"/>
        <rFont val="Tw Cen MT"/>
        <family val="2"/>
      </rPr>
      <t>082230173T</t>
    </r>
  </si>
  <si>
    <r>
      <rPr>
        <sz val="10"/>
        <rFont val="Tw Cen MT"/>
        <family val="2"/>
      </rPr>
      <t>Baga</t>
    </r>
  </si>
  <si>
    <r>
      <rPr>
        <sz val="9"/>
        <rFont val="Tw Cen MT"/>
        <family val="2"/>
      </rPr>
      <t>APL-I-3120</t>
    </r>
  </si>
  <si>
    <r>
      <rPr>
        <sz val="9"/>
        <rFont val="Tw Cen MT"/>
        <family val="2"/>
      </rPr>
      <t>AEX 2537/21</t>
    </r>
  </si>
  <si>
    <r>
      <rPr>
        <sz val="10"/>
        <rFont val="Tw Cen MT"/>
        <family val="2"/>
      </rPr>
      <t>Bidaba-Nord</t>
    </r>
  </si>
  <si>
    <r>
      <rPr>
        <sz val="9"/>
        <rFont val="Tw Cen MT"/>
        <family val="2"/>
      </rPr>
      <t>APL-I-3121</t>
    </r>
  </si>
  <si>
    <r>
      <rPr>
        <sz val="9"/>
        <rFont val="Tw Cen MT"/>
        <family val="2"/>
      </rPr>
      <t>AEX 2536/21</t>
    </r>
  </si>
  <si>
    <r>
      <rPr>
        <sz val="10"/>
        <rFont val="Tw Cen MT"/>
        <family val="2"/>
      </rPr>
      <t>Badjila</t>
    </r>
  </si>
  <si>
    <r>
      <rPr>
        <sz val="9"/>
        <rFont val="Tw Cen MT"/>
        <family val="2"/>
      </rPr>
      <t>APL-I-3122</t>
    </r>
  </si>
  <si>
    <r>
      <rPr>
        <sz val="10"/>
        <rFont val="Tw Cen MT"/>
        <family val="2"/>
      </rPr>
      <t>Kona-Sud</t>
    </r>
  </si>
  <si>
    <r>
      <rPr>
        <sz val="9"/>
        <rFont val="Tw Cen MT"/>
        <family val="2"/>
      </rPr>
      <t>APL-I-3123</t>
    </r>
  </si>
  <si>
    <r>
      <rPr>
        <sz val="9"/>
        <rFont val="Tw Cen MT"/>
        <family val="2"/>
      </rPr>
      <t>APL-I-3124</t>
    </r>
  </si>
  <si>
    <r>
      <rPr>
        <sz val="9"/>
        <rFont val="Tw Cen MT"/>
        <family val="2"/>
      </rPr>
      <t>PERMIS D'EXPLOITATION DE GRANDE MINE, gr 2et 3</t>
    </r>
  </si>
  <si>
    <r>
      <rPr>
        <sz val="9"/>
        <rFont val="Tw Cen MT"/>
        <family val="2"/>
      </rPr>
      <t>APL-I-3125</t>
    </r>
  </si>
  <si>
    <r>
      <rPr>
        <sz val="9"/>
        <rFont val="Tw Cen MT"/>
        <family val="2"/>
      </rPr>
      <t>AEX 2538/21</t>
    </r>
  </si>
  <si>
    <r>
      <rPr>
        <sz val="9"/>
        <rFont val="Tw Cen MT"/>
        <family val="2"/>
      </rPr>
      <t>APL-I-3126</t>
    </r>
  </si>
  <si>
    <r>
      <rPr>
        <sz val="9"/>
        <rFont val="Tw Cen MT"/>
        <family val="2"/>
      </rPr>
      <t>AEX 2579/21</t>
    </r>
  </si>
  <si>
    <r>
      <rPr>
        <sz val="10"/>
        <rFont val="Tw Cen MT"/>
        <family val="2"/>
      </rPr>
      <t>Sirakoroblé-Sud</t>
    </r>
  </si>
  <si>
    <r>
      <rPr>
        <sz val="9"/>
        <rFont val="Tw Cen MT"/>
        <family val="2"/>
      </rPr>
      <t>APL-I-3127</t>
    </r>
  </si>
  <si>
    <r>
      <rPr>
        <sz val="9"/>
        <rFont val="Tw Cen MT"/>
        <family val="2"/>
      </rPr>
      <t>AEX 2531/21</t>
    </r>
  </si>
  <si>
    <r>
      <rPr>
        <sz val="9"/>
        <rFont val="Tw Cen MT"/>
        <family val="2"/>
      </rPr>
      <t>APL-I-3128</t>
    </r>
  </si>
  <si>
    <r>
      <rPr>
        <sz val="9"/>
        <rFont val="Tw Cen MT"/>
        <family val="2"/>
      </rPr>
      <t>PR 2019 2702/21</t>
    </r>
  </si>
  <si>
    <r>
      <rPr>
        <sz val="9"/>
        <rFont val="Tw Cen MT"/>
        <family val="2"/>
      </rPr>
      <t>NIETA MINING SERVICES-SARL</t>
    </r>
  </si>
  <si>
    <r>
      <rPr>
        <sz val="9"/>
        <rFont val="Tw Cen MT"/>
        <family val="2"/>
      </rPr>
      <t>085145843X</t>
    </r>
  </si>
  <si>
    <r>
      <rPr>
        <sz val="10"/>
        <rFont val="Tw Cen MT"/>
        <family val="2"/>
      </rPr>
      <t>Dotan</t>
    </r>
  </si>
  <si>
    <r>
      <rPr>
        <sz val="9"/>
        <rFont val="Tw Cen MT"/>
        <family val="2"/>
      </rPr>
      <t>APL-I-3129</t>
    </r>
  </si>
  <si>
    <r>
      <rPr>
        <sz val="10"/>
        <rFont val="Tw Cen MT"/>
        <family val="2"/>
      </rPr>
      <t>Didiéni</t>
    </r>
  </si>
  <si>
    <r>
      <rPr>
        <sz val="9"/>
        <rFont val="Tw Cen MT"/>
        <family val="2"/>
      </rPr>
      <t>APL-I-313</t>
    </r>
  </si>
  <si>
    <r>
      <rPr>
        <sz val="9"/>
        <rFont val="Tw Cen MT"/>
        <family val="2"/>
      </rPr>
      <t>PE 307/12</t>
    </r>
  </si>
  <si>
    <r>
      <rPr>
        <sz val="9"/>
        <rFont val="Tw Cen MT"/>
        <family val="2"/>
      </rPr>
      <t>Bagama Mining S.A</t>
    </r>
  </si>
  <si>
    <r>
      <rPr>
        <sz val="10"/>
        <rFont val="Tw Cen MT"/>
        <family val="2"/>
      </rPr>
      <t>Bagama</t>
    </r>
  </si>
  <si>
    <r>
      <rPr>
        <sz val="9"/>
        <rFont val="Tw Cen MT"/>
        <family val="2"/>
      </rPr>
      <t>APL-I-3130</t>
    </r>
  </si>
  <si>
    <r>
      <rPr>
        <sz val="9"/>
        <rFont val="Tw Cen MT"/>
        <family val="2"/>
      </rPr>
      <t>AEX 2533/21</t>
    </r>
  </si>
  <si>
    <r>
      <rPr>
        <sz val="9"/>
        <rFont val="Tw Cen MT"/>
        <family val="2"/>
      </rPr>
      <t>SOCIETE DES MINES D'OR ET CARRIRE "SOMACA"</t>
    </r>
  </si>
  <si>
    <r>
      <rPr>
        <sz val="9"/>
        <rFont val="Tw Cen MT"/>
        <family val="2"/>
      </rPr>
      <t>087801015L</t>
    </r>
  </si>
  <si>
    <r>
      <rPr>
        <sz val="9"/>
        <rFont val="Tw Cen MT"/>
        <family val="2"/>
      </rPr>
      <t>APL-I-3131</t>
    </r>
  </si>
  <si>
    <r>
      <rPr>
        <sz val="9"/>
        <rFont val="Tw Cen MT"/>
        <family val="2"/>
      </rPr>
      <t>SIRA MINING SAS</t>
    </r>
  </si>
  <si>
    <r>
      <rPr>
        <sz val="9"/>
        <rFont val="Tw Cen MT"/>
        <family val="2"/>
      </rPr>
      <t>084136113H</t>
    </r>
  </si>
  <si>
    <r>
      <rPr>
        <sz val="10"/>
        <rFont val="Tw Cen MT"/>
        <family val="2"/>
      </rPr>
      <t>Sokourani</t>
    </r>
  </si>
  <si>
    <r>
      <rPr>
        <sz val="9"/>
        <rFont val="Tw Cen MT"/>
        <family val="2"/>
      </rPr>
      <t>APL-I-3132</t>
    </r>
  </si>
  <si>
    <r>
      <rPr>
        <sz val="9"/>
        <rFont val="Tw Cen MT"/>
        <family val="2"/>
      </rPr>
      <t>AEX 2532/21</t>
    </r>
  </si>
  <si>
    <r>
      <rPr>
        <sz val="10"/>
        <rFont val="Tw Cen MT"/>
        <family val="2"/>
      </rPr>
      <t>Niaria</t>
    </r>
  </si>
  <si>
    <r>
      <rPr>
        <sz val="9"/>
        <rFont val="Tw Cen MT"/>
        <family val="2"/>
      </rPr>
      <t>APL-I-3133</t>
    </r>
  </si>
  <si>
    <r>
      <rPr>
        <sz val="10"/>
        <rFont val="Tw Cen MT"/>
        <family val="2"/>
      </rPr>
      <t>Siribaya II</t>
    </r>
  </si>
  <si>
    <r>
      <rPr>
        <sz val="9"/>
        <rFont val="Tw Cen MT"/>
        <family val="2"/>
      </rPr>
      <t>APL-I-3134</t>
    </r>
  </si>
  <si>
    <r>
      <rPr>
        <sz val="9"/>
        <rFont val="Tw Cen MT"/>
        <family val="2"/>
      </rPr>
      <t>PR 2019 2700/21</t>
    </r>
  </si>
  <si>
    <r>
      <rPr>
        <sz val="10"/>
        <rFont val="Tw Cen MT"/>
        <family val="2"/>
      </rPr>
      <t>Kassoumbougou</t>
    </r>
  </si>
  <si>
    <r>
      <rPr>
        <sz val="9"/>
        <rFont val="Tw Cen MT"/>
        <family val="2"/>
      </rPr>
      <t>APL-I-3135</t>
    </r>
  </si>
  <si>
    <r>
      <rPr>
        <sz val="9"/>
        <rFont val="Tw Cen MT"/>
        <family val="2"/>
      </rPr>
      <t>AEX 2580/21</t>
    </r>
  </si>
  <si>
    <r>
      <rPr>
        <sz val="9"/>
        <rFont val="Tw Cen MT"/>
        <family val="2"/>
      </rPr>
      <t>LI MINING - SARL</t>
    </r>
  </si>
  <si>
    <r>
      <rPr>
        <sz val="9"/>
        <rFont val="Tw Cen MT"/>
        <family val="2"/>
      </rPr>
      <t>082248511M</t>
    </r>
  </si>
  <si>
    <r>
      <rPr>
        <sz val="10"/>
        <rFont val="Tw Cen MT"/>
        <family val="2"/>
      </rPr>
      <t>Sindi-Ouest</t>
    </r>
  </si>
  <si>
    <r>
      <rPr>
        <sz val="9"/>
        <rFont val="Tw Cen MT"/>
        <family val="2"/>
      </rPr>
      <t>APL-I-3136</t>
    </r>
  </si>
  <si>
    <r>
      <rPr>
        <sz val="9"/>
        <rFont val="Tw Cen MT"/>
        <family val="2"/>
      </rPr>
      <t>PR 2019 2641/21</t>
    </r>
  </si>
  <si>
    <r>
      <rPr>
        <sz val="9"/>
        <rFont val="Tw Cen MT"/>
        <family val="2"/>
      </rPr>
      <t>APL-I-3137</t>
    </r>
  </si>
  <si>
    <r>
      <rPr>
        <sz val="9"/>
        <rFont val="Tw Cen MT"/>
        <family val="2"/>
      </rPr>
      <t>AEX 2565/21</t>
    </r>
  </si>
  <si>
    <r>
      <rPr>
        <sz val="9"/>
        <rFont val="Tw Cen MT"/>
        <family val="2"/>
      </rPr>
      <t>"F.H. AFRICA GLOBAL SERVICES-SARL</t>
    </r>
  </si>
  <si>
    <r>
      <rPr>
        <sz val="10"/>
        <rFont val="Tw Cen MT"/>
        <family val="2"/>
      </rPr>
      <t>Bakolobi-Est</t>
    </r>
  </si>
  <si>
    <r>
      <rPr>
        <sz val="9"/>
        <rFont val="Tw Cen MT"/>
        <family val="2"/>
      </rPr>
      <t>APL-I-3138</t>
    </r>
  </si>
  <si>
    <r>
      <rPr>
        <sz val="9"/>
        <rFont val="Tw Cen MT"/>
        <family val="2"/>
      </rPr>
      <t>APL-I-3139</t>
    </r>
  </si>
  <si>
    <r>
      <rPr>
        <sz val="9"/>
        <rFont val="Tw Cen MT"/>
        <family val="2"/>
      </rPr>
      <t>APL-I-314</t>
    </r>
  </si>
  <si>
    <r>
      <rPr>
        <sz val="9"/>
        <rFont val="Tw Cen MT"/>
        <family val="2"/>
      </rPr>
      <t>PE 308/14</t>
    </r>
  </si>
  <si>
    <r>
      <rPr>
        <sz val="10"/>
        <rFont val="Tw Cen MT"/>
        <family val="2"/>
      </rPr>
      <t>Médinandi</t>
    </r>
  </si>
  <si>
    <r>
      <rPr>
        <sz val="9"/>
        <rFont val="Tw Cen MT"/>
        <family val="2"/>
      </rPr>
      <t>APL-I-3140</t>
    </r>
  </si>
  <si>
    <r>
      <rPr>
        <sz val="9"/>
        <rFont val="Tw Cen MT"/>
        <family val="2"/>
      </rPr>
      <t>APL-I-3141</t>
    </r>
  </si>
  <si>
    <r>
      <rPr>
        <sz val="9"/>
        <rFont val="Tw Cen MT"/>
        <family val="2"/>
      </rPr>
      <t>PR 2019 2674/21</t>
    </r>
  </si>
  <si>
    <r>
      <rPr>
        <sz val="9"/>
        <rFont val="Tw Cen MT"/>
        <family val="2"/>
      </rPr>
      <t>YIJIN MINING-SARL</t>
    </r>
  </si>
  <si>
    <r>
      <rPr>
        <sz val="9"/>
        <rFont val="Tw Cen MT"/>
        <family val="2"/>
      </rPr>
      <t>083341017H</t>
    </r>
  </si>
  <si>
    <r>
      <rPr>
        <sz val="10"/>
        <rFont val="Tw Cen MT"/>
        <family val="2"/>
      </rPr>
      <t>KOSSAYA-EST</t>
    </r>
  </si>
  <si>
    <r>
      <rPr>
        <sz val="9"/>
        <rFont val="Tw Cen MT"/>
        <family val="2"/>
      </rPr>
      <t>APL-I-3142</t>
    </r>
  </si>
  <si>
    <r>
      <rPr>
        <sz val="9"/>
        <rFont val="Tw Cen MT"/>
        <family val="2"/>
      </rPr>
      <t>AEX 2573/21</t>
    </r>
  </si>
  <si>
    <r>
      <rPr>
        <sz val="10"/>
        <rFont val="Tw Cen MT"/>
        <family val="2"/>
      </rPr>
      <t>Fandiala-Nord</t>
    </r>
  </si>
  <si>
    <r>
      <rPr>
        <sz val="9"/>
        <rFont val="Tw Cen MT"/>
        <family val="2"/>
      </rPr>
      <t>APL-I-3143</t>
    </r>
  </si>
  <si>
    <r>
      <rPr>
        <sz val="9"/>
        <rFont val="Tw Cen MT"/>
        <family val="2"/>
      </rPr>
      <t>AEX 2552/21</t>
    </r>
  </si>
  <si>
    <r>
      <rPr>
        <sz val="9"/>
        <rFont val="Tw Cen MT"/>
        <family val="2"/>
      </rPr>
      <t>TERIYA GOLD MINING COMPANY - SARL</t>
    </r>
  </si>
  <si>
    <r>
      <rPr>
        <sz val="9"/>
        <rFont val="Tw Cen MT"/>
        <family val="2"/>
      </rPr>
      <t>083342060G</t>
    </r>
  </si>
  <si>
    <r>
      <rPr>
        <sz val="9"/>
        <rFont val="Tw Cen MT"/>
        <family val="2"/>
      </rPr>
      <t>APL-I-3144</t>
    </r>
  </si>
  <si>
    <r>
      <rPr>
        <sz val="9"/>
        <rFont val="Tw Cen MT"/>
        <family val="2"/>
      </rPr>
      <t>AEX 2575/21</t>
    </r>
  </si>
  <si>
    <r>
      <rPr>
        <sz val="10"/>
        <rFont val="Tw Cen MT"/>
        <family val="2"/>
      </rPr>
      <t>Bindangalan-Est</t>
    </r>
  </si>
  <si>
    <r>
      <rPr>
        <sz val="9"/>
        <rFont val="Tw Cen MT"/>
        <family val="2"/>
      </rPr>
      <t>APL-I-3145</t>
    </r>
  </si>
  <si>
    <r>
      <rPr>
        <sz val="9"/>
        <rFont val="Tw Cen MT"/>
        <family val="2"/>
      </rPr>
      <t>AEX 2576/21</t>
    </r>
  </si>
  <si>
    <r>
      <rPr>
        <sz val="10"/>
        <rFont val="Tw Cen MT"/>
        <family val="2"/>
      </rPr>
      <t>Fakola</t>
    </r>
  </si>
  <si>
    <r>
      <rPr>
        <sz val="9"/>
        <rFont val="Tw Cen MT"/>
        <family val="2"/>
      </rPr>
      <t>APL-I-3146</t>
    </r>
  </si>
  <si>
    <r>
      <rPr>
        <sz val="9"/>
        <rFont val="Tw Cen MT"/>
        <family val="2"/>
      </rPr>
      <t>AEX 2551/21</t>
    </r>
  </si>
  <si>
    <r>
      <rPr>
        <sz val="10"/>
        <rFont val="Tw Cen MT"/>
        <family val="2"/>
      </rPr>
      <t>SALAMALE</t>
    </r>
  </si>
  <si>
    <r>
      <rPr>
        <sz val="9"/>
        <rFont val="Tw Cen MT"/>
        <family val="2"/>
      </rPr>
      <t>APL-I-3147</t>
    </r>
  </si>
  <si>
    <r>
      <rPr>
        <sz val="9"/>
        <rFont val="Tw Cen MT"/>
        <family val="2"/>
      </rPr>
      <t>AEX 2554/21</t>
    </r>
  </si>
  <si>
    <r>
      <rPr>
        <sz val="9"/>
        <rFont val="Tw Cen MT"/>
        <family val="2"/>
      </rPr>
      <t>APL-I-3148</t>
    </r>
  </si>
  <si>
    <r>
      <rPr>
        <sz val="9"/>
        <rFont val="Tw Cen MT"/>
        <family val="2"/>
      </rPr>
      <t>AEX 2548/21</t>
    </r>
  </si>
  <si>
    <r>
      <rPr>
        <sz val="10"/>
        <rFont val="Tw Cen MT"/>
        <family val="2"/>
      </rPr>
      <t xml:space="preserve">Tabakoroni-Ouest </t>
    </r>
  </si>
  <si>
    <r>
      <rPr>
        <sz val="9"/>
        <rFont val="Tw Cen MT"/>
        <family val="2"/>
      </rPr>
      <t>APL-I-3149</t>
    </r>
  </si>
  <si>
    <r>
      <rPr>
        <sz val="9"/>
        <rFont val="Tw Cen MT"/>
        <family val="2"/>
      </rPr>
      <t>AEX 2603/21</t>
    </r>
  </si>
  <si>
    <r>
      <rPr>
        <sz val="9"/>
        <rFont val="Tw Cen MT"/>
        <family val="2"/>
      </rPr>
      <t>GROUPE B-HOLDING SARL</t>
    </r>
  </si>
  <si>
    <r>
      <rPr>
        <sz val="9"/>
        <rFont val="Tw Cen MT"/>
        <family val="2"/>
      </rPr>
      <t>086151744V</t>
    </r>
  </si>
  <si>
    <r>
      <rPr>
        <sz val="10"/>
        <rFont val="Tw Cen MT"/>
        <family val="2"/>
      </rPr>
      <t>Fara</t>
    </r>
  </si>
  <si>
    <r>
      <rPr>
        <sz val="9"/>
        <rFont val="Tw Cen MT"/>
        <family val="2"/>
      </rPr>
      <t>APL-I-315</t>
    </r>
  </si>
  <si>
    <r>
      <rPr>
        <sz val="9"/>
        <rFont val="Tw Cen MT"/>
        <family val="2"/>
      </rPr>
      <t>AE 309/12</t>
    </r>
  </si>
  <si>
    <r>
      <rPr>
        <sz val="9"/>
        <rFont val="Tw Cen MT"/>
        <family val="2"/>
      </rPr>
      <t>APL-I-3150</t>
    </r>
  </si>
  <si>
    <r>
      <rPr>
        <sz val="10"/>
        <rFont val="Tw Cen MT"/>
        <family val="2"/>
      </rPr>
      <t>SOMBO-NORD</t>
    </r>
  </si>
  <si>
    <r>
      <rPr>
        <sz val="9"/>
        <rFont val="Tw Cen MT"/>
        <family val="2"/>
      </rPr>
      <t>APL-I-3151</t>
    </r>
  </si>
  <si>
    <r>
      <rPr>
        <sz val="9"/>
        <rFont val="Tw Cen MT"/>
        <family val="2"/>
      </rPr>
      <t>APL-I-3152</t>
    </r>
  </si>
  <si>
    <r>
      <rPr>
        <sz val="9"/>
        <rFont val="Tw Cen MT"/>
        <family val="2"/>
      </rPr>
      <t>APL-I-3153</t>
    </r>
  </si>
  <si>
    <r>
      <rPr>
        <sz val="9"/>
        <rFont val="Tw Cen MT"/>
        <family val="2"/>
      </rPr>
      <t>APL-I-3154</t>
    </r>
  </si>
  <si>
    <r>
      <rPr>
        <sz val="9"/>
        <rFont val="Tw Cen MT"/>
        <family val="2"/>
      </rPr>
      <t>APL-I-3155</t>
    </r>
  </si>
  <si>
    <r>
      <rPr>
        <sz val="9"/>
        <rFont val="Tw Cen MT"/>
        <family val="2"/>
      </rPr>
      <t>DOUMOU SARL</t>
    </r>
  </si>
  <si>
    <r>
      <rPr>
        <sz val="9"/>
        <rFont val="Tw Cen MT"/>
        <family val="2"/>
      </rPr>
      <t>084136912R</t>
    </r>
  </si>
  <si>
    <r>
      <rPr>
        <sz val="10"/>
        <rFont val="Tw Cen MT"/>
        <family val="2"/>
      </rPr>
      <t>Fatagara-Ouest</t>
    </r>
  </si>
  <si>
    <r>
      <rPr>
        <sz val="9"/>
        <rFont val="Tw Cen MT"/>
        <family val="2"/>
      </rPr>
      <t>APL-I-3156</t>
    </r>
  </si>
  <si>
    <r>
      <rPr>
        <sz val="9"/>
        <rFont val="Tw Cen MT"/>
        <family val="2"/>
      </rPr>
      <t>AEX 2574/21</t>
    </r>
  </si>
  <si>
    <r>
      <rPr>
        <sz val="10"/>
        <rFont val="Tw Cen MT"/>
        <family val="2"/>
      </rPr>
      <t>Dirédara</t>
    </r>
  </si>
  <si>
    <r>
      <rPr>
        <sz val="9"/>
        <rFont val="Tw Cen MT"/>
        <family val="2"/>
      </rPr>
      <t>APL-I-3157</t>
    </r>
  </si>
  <si>
    <r>
      <rPr>
        <sz val="9"/>
        <rFont val="Tw Cen MT"/>
        <family val="2"/>
      </rPr>
      <t>AEX 2570/21</t>
    </r>
  </si>
  <si>
    <r>
      <rPr>
        <sz val="10"/>
        <rFont val="Tw Cen MT"/>
        <family val="2"/>
      </rPr>
      <t>Karangouan</t>
    </r>
  </si>
  <si>
    <r>
      <rPr>
        <sz val="9"/>
        <rFont val="Tw Cen MT"/>
        <family val="2"/>
      </rPr>
      <t>APL-I-3158</t>
    </r>
  </si>
  <si>
    <r>
      <rPr>
        <sz val="9"/>
        <rFont val="Tw Cen MT"/>
        <family val="2"/>
      </rPr>
      <t>" JIN DA LU MALI-SARL"</t>
    </r>
  </si>
  <si>
    <r>
      <rPr>
        <sz val="9"/>
        <rFont val="Tw Cen MT"/>
        <family val="2"/>
      </rPr>
      <t>025031253B</t>
    </r>
  </si>
  <si>
    <r>
      <rPr>
        <sz val="10"/>
        <rFont val="Tw Cen MT"/>
        <family val="2"/>
      </rPr>
      <t>Faladjé</t>
    </r>
  </si>
  <si>
    <r>
      <rPr>
        <sz val="9"/>
        <rFont val="Tw Cen MT"/>
        <family val="2"/>
      </rPr>
      <t>APL-I-3159</t>
    </r>
  </si>
  <si>
    <r>
      <rPr>
        <sz val="9"/>
        <rFont val="Tw Cen MT"/>
        <family val="2"/>
      </rPr>
      <t>NMNP MALI SAS</t>
    </r>
  </si>
  <si>
    <r>
      <rPr>
        <sz val="9"/>
        <rFont val="Tw Cen MT"/>
        <family val="2"/>
      </rPr>
      <t>084137195X</t>
    </r>
  </si>
  <si>
    <r>
      <rPr>
        <sz val="9"/>
        <rFont val="Tw Cen MT"/>
        <family val="2"/>
      </rPr>
      <t>APL-I-316</t>
    </r>
  </si>
  <si>
    <r>
      <rPr>
        <sz val="9"/>
        <rFont val="Tw Cen MT"/>
        <family val="2"/>
      </rPr>
      <t>PR 310/11</t>
    </r>
  </si>
  <si>
    <r>
      <rPr>
        <sz val="9"/>
        <rFont val="Tw Cen MT"/>
        <family val="2"/>
      </rPr>
      <t>APL-I-3160</t>
    </r>
  </si>
  <si>
    <r>
      <rPr>
        <sz val="9"/>
        <rFont val="Tw Cen MT"/>
        <family val="2"/>
      </rPr>
      <t>PR 2019 2727/21</t>
    </r>
  </si>
  <si>
    <r>
      <rPr>
        <sz val="10"/>
        <rFont val="Tw Cen MT"/>
        <family val="2"/>
      </rPr>
      <t>Blaba</t>
    </r>
  </si>
  <si>
    <r>
      <rPr>
        <sz val="9"/>
        <rFont val="Tw Cen MT"/>
        <family val="2"/>
      </rPr>
      <t>APL-I-3161</t>
    </r>
  </si>
  <si>
    <r>
      <rPr>
        <sz val="10"/>
        <rFont val="Tw Cen MT"/>
        <family val="2"/>
      </rPr>
      <t>N'tiébabougou</t>
    </r>
  </si>
  <si>
    <r>
      <rPr>
        <sz val="9"/>
        <rFont val="Tw Cen MT"/>
        <family val="2"/>
      </rPr>
      <t>APL-I-3162</t>
    </r>
  </si>
  <si>
    <r>
      <rPr>
        <sz val="9"/>
        <rFont val="Tw Cen MT"/>
        <family val="2"/>
      </rPr>
      <t>APL-I-3163</t>
    </r>
  </si>
  <si>
    <r>
      <rPr>
        <sz val="9"/>
        <rFont val="Tw Cen MT"/>
        <family val="2"/>
      </rPr>
      <t>APL-I-3164</t>
    </r>
  </si>
  <si>
    <r>
      <rPr>
        <sz val="9"/>
        <rFont val="Tw Cen MT"/>
        <family val="2"/>
      </rPr>
      <t>" MALI HAOZHENG-SARL"</t>
    </r>
  </si>
  <si>
    <r>
      <rPr>
        <sz val="9"/>
        <rFont val="Tw Cen MT"/>
        <family val="2"/>
      </rPr>
      <t>081138136M</t>
    </r>
  </si>
  <si>
    <r>
      <rPr>
        <sz val="10"/>
        <rFont val="Tw Cen MT"/>
        <family val="2"/>
      </rPr>
      <t>TIENKONGO</t>
    </r>
  </si>
  <si>
    <r>
      <rPr>
        <sz val="9"/>
        <rFont val="Tw Cen MT"/>
        <family val="2"/>
      </rPr>
      <t>APL-I-3165</t>
    </r>
  </si>
  <si>
    <r>
      <rPr>
        <sz val="9"/>
        <rFont val="Tw Cen MT"/>
        <family val="2"/>
      </rPr>
      <t>AEX 2549/21</t>
    </r>
  </si>
  <si>
    <r>
      <rPr>
        <sz val="9"/>
        <rFont val="Tw Cen MT"/>
        <family val="2"/>
      </rPr>
      <t>PENSEA INTERNATIONAL RESOURCES CO-LTD-SARL</t>
    </r>
  </si>
  <si>
    <r>
      <rPr>
        <sz val="9"/>
        <rFont val="Tw Cen MT"/>
        <family val="2"/>
      </rPr>
      <t>025036573M</t>
    </r>
  </si>
  <si>
    <r>
      <rPr>
        <sz val="10"/>
        <rFont val="Tw Cen MT"/>
        <family val="2"/>
      </rPr>
      <t>Fassa</t>
    </r>
  </si>
  <si>
    <r>
      <rPr>
        <sz val="9"/>
        <rFont val="Tw Cen MT"/>
        <family val="2"/>
      </rPr>
      <t>APL-I-3166</t>
    </r>
  </si>
  <si>
    <r>
      <rPr>
        <sz val="9"/>
        <rFont val="Tw Cen MT"/>
        <family val="2"/>
      </rPr>
      <t>AEX 2550/21</t>
    </r>
  </si>
  <si>
    <r>
      <rPr>
        <sz val="9"/>
        <rFont val="Tw Cen MT"/>
        <family val="2"/>
      </rPr>
      <t>APL-I-3167</t>
    </r>
  </si>
  <si>
    <r>
      <rPr>
        <sz val="9"/>
        <rFont val="Tw Cen MT"/>
        <family val="2"/>
      </rPr>
      <t>APL-I-3168</t>
    </r>
  </si>
  <si>
    <r>
      <rPr>
        <sz val="9"/>
        <rFont val="Tw Cen MT"/>
        <family val="2"/>
      </rPr>
      <t>APL-I-3169</t>
    </r>
  </si>
  <si>
    <r>
      <rPr>
        <sz val="9"/>
        <rFont val="Tw Cen MT"/>
        <family val="2"/>
      </rPr>
      <t>AEX 2572/21</t>
    </r>
  </si>
  <si>
    <r>
      <rPr>
        <sz val="9"/>
        <rFont val="Tw Cen MT"/>
        <family val="2"/>
      </rPr>
      <t>APL-I-317</t>
    </r>
  </si>
  <si>
    <r>
      <rPr>
        <sz val="9"/>
        <rFont val="Tw Cen MT"/>
        <family val="2"/>
      </rPr>
      <t>AE 311/11</t>
    </r>
  </si>
  <si>
    <r>
      <rPr>
        <sz val="9"/>
        <rFont val="Tw Cen MT"/>
        <family val="2"/>
      </rPr>
      <t>Entreprise de dragage fluvial Sarl</t>
    </r>
  </si>
  <si>
    <r>
      <rPr>
        <sz val="9"/>
        <rFont val="Tw Cen MT"/>
        <family val="2"/>
      </rPr>
      <t>086126285H 086126051P</t>
    </r>
  </si>
  <si>
    <r>
      <rPr>
        <sz val="10"/>
        <rFont val="Tw Cen MT"/>
        <family val="2"/>
      </rPr>
      <t>Pitiangoma-Ouest</t>
    </r>
  </si>
  <si>
    <r>
      <rPr>
        <sz val="9"/>
        <rFont val="Tw Cen MT"/>
        <family val="2"/>
      </rPr>
      <t>APL-I-3170</t>
    </r>
  </si>
  <si>
    <r>
      <rPr>
        <sz val="9"/>
        <rFont val="Tw Cen MT"/>
        <family val="2"/>
      </rPr>
      <t>AEX 2578/21</t>
    </r>
  </si>
  <si>
    <r>
      <rPr>
        <sz val="9"/>
        <rFont val="Tw Cen MT"/>
        <family val="2"/>
      </rPr>
      <t>APL-I-3171</t>
    </r>
  </si>
  <si>
    <r>
      <rPr>
        <sz val="9"/>
        <rFont val="Tw Cen MT"/>
        <family val="2"/>
      </rPr>
      <t>AEX 2571/21</t>
    </r>
  </si>
  <si>
    <r>
      <rPr>
        <sz val="9"/>
        <rFont val="Tw Cen MT"/>
        <family val="2"/>
      </rPr>
      <t>GLOBAL INVESTMENT CORPORATIONGROUP S.A.S</t>
    </r>
  </si>
  <si>
    <r>
      <rPr>
        <sz val="9"/>
        <rFont val="Tw Cen MT"/>
        <family val="2"/>
      </rPr>
      <t>085144899I</t>
    </r>
  </si>
  <si>
    <r>
      <rPr>
        <sz val="9"/>
        <rFont val="Tw Cen MT"/>
        <family val="2"/>
      </rPr>
      <t>APL-I-3172</t>
    </r>
  </si>
  <si>
    <r>
      <rPr>
        <sz val="9"/>
        <rFont val="Tw Cen MT"/>
        <family val="2"/>
      </rPr>
      <t>AEX 2569/21</t>
    </r>
  </si>
  <si>
    <r>
      <rPr>
        <sz val="9"/>
        <rFont val="Tw Cen MT"/>
        <family val="2"/>
      </rPr>
      <t>GENIE ECONOMIQUE ET FINANCIER</t>
    </r>
  </si>
  <si>
    <r>
      <rPr>
        <sz val="9"/>
        <rFont val="Tw Cen MT"/>
        <family val="2"/>
      </rPr>
      <t>084131193L</t>
    </r>
  </si>
  <si>
    <r>
      <rPr>
        <sz val="9"/>
        <rFont val="Tw Cen MT"/>
        <family val="2"/>
      </rPr>
      <t>APL-I-3173</t>
    </r>
  </si>
  <si>
    <r>
      <rPr>
        <sz val="10"/>
        <rFont val="Tw Cen MT"/>
        <family val="2"/>
      </rPr>
      <t>DANDOUMANDAN-NORD</t>
    </r>
  </si>
  <si>
    <r>
      <rPr>
        <sz val="9"/>
        <rFont val="Tw Cen MT"/>
        <family val="2"/>
      </rPr>
      <t>APL-I-3174</t>
    </r>
  </si>
  <si>
    <r>
      <rPr>
        <sz val="9"/>
        <rFont val="Tw Cen MT"/>
        <family val="2"/>
      </rPr>
      <t>APL-I-3175</t>
    </r>
  </si>
  <si>
    <r>
      <rPr>
        <sz val="10"/>
        <rFont val="Tw Cen MT"/>
        <family val="2"/>
      </rPr>
      <t>MENANKOTO-SUD</t>
    </r>
  </si>
  <si>
    <r>
      <rPr>
        <sz val="9"/>
        <rFont val="Tw Cen MT"/>
        <family val="2"/>
      </rPr>
      <t>APL-I-3176</t>
    </r>
  </si>
  <si>
    <r>
      <rPr>
        <sz val="9"/>
        <rFont val="Tw Cen MT"/>
        <family val="2"/>
      </rPr>
      <t>APL-I-3177</t>
    </r>
  </si>
  <si>
    <r>
      <rPr>
        <sz val="10"/>
        <rFont val="Tw Cen MT"/>
        <family val="2"/>
      </rPr>
      <t>NEGUELA</t>
    </r>
  </si>
  <si>
    <r>
      <rPr>
        <sz val="9"/>
        <rFont val="Tw Cen MT"/>
        <family val="2"/>
      </rPr>
      <t>APL-I-3178</t>
    </r>
  </si>
  <si>
    <r>
      <rPr>
        <sz val="10"/>
        <rFont val="Tw Cen MT"/>
        <family val="2"/>
      </rPr>
      <t>Kandjila-Ouest</t>
    </r>
  </si>
  <si>
    <r>
      <rPr>
        <sz val="9"/>
        <rFont val="Tw Cen MT"/>
        <family val="2"/>
      </rPr>
      <t>APL-I-3179</t>
    </r>
  </si>
  <si>
    <r>
      <rPr>
        <sz val="10"/>
        <rFont val="Tw Cen MT"/>
        <family val="2"/>
      </rPr>
      <t>kinia</t>
    </r>
  </si>
  <si>
    <r>
      <rPr>
        <sz val="9"/>
        <rFont val="Tw Cen MT"/>
        <family val="2"/>
      </rPr>
      <t>APL-I-318</t>
    </r>
  </si>
  <si>
    <r>
      <rPr>
        <sz val="9"/>
        <rFont val="Tw Cen MT"/>
        <family val="2"/>
      </rPr>
      <t>AE 312/11</t>
    </r>
  </si>
  <si>
    <r>
      <rPr>
        <sz val="9"/>
        <rFont val="Tw Cen MT"/>
        <family val="2"/>
      </rPr>
      <t>Tricontinental Transport Corporation S.A</t>
    </r>
  </si>
  <si>
    <r>
      <rPr>
        <sz val="10"/>
        <rFont val="Tw Cen MT"/>
        <family val="2"/>
      </rPr>
      <t>Selen</t>
    </r>
  </si>
  <si>
    <r>
      <rPr>
        <sz val="9"/>
        <rFont val="Tw Cen MT"/>
        <family val="2"/>
      </rPr>
      <t>APL-I-3180</t>
    </r>
  </si>
  <si>
    <r>
      <rPr>
        <sz val="9"/>
        <rFont val="Tw Cen MT"/>
        <family val="2"/>
      </rPr>
      <t>APL-I-3181</t>
    </r>
  </si>
  <si>
    <r>
      <rPr>
        <sz val="9"/>
        <rFont val="Tw Cen MT"/>
        <family val="2"/>
      </rPr>
      <t>PR 2019 2680/21</t>
    </r>
  </si>
  <si>
    <r>
      <rPr>
        <sz val="10"/>
        <rFont val="Tw Cen MT"/>
        <family val="2"/>
      </rPr>
      <t>Kossaya-Sud</t>
    </r>
  </si>
  <si>
    <r>
      <rPr>
        <sz val="9"/>
        <rFont val="Tw Cen MT"/>
        <family val="2"/>
      </rPr>
      <t>APL-I-3182</t>
    </r>
  </si>
  <si>
    <r>
      <rPr>
        <sz val="10"/>
        <rFont val="Tw Cen MT"/>
        <family val="2"/>
      </rPr>
      <t>Ouatialy-Nord</t>
    </r>
  </si>
  <si>
    <r>
      <rPr>
        <sz val="9"/>
        <rFont val="Tw Cen MT"/>
        <family val="2"/>
      </rPr>
      <t>APL-I-3183</t>
    </r>
  </si>
  <si>
    <r>
      <rPr>
        <sz val="9"/>
        <rFont val="Tw Cen MT"/>
        <family val="2"/>
      </rPr>
      <t>AEX 2568/21</t>
    </r>
  </si>
  <si>
    <r>
      <rPr>
        <sz val="10"/>
        <rFont val="Tw Cen MT"/>
        <family val="2"/>
      </rPr>
      <t>Kétiou</t>
    </r>
  </si>
  <si>
    <r>
      <rPr>
        <sz val="9"/>
        <rFont val="Tw Cen MT"/>
        <family val="2"/>
      </rPr>
      <t>APL-I-3184</t>
    </r>
  </si>
  <si>
    <r>
      <rPr>
        <sz val="9"/>
        <rFont val="Tw Cen MT"/>
        <family val="2"/>
      </rPr>
      <t>AEX 2577/21</t>
    </r>
  </si>
  <si>
    <r>
      <rPr>
        <sz val="9"/>
        <rFont val="Tw Cen MT"/>
        <family val="2"/>
      </rPr>
      <t>APL-I-3185</t>
    </r>
  </si>
  <si>
    <r>
      <rPr>
        <sz val="9"/>
        <rFont val="Tw Cen MT"/>
        <family val="2"/>
      </rPr>
      <t>AEX 2582/21</t>
    </r>
  </si>
  <si>
    <r>
      <rPr>
        <sz val="9"/>
        <rFont val="Tw Cen MT"/>
        <family val="2"/>
      </rPr>
      <t>SOCIETE AFRICAINE MINING TRAVAUX PUBLICS " S.A.M.T.P ""</t>
    </r>
  </si>
  <si>
    <r>
      <rPr>
        <sz val="9"/>
        <rFont val="Tw Cen MT"/>
        <family val="2"/>
      </rPr>
      <t>APL-I-3186</t>
    </r>
  </si>
  <si>
    <r>
      <rPr>
        <sz val="9"/>
        <rFont val="Tw Cen MT"/>
        <family val="2"/>
      </rPr>
      <t>" A.Na.Di.D- SARL"</t>
    </r>
  </si>
  <si>
    <r>
      <rPr>
        <sz val="9"/>
        <rFont val="Tw Cen MT"/>
        <family val="2"/>
      </rPr>
      <t>025027133D</t>
    </r>
  </si>
  <si>
    <r>
      <rPr>
        <sz val="10"/>
        <rFont val="Tw Cen MT"/>
        <family val="2"/>
      </rPr>
      <t>Dézebela</t>
    </r>
  </si>
  <si>
    <r>
      <rPr>
        <sz val="9"/>
        <rFont val="Tw Cen MT"/>
        <family val="2"/>
      </rPr>
      <t>APL-I-3187</t>
    </r>
  </si>
  <si>
    <r>
      <rPr>
        <sz val="9"/>
        <rFont val="Tw Cen MT"/>
        <family val="2"/>
      </rPr>
      <t>AEX 2585/21</t>
    </r>
  </si>
  <si>
    <r>
      <rPr>
        <sz val="9"/>
        <rFont val="Tw Cen MT"/>
        <family val="2"/>
      </rPr>
      <t>SOCIETE OUSMANE SAMBA M'BAYE ET FILS-SARL ( O.S.M et FILS-SARL)</t>
    </r>
  </si>
  <si>
    <r>
      <rPr>
        <sz val="9"/>
        <rFont val="Tw Cen MT"/>
        <family val="2"/>
      </rPr>
      <t>087000217F</t>
    </r>
  </si>
  <si>
    <r>
      <rPr>
        <sz val="10"/>
        <rFont val="Tw Cen MT"/>
        <family val="2"/>
      </rPr>
      <t>Ziranikoro-Est</t>
    </r>
  </si>
  <si>
    <r>
      <rPr>
        <sz val="9"/>
        <rFont val="Tw Cen MT"/>
        <family val="2"/>
      </rPr>
      <t>APL-I-3188</t>
    </r>
  </si>
  <si>
    <r>
      <rPr>
        <sz val="9"/>
        <rFont val="Tw Cen MT"/>
        <family val="2"/>
      </rPr>
      <t>AEX 2584/21</t>
    </r>
  </si>
  <si>
    <r>
      <rPr>
        <sz val="9"/>
        <rFont val="Tw Cen MT"/>
        <family val="2"/>
      </rPr>
      <t>APL-I-3189</t>
    </r>
  </si>
  <si>
    <r>
      <rPr>
        <sz val="9"/>
        <rFont val="Tw Cen MT"/>
        <family val="2"/>
      </rPr>
      <t>APL-I-319</t>
    </r>
  </si>
  <si>
    <r>
      <rPr>
        <sz val="9"/>
        <rFont val="Tw Cen MT"/>
        <family val="2"/>
      </rPr>
      <t>AE 313/11</t>
    </r>
  </si>
  <si>
    <r>
      <rPr>
        <sz val="9"/>
        <rFont val="Tw Cen MT"/>
        <family val="2"/>
      </rPr>
      <t>Société Malienne de Développement (SMD) SARL</t>
    </r>
  </si>
  <si>
    <r>
      <rPr>
        <sz val="10"/>
        <rFont val="Tw Cen MT"/>
        <family val="2"/>
      </rPr>
      <t>Fabougoula (Yélékébougou)</t>
    </r>
  </si>
  <si>
    <r>
      <rPr>
        <sz val="9"/>
        <rFont val="Tw Cen MT"/>
        <family val="2"/>
      </rPr>
      <t>APL-I-3190</t>
    </r>
  </si>
  <si>
    <r>
      <rPr>
        <sz val="9"/>
        <rFont val="Tw Cen MT"/>
        <family val="2"/>
      </rPr>
      <t>Espoir de Demain Sarl Entreprise et Commerce Général "EDSECG - SARL"</t>
    </r>
  </si>
  <si>
    <r>
      <rPr>
        <sz val="9"/>
        <rFont val="Tw Cen MT"/>
        <family val="2"/>
      </rPr>
      <t>086116719W</t>
    </r>
  </si>
  <si>
    <r>
      <rPr>
        <sz val="10"/>
        <rFont val="Tw Cen MT"/>
        <family val="2"/>
      </rPr>
      <t>Kabaté</t>
    </r>
  </si>
  <si>
    <r>
      <rPr>
        <sz val="9"/>
        <rFont val="Tw Cen MT"/>
        <family val="2"/>
      </rPr>
      <t>APL-I-3191</t>
    </r>
  </si>
  <si>
    <r>
      <rPr>
        <sz val="10"/>
        <rFont val="Tw Cen MT"/>
        <family val="2"/>
      </rPr>
      <t>Bané-Est</t>
    </r>
  </si>
  <si>
    <r>
      <rPr>
        <sz val="9"/>
        <rFont val="Tw Cen MT"/>
        <family val="2"/>
      </rPr>
      <t>APL-I-3192</t>
    </r>
  </si>
  <si>
    <r>
      <rPr>
        <sz val="9"/>
        <rFont val="Tw Cen MT"/>
        <family val="2"/>
      </rPr>
      <t>Camara Gold SARL</t>
    </r>
  </si>
  <si>
    <r>
      <rPr>
        <sz val="9"/>
        <rFont val="Tw Cen MT"/>
        <family val="2"/>
      </rPr>
      <t>087800885R</t>
    </r>
  </si>
  <si>
    <r>
      <rPr>
        <sz val="10"/>
        <rFont val="Tw Cen MT"/>
        <family val="2"/>
      </rPr>
      <t>Tintiba-Sud</t>
    </r>
  </si>
  <si>
    <r>
      <rPr>
        <sz val="9"/>
        <rFont val="Tw Cen MT"/>
        <family val="2"/>
      </rPr>
      <t>APL-I-3193</t>
    </r>
  </si>
  <si>
    <r>
      <rPr>
        <sz val="9"/>
        <rFont val="Tw Cen MT"/>
        <family val="2"/>
      </rPr>
      <t>PERMIS D'EXPLOITATION DE GRANDE MINE, gr 5</t>
    </r>
  </si>
  <si>
    <r>
      <rPr>
        <sz val="10"/>
        <rFont val="Tw Cen MT"/>
        <family val="2"/>
      </rPr>
      <t>BEMA</t>
    </r>
  </si>
  <si>
    <r>
      <rPr>
        <sz val="9"/>
        <rFont val="Tw Cen MT"/>
        <family val="2"/>
      </rPr>
      <t>APL-I-3194</t>
    </r>
  </si>
  <si>
    <r>
      <rPr>
        <sz val="9"/>
        <rFont val="Tw Cen MT"/>
        <family val="2"/>
      </rPr>
      <t>APL-I-3195</t>
    </r>
  </si>
  <si>
    <r>
      <rPr>
        <sz val="9"/>
        <rFont val="Tw Cen MT"/>
        <family val="2"/>
      </rPr>
      <t>APL-I-3196</t>
    </r>
  </si>
  <si>
    <r>
      <rPr>
        <sz val="9"/>
        <rFont val="Tw Cen MT"/>
        <family val="2"/>
      </rPr>
      <t>AEX 2586/21</t>
    </r>
  </si>
  <si>
    <r>
      <rPr>
        <sz val="10"/>
        <rFont val="Tw Cen MT"/>
        <family val="2"/>
      </rPr>
      <t>Sola</t>
    </r>
  </si>
  <si>
    <r>
      <rPr>
        <sz val="9"/>
        <rFont val="Tw Cen MT"/>
        <family val="2"/>
      </rPr>
      <t>APL-I-3197</t>
    </r>
  </si>
  <si>
    <r>
      <rPr>
        <sz val="9"/>
        <rFont val="Tw Cen MT"/>
        <family val="2"/>
      </rPr>
      <t>AEX 2587/21</t>
    </r>
  </si>
  <si>
    <r>
      <rPr>
        <sz val="10"/>
        <rFont val="Tw Cen MT"/>
        <family val="2"/>
      </rPr>
      <t>Koulouninkoro</t>
    </r>
  </si>
  <si>
    <r>
      <rPr>
        <sz val="9"/>
        <rFont val="Tw Cen MT"/>
        <family val="2"/>
      </rPr>
      <t>APL-I-3198</t>
    </r>
  </si>
  <si>
    <r>
      <rPr>
        <sz val="9"/>
        <rFont val="Tw Cen MT"/>
        <family val="2"/>
      </rPr>
      <t>AEX 2589/21</t>
    </r>
  </si>
  <si>
    <r>
      <rPr>
        <sz val="10"/>
        <rFont val="Tw Cen MT"/>
        <family val="2"/>
      </rPr>
      <t>Fabougoula-sud</t>
    </r>
  </si>
  <si>
    <r>
      <rPr>
        <sz val="9"/>
        <rFont val="Tw Cen MT"/>
        <family val="2"/>
      </rPr>
      <t>APL-I-3199</t>
    </r>
  </si>
  <si>
    <r>
      <rPr>
        <sz val="9"/>
        <rFont val="Tw Cen MT"/>
        <family val="2"/>
      </rPr>
      <t>AEX 2632/21</t>
    </r>
  </si>
  <si>
    <r>
      <rPr>
        <sz val="10"/>
        <rFont val="Tw Cen MT"/>
        <family val="2"/>
      </rPr>
      <t>Samaya-sud</t>
    </r>
  </si>
  <si>
    <r>
      <rPr>
        <sz val="9"/>
        <rFont val="Tw Cen MT"/>
        <family val="2"/>
      </rPr>
      <t>APL-I-32</t>
    </r>
  </si>
  <si>
    <r>
      <rPr>
        <sz val="9"/>
        <rFont val="Tw Cen MT"/>
        <family val="2"/>
      </rPr>
      <t>PR 31/11</t>
    </r>
  </si>
  <si>
    <r>
      <rPr>
        <sz val="9"/>
        <rFont val="Tw Cen MT"/>
        <family val="2"/>
      </rPr>
      <t>APL-I-320</t>
    </r>
  </si>
  <si>
    <r>
      <rPr>
        <sz val="9"/>
        <rFont val="Tw Cen MT"/>
        <family val="2"/>
      </rPr>
      <t>AE 314/11</t>
    </r>
  </si>
  <si>
    <r>
      <rPr>
        <sz val="9"/>
        <rFont val="Tw Cen MT"/>
        <family val="2"/>
      </rPr>
      <t>SOCIETE DES MINES DU BOURE "SO.M.I.B" SA</t>
    </r>
  </si>
  <si>
    <r>
      <rPr>
        <sz val="9"/>
        <rFont val="Tw Cen MT"/>
        <family val="2"/>
      </rPr>
      <t>085138636A</t>
    </r>
  </si>
  <si>
    <r>
      <rPr>
        <sz val="10"/>
        <rFont val="Tw Cen MT"/>
        <family val="2"/>
      </rPr>
      <t>Koniobla</t>
    </r>
  </si>
  <si>
    <r>
      <rPr>
        <sz val="9"/>
        <rFont val="Tw Cen MT"/>
        <family val="2"/>
      </rPr>
      <t>APL-I-3200</t>
    </r>
  </si>
  <si>
    <r>
      <rPr>
        <sz val="9"/>
        <rFont val="Tw Cen MT"/>
        <family val="2"/>
      </rPr>
      <t>AEX 2594/21</t>
    </r>
  </si>
  <si>
    <r>
      <rPr>
        <sz val="10"/>
        <rFont val="Tw Cen MT"/>
        <family val="2"/>
      </rPr>
      <t>SIRIBAYA-Sud</t>
    </r>
  </si>
  <si>
    <r>
      <rPr>
        <sz val="9"/>
        <rFont val="Tw Cen MT"/>
        <family val="2"/>
      </rPr>
      <t>APL-I-3201</t>
    </r>
  </si>
  <si>
    <r>
      <rPr>
        <sz val="9"/>
        <rFont val="Tw Cen MT"/>
        <family val="2"/>
      </rPr>
      <t>AEX 2592/21</t>
    </r>
  </si>
  <si>
    <r>
      <rPr>
        <sz val="10"/>
        <rFont val="Tw Cen MT"/>
        <family val="2"/>
      </rPr>
      <t>Zégueré</t>
    </r>
  </si>
  <si>
    <r>
      <rPr>
        <sz val="9"/>
        <rFont val="Tw Cen MT"/>
        <family val="2"/>
      </rPr>
      <t>APL-I-3202</t>
    </r>
  </si>
  <si>
    <r>
      <rPr>
        <sz val="9"/>
        <rFont val="Tw Cen MT"/>
        <family val="2"/>
      </rPr>
      <t>AEX 2593/21</t>
    </r>
  </si>
  <si>
    <r>
      <rPr>
        <sz val="10"/>
        <rFont val="Tw Cen MT"/>
        <family val="2"/>
      </rPr>
      <t>Tiko-Ouest</t>
    </r>
  </si>
  <si>
    <r>
      <rPr>
        <sz val="9"/>
        <rFont val="Tw Cen MT"/>
        <family val="2"/>
      </rPr>
      <t>APL-I-3203</t>
    </r>
  </si>
  <si>
    <r>
      <rPr>
        <sz val="10"/>
        <rFont val="Tw Cen MT"/>
        <family val="2"/>
      </rPr>
      <t>Bia-Ouest</t>
    </r>
  </si>
  <si>
    <r>
      <rPr>
        <sz val="9"/>
        <rFont val="Tw Cen MT"/>
        <family val="2"/>
      </rPr>
      <t>APL-I-3204</t>
    </r>
  </si>
  <si>
    <r>
      <rPr>
        <sz val="9"/>
        <rFont val="Tw Cen MT"/>
        <family val="2"/>
      </rPr>
      <t>" LONGUE PROSPERITE MALI-CHINE-SARL"  LPMC-SARL</t>
    </r>
  </si>
  <si>
    <r>
      <rPr>
        <sz val="9"/>
        <rFont val="Tw Cen MT"/>
        <family val="2"/>
      </rPr>
      <t>082248805W</t>
    </r>
  </si>
  <si>
    <r>
      <rPr>
        <sz val="10"/>
        <rFont val="Tw Cen MT"/>
        <family val="2"/>
      </rPr>
      <t>Karouma-Sud-Ouest</t>
    </r>
  </si>
  <si>
    <r>
      <rPr>
        <sz val="9"/>
        <rFont val="Tw Cen MT"/>
        <family val="2"/>
      </rPr>
      <t>APL-I-3205</t>
    </r>
  </si>
  <si>
    <r>
      <rPr>
        <sz val="10"/>
        <rFont val="Tw Cen MT"/>
        <family val="2"/>
      </rPr>
      <t>Npanyala</t>
    </r>
  </si>
  <si>
    <r>
      <rPr>
        <sz val="9"/>
        <rFont val="Tw Cen MT"/>
        <family val="2"/>
      </rPr>
      <t>APL-I-3206</t>
    </r>
  </si>
  <si>
    <r>
      <rPr>
        <sz val="9"/>
        <rFont val="Tw Cen MT"/>
        <family val="2"/>
      </rPr>
      <t>APL-I-3207</t>
    </r>
  </si>
  <si>
    <r>
      <rPr>
        <sz val="9"/>
        <rFont val="Tw Cen MT"/>
        <family val="2"/>
      </rPr>
      <t>ZHONG TUO MINING SARL</t>
    </r>
  </si>
  <si>
    <r>
      <rPr>
        <sz val="9"/>
        <rFont val="Tw Cen MT"/>
        <family val="2"/>
      </rPr>
      <t>082248771Y</t>
    </r>
  </si>
  <si>
    <r>
      <rPr>
        <sz val="9"/>
        <rFont val="Tw Cen MT"/>
        <family val="2"/>
      </rPr>
      <t>APL-I-3208</t>
    </r>
  </si>
  <si>
    <r>
      <rPr>
        <sz val="10"/>
        <rFont val="Tw Cen MT"/>
        <family val="2"/>
      </rPr>
      <t>Tabakoro-sud</t>
    </r>
  </si>
  <si>
    <r>
      <rPr>
        <sz val="9"/>
        <rFont val="Tw Cen MT"/>
        <family val="2"/>
      </rPr>
      <t>APL-I-3209</t>
    </r>
  </si>
  <si>
    <r>
      <rPr>
        <sz val="9"/>
        <rFont val="Tw Cen MT"/>
        <family val="2"/>
      </rPr>
      <t>APL-I-321</t>
    </r>
  </si>
  <si>
    <r>
      <rPr>
        <sz val="9"/>
        <rFont val="Tw Cen MT"/>
        <family val="2"/>
      </rPr>
      <t>AE 315/09</t>
    </r>
  </si>
  <si>
    <r>
      <rPr>
        <sz val="10"/>
        <rFont val="Tw Cen MT"/>
        <family val="2"/>
      </rPr>
      <t>Guidiguidé</t>
    </r>
  </si>
  <si>
    <r>
      <rPr>
        <sz val="9"/>
        <rFont val="Tw Cen MT"/>
        <family val="2"/>
      </rPr>
      <t>APL-I-3210</t>
    </r>
  </si>
  <si>
    <r>
      <rPr>
        <sz val="9"/>
        <rFont val="Tw Cen MT"/>
        <family val="2"/>
      </rPr>
      <t>AEX 2583/21</t>
    </r>
  </si>
  <si>
    <r>
      <rPr>
        <sz val="10"/>
        <rFont val="Tw Cen MT"/>
        <family val="2"/>
      </rPr>
      <t>Narefilia</t>
    </r>
  </si>
  <si>
    <r>
      <rPr>
        <sz val="9"/>
        <rFont val="Tw Cen MT"/>
        <family val="2"/>
      </rPr>
      <t>APL-I-3211</t>
    </r>
  </si>
  <si>
    <r>
      <rPr>
        <sz val="10"/>
        <rFont val="Tw Cen MT"/>
        <family val="2"/>
      </rPr>
      <t>Lobougoula-Sud</t>
    </r>
  </si>
  <si>
    <r>
      <rPr>
        <sz val="9"/>
        <rFont val="Tw Cen MT"/>
        <family val="2"/>
      </rPr>
      <t>APL-I-3212</t>
    </r>
  </si>
  <si>
    <r>
      <rPr>
        <sz val="9"/>
        <rFont val="Tw Cen MT"/>
        <family val="2"/>
      </rPr>
      <t>PR 2019 2725/21</t>
    </r>
  </si>
  <si>
    <r>
      <rPr>
        <sz val="9"/>
        <rFont val="Tw Cen MT"/>
        <family val="2"/>
      </rPr>
      <t>APL-I-3213</t>
    </r>
  </si>
  <si>
    <r>
      <rPr>
        <sz val="9"/>
        <rFont val="Tw Cen MT"/>
        <family val="2"/>
      </rPr>
      <t>APL-I-3214</t>
    </r>
  </si>
  <si>
    <r>
      <rPr>
        <sz val="9"/>
        <rFont val="Tw Cen MT"/>
        <family val="2"/>
      </rPr>
      <t>AEX 2588/21</t>
    </r>
  </si>
  <si>
    <r>
      <rPr>
        <sz val="10"/>
        <rFont val="Tw Cen MT"/>
        <family val="2"/>
      </rPr>
      <t>Niambougou-Est</t>
    </r>
  </si>
  <si>
    <r>
      <rPr>
        <sz val="9"/>
        <rFont val="Tw Cen MT"/>
        <family val="2"/>
      </rPr>
      <t>APL-I-3215</t>
    </r>
  </si>
  <si>
    <r>
      <rPr>
        <sz val="10"/>
        <rFont val="Tw Cen MT"/>
        <family val="2"/>
      </rPr>
      <t>léflon</t>
    </r>
  </si>
  <si>
    <r>
      <rPr>
        <sz val="9"/>
        <rFont val="Tw Cen MT"/>
        <family val="2"/>
      </rPr>
      <t>APL-I-3216</t>
    </r>
  </si>
  <si>
    <r>
      <rPr>
        <sz val="9"/>
        <rFont val="Tw Cen MT"/>
        <family val="2"/>
      </rPr>
      <t>Inter Mining services</t>
    </r>
  </si>
  <si>
    <r>
      <rPr>
        <sz val="9"/>
        <rFont val="Tw Cen MT"/>
        <family val="2"/>
      </rPr>
      <t>087800754R</t>
    </r>
  </si>
  <si>
    <r>
      <rPr>
        <sz val="10"/>
        <rFont val="Tw Cen MT"/>
        <family val="2"/>
      </rPr>
      <t>Wanina-Nord</t>
    </r>
  </si>
  <si>
    <r>
      <rPr>
        <sz val="9"/>
        <rFont val="Tw Cen MT"/>
        <family val="2"/>
      </rPr>
      <t>APL-I-3217</t>
    </r>
  </si>
  <si>
    <r>
      <rPr>
        <sz val="9"/>
        <rFont val="Tw Cen MT"/>
        <family val="2"/>
      </rPr>
      <t>AEX 2597/21</t>
    </r>
  </si>
  <si>
    <r>
      <rPr>
        <sz val="9"/>
        <rFont val="Tw Cen MT"/>
        <family val="2"/>
      </rPr>
      <t>FARAFINA MINING SAS</t>
    </r>
  </si>
  <si>
    <r>
      <rPr>
        <sz val="9"/>
        <rFont val="Tw Cen MT"/>
        <family val="2"/>
      </rPr>
      <t>081137827W</t>
    </r>
  </si>
  <si>
    <r>
      <rPr>
        <sz val="10"/>
        <rFont val="Tw Cen MT"/>
        <family val="2"/>
      </rPr>
      <t>Kounkoundo-Ouest</t>
    </r>
  </si>
  <si>
    <r>
      <rPr>
        <sz val="9"/>
        <rFont val="Tw Cen MT"/>
        <family val="2"/>
      </rPr>
      <t>APL-I-3218</t>
    </r>
  </si>
  <si>
    <r>
      <rPr>
        <sz val="9"/>
        <rFont val="Tw Cen MT"/>
        <family val="2"/>
      </rPr>
      <t>"PREMIUM INTERNATIONAL MINING AFRICA SARL"</t>
    </r>
  </si>
  <si>
    <r>
      <rPr>
        <sz val="9"/>
        <rFont val="Tw Cen MT"/>
        <family val="2"/>
      </rPr>
      <t>082248651V</t>
    </r>
  </si>
  <si>
    <r>
      <rPr>
        <sz val="10"/>
        <rFont val="Tw Cen MT"/>
        <family val="2"/>
      </rPr>
      <t>Mounoumounoumba-Nord</t>
    </r>
  </si>
  <si>
    <r>
      <rPr>
        <sz val="9"/>
        <rFont val="Tw Cen MT"/>
        <family val="2"/>
      </rPr>
      <t>APL-I-3219</t>
    </r>
  </si>
  <si>
    <r>
      <rPr>
        <sz val="10"/>
        <rFont val="Tw Cen MT"/>
        <family val="2"/>
      </rPr>
      <t>Manala-Est</t>
    </r>
  </si>
  <si>
    <r>
      <rPr>
        <sz val="9"/>
        <rFont val="Tw Cen MT"/>
        <family val="2"/>
      </rPr>
      <t>APL-I-322</t>
    </r>
  </si>
  <si>
    <r>
      <rPr>
        <sz val="9"/>
        <rFont val="Tw Cen MT"/>
        <family val="2"/>
      </rPr>
      <t>AE 316/08</t>
    </r>
  </si>
  <si>
    <r>
      <rPr>
        <sz val="9"/>
        <rFont val="Tw Cen MT"/>
        <family val="2"/>
      </rPr>
      <t>&lt;2012 Autorisation D'Exploitation de Petite Mine</t>
    </r>
  </si>
  <si>
    <r>
      <rPr>
        <sz val="10"/>
        <rFont val="Tw Cen MT"/>
        <family val="2"/>
      </rPr>
      <t>Kofoulatié-Nord</t>
    </r>
  </si>
  <si>
    <r>
      <rPr>
        <sz val="9"/>
        <rFont val="Tw Cen MT"/>
        <family val="2"/>
      </rPr>
      <t>APL-I-3220</t>
    </r>
  </si>
  <si>
    <r>
      <rPr>
        <sz val="9"/>
        <rFont val="Tw Cen MT"/>
        <family val="2"/>
      </rPr>
      <t>APL-I-3221</t>
    </r>
  </si>
  <si>
    <r>
      <rPr>
        <sz val="9"/>
        <rFont val="Tw Cen MT"/>
        <family val="2"/>
      </rPr>
      <t>AEX 2591/21</t>
    </r>
  </si>
  <si>
    <r>
      <rPr>
        <sz val="9"/>
        <rFont val="Tw Cen MT"/>
        <family val="2"/>
      </rPr>
      <t>" societe simbalia sarl unipersonnelle"</t>
    </r>
  </si>
  <si>
    <r>
      <rPr>
        <sz val="9"/>
        <rFont val="Tw Cen MT"/>
        <family val="2"/>
      </rPr>
      <t>081137955Y</t>
    </r>
  </si>
  <si>
    <r>
      <rPr>
        <sz val="10"/>
        <rFont val="Tw Cen MT"/>
        <family val="2"/>
      </rPr>
      <t>NANIKOTO</t>
    </r>
  </si>
  <si>
    <r>
      <rPr>
        <sz val="9"/>
        <rFont val="Tw Cen MT"/>
        <family val="2"/>
      </rPr>
      <t>APL-I-3222</t>
    </r>
  </si>
  <si>
    <r>
      <rPr>
        <sz val="9"/>
        <rFont val="Tw Cen MT"/>
        <family val="2"/>
      </rPr>
      <t>APL-I-3223</t>
    </r>
  </si>
  <si>
    <r>
      <rPr>
        <sz val="9"/>
        <rFont val="Tw Cen MT"/>
        <family val="2"/>
      </rPr>
      <t>AEX 2590/21</t>
    </r>
  </si>
  <si>
    <r>
      <rPr>
        <sz val="10"/>
        <rFont val="Tw Cen MT"/>
        <family val="2"/>
      </rPr>
      <t>Maribougou</t>
    </r>
  </si>
  <si>
    <r>
      <rPr>
        <sz val="9"/>
        <rFont val="Tw Cen MT"/>
        <family val="2"/>
      </rPr>
      <t>APL-I-3224</t>
    </r>
  </si>
  <si>
    <r>
      <rPr>
        <sz val="9"/>
        <rFont val="Tw Cen MT"/>
        <family val="2"/>
      </rPr>
      <t>APL-I-3225</t>
    </r>
  </si>
  <si>
    <r>
      <rPr>
        <sz val="9"/>
        <rFont val="Tw Cen MT"/>
        <family val="2"/>
      </rPr>
      <t>AEX 2595/21</t>
    </r>
  </si>
  <si>
    <r>
      <rPr>
        <sz val="9"/>
        <rFont val="Tw Cen MT"/>
        <family val="2"/>
      </rPr>
      <t>"ALCEA MINING-MALI"SARL</t>
    </r>
  </si>
  <si>
    <r>
      <rPr>
        <sz val="9"/>
        <rFont val="Tw Cen MT"/>
        <family val="2"/>
      </rPr>
      <t>084137282T</t>
    </r>
  </si>
  <si>
    <r>
      <rPr>
        <sz val="10"/>
        <rFont val="Tw Cen MT"/>
        <family val="2"/>
      </rPr>
      <t>KOUNDIAN</t>
    </r>
  </si>
  <si>
    <r>
      <rPr>
        <sz val="9"/>
        <rFont val="Tw Cen MT"/>
        <family val="2"/>
      </rPr>
      <t>APL-I-3226</t>
    </r>
  </si>
  <si>
    <r>
      <rPr>
        <sz val="10"/>
        <rFont val="Tw Cen MT"/>
        <family val="2"/>
      </rPr>
      <t>Koroféréla</t>
    </r>
  </si>
  <si>
    <r>
      <rPr>
        <sz val="9"/>
        <rFont val="Tw Cen MT"/>
        <family val="2"/>
      </rPr>
      <t>APL-I-3227</t>
    </r>
  </si>
  <si>
    <r>
      <rPr>
        <sz val="9"/>
        <rFont val="Tw Cen MT"/>
        <family val="2"/>
      </rPr>
      <t>APL-I-3228</t>
    </r>
  </si>
  <si>
    <r>
      <rPr>
        <sz val="9"/>
        <rFont val="Tw Cen MT"/>
        <family val="2"/>
      </rPr>
      <t>APL-I-3229</t>
    </r>
  </si>
  <si>
    <r>
      <rPr>
        <sz val="9"/>
        <rFont val="Tw Cen MT"/>
        <family val="2"/>
      </rPr>
      <t>APL-I-323</t>
    </r>
  </si>
  <si>
    <r>
      <rPr>
        <sz val="9"/>
        <rFont val="Tw Cen MT"/>
        <family val="2"/>
      </rPr>
      <t>AE 317/07</t>
    </r>
  </si>
  <si>
    <r>
      <rPr>
        <sz val="9"/>
        <rFont val="Tw Cen MT"/>
        <family val="2"/>
      </rPr>
      <t>Société Malienne d'Exploitation de Carrières "SOMECAR" SARL</t>
    </r>
  </si>
  <si>
    <r>
      <rPr>
        <sz val="9"/>
        <rFont val="Tw Cen MT"/>
        <family val="2"/>
      </rPr>
      <t>081103158A</t>
    </r>
  </si>
  <si>
    <r>
      <rPr>
        <sz val="9"/>
        <rFont val="Tw Cen MT"/>
        <family val="2"/>
      </rPr>
      <t>APL-I-3230</t>
    </r>
  </si>
  <si>
    <r>
      <rPr>
        <sz val="9"/>
        <rFont val="Tw Cen MT"/>
        <family val="2"/>
      </rPr>
      <t>APL-I-3231</t>
    </r>
  </si>
  <si>
    <r>
      <rPr>
        <sz val="9"/>
        <rFont val="Tw Cen MT"/>
        <family val="2"/>
      </rPr>
      <t>APL-I-3232</t>
    </r>
  </si>
  <si>
    <r>
      <rPr>
        <sz val="10"/>
        <rFont val="Tw Cen MT"/>
        <family val="2"/>
      </rPr>
      <t>Ladjikourou</t>
    </r>
  </si>
  <si>
    <r>
      <rPr>
        <sz val="9"/>
        <rFont val="Tw Cen MT"/>
        <family val="2"/>
      </rPr>
      <t>APL-I-3233</t>
    </r>
  </si>
  <si>
    <r>
      <rPr>
        <sz val="9"/>
        <rFont val="Tw Cen MT"/>
        <family val="2"/>
      </rPr>
      <t>AEX 2648/21</t>
    </r>
  </si>
  <si>
    <r>
      <rPr>
        <sz val="9"/>
        <rFont val="Tw Cen MT"/>
        <family val="2"/>
      </rPr>
      <t>" QIAN XUN -SARL"</t>
    </r>
  </si>
  <si>
    <r>
      <rPr>
        <sz val="9"/>
        <rFont val="Tw Cen MT"/>
        <family val="2"/>
      </rPr>
      <t>082248681Y</t>
    </r>
  </si>
  <si>
    <r>
      <rPr>
        <sz val="10"/>
        <rFont val="Tw Cen MT"/>
        <family val="2"/>
      </rPr>
      <t>kayo</t>
    </r>
  </si>
  <si>
    <r>
      <rPr>
        <sz val="9"/>
        <rFont val="Tw Cen MT"/>
        <family val="2"/>
      </rPr>
      <t>APL-I-3234</t>
    </r>
  </si>
  <si>
    <r>
      <rPr>
        <sz val="9"/>
        <rFont val="Tw Cen MT"/>
        <family val="2"/>
      </rPr>
      <t>AEX 2599/21</t>
    </r>
  </si>
  <si>
    <r>
      <rPr>
        <sz val="10"/>
        <rFont val="Tw Cen MT"/>
        <family val="2"/>
      </rPr>
      <t>Babara-Sud</t>
    </r>
  </si>
  <si>
    <r>
      <rPr>
        <sz val="9"/>
        <rFont val="Tw Cen MT"/>
        <family val="2"/>
      </rPr>
      <t>APL-I-3235</t>
    </r>
  </si>
  <si>
    <r>
      <rPr>
        <sz val="10"/>
        <rFont val="Tw Cen MT"/>
        <family val="2"/>
      </rPr>
      <t>Kamana</t>
    </r>
  </si>
  <si>
    <r>
      <rPr>
        <sz val="9"/>
        <rFont val="Tw Cen MT"/>
        <family val="2"/>
      </rPr>
      <t>APL-I-3236</t>
    </r>
  </si>
  <si>
    <r>
      <rPr>
        <sz val="9"/>
        <rFont val="Tw Cen MT"/>
        <family val="2"/>
      </rPr>
      <t>AEX 2596/21</t>
    </r>
  </si>
  <si>
    <r>
      <rPr>
        <sz val="9"/>
        <rFont val="Tw Cen MT"/>
        <family val="2"/>
      </rPr>
      <t>APL-I-3237</t>
    </r>
  </si>
  <si>
    <r>
      <rPr>
        <sz val="9"/>
        <rFont val="Tw Cen MT"/>
        <family val="2"/>
      </rPr>
      <t>APL-I-3238</t>
    </r>
  </si>
  <si>
    <r>
      <rPr>
        <sz val="9"/>
        <rFont val="Tw Cen MT"/>
        <family val="2"/>
      </rPr>
      <t>PR 2019 2698/21</t>
    </r>
  </si>
  <si>
    <r>
      <rPr>
        <sz val="10"/>
        <rFont val="Tw Cen MT"/>
        <family val="2"/>
      </rPr>
      <t>Babara-sud</t>
    </r>
  </si>
  <si>
    <r>
      <rPr>
        <sz val="9"/>
        <rFont val="Tw Cen MT"/>
        <family val="2"/>
      </rPr>
      <t>APL-I-3239</t>
    </r>
  </si>
  <si>
    <r>
      <rPr>
        <sz val="9"/>
        <rFont val="Tw Cen MT"/>
        <family val="2"/>
      </rPr>
      <t>PR 2019 2699/21</t>
    </r>
  </si>
  <si>
    <r>
      <rPr>
        <sz val="9"/>
        <rFont val="Tw Cen MT"/>
        <family val="2"/>
      </rPr>
      <t>APL-I-324</t>
    </r>
  </si>
  <si>
    <r>
      <rPr>
        <sz val="9"/>
        <rFont val="Tw Cen MT"/>
        <family val="2"/>
      </rPr>
      <t>AE 318/12</t>
    </r>
  </si>
  <si>
    <r>
      <rPr>
        <sz val="9"/>
        <rFont val="Tw Cen MT"/>
        <family val="2"/>
      </rPr>
      <t>Balimaya SARL</t>
    </r>
  </si>
  <si>
    <r>
      <rPr>
        <sz val="9"/>
        <rFont val="Tw Cen MT"/>
        <family val="2"/>
      </rPr>
      <t>082222970M</t>
    </r>
  </si>
  <si>
    <r>
      <rPr>
        <sz val="9"/>
        <rFont val="Tw Cen MT"/>
        <family val="2"/>
      </rPr>
      <t>APL-I-3240</t>
    </r>
  </si>
  <si>
    <r>
      <rPr>
        <sz val="9"/>
        <rFont val="Tw Cen MT"/>
        <family val="2"/>
      </rPr>
      <t>APL-I-3241</t>
    </r>
  </si>
  <si>
    <r>
      <rPr>
        <sz val="10"/>
        <rFont val="Tw Cen MT"/>
        <family val="2"/>
      </rPr>
      <t>Kouanie</t>
    </r>
  </si>
  <si>
    <r>
      <rPr>
        <sz val="9"/>
        <rFont val="Tw Cen MT"/>
        <family val="2"/>
      </rPr>
      <t>APL-I-3242</t>
    </r>
  </si>
  <si>
    <r>
      <rPr>
        <sz val="9"/>
        <rFont val="Tw Cen MT"/>
        <family val="2"/>
      </rPr>
      <t>AEX 2598/21</t>
    </r>
  </si>
  <si>
    <r>
      <rPr>
        <sz val="10"/>
        <rFont val="Tw Cen MT"/>
        <family val="2"/>
      </rPr>
      <t>Niaméla</t>
    </r>
  </si>
  <si>
    <r>
      <rPr>
        <sz val="9"/>
        <rFont val="Tw Cen MT"/>
        <family val="2"/>
      </rPr>
      <t>APL-I-3243</t>
    </r>
  </si>
  <si>
    <r>
      <rPr>
        <sz val="9"/>
        <rFont val="Tw Cen MT"/>
        <family val="2"/>
      </rPr>
      <t>AEX 2670/21</t>
    </r>
  </si>
  <si>
    <r>
      <rPr>
        <sz val="10"/>
        <rFont val="Tw Cen MT"/>
        <family val="2"/>
      </rPr>
      <t>Faradiè</t>
    </r>
  </si>
  <si>
    <r>
      <rPr>
        <sz val="9"/>
        <rFont val="Tw Cen MT"/>
        <family val="2"/>
      </rPr>
      <t>APL-I-3244</t>
    </r>
  </si>
  <si>
    <r>
      <rPr>
        <sz val="9"/>
        <rFont val="Tw Cen MT"/>
        <family val="2"/>
      </rPr>
      <t>APL-I-3245</t>
    </r>
  </si>
  <si>
    <r>
      <rPr>
        <sz val="10"/>
        <rFont val="Tw Cen MT"/>
        <family val="2"/>
      </rPr>
      <t>Faragoué-Sud -Est</t>
    </r>
  </si>
  <si>
    <r>
      <rPr>
        <sz val="9"/>
        <rFont val="Tw Cen MT"/>
        <family val="2"/>
      </rPr>
      <t>APL-I-3246</t>
    </r>
  </si>
  <si>
    <r>
      <rPr>
        <sz val="9"/>
        <rFont val="Tw Cen MT"/>
        <family val="2"/>
      </rPr>
      <t>APL-I-3247</t>
    </r>
  </si>
  <si>
    <r>
      <rPr>
        <sz val="9"/>
        <rFont val="Tw Cen MT"/>
        <family val="2"/>
      </rPr>
      <t>APL-I-3248</t>
    </r>
  </si>
  <si>
    <r>
      <rPr>
        <sz val="9"/>
        <rFont val="Tw Cen MT"/>
        <family val="2"/>
      </rPr>
      <t>AEX 2600/21</t>
    </r>
  </si>
  <si>
    <r>
      <rPr>
        <sz val="9"/>
        <rFont val="Tw Cen MT"/>
        <family val="2"/>
      </rPr>
      <t>FALLA MINING-SARL</t>
    </r>
  </si>
  <si>
    <r>
      <rPr>
        <sz val="9"/>
        <rFont val="Tw Cen MT"/>
        <family val="2"/>
      </rPr>
      <t>034000435Y</t>
    </r>
  </si>
  <si>
    <r>
      <rPr>
        <sz val="9"/>
        <rFont val="Tw Cen MT"/>
        <family val="2"/>
      </rPr>
      <t>APL-I-3249</t>
    </r>
  </si>
  <si>
    <r>
      <rPr>
        <sz val="9"/>
        <rFont val="Tw Cen MT"/>
        <family val="2"/>
      </rPr>
      <t>AEX 2601/21</t>
    </r>
  </si>
  <si>
    <r>
      <rPr>
        <sz val="9"/>
        <rFont val="Tw Cen MT"/>
        <family val="2"/>
      </rPr>
      <t>APL-I-325</t>
    </r>
  </si>
  <si>
    <r>
      <rPr>
        <sz val="9"/>
        <rFont val="Tw Cen MT"/>
        <family val="2"/>
      </rPr>
      <t>AE 319/12</t>
    </r>
  </si>
  <si>
    <r>
      <rPr>
        <sz val="9"/>
        <rFont val="Tw Cen MT"/>
        <family val="2"/>
      </rPr>
      <t>Société Minière du Mali SARL</t>
    </r>
  </si>
  <si>
    <r>
      <rPr>
        <sz val="9"/>
        <rFont val="Tw Cen MT"/>
        <family val="2"/>
      </rPr>
      <t>082226026G</t>
    </r>
  </si>
  <si>
    <r>
      <rPr>
        <sz val="10"/>
        <rFont val="Tw Cen MT"/>
        <family val="2"/>
      </rPr>
      <t>Doneguebougou</t>
    </r>
  </si>
  <si>
    <r>
      <rPr>
        <sz val="9"/>
        <rFont val="Tw Cen MT"/>
        <family val="2"/>
      </rPr>
      <t>APL-I-3250</t>
    </r>
  </si>
  <si>
    <r>
      <rPr>
        <sz val="9"/>
        <rFont val="Tw Cen MT"/>
        <family val="2"/>
      </rPr>
      <t>APL-I-3251</t>
    </r>
  </si>
  <si>
    <r>
      <rPr>
        <sz val="10"/>
        <rFont val="Tw Cen MT"/>
        <family val="2"/>
      </rPr>
      <t>Tabakoroni-Ouest</t>
    </r>
  </si>
  <si>
    <r>
      <rPr>
        <sz val="9"/>
        <rFont val="Tw Cen MT"/>
        <family val="2"/>
      </rPr>
      <t>APL-I-3252</t>
    </r>
  </si>
  <si>
    <r>
      <rPr>
        <sz val="9"/>
        <rFont val="Tw Cen MT"/>
        <family val="2"/>
      </rPr>
      <t>AEX 2606/21</t>
    </r>
  </si>
  <si>
    <r>
      <rPr>
        <sz val="9"/>
        <rFont val="Tw Cen MT"/>
        <family val="2"/>
      </rPr>
      <t>" FOMOLO GOLD-SARL"</t>
    </r>
  </si>
  <si>
    <r>
      <rPr>
        <sz val="9"/>
        <rFont val="Tw Cen MT"/>
        <family val="2"/>
      </rPr>
      <t>087800998k</t>
    </r>
  </si>
  <si>
    <r>
      <rPr>
        <sz val="9"/>
        <rFont val="Tw Cen MT"/>
        <family val="2"/>
      </rPr>
      <t>APL-I-3253</t>
    </r>
  </si>
  <si>
    <r>
      <rPr>
        <sz val="9"/>
        <rFont val="Tw Cen MT"/>
        <family val="2"/>
      </rPr>
      <t>AEX 2604/21</t>
    </r>
  </si>
  <si>
    <r>
      <rPr>
        <sz val="10"/>
        <rFont val="Tw Cen MT"/>
        <family val="2"/>
      </rPr>
      <t>Tynko</t>
    </r>
  </si>
  <si>
    <r>
      <rPr>
        <sz val="9"/>
        <rFont val="Tw Cen MT"/>
        <family val="2"/>
      </rPr>
      <t>APL-I-3254</t>
    </r>
  </si>
  <si>
    <r>
      <rPr>
        <sz val="9"/>
        <rFont val="Tw Cen MT"/>
        <family val="2"/>
      </rPr>
      <t>AEX 2605/21</t>
    </r>
  </si>
  <si>
    <r>
      <rPr>
        <sz val="10"/>
        <rFont val="Tw Cen MT"/>
        <family val="2"/>
      </rPr>
      <t>Touban</t>
    </r>
  </si>
  <si>
    <r>
      <rPr>
        <sz val="9"/>
        <rFont val="Tw Cen MT"/>
        <family val="2"/>
      </rPr>
      <t>APL-I-3255</t>
    </r>
  </si>
  <si>
    <r>
      <rPr>
        <sz val="9"/>
        <rFont val="Tw Cen MT"/>
        <family val="2"/>
      </rPr>
      <t>AEX 2607/21</t>
    </r>
  </si>
  <si>
    <r>
      <rPr>
        <sz val="9"/>
        <rFont val="Tw Cen MT"/>
        <family val="2"/>
      </rPr>
      <t>APL-I-3256</t>
    </r>
  </si>
  <si>
    <r>
      <rPr>
        <sz val="9"/>
        <rFont val="Tw Cen MT"/>
        <family val="2"/>
      </rPr>
      <t>AEX 2608/21</t>
    </r>
  </si>
  <si>
    <r>
      <rPr>
        <sz val="9"/>
        <rFont val="Tw Cen MT"/>
        <family val="2"/>
      </rPr>
      <t>APL-I-3257</t>
    </r>
  </si>
  <si>
    <r>
      <rPr>
        <sz val="9"/>
        <rFont val="Tw Cen MT"/>
        <family val="2"/>
      </rPr>
      <t>AEX 2609/21</t>
    </r>
  </si>
  <si>
    <r>
      <rPr>
        <sz val="10"/>
        <rFont val="Tw Cen MT"/>
        <family val="2"/>
      </rPr>
      <t>Siranguédou-santié</t>
    </r>
  </si>
  <si>
    <r>
      <rPr>
        <sz val="9"/>
        <rFont val="Tw Cen MT"/>
        <family val="2"/>
      </rPr>
      <t>APL-I-3258</t>
    </r>
  </si>
  <si>
    <r>
      <rPr>
        <sz val="9"/>
        <rFont val="Tw Cen MT"/>
        <family val="2"/>
      </rPr>
      <t>APL-I-3259</t>
    </r>
  </si>
  <si>
    <r>
      <rPr>
        <sz val="9"/>
        <rFont val="Tw Cen MT"/>
        <family val="2"/>
      </rPr>
      <t>" XUAN SAS"</t>
    </r>
  </si>
  <si>
    <r>
      <rPr>
        <sz val="9"/>
        <rFont val="Tw Cen MT"/>
        <family val="2"/>
      </rPr>
      <t>082248490W</t>
    </r>
  </si>
  <si>
    <r>
      <rPr>
        <sz val="10"/>
        <rFont val="Tw Cen MT"/>
        <family val="2"/>
      </rPr>
      <t>THIEKOURALA</t>
    </r>
  </si>
  <si>
    <r>
      <rPr>
        <sz val="9"/>
        <rFont val="Tw Cen MT"/>
        <family val="2"/>
      </rPr>
      <t>APL-I-326</t>
    </r>
  </si>
  <si>
    <r>
      <rPr>
        <sz val="9"/>
        <rFont val="Tw Cen MT"/>
        <family val="2"/>
      </rPr>
      <t>AE 320/12</t>
    </r>
  </si>
  <si>
    <r>
      <rPr>
        <sz val="9"/>
        <rFont val="Tw Cen MT"/>
        <family val="2"/>
      </rPr>
      <t>Usine Falaise SARL</t>
    </r>
  </si>
  <si>
    <r>
      <rPr>
        <sz val="9"/>
        <rFont val="Tw Cen MT"/>
        <family val="2"/>
      </rPr>
      <t>052000323A</t>
    </r>
  </si>
  <si>
    <r>
      <rPr>
        <sz val="10"/>
        <rFont val="Tw Cen MT"/>
        <family val="2"/>
      </rPr>
      <t>Dokomo</t>
    </r>
  </si>
  <si>
    <r>
      <rPr>
        <sz val="9"/>
        <rFont val="Tw Cen MT"/>
        <family val="2"/>
      </rPr>
      <t>APL-I-3260</t>
    </r>
  </si>
  <si>
    <r>
      <rPr>
        <sz val="10"/>
        <rFont val="Tw Cen MT"/>
        <family val="2"/>
      </rPr>
      <t>KOURKETO</t>
    </r>
  </si>
  <si>
    <r>
      <rPr>
        <sz val="9"/>
        <rFont val="Tw Cen MT"/>
        <family val="2"/>
      </rPr>
      <t>APL-I-3261</t>
    </r>
  </si>
  <si>
    <r>
      <rPr>
        <sz val="9"/>
        <rFont val="Tw Cen MT"/>
        <family val="2"/>
      </rPr>
      <t>DAI CONSTRUCTION SARL</t>
    </r>
  </si>
  <si>
    <r>
      <rPr>
        <sz val="9"/>
        <rFont val="Tw Cen MT"/>
        <family val="2"/>
      </rPr>
      <t>081130255W</t>
    </r>
  </si>
  <si>
    <r>
      <rPr>
        <sz val="10"/>
        <rFont val="Tw Cen MT"/>
        <family val="2"/>
      </rPr>
      <t>Kofoulatie</t>
    </r>
  </si>
  <si>
    <r>
      <rPr>
        <sz val="9"/>
        <rFont val="Tw Cen MT"/>
        <family val="2"/>
      </rPr>
      <t>APL-I-3262</t>
    </r>
  </si>
  <si>
    <r>
      <rPr>
        <sz val="10"/>
        <rFont val="Tw Cen MT"/>
        <family val="2"/>
      </rPr>
      <t>narefilia</t>
    </r>
  </si>
  <si>
    <r>
      <rPr>
        <sz val="9"/>
        <rFont val="Tw Cen MT"/>
        <family val="2"/>
      </rPr>
      <t>APL-I-3263</t>
    </r>
  </si>
  <si>
    <r>
      <rPr>
        <sz val="10"/>
        <rFont val="Tw Cen MT"/>
        <family val="2"/>
      </rPr>
      <t>Kourketo</t>
    </r>
  </si>
  <si>
    <r>
      <rPr>
        <sz val="9"/>
        <rFont val="Tw Cen MT"/>
        <family val="2"/>
      </rPr>
      <t>APL-I-3264</t>
    </r>
  </si>
  <si>
    <r>
      <rPr>
        <sz val="9"/>
        <rFont val="Tw Cen MT"/>
        <family val="2"/>
      </rPr>
      <t>AEX 2610/21</t>
    </r>
  </si>
  <si>
    <r>
      <rPr>
        <sz val="9"/>
        <rFont val="Tw Cen MT"/>
        <family val="2"/>
      </rPr>
      <t>DORA OR SARLU</t>
    </r>
  </si>
  <si>
    <r>
      <rPr>
        <sz val="9"/>
        <rFont val="Tw Cen MT"/>
        <family val="2"/>
      </rPr>
      <t>041018749R</t>
    </r>
  </si>
  <si>
    <r>
      <rPr>
        <sz val="10"/>
        <rFont val="Tw Cen MT"/>
        <family val="2"/>
      </rPr>
      <t>Gouénéba-Nord</t>
    </r>
  </si>
  <si>
    <r>
      <rPr>
        <sz val="9"/>
        <rFont val="Tw Cen MT"/>
        <family val="2"/>
      </rPr>
      <t>APL-I-3265</t>
    </r>
  </si>
  <si>
    <r>
      <rPr>
        <sz val="9"/>
        <rFont val="Tw Cen MT"/>
        <family val="2"/>
      </rPr>
      <t>APL-I-3266</t>
    </r>
  </si>
  <si>
    <r>
      <rPr>
        <sz val="9"/>
        <rFont val="Tw Cen MT"/>
        <family val="2"/>
      </rPr>
      <t>APL-I-3267</t>
    </r>
  </si>
  <si>
    <r>
      <rPr>
        <sz val="9"/>
        <rFont val="Tw Cen MT"/>
        <family val="2"/>
      </rPr>
      <t>APL-I-3268</t>
    </r>
  </si>
  <si>
    <r>
      <rPr>
        <sz val="9"/>
        <rFont val="Tw Cen MT"/>
        <family val="2"/>
      </rPr>
      <t>" FALAISE OR"sarlu</t>
    </r>
  </si>
  <si>
    <r>
      <rPr>
        <sz val="9"/>
        <rFont val="Tw Cen MT"/>
        <family val="2"/>
      </rPr>
      <t>084137924X</t>
    </r>
  </si>
  <si>
    <r>
      <rPr>
        <sz val="10"/>
        <rFont val="Tw Cen MT"/>
        <family val="2"/>
      </rPr>
      <t>Tourela-Nord</t>
    </r>
  </si>
  <si>
    <r>
      <rPr>
        <sz val="9"/>
        <rFont val="Tw Cen MT"/>
        <family val="2"/>
      </rPr>
      <t>APL-I-3269</t>
    </r>
  </si>
  <si>
    <r>
      <rPr>
        <sz val="9"/>
        <rFont val="Tw Cen MT"/>
        <family val="2"/>
      </rPr>
      <t>AEX 2635/21</t>
    </r>
  </si>
  <si>
    <r>
      <rPr>
        <sz val="10"/>
        <rFont val="Tw Cen MT"/>
        <family val="2"/>
      </rPr>
      <t>tinnko</t>
    </r>
  </si>
  <si>
    <r>
      <rPr>
        <sz val="9"/>
        <rFont val="Tw Cen MT"/>
        <family val="2"/>
      </rPr>
      <t>APL-I-327</t>
    </r>
  </si>
  <si>
    <r>
      <rPr>
        <sz val="9"/>
        <rFont val="Tw Cen MT"/>
        <family val="2"/>
      </rPr>
      <t>AE 321/12</t>
    </r>
  </si>
  <si>
    <r>
      <rPr>
        <sz val="9"/>
        <rFont val="Tw Cen MT"/>
        <family val="2"/>
      </rPr>
      <t>Société d'Exploitation de Marbre &lt;&lt; SOMEX SARL&gt;&gt;</t>
    </r>
  </si>
  <si>
    <r>
      <rPr>
        <sz val="9"/>
        <rFont val="Tw Cen MT"/>
        <family val="2"/>
      </rPr>
      <t>APL-I-3270</t>
    </r>
  </si>
  <si>
    <r>
      <rPr>
        <sz val="10"/>
        <rFont val="Tw Cen MT"/>
        <family val="2"/>
      </rPr>
      <t>Téguéré-Ouest</t>
    </r>
  </si>
  <si>
    <r>
      <rPr>
        <sz val="9"/>
        <rFont val="Tw Cen MT"/>
        <family val="2"/>
      </rPr>
      <t>APL-I-3271</t>
    </r>
  </si>
  <si>
    <r>
      <rPr>
        <sz val="9"/>
        <rFont val="Tw Cen MT"/>
        <family val="2"/>
      </rPr>
      <t>AEX 2633/21</t>
    </r>
  </si>
  <si>
    <r>
      <rPr>
        <sz val="10"/>
        <rFont val="Tw Cen MT"/>
        <family val="2"/>
      </rPr>
      <t>Nassira-Ouest</t>
    </r>
  </si>
  <si>
    <r>
      <rPr>
        <sz val="9"/>
        <rFont val="Tw Cen MT"/>
        <family val="2"/>
      </rPr>
      <t>APL-I-3272</t>
    </r>
  </si>
  <si>
    <r>
      <rPr>
        <sz val="10"/>
        <rFont val="Tw Cen MT"/>
        <family val="2"/>
      </rPr>
      <t>License Pending</t>
    </r>
  </si>
  <si>
    <r>
      <rPr>
        <sz val="10"/>
        <rFont val="Tw Cen MT"/>
        <family val="2"/>
      </rPr>
      <t>BALE-KADIEL</t>
    </r>
  </si>
  <si>
    <r>
      <rPr>
        <sz val="9"/>
        <rFont val="Tw Cen MT"/>
        <family val="2"/>
      </rPr>
      <t>APL-I-3273</t>
    </r>
  </si>
  <si>
    <r>
      <rPr>
        <sz val="9"/>
        <rFont val="Tw Cen MT"/>
        <family val="2"/>
      </rPr>
      <t>PR 2019 2723/21</t>
    </r>
  </si>
  <si>
    <r>
      <rPr>
        <sz val="10"/>
        <rFont val="Tw Cen MT"/>
        <family val="2"/>
      </rPr>
      <t>KOLOMBA</t>
    </r>
  </si>
  <si>
    <r>
      <rPr>
        <sz val="9"/>
        <rFont val="Tw Cen MT"/>
        <family val="2"/>
      </rPr>
      <t>APL-I-3274</t>
    </r>
  </si>
  <si>
    <r>
      <rPr>
        <sz val="10"/>
        <rFont val="Tw Cen MT"/>
        <family val="2"/>
      </rPr>
      <t>BANANSO-EST</t>
    </r>
  </si>
  <si>
    <r>
      <rPr>
        <sz val="9"/>
        <rFont val="Tw Cen MT"/>
        <family val="2"/>
      </rPr>
      <t>APL-I-3275</t>
    </r>
  </si>
  <si>
    <r>
      <rPr>
        <sz val="10"/>
        <rFont val="Tw Cen MT"/>
        <family val="2"/>
      </rPr>
      <t>DIOMANA-NORD</t>
    </r>
  </si>
  <si>
    <r>
      <rPr>
        <sz val="9"/>
        <rFont val="Tw Cen MT"/>
        <family val="2"/>
      </rPr>
      <t>APL-I-3276</t>
    </r>
  </si>
  <si>
    <r>
      <rPr>
        <sz val="10"/>
        <rFont val="Tw Cen MT"/>
        <family val="2"/>
      </rPr>
      <t>Registration</t>
    </r>
  </si>
  <si>
    <r>
      <rPr>
        <sz val="9"/>
        <rFont val="Tw Cen MT"/>
        <family val="2"/>
      </rPr>
      <t>APL-I-3277</t>
    </r>
  </si>
  <si>
    <r>
      <rPr>
        <sz val="10"/>
        <rFont val="Tw Cen MT"/>
        <family val="2"/>
      </rPr>
      <t>GOUENE</t>
    </r>
  </si>
  <si>
    <r>
      <rPr>
        <sz val="9"/>
        <rFont val="Tw Cen MT"/>
        <family val="2"/>
      </rPr>
      <t>APL-I-3278</t>
    </r>
  </si>
  <si>
    <r>
      <rPr>
        <sz val="9"/>
        <rFont val="Tw Cen MT"/>
        <family val="2"/>
      </rPr>
      <t>AEX 2634/21</t>
    </r>
  </si>
  <si>
    <r>
      <rPr>
        <sz val="10"/>
        <rFont val="Tw Cen MT"/>
        <family val="2"/>
      </rPr>
      <t>DIOUROUKA-OUEST</t>
    </r>
  </si>
  <si>
    <r>
      <rPr>
        <sz val="9"/>
        <rFont val="Tw Cen MT"/>
        <family val="2"/>
      </rPr>
      <t>APL-I-3279</t>
    </r>
  </si>
  <si>
    <r>
      <rPr>
        <sz val="10"/>
        <rFont val="Tw Cen MT"/>
        <family val="2"/>
      </rPr>
      <t>BIA-OUEST</t>
    </r>
  </si>
  <si>
    <r>
      <rPr>
        <sz val="9"/>
        <rFont val="Tw Cen MT"/>
        <family val="2"/>
      </rPr>
      <t>APL-I-328</t>
    </r>
  </si>
  <si>
    <r>
      <rPr>
        <sz val="9"/>
        <rFont val="Tw Cen MT"/>
        <family val="2"/>
      </rPr>
      <t>PR 322/13</t>
    </r>
  </si>
  <si>
    <r>
      <rPr>
        <sz val="9"/>
        <rFont val="Tw Cen MT"/>
        <family val="2"/>
      </rPr>
      <t>Diarra Mining SARL</t>
    </r>
  </si>
  <si>
    <r>
      <rPr>
        <sz val="9"/>
        <rFont val="Tw Cen MT"/>
        <family val="2"/>
      </rPr>
      <t>081123928C</t>
    </r>
  </si>
  <si>
    <r>
      <rPr>
        <sz val="10"/>
        <rFont val="Tw Cen MT"/>
        <family val="2"/>
      </rPr>
      <t>N'Golobala</t>
    </r>
  </si>
  <si>
    <r>
      <rPr>
        <sz val="9"/>
        <rFont val="Tw Cen MT"/>
        <family val="2"/>
      </rPr>
      <t>APL-I-3280</t>
    </r>
  </si>
  <si>
    <r>
      <rPr>
        <sz val="10"/>
        <rFont val="Tw Cen MT"/>
        <family val="2"/>
      </rPr>
      <t>TIEKOURALA</t>
    </r>
  </si>
  <si>
    <r>
      <rPr>
        <sz val="9"/>
        <rFont val="Tw Cen MT"/>
        <family val="2"/>
      </rPr>
      <t>APL-I-3281</t>
    </r>
  </si>
  <si>
    <r>
      <rPr>
        <sz val="10"/>
        <rFont val="Tw Cen MT"/>
        <family val="2"/>
      </rPr>
      <t>Finkola-Sud</t>
    </r>
  </si>
  <si>
    <r>
      <rPr>
        <sz val="9"/>
        <rFont val="Tw Cen MT"/>
        <family val="2"/>
      </rPr>
      <t>APL-I-3282</t>
    </r>
  </si>
  <si>
    <r>
      <rPr>
        <sz val="9"/>
        <rFont val="Tw Cen MT"/>
        <family val="2"/>
      </rPr>
      <t>BANE MINING &amp; CORPORATION " BM-CO.SARL</t>
    </r>
  </si>
  <si>
    <r>
      <rPr>
        <sz val="9"/>
        <rFont val="Tw Cen MT"/>
        <family val="2"/>
      </rPr>
      <t>086152544T</t>
    </r>
  </si>
  <si>
    <r>
      <rPr>
        <sz val="10"/>
        <rFont val="Tw Cen MT"/>
        <family val="2"/>
      </rPr>
      <t>Dougourakoro</t>
    </r>
  </si>
  <si>
    <r>
      <rPr>
        <sz val="9"/>
        <rFont val="Tw Cen MT"/>
        <family val="2"/>
      </rPr>
      <t>APL-I-3283</t>
    </r>
  </si>
  <si>
    <r>
      <rPr>
        <sz val="9"/>
        <rFont val="Tw Cen MT"/>
        <family val="2"/>
      </rPr>
      <t>APL-I-3284</t>
    </r>
  </si>
  <si>
    <r>
      <rPr>
        <sz val="9"/>
        <rFont val="Tw Cen MT"/>
        <family val="2"/>
      </rPr>
      <t>APL-I-3285</t>
    </r>
  </si>
  <si>
    <r>
      <rPr>
        <sz val="9"/>
        <rFont val="Tw Cen MT"/>
        <family val="2"/>
      </rPr>
      <t>AEXC 2631/21</t>
    </r>
  </si>
  <si>
    <r>
      <rPr>
        <sz val="9"/>
        <rFont val="Tw Cen MT"/>
        <family val="2"/>
      </rPr>
      <t>"CONCASSAGE MALI"</t>
    </r>
  </si>
  <si>
    <r>
      <rPr>
        <sz val="9"/>
        <rFont val="Tw Cen MT"/>
        <family val="2"/>
      </rPr>
      <t>085146733W</t>
    </r>
  </si>
  <si>
    <r>
      <rPr>
        <sz val="10"/>
        <rFont val="Tw Cen MT"/>
        <family val="2"/>
      </rPr>
      <t>Derababougou</t>
    </r>
  </si>
  <si>
    <r>
      <rPr>
        <sz val="9"/>
        <rFont val="Tw Cen MT"/>
        <family val="2"/>
      </rPr>
      <t>APL-I-3286</t>
    </r>
  </si>
  <si>
    <r>
      <rPr>
        <sz val="9"/>
        <rFont val="Tw Cen MT"/>
        <family val="2"/>
      </rPr>
      <t>" ENTREPRISE BAH DAMBE -SARL</t>
    </r>
  </si>
  <si>
    <r>
      <rPr>
        <sz val="9"/>
        <rFont val="Tw Cen MT"/>
        <family val="2"/>
      </rPr>
      <t>014001016P</t>
    </r>
  </si>
  <si>
    <r>
      <rPr>
        <sz val="10"/>
        <rFont val="Tw Cen MT"/>
        <family val="2"/>
      </rPr>
      <t>KOULOUDJE</t>
    </r>
  </si>
  <si>
    <r>
      <rPr>
        <sz val="9"/>
        <rFont val="Tw Cen MT"/>
        <family val="2"/>
      </rPr>
      <t>APL-I-3287</t>
    </r>
  </si>
  <si>
    <r>
      <rPr>
        <sz val="9"/>
        <rFont val="Tw Cen MT"/>
        <family val="2"/>
      </rPr>
      <t>APL-I-3288</t>
    </r>
  </si>
  <si>
    <r>
      <rPr>
        <sz val="9"/>
        <rFont val="Tw Cen MT"/>
        <family val="2"/>
      </rPr>
      <t>APL-I-3289</t>
    </r>
  </si>
  <si>
    <r>
      <rPr>
        <sz val="9"/>
        <rFont val="Tw Cen MT"/>
        <family val="2"/>
      </rPr>
      <t>AEX 2622/21</t>
    </r>
  </si>
  <si>
    <r>
      <rPr>
        <sz val="9"/>
        <rFont val="Tw Cen MT"/>
        <family val="2"/>
      </rPr>
      <t>APL-I-329</t>
    </r>
  </si>
  <si>
    <r>
      <rPr>
        <sz val="9"/>
        <rFont val="Tw Cen MT"/>
        <family val="2"/>
      </rPr>
      <t>AE 324/08</t>
    </r>
  </si>
  <si>
    <r>
      <rPr>
        <sz val="9"/>
        <rFont val="Tw Cen MT"/>
        <family val="2"/>
      </rPr>
      <t>Fibromat SARL</t>
    </r>
  </si>
  <si>
    <r>
      <rPr>
        <sz val="10"/>
        <rFont val="Tw Cen MT"/>
        <family val="2"/>
      </rPr>
      <t>Sinsina</t>
    </r>
  </si>
  <si>
    <r>
      <rPr>
        <sz val="9"/>
        <rFont val="Tw Cen MT"/>
        <family val="2"/>
      </rPr>
      <t>APL-I-3290</t>
    </r>
  </si>
  <si>
    <r>
      <rPr>
        <sz val="10"/>
        <rFont val="Tw Cen MT"/>
        <family val="2"/>
      </rPr>
      <t>farabana</t>
    </r>
  </si>
  <si>
    <r>
      <rPr>
        <sz val="9"/>
        <rFont val="Tw Cen MT"/>
        <family val="2"/>
      </rPr>
      <t>APL-I-3291</t>
    </r>
  </si>
  <si>
    <r>
      <rPr>
        <sz val="9"/>
        <rFont val="Tw Cen MT"/>
        <family val="2"/>
      </rPr>
      <t>APL-I-3292</t>
    </r>
  </si>
  <si>
    <r>
      <rPr>
        <sz val="9"/>
        <rFont val="Tw Cen MT"/>
        <family val="2"/>
      </rPr>
      <t>AEX 2626/21</t>
    </r>
  </si>
  <si>
    <r>
      <rPr>
        <sz val="9"/>
        <rFont val="Tw Cen MT"/>
        <family val="2"/>
      </rPr>
      <t>BOUYAN INTERNATIONAL</t>
    </r>
  </si>
  <si>
    <r>
      <rPr>
        <sz val="9"/>
        <rFont val="Tw Cen MT"/>
        <family val="2"/>
      </rPr>
      <t>082248814W</t>
    </r>
  </si>
  <si>
    <r>
      <rPr>
        <sz val="10"/>
        <rFont val="Tw Cen MT"/>
        <family val="2"/>
      </rPr>
      <t>Kababatou-Ouest</t>
    </r>
  </si>
  <si>
    <r>
      <rPr>
        <sz val="9"/>
        <rFont val="Tw Cen MT"/>
        <family val="2"/>
      </rPr>
      <t>APL-I-3293</t>
    </r>
  </si>
  <si>
    <r>
      <rPr>
        <sz val="9"/>
        <rFont val="Tw Cen MT"/>
        <family val="2"/>
      </rPr>
      <t>"FAYA MINING"SARL</t>
    </r>
  </si>
  <si>
    <r>
      <rPr>
        <sz val="9"/>
        <rFont val="Tw Cen MT"/>
        <family val="2"/>
      </rPr>
      <t>084137589F</t>
    </r>
  </si>
  <si>
    <r>
      <rPr>
        <sz val="9"/>
        <rFont val="Tw Cen MT"/>
        <family val="2"/>
      </rPr>
      <t>APL-I-3294</t>
    </r>
  </si>
  <si>
    <r>
      <rPr>
        <sz val="10"/>
        <rFont val="Tw Cen MT"/>
        <family val="2"/>
      </rPr>
      <t>Komborea</t>
    </r>
  </si>
  <si>
    <r>
      <rPr>
        <sz val="9"/>
        <rFont val="Tw Cen MT"/>
        <family val="2"/>
      </rPr>
      <t>APL-I-3295</t>
    </r>
  </si>
  <si>
    <r>
      <rPr>
        <sz val="10"/>
        <rFont val="Tw Cen MT"/>
        <family val="2"/>
      </rPr>
      <t>Boliyako-nord</t>
    </r>
  </si>
  <si>
    <r>
      <rPr>
        <sz val="9"/>
        <rFont val="Tw Cen MT"/>
        <family val="2"/>
      </rPr>
      <t>APL-I-3296</t>
    </r>
  </si>
  <si>
    <r>
      <rPr>
        <sz val="9"/>
        <rFont val="Tw Cen MT"/>
        <family val="2"/>
      </rPr>
      <t>AEX 2627/21</t>
    </r>
  </si>
  <si>
    <r>
      <rPr>
        <sz val="9"/>
        <rFont val="Tw Cen MT"/>
        <family val="2"/>
      </rPr>
      <t>APL-I-3297</t>
    </r>
  </si>
  <si>
    <r>
      <rPr>
        <sz val="10"/>
        <rFont val="Tw Cen MT"/>
        <family val="2"/>
      </rPr>
      <t>Dougoukoura</t>
    </r>
  </si>
  <si>
    <r>
      <rPr>
        <sz val="9"/>
        <rFont val="Tw Cen MT"/>
        <family val="2"/>
      </rPr>
      <t>APL-I-3298</t>
    </r>
  </si>
  <si>
    <r>
      <rPr>
        <sz val="9"/>
        <rFont val="Tw Cen MT"/>
        <family val="2"/>
      </rPr>
      <t>AEX 2628/21</t>
    </r>
  </si>
  <si>
    <r>
      <rPr>
        <sz val="9"/>
        <rFont val="Tw Cen MT"/>
        <family val="2"/>
      </rPr>
      <t>APL-I-3299</t>
    </r>
  </si>
  <si>
    <r>
      <rPr>
        <sz val="9"/>
        <rFont val="Tw Cen MT"/>
        <family val="2"/>
      </rPr>
      <t>APL-I-33</t>
    </r>
  </si>
  <si>
    <r>
      <rPr>
        <sz val="9"/>
        <rFont val="Tw Cen MT"/>
        <family val="2"/>
      </rPr>
      <t>PR 30/11</t>
    </r>
  </si>
  <si>
    <r>
      <rPr>
        <sz val="9"/>
        <rFont val="Tw Cen MT"/>
        <family val="2"/>
      </rPr>
      <t>Haizhou Mines Mali SARL</t>
    </r>
  </si>
  <si>
    <r>
      <rPr>
        <sz val="10"/>
        <rFont val="Tw Cen MT"/>
        <family val="2"/>
      </rPr>
      <t>Ouronia</t>
    </r>
  </si>
  <si>
    <r>
      <rPr>
        <sz val="9"/>
        <rFont val="Tw Cen MT"/>
        <family val="2"/>
      </rPr>
      <t>APL-I-330</t>
    </r>
  </si>
  <si>
    <r>
      <rPr>
        <sz val="9"/>
        <rFont val="Tw Cen MT"/>
        <family val="2"/>
      </rPr>
      <t>AE 323/08</t>
    </r>
  </si>
  <si>
    <r>
      <rPr>
        <sz val="9"/>
        <rFont val="Tw Cen MT"/>
        <family val="2"/>
      </rPr>
      <t>Société de Concassage &lt;&lt; L'avenir &gt;&gt; SARL</t>
    </r>
  </si>
  <si>
    <r>
      <rPr>
        <sz val="10"/>
        <rFont val="Tw Cen MT"/>
        <family val="2"/>
      </rPr>
      <t>M'Piébougou Torodo</t>
    </r>
  </si>
  <si>
    <r>
      <rPr>
        <sz val="9"/>
        <rFont val="Tw Cen MT"/>
        <family val="2"/>
      </rPr>
      <t>APL-I-3300</t>
    </r>
  </si>
  <si>
    <r>
      <rPr>
        <sz val="9"/>
        <rFont val="Tw Cen MT"/>
        <family val="2"/>
      </rPr>
      <t>AEX 2629/21</t>
    </r>
  </si>
  <si>
    <r>
      <rPr>
        <sz val="10"/>
        <rFont val="Tw Cen MT"/>
        <family val="2"/>
      </rPr>
      <t>komborea</t>
    </r>
  </si>
  <si>
    <r>
      <rPr>
        <sz val="9"/>
        <rFont val="Tw Cen MT"/>
        <family val="2"/>
      </rPr>
      <t>APL-I-3301</t>
    </r>
  </si>
  <si>
    <r>
      <rPr>
        <sz val="10"/>
        <rFont val="Tw Cen MT"/>
        <family val="2"/>
      </rPr>
      <t>Massakaroma</t>
    </r>
  </si>
  <si>
    <r>
      <rPr>
        <sz val="9"/>
        <rFont val="Tw Cen MT"/>
        <family val="2"/>
      </rPr>
      <t>APL-I-3302</t>
    </r>
  </si>
  <si>
    <r>
      <rPr>
        <sz val="9"/>
        <rFont val="Tw Cen MT"/>
        <family val="2"/>
      </rPr>
      <t>AEX 2650/21</t>
    </r>
  </si>
  <si>
    <r>
      <rPr>
        <sz val="10"/>
        <rFont val="Tw Cen MT"/>
        <family val="2"/>
      </rPr>
      <t>Sirikoro</t>
    </r>
  </si>
  <si>
    <r>
      <rPr>
        <sz val="9"/>
        <rFont val="Tw Cen MT"/>
        <family val="2"/>
      </rPr>
      <t>APL-I-3303</t>
    </r>
  </si>
  <si>
    <r>
      <rPr>
        <sz val="9"/>
        <rFont val="Tw Cen MT"/>
        <family val="2"/>
      </rPr>
      <t>Société Badenya Gold SARL</t>
    </r>
  </si>
  <si>
    <r>
      <rPr>
        <sz val="10"/>
        <rFont val="Tw Cen MT"/>
        <family val="2"/>
      </rPr>
      <t>Yatia-ouest</t>
    </r>
  </si>
  <si>
    <r>
      <rPr>
        <sz val="9"/>
        <rFont val="Tw Cen MT"/>
        <family val="2"/>
      </rPr>
      <t>APL-I-3304</t>
    </r>
  </si>
  <si>
    <r>
      <rPr>
        <sz val="9"/>
        <rFont val="Tw Cen MT"/>
        <family val="2"/>
      </rPr>
      <t>AEX 2630/21</t>
    </r>
  </si>
  <si>
    <r>
      <rPr>
        <sz val="10"/>
        <rFont val="Tw Cen MT"/>
        <family val="2"/>
      </rPr>
      <t>Dinfola</t>
    </r>
  </si>
  <si>
    <r>
      <rPr>
        <sz val="9"/>
        <rFont val="Tw Cen MT"/>
        <family val="2"/>
      </rPr>
      <t>APL-I-3305</t>
    </r>
  </si>
  <si>
    <r>
      <rPr>
        <sz val="9"/>
        <rFont val="Tw Cen MT"/>
        <family val="2"/>
      </rPr>
      <t>APL-I-3306</t>
    </r>
  </si>
  <si>
    <r>
      <rPr>
        <sz val="9"/>
        <rFont val="Tw Cen MT"/>
        <family val="2"/>
      </rPr>
      <t>AEX 2625/21</t>
    </r>
  </si>
  <si>
    <r>
      <rPr>
        <sz val="10"/>
        <rFont val="Tw Cen MT"/>
        <family val="2"/>
      </rPr>
      <t>Foréa-Ouest</t>
    </r>
  </si>
  <si>
    <r>
      <rPr>
        <sz val="9"/>
        <rFont val="Tw Cen MT"/>
        <family val="2"/>
      </rPr>
      <t>APL-I-3307</t>
    </r>
  </si>
  <si>
    <r>
      <rPr>
        <sz val="9"/>
        <rFont val="Tw Cen MT"/>
        <family val="2"/>
      </rPr>
      <t>AEX 2714/21</t>
    </r>
  </si>
  <si>
    <r>
      <rPr>
        <sz val="9"/>
        <rFont val="Tw Cen MT"/>
        <family val="2"/>
      </rPr>
      <t>APL-I-3308</t>
    </r>
  </si>
  <si>
    <r>
      <rPr>
        <sz val="9"/>
        <rFont val="Tw Cen MT"/>
        <family val="2"/>
      </rPr>
      <t>APL-I-3309</t>
    </r>
  </si>
  <si>
    <r>
      <rPr>
        <sz val="9"/>
        <rFont val="Tw Cen MT"/>
        <family val="2"/>
      </rPr>
      <t>APL-I-331</t>
    </r>
  </si>
  <si>
    <r>
      <rPr>
        <sz val="9"/>
        <rFont val="Tw Cen MT"/>
        <family val="2"/>
      </rPr>
      <t>PR 341/14</t>
    </r>
  </si>
  <si>
    <r>
      <rPr>
        <sz val="9"/>
        <rFont val="Tw Cen MT"/>
        <family val="2"/>
      </rPr>
      <t>APL-I-3310</t>
    </r>
  </si>
  <si>
    <r>
      <rPr>
        <sz val="10"/>
        <rFont val="Tw Cen MT"/>
        <family val="2"/>
      </rPr>
      <t>Mantia-Mandinnkidé-Sud</t>
    </r>
  </si>
  <si>
    <r>
      <rPr>
        <sz val="9"/>
        <rFont val="Tw Cen MT"/>
        <family val="2"/>
      </rPr>
      <t>APL-I-3311</t>
    </r>
  </si>
  <si>
    <r>
      <rPr>
        <sz val="9"/>
        <rFont val="Tw Cen MT"/>
        <family val="2"/>
      </rPr>
      <t>JIXING MINING SARL</t>
    </r>
  </si>
  <si>
    <r>
      <rPr>
        <sz val="9"/>
        <rFont val="Tw Cen MT"/>
        <family val="2"/>
      </rPr>
      <t>086152274T</t>
    </r>
  </si>
  <si>
    <r>
      <rPr>
        <sz val="9"/>
        <rFont val="Tw Cen MT"/>
        <family val="2"/>
      </rPr>
      <t>APL-I-3312</t>
    </r>
  </si>
  <si>
    <r>
      <rPr>
        <sz val="10"/>
        <rFont val="Tw Cen MT"/>
        <family val="2"/>
      </rPr>
      <t>Tiéfina Nord</t>
    </r>
  </si>
  <si>
    <r>
      <rPr>
        <sz val="9"/>
        <rFont val="Tw Cen MT"/>
        <family val="2"/>
      </rPr>
      <t>APL-I-3313</t>
    </r>
  </si>
  <si>
    <r>
      <rPr>
        <sz val="10"/>
        <rFont val="Tw Cen MT"/>
        <family val="2"/>
      </rPr>
      <t>Mantia Madinnkidé</t>
    </r>
  </si>
  <si>
    <r>
      <rPr>
        <sz val="9"/>
        <rFont val="Tw Cen MT"/>
        <family val="2"/>
      </rPr>
      <t>APL-I-3314</t>
    </r>
  </si>
  <si>
    <r>
      <rPr>
        <sz val="9"/>
        <rFont val="Tw Cen MT"/>
        <family val="2"/>
      </rPr>
      <t>AEX 2651/21</t>
    </r>
  </si>
  <si>
    <r>
      <rPr>
        <sz val="9"/>
        <rFont val="Tw Cen MT"/>
        <family val="2"/>
      </rPr>
      <t>APL-I-3315</t>
    </r>
  </si>
  <si>
    <r>
      <rPr>
        <sz val="9"/>
        <rFont val="Tw Cen MT"/>
        <family val="2"/>
      </rPr>
      <t>AEX 2624/21</t>
    </r>
  </si>
  <si>
    <r>
      <rPr>
        <sz val="9"/>
        <rFont val="Tw Cen MT"/>
        <family val="2"/>
      </rPr>
      <t>APL-I-3316</t>
    </r>
  </si>
  <si>
    <r>
      <rPr>
        <sz val="9"/>
        <rFont val="Tw Cen MT"/>
        <family val="2"/>
      </rPr>
      <t>APL-I-3317</t>
    </r>
  </si>
  <si>
    <r>
      <rPr>
        <sz val="10"/>
        <rFont val="Tw Cen MT"/>
        <family val="2"/>
      </rPr>
      <t>kegné</t>
    </r>
  </si>
  <si>
    <r>
      <rPr>
        <sz val="9"/>
        <rFont val="Tw Cen MT"/>
        <family val="2"/>
      </rPr>
      <t>APL-I-3318</t>
    </r>
  </si>
  <si>
    <r>
      <rPr>
        <sz val="9"/>
        <rFont val="Tw Cen MT"/>
        <family val="2"/>
      </rPr>
      <t>AEX 2623/21</t>
    </r>
  </si>
  <si>
    <r>
      <rPr>
        <sz val="10"/>
        <rFont val="Tw Cen MT"/>
        <family val="2"/>
      </rPr>
      <t>Balé-Kadiel</t>
    </r>
  </si>
  <si>
    <r>
      <rPr>
        <sz val="9"/>
        <rFont val="Tw Cen MT"/>
        <family val="2"/>
      </rPr>
      <t>APL-I-3319</t>
    </r>
  </si>
  <si>
    <r>
      <rPr>
        <sz val="9"/>
        <rFont val="Tw Cen MT"/>
        <family val="2"/>
      </rPr>
      <t>APL-I-332</t>
    </r>
  </si>
  <si>
    <r>
      <rPr>
        <sz val="9"/>
        <rFont val="Tw Cen MT"/>
        <family val="2"/>
      </rPr>
      <t>PR 327/14</t>
    </r>
  </si>
  <si>
    <r>
      <rPr>
        <sz val="9"/>
        <rFont val="Tw Cen MT"/>
        <family val="2"/>
      </rPr>
      <t>APL-I-3320</t>
    </r>
  </si>
  <si>
    <r>
      <rPr>
        <sz val="9"/>
        <rFont val="Tw Cen MT"/>
        <family val="2"/>
      </rPr>
      <t>APL-I-3321</t>
    </r>
  </si>
  <si>
    <r>
      <rPr>
        <sz val="9"/>
        <rFont val="Tw Cen MT"/>
        <family val="2"/>
      </rPr>
      <t>AEX 2669/21</t>
    </r>
  </si>
  <si>
    <r>
      <rPr>
        <sz val="9"/>
        <rFont val="Tw Cen MT"/>
        <family val="2"/>
      </rPr>
      <t>" UNIVERS GOLD MINING CORPORTION "SARLU</t>
    </r>
  </si>
  <si>
    <r>
      <rPr>
        <sz val="9"/>
        <rFont val="Tw Cen MT"/>
        <family val="2"/>
      </rPr>
      <t>086152452P</t>
    </r>
  </si>
  <si>
    <r>
      <rPr>
        <sz val="10"/>
        <rFont val="Tw Cen MT"/>
        <family val="2"/>
      </rPr>
      <t>Sanokolé-Sud</t>
    </r>
  </si>
  <si>
    <r>
      <rPr>
        <sz val="9"/>
        <rFont val="Tw Cen MT"/>
        <family val="2"/>
      </rPr>
      <t>APL-I-3322</t>
    </r>
  </si>
  <si>
    <r>
      <rPr>
        <sz val="9"/>
        <rFont val="Tw Cen MT"/>
        <family val="2"/>
      </rPr>
      <t>SOUTH EAST MALI GOLD SARL</t>
    </r>
  </si>
  <si>
    <r>
      <rPr>
        <sz val="9"/>
        <rFont val="Tw Cen MT"/>
        <family val="2"/>
      </rPr>
      <t>087801028R</t>
    </r>
  </si>
  <si>
    <r>
      <rPr>
        <sz val="9"/>
        <rFont val="Tw Cen MT"/>
        <family val="2"/>
      </rPr>
      <t>APL-I-3323</t>
    </r>
  </si>
  <si>
    <r>
      <rPr>
        <sz val="9"/>
        <rFont val="Tw Cen MT"/>
        <family val="2"/>
      </rPr>
      <t>APL-I-3324</t>
    </r>
  </si>
  <si>
    <r>
      <rPr>
        <sz val="9"/>
        <rFont val="Tw Cen MT"/>
        <family val="2"/>
      </rPr>
      <t>APL-I-3325</t>
    </r>
  </si>
  <si>
    <r>
      <rPr>
        <sz val="10"/>
        <rFont val="Tw Cen MT"/>
        <family val="2"/>
      </rPr>
      <t>goubounguedou</t>
    </r>
  </si>
  <si>
    <r>
      <rPr>
        <sz val="9"/>
        <rFont val="Tw Cen MT"/>
        <family val="2"/>
      </rPr>
      <t>APL-I-3326</t>
    </r>
  </si>
  <si>
    <r>
      <rPr>
        <sz val="9"/>
        <rFont val="Tw Cen MT"/>
        <family val="2"/>
      </rPr>
      <t>AEXC 2664/21</t>
    </r>
  </si>
  <si>
    <r>
      <rPr>
        <sz val="10"/>
        <rFont val="Tw Cen MT"/>
        <family val="2"/>
      </rPr>
      <t>kalabougou</t>
    </r>
  </si>
  <si>
    <r>
      <rPr>
        <sz val="9"/>
        <rFont val="Tw Cen MT"/>
        <family val="2"/>
      </rPr>
      <t>APL-I-3327</t>
    </r>
  </si>
  <si>
    <r>
      <rPr>
        <sz val="9"/>
        <rFont val="Tw Cen MT"/>
        <family val="2"/>
      </rPr>
      <t>AEXC 2707/21</t>
    </r>
  </si>
  <si>
    <r>
      <rPr>
        <sz val="10"/>
        <rFont val="Tw Cen MT"/>
        <family val="2"/>
      </rPr>
      <t>Kamba-Ouest</t>
    </r>
  </si>
  <si>
    <r>
      <rPr>
        <sz val="9"/>
        <rFont val="Tw Cen MT"/>
        <family val="2"/>
      </rPr>
      <t>APL-I-3328</t>
    </r>
  </si>
  <si>
    <r>
      <rPr>
        <sz val="9"/>
        <rFont val="Tw Cen MT"/>
        <family val="2"/>
      </rPr>
      <t>AEX 2667/21</t>
    </r>
  </si>
  <si>
    <r>
      <rPr>
        <sz val="9"/>
        <rFont val="Tw Cen MT"/>
        <family val="2"/>
      </rPr>
      <t>BLACKSEEDS RESOURCES LIMITED-MALI SARLU</t>
    </r>
  </si>
  <si>
    <r>
      <rPr>
        <sz val="9"/>
        <rFont val="Tw Cen MT"/>
        <family val="2"/>
      </rPr>
      <t>082249028T</t>
    </r>
  </si>
  <si>
    <r>
      <rPr>
        <sz val="10"/>
        <rFont val="Tw Cen MT"/>
        <family val="2"/>
      </rPr>
      <t>Dramapo</t>
    </r>
  </si>
  <si>
    <r>
      <rPr>
        <sz val="9"/>
        <rFont val="Tw Cen MT"/>
        <family val="2"/>
      </rPr>
      <t>APL-I-3329</t>
    </r>
  </si>
  <si>
    <r>
      <rPr>
        <sz val="9"/>
        <rFont val="Tw Cen MT"/>
        <family val="2"/>
      </rPr>
      <t>AEX 2660/21</t>
    </r>
  </si>
  <si>
    <r>
      <rPr>
        <sz val="10"/>
        <rFont val="Tw Cen MT"/>
        <family val="2"/>
      </rPr>
      <t>Tiekourala</t>
    </r>
  </si>
  <si>
    <r>
      <rPr>
        <sz val="9"/>
        <rFont val="Tw Cen MT"/>
        <family val="2"/>
      </rPr>
      <t>APL-I-333</t>
    </r>
  </si>
  <si>
    <r>
      <rPr>
        <sz val="9"/>
        <rFont val="Tw Cen MT"/>
        <family val="2"/>
      </rPr>
      <t>PR 336/14</t>
    </r>
  </si>
  <si>
    <r>
      <rPr>
        <sz val="9"/>
        <rFont val="Tw Cen MT"/>
        <family val="2"/>
      </rPr>
      <t>APL-I-3330</t>
    </r>
  </si>
  <si>
    <r>
      <rPr>
        <sz val="10"/>
        <rFont val="Tw Cen MT"/>
        <family val="2"/>
      </rPr>
      <t>Mérémidi</t>
    </r>
  </si>
  <si>
    <r>
      <rPr>
        <sz val="9"/>
        <rFont val="Tw Cen MT"/>
        <family val="2"/>
      </rPr>
      <t>APL-I-3331</t>
    </r>
  </si>
  <si>
    <r>
      <rPr>
        <sz val="9"/>
        <rFont val="Tw Cen MT"/>
        <family val="2"/>
      </rPr>
      <t>APL-I-3332</t>
    </r>
  </si>
  <si>
    <r>
      <rPr>
        <sz val="9"/>
        <rFont val="Tw Cen MT"/>
        <family val="2"/>
      </rPr>
      <t>APL-I-3333</t>
    </r>
  </si>
  <si>
    <r>
      <rPr>
        <sz val="9"/>
        <rFont val="Tw Cen MT"/>
        <family val="2"/>
      </rPr>
      <t>AEX 2661/21</t>
    </r>
  </si>
  <si>
    <r>
      <rPr>
        <sz val="9"/>
        <rFont val="Tw Cen MT"/>
        <family val="2"/>
      </rPr>
      <t>" BARIS GOLD SARL"</t>
    </r>
  </si>
  <si>
    <r>
      <rPr>
        <sz val="9"/>
        <rFont val="Tw Cen MT"/>
        <family val="2"/>
      </rPr>
      <t>086150680R</t>
    </r>
  </si>
  <si>
    <r>
      <rPr>
        <sz val="10"/>
        <rFont val="Tw Cen MT"/>
        <family val="2"/>
      </rPr>
      <t>Assabarila</t>
    </r>
  </si>
  <si>
    <r>
      <rPr>
        <sz val="9"/>
        <rFont val="Tw Cen MT"/>
        <family val="2"/>
      </rPr>
      <t>APL-I-3334</t>
    </r>
  </si>
  <si>
    <r>
      <rPr>
        <sz val="9"/>
        <rFont val="Tw Cen MT"/>
        <family val="2"/>
      </rPr>
      <t>APL-I-3335</t>
    </r>
  </si>
  <si>
    <r>
      <rPr>
        <sz val="9"/>
        <rFont val="Tw Cen MT"/>
        <family val="2"/>
      </rPr>
      <t>AEX 2666/21</t>
    </r>
  </si>
  <si>
    <r>
      <rPr>
        <sz val="10"/>
        <rFont val="Tw Cen MT"/>
        <family val="2"/>
      </rPr>
      <t>Sabéré-koulo</t>
    </r>
  </si>
  <si>
    <r>
      <rPr>
        <sz val="9"/>
        <rFont val="Tw Cen MT"/>
        <family val="2"/>
      </rPr>
      <t>APL-I-3336</t>
    </r>
  </si>
  <si>
    <r>
      <rPr>
        <sz val="9"/>
        <rFont val="Tw Cen MT"/>
        <family val="2"/>
      </rPr>
      <t>APL-I-3337</t>
    </r>
  </si>
  <si>
    <r>
      <rPr>
        <sz val="10"/>
        <rFont val="Tw Cen MT"/>
        <family val="2"/>
      </rPr>
      <t>Fonkourakore</t>
    </r>
  </si>
  <si>
    <r>
      <rPr>
        <sz val="9"/>
        <rFont val="Tw Cen MT"/>
        <family val="2"/>
      </rPr>
      <t>APL-I-3338</t>
    </r>
  </si>
  <si>
    <r>
      <rPr>
        <sz val="9"/>
        <rFont val="Tw Cen MT"/>
        <family val="2"/>
      </rPr>
      <t>AEX 2668/21</t>
    </r>
  </si>
  <si>
    <r>
      <rPr>
        <sz val="10"/>
        <rFont val="Tw Cen MT"/>
        <family val="2"/>
      </rPr>
      <t>Korampo</t>
    </r>
  </si>
  <si>
    <r>
      <rPr>
        <sz val="9"/>
        <rFont val="Tw Cen MT"/>
        <family val="2"/>
      </rPr>
      <t>APL-I-3339</t>
    </r>
  </si>
  <si>
    <r>
      <rPr>
        <sz val="9"/>
        <rFont val="Tw Cen MT"/>
        <family val="2"/>
      </rPr>
      <t>AEX 2662/21</t>
    </r>
  </si>
  <si>
    <r>
      <rPr>
        <sz val="10"/>
        <rFont val="Tw Cen MT"/>
        <family val="2"/>
      </rPr>
      <t>Bedédala</t>
    </r>
  </si>
  <si>
    <r>
      <rPr>
        <sz val="9"/>
        <rFont val="Tw Cen MT"/>
        <family val="2"/>
      </rPr>
      <t>APL-I-334</t>
    </r>
  </si>
  <si>
    <r>
      <rPr>
        <sz val="9"/>
        <rFont val="Tw Cen MT"/>
        <family val="2"/>
      </rPr>
      <t>AE 328/12</t>
    </r>
  </si>
  <si>
    <r>
      <rPr>
        <sz val="10"/>
        <rFont val="Tw Cen MT"/>
        <family val="2"/>
      </rPr>
      <t>Nianfan</t>
    </r>
  </si>
  <si>
    <r>
      <rPr>
        <sz val="9"/>
        <rFont val="Tw Cen MT"/>
        <family val="2"/>
      </rPr>
      <t>APL-I-3340</t>
    </r>
  </si>
  <si>
    <r>
      <rPr>
        <sz val="9"/>
        <rFont val="Tw Cen MT"/>
        <family val="2"/>
      </rPr>
      <t>AEX 2663/21</t>
    </r>
  </si>
  <si>
    <r>
      <rPr>
        <sz val="9"/>
        <rFont val="Tw Cen MT"/>
        <family val="2"/>
      </rPr>
      <t>MIRACLE SARL</t>
    </r>
  </si>
  <si>
    <r>
      <rPr>
        <sz val="9"/>
        <rFont val="Tw Cen MT"/>
        <family val="2"/>
      </rPr>
      <t>083336313L</t>
    </r>
  </si>
  <si>
    <r>
      <rPr>
        <sz val="9"/>
        <rFont val="Tw Cen MT"/>
        <family val="2"/>
      </rPr>
      <t>APL-I-3341</t>
    </r>
  </si>
  <si>
    <r>
      <rPr>
        <sz val="9"/>
        <rFont val="Tw Cen MT"/>
        <family val="2"/>
      </rPr>
      <t>AEX 2665/21</t>
    </r>
  </si>
  <si>
    <r>
      <rPr>
        <sz val="9"/>
        <rFont val="Tw Cen MT"/>
        <family val="2"/>
      </rPr>
      <t>Eaux souterraines du Mali Sarl</t>
    </r>
  </si>
  <si>
    <r>
      <rPr>
        <sz val="9"/>
        <rFont val="Tw Cen MT"/>
        <family val="2"/>
      </rPr>
      <t>086127565X</t>
    </r>
  </si>
  <si>
    <r>
      <rPr>
        <sz val="10"/>
        <rFont val="Tw Cen MT"/>
        <family val="2"/>
      </rPr>
      <t>Tombola-ouest</t>
    </r>
  </si>
  <si>
    <r>
      <rPr>
        <sz val="9"/>
        <rFont val="Tw Cen MT"/>
        <family val="2"/>
      </rPr>
      <t>APL-I-3342</t>
    </r>
  </si>
  <si>
    <r>
      <rPr>
        <sz val="9"/>
        <rFont val="Tw Cen MT"/>
        <family val="2"/>
      </rPr>
      <t>APL-I-3343</t>
    </r>
  </si>
  <si>
    <r>
      <rPr>
        <sz val="10"/>
        <rFont val="Tw Cen MT"/>
        <family val="2"/>
      </rPr>
      <t>kouremalé-nord</t>
    </r>
  </si>
  <si>
    <r>
      <rPr>
        <sz val="9"/>
        <rFont val="Tw Cen MT"/>
        <family val="2"/>
      </rPr>
      <t>APL-I-3344</t>
    </r>
  </si>
  <si>
    <r>
      <rPr>
        <sz val="9"/>
        <rFont val="Tw Cen MT"/>
        <family val="2"/>
      </rPr>
      <t>APL-I-3345</t>
    </r>
  </si>
  <si>
    <r>
      <rPr>
        <sz val="9"/>
        <rFont val="Tw Cen MT"/>
        <family val="2"/>
      </rPr>
      <t>APL-I-3346</t>
    </r>
  </si>
  <si>
    <r>
      <rPr>
        <sz val="9"/>
        <rFont val="Tw Cen MT"/>
        <family val="2"/>
      </rPr>
      <t>AEX 2693/21</t>
    </r>
  </si>
  <si>
    <r>
      <rPr>
        <sz val="9"/>
        <rFont val="Tw Cen MT"/>
        <family val="2"/>
      </rPr>
      <t>APL-I-3347</t>
    </r>
  </si>
  <si>
    <r>
      <rPr>
        <sz val="9"/>
        <rFont val="Tw Cen MT"/>
        <family val="2"/>
      </rPr>
      <t>AEX 2690/21</t>
    </r>
  </si>
  <si>
    <r>
      <rPr>
        <sz val="9"/>
        <rFont val="Tw Cen MT"/>
        <family val="2"/>
      </rPr>
      <t>APL-I-3348</t>
    </r>
  </si>
  <si>
    <r>
      <rPr>
        <sz val="9"/>
        <rFont val="Tw Cen MT"/>
        <family val="2"/>
      </rPr>
      <t>AEX 2694/21</t>
    </r>
  </si>
  <si>
    <r>
      <rPr>
        <sz val="9"/>
        <rFont val="Tw Cen MT"/>
        <family val="2"/>
      </rPr>
      <t>" BEKA HERE GOLD MINING"SARLU</t>
    </r>
  </si>
  <si>
    <r>
      <rPr>
        <sz val="10"/>
        <rFont val="Tw Cen MT"/>
        <family val="2"/>
      </rPr>
      <t>SIMBAKOURE-NORD</t>
    </r>
  </si>
  <si>
    <r>
      <rPr>
        <sz val="9"/>
        <rFont val="Tw Cen MT"/>
        <family val="2"/>
      </rPr>
      <t>APL-I-3349</t>
    </r>
  </si>
  <si>
    <r>
      <rPr>
        <sz val="9"/>
        <rFont val="Tw Cen MT"/>
        <family val="2"/>
      </rPr>
      <t>AEX 2686/21</t>
    </r>
  </si>
  <si>
    <r>
      <rPr>
        <sz val="9"/>
        <rFont val="Tw Cen MT"/>
        <family val="2"/>
      </rPr>
      <t>APL-I-335</t>
    </r>
  </si>
  <si>
    <r>
      <rPr>
        <sz val="9"/>
        <rFont val="Tw Cen MT"/>
        <family val="2"/>
      </rPr>
      <t>PR 329/10</t>
    </r>
  </si>
  <si>
    <r>
      <rPr>
        <sz val="9"/>
        <rFont val="Tw Cen MT"/>
        <family val="2"/>
      </rPr>
      <t>MGWA-MALI-SARL</t>
    </r>
  </si>
  <si>
    <r>
      <rPr>
        <sz val="9"/>
        <rFont val="Tw Cen MT"/>
        <family val="2"/>
      </rPr>
      <t>083317368F</t>
    </r>
  </si>
  <si>
    <r>
      <rPr>
        <sz val="10"/>
        <rFont val="Tw Cen MT"/>
        <family val="2"/>
      </rPr>
      <t>In Darset</t>
    </r>
  </si>
  <si>
    <r>
      <rPr>
        <sz val="9"/>
        <rFont val="Tw Cen MT"/>
        <family val="2"/>
      </rPr>
      <t>APL-I-3350</t>
    </r>
  </si>
  <si>
    <r>
      <rPr>
        <sz val="10"/>
        <rFont val="Tw Cen MT"/>
        <family val="2"/>
      </rPr>
      <t>GOUENE-EST</t>
    </r>
  </si>
  <si>
    <r>
      <rPr>
        <sz val="9"/>
        <rFont val="Tw Cen MT"/>
        <family val="2"/>
      </rPr>
      <t>APL-I-3351</t>
    </r>
  </si>
  <si>
    <r>
      <rPr>
        <sz val="10"/>
        <rFont val="Tw Cen MT"/>
        <family val="2"/>
      </rPr>
      <t>ngolopéné-ouest</t>
    </r>
  </si>
  <si>
    <r>
      <rPr>
        <sz val="9"/>
        <rFont val="Tw Cen MT"/>
        <family val="2"/>
      </rPr>
      <t>APL-I-3352</t>
    </r>
  </si>
  <si>
    <r>
      <rPr>
        <sz val="9"/>
        <rFont val="Tw Cen MT"/>
        <family val="2"/>
      </rPr>
      <t>"LOCAL MINING-SAS"</t>
    </r>
  </si>
  <si>
    <r>
      <rPr>
        <sz val="9"/>
        <rFont val="Tw Cen MT"/>
        <family val="2"/>
      </rPr>
      <t>086153021G</t>
    </r>
  </si>
  <si>
    <r>
      <rPr>
        <sz val="9"/>
        <rFont val="Tw Cen MT"/>
        <family val="2"/>
      </rPr>
      <t>APL-I-3353</t>
    </r>
  </si>
  <si>
    <r>
      <rPr>
        <sz val="9"/>
        <rFont val="Tw Cen MT"/>
        <family val="2"/>
      </rPr>
      <t>AEX 2691/21</t>
    </r>
  </si>
  <si>
    <r>
      <rPr>
        <sz val="10"/>
        <rFont val="Tw Cen MT"/>
        <family val="2"/>
      </rPr>
      <t>Guénégoré</t>
    </r>
  </si>
  <si>
    <r>
      <rPr>
        <sz val="9"/>
        <rFont val="Tw Cen MT"/>
        <family val="2"/>
      </rPr>
      <t>APL-I-3354</t>
    </r>
  </si>
  <si>
    <r>
      <rPr>
        <sz val="9"/>
        <rFont val="Tw Cen MT"/>
        <family val="2"/>
      </rPr>
      <t>AEX 2720/21</t>
    </r>
  </si>
  <si>
    <r>
      <rPr>
        <sz val="9"/>
        <rFont val="Tw Cen MT"/>
        <family val="2"/>
      </rPr>
      <t>" G.MINING CONSULTING "SARL</t>
    </r>
  </si>
  <si>
    <r>
      <rPr>
        <sz val="9"/>
        <rFont val="Tw Cen MT"/>
        <family val="2"/>
      </rPr>
      <t>084138484A</t>
    </r>
  </si>
  <si>
    <r>
      <rPr>
        <sz val="9"/>
        <rFont val="Tw Cen MT"/>
        <family val="2"/>
      </rPr>
      <t>APL-I-3355</t>
    </r>
  </si>
  <si>
    <r>
      <rPr>
        <sz val="9"/>
        <rFont val="Tw Cen MT"/>
        <family val="2"/>
      </rPr>
      <t>AEX 2706/21</t>
    </r>
  </si>
  <si>
    <r>
      <rPr>
        <sz val="9"/>
        <rFont val="Tw Cen MT"/>
        <family val="2"/>
      </rPr>
      <t>" PING.AN.MINING.SARL</t>
    </r>
  </si>
  <si>
    <r>
      <rPr>
        <sz val="9"/>
        <rFont val="Tw Cen MT"/>
        <family val="2"/>
      </rPr>
      <t>083342510G</t>
    </r>
  </si>
  <si>
    <r>
      <rPr>
        <sz val="9"/>
        <rFont val="Tw Cen MT"/>
        <family val="2"/>
      </rPr>
      <t>APL-I-3356</t>
    </r>
  </si>
  <si>
    <r>
      <rPr>
        <sz val="10"/>
        <rFont val="Tw Cen MT"/>
        <family val="2"/>
      </rPr>
      <t>sokourani</t>
    </r>
  </si>
  <si>
    <r>
      <rPr>
        <sz val="9"/>
        <rFont val="Tw Cen MT"/>
        <family val="2"/>
      </rPr>
      <t>APL-I-3357</t>
    </r>
  </si>
  <si>
    <r>
      <rPr>
        <sz val="10"/>
        <rFont val="Tw Cen MT"/>
        <family val="2"/>
      </rPr>
      <t>BAFOULABE-OUEST</t>
    </r>
  </si>
  <si>
    <r>
      <rPr>
        <sz val="9"/>
        <rFont val="Tw Cen MT"/>
        <family val="2"/>
      </rPr>
      <t>APL-I-3358</t>
    </r>
  </si>
  <si>
    <r>
      <rPr>
        <sz val="9"/>
        <rFont val="Tw Cen MT"/>
        <family val="2"/>
      </rPr>
      <t>AEX 2688/21</t>
    </r>
  </si>
  <si>
    <r>
      <rPr>
        <sz val="10"/>
        <rFont val="Tw Cen MT"/>
        <family val="2"/>
      </rPr>
      <t>Manta</t>
    </r>
  </si>
  <si>
    <r>
      <rPr>
        <sz val="9"/>
        <rFont val="Tw Cen MT"/>
        <family val="2"/>
      </rPr>
      <t>APL-I-3359</t>
    </r>
  </si>
  <si>
    <r>
      <rPr>
        <sz val="9"/>
        <rFont val="Tw Cen MT"/>
        <family val="2"/>
      </rPr>
      <t>AEXC 2711/21</t>
    </r>
  </si>
  <si>
    <r>
      <rPr>
        <sz val="9"/>
        <rFont val="Tw Cen MT"/>
        <family val="2"/>
      </rPr>
      <t>APL-I-336</t>
    </r>
  </si>
  <si>
    <r>
      <rPr>
        <sz val="9"/>
        <rFont val="Tw Cen MT"/>
        <family val="2"/>
      </rPr>
      <t>PR 330/10</t>
    </r>
  </si>
  <si>
    <r>
      <rPr>
        <sz val="9"/>
        <rFont val="Tw Cen MT"/>
        <family val="2"/>
      </rPr>
      <t>APL-I-3360</t>
    </r>
  </si>
  <si>
    <r>
      <rPr>
        <sz val="9"/>
        <rFont val="Tw Cen MT"/>
        <family val="2"/>
      </rPr>
      <t>AEXC 2710/21</t>
    </r>
  </si>
  <si>
    <r>
      <rPr>
        <sz val="9"/>
        <rFont val="Tw Cen MT"/>
        <family val="2"/>
      </rPr>
      <t>APL-I-3361</t>
    </r>
  </si>
  <si>
    <r>
      <rPr>
        <sz val="9"/>
        <rFont val="Tw Cen MT"/>
        <family val="2"/>
      </rPr>
      <t>AEXC 2709/21</t>
    </r>
  </si>
  <si>
    <r>
      <rPr>
        <sz val="9"/>
        <rFont val="Tw Cen MT"/>
        <family val="2"/>
      </rPr>
      <t>APL-I-3362</t>
    </r>
  </si>
  <si>
    <r>
      <rPr>
        <sz val="9"/>
        <rFont val="Tw Cen MT"/>
        <family val="2"/>
      </rPr>
      <t>AEXC 2712/21</t>
    </r>
  </si>
  <si>
    <r>
      <rPr>
        <sz val="9"/>
        <rFont val="Tw Cen MT"/>
        <family val="2"/>
      </rPr>
      <t>APL-I-3363</t>
    </r>
  </si>
  <si>
    <r>
      <rPr>
        <sz val="9"/>
        <rFont val="Tw Cen MT"/>
        <family val="2"/>
      </rPr>
      <t>" HONGDA HAOCHENG" SARL</t>
    </r>
  </si>
  <si>
    <r>
      <rPr>
        <sz val="9"/>
        <rFont val="Tw Cen MT"/>
        <family val="2"/>
      </rPr>
      <t>082249052N</t>
    </r>
  </si>
  <si>
    <r>
      <rPr>
        <sz val="10"/>
        <rFont val="Tw Cen MT"/>
        <family val="2"/>
      </rPr>
      <t>SAREYERA</t>
    </r>
  </si>
  <si>
    <r>
      <rPr>
        <sz val="9"/>
        <rFont val="Tw Cen MT"/>
        <family val="2"/>
      </rPr>
      <t>APL-I-3364</t>
    </r>
  </si>
  <si>
    <r>
      <rPr>
        <sz val="10"/>
        <rFont val="Tw Cen MT"/>
        <family val="2"/>
      </rPr>
      <t>Tokoda-koura</t>
    </r>
  </si>
  <si>
    <r>
      <rPr>
        <sz val="9"/>
        <rFont val="Tw Cen MT"/>
        <family val="2"/>
      </rPr>
      <t>APL-I-3365</t>
    </r>
  </si>
  <si>
    <r>
      <rPr>
        <sz val="9"/>
        <rFont val="Tw Cen MT"/>
        <family val="2"/>
      </rPr>
      <t>APL-I-3366</t>
    </r>
  </si>
  <si>
    <r>
      <rPr>
        <sz val="9"/>
        <rFont val="Tw Cen MT"/>
        <family val="2"/>
      </rPr>
      <t>AEX 2689/21</t>
    </r>
  </si>
  <si>
    <r>
      <rPr>
        <sz val="10"/>
        <rFont val="Tw Cen MT"/>
        <family val="2"/>
      </rPr>
      <t>Baguita</t>
    </r>
  </si>
  <si>
    <r>
      <rPr>
        <sz val="9"/>
        <rFont val="Tw Cen MT"/>
        <family val="2"/>
      </rPr>
      <t>APL-I-3367</t>
    </r>
  </si>
  <si>
    <r>
      <rPr>
        <sz val="9"/>
        <rFont val="Tw Cen MT"/>
        <family val="2"/>
      </rPr>
      <t>APL-I-3368</t>
    </r>
  </si>
  <si>
    <r>
      <rPr>
        <sz val="9"/>
        <rFont val="Tw Cen MT"/>
        <family val="2"/>
      </rPr>
      <t>" SOCIETE MINIERE BAMA " SO.MI.B SARLU</t>
    </r>
  </si>
  <si>
    <r>
      <rPr>
        <sz val="10"/>
        <rFont val="Tw Cen MT"/>
        <family val="2"/>
      </rPr>
      <t>Faladjè-Est</t>
    </r>
  </si>
  <si>
    <r>
      <rPr>
        <sz val="9"/>
        <rFont val="Tw Cen MT"/>
        <family val="2"/>
      </rPr>
      <t>APL-I-3369</t>
    </r>
  </si>
  <si>
    <r>
      <rPr>
        <sz val="9"/>
        <rFont val="Tw Cen MT"/>
        <family val="2"/>
      </rPr>
      <t>AEX 2687/21</t>
    </r>
  </si>
  <si>
    <r>
      <rPr>
        <sz val="9"/>
        <rFont val="Tw Cen MT"/>
        <family val="2"/>
      </rPr>
      <t>APL-I-337</t>
    </r>
  </si>
  <si>
    <r>
      <rPr>
        <sz val="9"/>
        <rFont val="Tw Cen MT"/>
        <family val="2"/>
      </rPr>
      <t>PR 331/10</t>
    </r>
  </si>
  <si>
    <r>
      <rPr>
        <sz val="9"/>
        <rFont val="Tw Cen MT"/>
        <family val="2"/>
      </rPr>
      <t>APL-I-3370</t>
    </r>
  </si>
  <si>
    <r>
      <rPr>
        <sz val="9"/>
        <rFont val="Tw Cen MT"/>
        <family val="2"/>
      </rPr>
      <t>SUPREME GOLD CORPORATION SARLU</t>
    </r>
  </si>
  <si>
    <r>
      <rPr>
        <sz val="9"/>
        <rFont val="Tw Cen MT"/>
        <family val="2"/>
      </rPr>
      <t>084138430M</t>
    </r>
  </si>
  <si>
    <r>
      <rPr>
        <sz val="9"/>
        <rFont val="Tw Cen MT"/>
        <family val="2"/>
      </rPr>
      <t>APL-I-3371</t>
    </r>
  </si>
  <si>
    <r>
      <rPr>
        <sz val="10"/>
        <rFont val="Tw Cen MT"/>
        <family val="2"/>
      </rPr>
      <t>Zeguere</t>
    </r>
  </si>
  <si>
    <r>
      <rPr>
        <sz val="9"/>
        <rFont val="Tw Cen MT"/>
        <family val="2"/>
      </rPr>
      <t>APL-I-3372</t>
    </r>
  </si>
  <si>
    <r>
      <rPr>
        <sz val="9"/>
        <rFont val="Tw Cen MT"/>
        <family val="2"/>
      </rPr>
      <t>AEX 2692/21</t>
    </r>
  </si>
  <si>
    <r>
      <rPr>
        <sz val="10"/>
        <rFont val="Tw Cen MT"/>
        <family val="2"/>
      </rPr>
      <t>NIANI-Sud</t>
    </r>
  </si>
  <si>
    <r>
      <rPr>
        <sz val="9"/>
        <rFont val="Tw Cen MT"/>
        <family val="2"/>
      </rPr>
      <t>APL-I-3373</t>
    </r>
  </si>
  <si>
    <r>
      <rPr>
        <sz val="9"/>
        <rFont val="Tw Cen MT"/>
        <family val="2"/>
      </rPr>
      <t>" TENG FEI " -SARL</t>
    </r>
  </si>
  <si>
    <r>
      <rPr>
        <sz val="9"/>
        <rFont val="Tw Cen MT"/>
        <family val="2"/>
      </rPr>
      <t>082248881B</t>
    </r>
  </si>
  <si>
    <r>
      <rPr>
        <sz val="9"/>
        <rFont val="Tw Cen MT"/>
        <family val="2"/>
      </rPr>
      <t>APL-I-3374</t>
    </r>
  </si>
  <si>
    <r>
      <rPr>
        <sz val="9"/>
        <rFont val="Tw Cen MT"/>
        <family val="2"/>
      </rPr>
      <t>AEX 2705/21</t>
    </r>
  </si>
  <si>
    <r>
      <rPr>
        <sz val="10"/>
        <rFont val="Tw Cen MT"/>
        <family val="2"/>
      </rPr>
      <t>Tabou</t>
    </r>
  </si>
  <si>
    <r>
      <rPr>
        <sz val="9"/>
        <rFont val="Tw Cen MT"/>
        <family val="2"/>
      </rPr>
      <t>APL-I-3375</t>
    </r>
  </si>
  <si>
    <r>
      <rPr>
        <sz val="10"/>
        <rFont val="Tw Cen MT"/>
        <family val="2"/>
      </rPr>
      <t>Dioulafoundo-Sud</t>
    </r>
  </si>
  <si>
    <r>
      <rPr>
        <sz val="9"/>
        <rFont val="Tw Cen MT"/>
        <family val="2"/>
      </rPr>
      <t>APL-I-3376</t>
    </r>
  </si>
  <si>
    <r>
      <rPr>
        <sz val="10"/>
        <rFont val="Tw Cen MT"/>
        <family val="2"/>
      </rPr>
      <t>Madinadiou</t>
    </r>
  </si>
  <si>
    <r>
      <rPr>
        <sz val="9"/>
        <rFont val="Tw Cen MT"/>
        <family val="2"/>
      </rPr>
      <t>APL-I-3377</t>
    </r>
  </si>
  <si>
    <r>
      <rPr>
        <sz val="10"/>
        <rFont val="Tw Cen MT"/>
        <family val="2"/>
      </rPr>
      <t>Siranikele</t>
    </r>
  </si>
  <si>
    <r>
      <rPr>
        <sz val="9"/>
        <rFont val="Tw Cen MT"/>
        <family val="2"/>
      </rPr>
      <t>APL-I-3378</t>
    </r>
  </si>
  <si>
    <r>
      <rPr>
        <sz val="9"/>
        <rFont val="Tw Cen MT"/>
        <family val="2"/>
      </rPr>
      <t>PR 2019 2724/21</t>
    </r>
  </si>
  <si>
    <r>
      <rPr>
        <sz val="9"/>
        <rFont val="Tw Cen MT"/>
        <family val="2"/>
      </rPr>
      <t>NIARE MINING SARL</t>
    </r>
  </si>
  <si>
    <r>
      <rPr>
        <sz val="9"/>
        <rFont val="Tw Cen MT"/>
        <family val="2"/>
      </rPr>
      <t>082249198D</t>
    </r>
  </si>
  <si>
    <r>
      <rPr>
        <sz val="10"/>
        <rFont val="Tw Cen MT"/>
        <family val="2"/>
      </rPr>
      <t>Sépola</t>
    </r>
  </si>
  <si>
    <r>
      <rPr>
        <sz val="9"/>
        <rFont val="Tw Cen MT"/>
        <family val="2"/>
      </rPr>
      <t>APL-I-3379</t>
    </r>
  </si>
  <si>
    <r>
      <rPr>
        <sz val="9"/>
        <rFont val="Tw Cen MT"/>
        <family val="2"/>
      </rPr>
      <t>APL-I-338</t>
    </r>
  </si>
  <si>
    <r>
      <rPr>
        <sz val="9"/>
        <rFont val="Tw Cen MT"/>
        <family val="2"/>
      </rPr>
      <t>PR 332/11</t>
    </r>
  </si>
  <si>
    <r>
      <rPr>
        <sz val="9"/>
        <rFont val="Tw Cen MT"/>
        <family val="2"/>
      </rPr>
      <t>APL-I-3380</t>
    </r>
  </si>
  <si>
    <r>
      <rPr>
        <sz val="9"/>
        <rFont val="Tw Cen MT"/>
        <family val="2"/>
      </rPr>
      <t>APL-I-3381</t>
    </r>
  </si>
  <si>
    <r>
      <rPr>
        <sz val="9"/>
        <rFont val="Tw Cen MT"/>
        <family val="2"/>
      </rPr>
      <t>APL-I-3382</t>
    </r>
  </si>
  <si>
    <r>
      <rPr>
        <sz val="9"/>
        <rFont val="Tw Cen MT"/>
        <family val="2"/>
      </rPr>
      <t>AEX 2719/21</t>
    </r>
  </si>
  <si>
    <r>
      <rPr>
        <sz val="9"/>
        <rFont val="Tw Cen MT"/>
        <family val="2"/>
      </rPr>
      <t>ABBA GOLD</t>
    </r>
  </si>
  <si>
    <r>
      <rPr>
        <sz val="9"/>
        <rFont val="Tw Cen MT"/>
        <family val="2"/>
      </rPr>
      <t>085147154T</t>
    </r>
  </si>
  <si>
    <r>
      <rPr>
        <sz val="9"/>
        <rFont val="Tw Cen MT"/>
        <family val="2"/>
      </rPr>
      <t>APL-I-3383</t>
    </r>
  </si>
  <si>
    <r>
      <rPr>
        <sz val="9"/>
        <rFont val="Tw Cen MT"/>
        <family val="2"/>
      </rPr>
      <t>APL-I-3384</t>
    </r>
  </si>
  <si>
    <r>
      <rPr>
        <sz val="9"/>
        <rFont val="Tw Cen MT"/>
        <family val="2"/>
      </rPr>
      <t>APL-I-3385</t>
    </r>
  </si>
  <si>
    <r>
      <rPr>
        <sz val="10"/>
        <rFont val="Tw Cen MT"/>
        <family val="2"/>
      </rPr>
      <t>Boumou</t>
    </r>
  </si>
  <si>
    <r>
      <rPr>
        <sz val="9"/>
        <rFont val="Tw Cen MT"/>
        <family val="2"/>
      </rPr>
      <t>APL-I-3386</t>
    </r>
  </si>
  <si>
    <r>
      <rPr>
        <sz val="9"/>
        <rFont val="Tw Cen MT"/>
        <family val="2"/>
      </rPr>
      <t>APL-I-3387</t>
    </r>
  </si>
  <si>
    <r>
      <rPr>
        <sz val="9"/>
        <rFont val="Tw Cen MT"/>
        <family val="2"/>
      </rPr>
      <t>AEX 2713/21</t>
    </r>
  </si>
  <si>
    <r>
      <rPr>
        <sz val="10"/>
        <rFont val="Tw Cen MT"/>
        <family val="2"/>
      </rPr>
      <t>Banankélé</t>
    </r>
  </si>
  <si>
    <r>
      <rPr>
        <sz val="9"/>
        <rFont val="Tw Cen MT"/>
        <family val="2"/>
      </rPr>
      <t>APL-I-3388</t>
    </r>
  </si>
  <si>
    <r>
      <rPr>
        <sz val="9"/>
        <rFont val="Tw Cen MT"/>
        <family val="2"/>
      </rPr>
      <t>LGC Exploration MALI Sarl</t>
    </r>
  </si>
  <si>
    <r>
      <rPr>
        <sz val="10"/>
        <rFont val="Tw Cen MT"/>
        <family val="2"/>
      </rPr>
      <t>Korali-Sud</t>
    </r>
  </si>
  <si>
    <r>
      <rPr>
        <sz val="9"/>
        <rFont val="Tw Cen MT"/>
        <family val="2"/>
      </rPr>
      <t>APL-I-3389</t>
    </r>
  </si>
  <si>
    <r>
      <rPr>
        <sz val="9"/>
        <rFont val="Tw Cen MT"/>
        <family val="2"/>
      </rPr>
      <t>AEX 2708/21</t>
    </r>
  </si>
  <si>
    <r>
      <rPr>
        <sz val="9"/>
        <rFont val="Tw Cen MT"/>
        <family val="2"/>
      </rPr>
      <t>APL-I-339</t>
    </r>
  </si>
  <si>
    <r>
      <rPr>
        <sz val="9"/>
        <rFont val="Tw Cen MT"/>
        <family val="2"/>
      </rPr>
      <t>PR 333/10</t>
    </r>
  </si>
  <si>
    <r>
      <rPr>
        <sz val="9"/>
        <rFont val="Tw Cen MT"/>
        <family val="2"/>
      </rPr>
      <t>African Malian Gold International &lt;&lt;AMGI.sarl&gt;&gt;</t>
    </r>
  </si>
  <si>
    <r>
      <rPr>
        <sz val="10"/>
        <rFont val="Tw Cen MT"/>
        <family val="2"/>
      </rPr>
      <t>Filamana-Nord</t>
    </r>
  </si>
  <si>
    <r>
      <rPr>
        <sz val="9"/>
        <rFont val="Tw Cen MT"/>
        <family val="2"/>
      </rPr>
      <t>APL-I-3390</t>
    </r>
  </si>
  <si>
    <r>
      <rPr>
        <sz val="9"/>
        <rFont val="Tw Cen MT"/>
        <family val="2"/>
      </rPr>
      <t>AEX 2715/21</t>
    </r>
  </si>
  <si>
    <r>
      <rPr>
        <sz val="10"/>
        <rFont val="Tw Cen MT"/>
        <family val="2"/>
      </rPr>
      <t>Sérouma</t>
    </r>
  </si>
  <si>
    <r>
      <rPr>
        <sz val="9"/>
        <rFont val="Tw Cen MT"/>
        <family val="2"/>
      </rPr>
      <t>APL-I-3391</t>
    </r>
  </si>
  <si>
    <r>
      <rPr>
        <sz val="9"/>
        <rFont val="Tw Cen MT"/>
        <family val="2"/>
      </rPr>
      <t>AEX 2704/21</t>
    </r>
  </si>
  <si>
    <r>
      <rPr>
        <sz val="10"/>
        <rFont val="Tw Cen MT"/>
        <family val="2"/>
      </rPr>
      <t>Sirablé</t>
    </r>
  </si>
  <si>
    <r>
      <rPr>
        <sz val="9"/>
        <rFont val="Tw Cen MT"/>
        <family val="2"/>
      </rPr>
      <t>APL-I-3392</t>
    </r>
  </si>
  <si>
    <r>
      <rPr>
        <sz val="9"/>
        <rFont val="Tw Cen MT"/>
        <family val="2"/>
      </rPr>
      <t>AEX 2696/21</t>
    </r>
  </si>
  <si>
    <r>
      <rPr>
        <sz val="9"/>
        <rFont val="Tw Cen MT"/>
        <family val="2"/>
      </rPr>
      <t>APL-I-3393</t>
    </r>
  </si>
  <si>
    <r>
      <rPr>
        <sz val="10"/>
        <rFont val="Tw Cen MT"/>
        <family val="2"/>
      </rPr>
      <t>Denkélena</t>
    </r>
  </si>
  <si>
    <r>
      <rPr>
        <sz val="9"/>
        <rFont val="Tw Cen MT"/>
        <family val="2"/>
      </rPr>
      <t>APL-I-3394</t>
    </r>
  </si>
  <si>
    <r>
      <rPr>
        <sz val="9"/>
        <rFont val="Tw Cen MT"/>
        <family val="2"/>
      </rPr>
      <t>APL-I-3395</t>
    </r>
  </si>
  <si>
    <r>
      <rPr>
        <sz val="9"/>
        <rFont val="Tw Cen MT"/>
        <family val="2"/>
      </rPr>
      <t>AEXC 2717/21</t>
    </r>
  </si>
  <si>
    <r>
      <rPr>
        <sz val="9"/>
        <rFont val="Tw Cen MT"/>
        <family val="2"/>
      </rPr>
      <t>M'BOUNA-RESSOURCES ET MINE-SA</t>
    </r>
  </si>
  <si>
    <r>
      <rPr>
        <sz val="9"/>
        <rFont val="Tw Cen MT"/>
        <family val="2"/>
      </rPr>
      <t>086153061L</t>
    </r>
  </si>
  <si>
    <r>
      <rPr>
        <sz val="10"/>
        <rFont val="Tw Cen MT"/>
        <family val="2"/>
      </rPr>
      <t>Nonsombougou</t>
    </r>
  </si>
  <si>
    <r>
      <rPr>
        <sz val="9"/>
        <rFont val="Tw Cen MT"/>
        <family val="2"/>
      </rPr>
      <t>APL-I-3396</t>
    </r>
  </si>
  <si>
    <r>
      <rPr>
        <sz val="9"/>
        <rFont val="Tw Cen MT"/>
        <family val="2"/>
      </rPr>
      <t>APL-I-3397</t>
    </r>
  </si>
  <si>
    <r>
      <rPr>
        <sz val="9"/>
        <rFont val="Tw Cen MT"/>
        <family val="2"/>
      </rPr>
      <t>AEX 2718/21</t>
    </r>
  </si>
  <si>
    <r>
      <rPr>
        <sz val="9"/>
        <rFont val="Tw Cen MT"/>
        <family val="2"/>
      </rPr>
      <t>SOCIETE MALIENNE DE DIVERS TRAVAUX SARL</t>
    </r>
  </si>
  <si>
    <r>
      <rPr>
        <sz val="9"/>
        <rFont val="Tw Cen MT"/>
        <family val="2"/>
      </rPr>
      <t>061001051L</t>
    </r>
  </si>
  <si>
    <r>
      <rPr>
        <sz val="10"/>
        <rFont val="Tw Cen MT"/>
        <family val="2"/>
      </rPr>
      <t>Dialakoro-Sud</t>
    </r>
  </si>
  <si>
    <r>
      <rPr>
        <sz val="9"/>
        <rFont val="Tw Cen MT"/>
        <family val="2"/>
      </rPr>
      <t>APL-I-3398</t>
    </r>
  </si>
  <si>
    <r>
      <rPr>
        <sz val="9"/>
        <rFont val="Tw Cen MT"/>
        <family val="2"/>
      </rPr>
      <t>AEX 2716/21</t>
    </r>
  </si>
  <si>
    <r>
      <rPr>
        <sz val="10"/>
        <rFont val="Tw Cen MT"/>
        <family val="2"/>
      </rPr>
      <t>Soloba</t>
    </r>
  </si>
  <si>
    <r>
      <rPr>
        <sz val="9"/>
        <rFont val="Tw Cen MT"/>
        <family val="2"/>
      </rPr>
      <t>APL-I-3399</t>
    </r>
  </si>
  <si>
    <r>
      <rPr>
        <sz val="9"/>
        <rFont val="Tw Cen MT"/>
        <family val="2"/>
      </rPr>
      <t>APL-I-34</t>
    </r>
  </si>
  <si>
    <r>
      <rPr>
        <sz val="9"/>
        <rFont val="Tw Cen MT"/>
        <family val="2"/>
      </rPr>
      <t>PR 32/11</t>
    </r>
  </si>
  <si>
    <r>
      <rPr>
        <sz val="9"/>
        <rFont val="Tw Cen MT"/>
        <family val="2"/>
      </rPr>
      <t>APL-I-340</t>
    </r>
  </si>
  <si>
    <r>
      <rPr>
        <sz val="9"/>
        <rFont val="Tw Cen MT"/>
        <family val="2"/>
      </rPr>
      <t>PR 334/09</t>
    </r>
  </si>
  <si>
    <r>
      <rPr>
        <sz val="9"/>
        <rFont val="Tw Cen MT"/>
        <family val="2"/>
      </rPr>
      <t>Touareg Gold SARL</t>
    </r>
  </si>
  <si>
    <r>
      <rPr>
        <sz val="9"/>
        <rFont val="Tw Cen MT"/>
        <family val="2"/>
      </rPr>
      <t>086116757M</t>
    </r>
  </si>
  <si>
    <r>
      <rPr>
        <sz val="10"/>
        <rFont val="Tw Cen MT"/>
        <family val="2"/>
      </rPr>
      <t>Kourouba-Est</t>
    </r>
  </si>
  <si>
    <r>
      <rPr>
        <sz val="9"/>
        <rFont val="Tw Cen MT"/>
        <family val="2"/>
      </rPr>
      <t>APL-I-3400</t>
    </r>
  </si>
  <si>
    <r>
      <rPr>
        <sz val="10"/>
        <rFont val="Tw Cen MT"/>
        <family val="2"/>
      </rPr>
      <t>Dougoufin</t>
    </r>
  </si>
  <si>
    <r>
      <rPr>
        <sz val="9"/>
        <rFont val="Tw Cen MT"/>
        <family val="2"/>
      </rPr>
      <t>APL-I-3401</t>
    </r>
  </si>
  <si>
    <r>
      <rPr>
        <sz val="10"/>
        <rFont val="Tw Cen MT"/>
        <family val="2"/>
      </rPr>
      <t>Daoulasso-Est</t>
    </r>
  </si>
  <si>
    <r>
      <rPr>
        <sz val="9"/>
        <rFont val="Tw Cen MT"/>
        <family val="2"/>
      </rPr>
      <t>APL-I-3402</t>
    </r>
  </si>
  <si>
    <r>
      <rPr>
        <sz val="10"/>
        <rFont val="Tw Cen MT"/>
        <family val="2"/>
      </rPr>
      <t>Siranguedou-Santié</t>
    </r>
  </si>
  <si>
    <r>
      <rPr>
        <sz val="9"/>
        <rFont val="Tw Cen MT"/>
        <family val="2"/>
      </rPr>
      <t>APL-I-3403</t>
    </r>
  </si>
  <si>
    <r>
      <rPr>
        <sz val="9"/>
        <rFont val="Tw Cen MT"/>
        <family val="2"/>
      </rPr>
      <t>APL-I-3404</t>
    </r>
  </si>
  <si>
    <r>
      <rPr>
        <sz val="9"/>
        <rFont val="Tw Cen MT"/>
        <family val="2"/>
      </rPr>
      <t>AEX 2721/21</t>
    </r>
  </si>
  <si>
    <r>
      <rPr>
        <sz val="10"/>
        <rFont val="Tw Cen MT"/>
        <family val="2"/>
      </rPr>
      <t>Dialakoroba soundougou</t>
    </r>
  </si>
  <si>
    <r>
      <rPr>
        <sz val="9"/>
        <rFont val="Tw Cen MT"/>
        <family val="2"/>
      </rPr>
      <t>APL-I-3405</t>
    </r>
  </si>
  <si>
    <r>
      <rPr>
        <sz val="9"/>
        <rFont val="Tw Cen MT"/>
        <family val="2"/>
      </rPr>
      <t>" MALI RENHONG MINING -SARL"</t>
    </r>
  </si>
  <si>
    <r>
      <rPr>
        <sz val="9"/>
        <rFont val="Tw Cen MT"/>
        <family val="2"/>
      </rPr>
      <t>086153037P</t>
    </r>
  </si>
  <si>
    <r>
      <rPr>
        <sz val="10"/>
        <rFont val="Tw Cen MT"/>
        <family val="2"/>
      </rPr>
      <t>M'PIESSANA</t>
    </r>
  </si>
  <si>
    <r>
      <rPr>
        <sz val="9"/>
        <rFont val="Tw Cen MT"/>
        <family val="2"/>
      </rPr>
      <t>APL-I-3406</t>
    </r>
  </si>
  <si>
    <r>
      <rPr>
        <sz val="9"/>
        <rFont val="Tw Cen MT"/>
        <family val="2"/>
      </rPr>
      <t>APL-I-3407</t>
    </r>
  </si>
  <si>
    <r>
      <rPr>
        <sz val="9"/>
        <rFont val="Tw Cen MT"/>
        <family val="2"/>
      </rPr>
      <t>" HONGDA MALI DASHAN-MALI"</t>
    </r>
  </si>
  <si>
    <r>
      <rPr>
        <sz val="9"/>
        <rFont val="Tw Cen MT"/>
        <family val="2"/>
      </rPr>
      <t>086153039T</t>
    </r>
  </si>
  <si>
    <r>
      <rPr>
        <sz val="10"/>
        <rFont val="Tw Cen MT"/>
        <family val="2"/>
      </rPr>
      <t>Zankoudougou</t>
    </r>
  </si>
  <si>
    <r>
      <rPr>
        <sz val="9"/>
        <rFont val="Tw Cen MT"/>
        <family val="2"/>
      </rPr>
      <t>APL-I-3408</t>
    </r>
  </si>
  <si>
    <r>
      <rPr>
        <sz val="9"/>
        <rFont val="Tw Cen MT"/>
        <family val="2"/>
      </rPr>
      <t>APL-I-3409</t>
    </r>
  </si>
  <si>
    <r>
      <rPr>
        <sz val="9"/>
        <rFont val="Tw Cen MT"/>
        <family val="2"/>
      </rPr>
      <t>AEX 2733/21</t>
    </r>
  </si>
  <si>
    <r>
      <rPr>
        <sz val="9"/>
        <rFont val="Tw Cen MT"/>
        <family val="2"/>
      </rPr>
      <t>APL-I-341</t>
    </r>
  </si>
  <si>
    <r>
      <rPr>
        <sz val="9"/>
        <rFont val="Tw Cen MT"/>
        <family val="2"/>
      </rPr>
      <t>PR 335/13</t>
    </r>
  </si>
  <si>
    <r>
      <rPr>
        <sz val="9"/>
        <rFont val="Tw Cen MT"/>
        <family val="2"/>
      </rPr>
      <t>Société Investissement Trains Spain Africa (ITSA S.A)</t>
    </r>
  </si>
  <si>
    <r>
      <rPr>
        <sz val="9"/>
        <rFont val="Tw Cen MT"/>
        <family val="2"/>
      </rPr>
      <t>APL-I-3410</t>
    </r>
  </si>
  <si>
    <r>
      <rPr>
        <sz val="9"/>
        <rFont val="Tw Cen MT"/>
        <family val="2"/>
      </rPr>
      <t>AEX 2736/21</t>
    </r>
  </si>
  <si>
    <r>
      <rPr>
        <sz val="10"/>
        <rFont val="Tw Cen MT"/>
        <family val="2"/>
      </rPr>
      <t>TIKO-EST</t>
    </r>
  </si>
  <si>
    <r>
      <rPr>
        <sz val="9"/>
        <rFont val="Tw Cen MT"/>
        <family val="2"/>
      </rPr>
      <t>APL-I-3411</t>
    </r>
  </si>
  <si>
    <r>
      <rPr>
        <sz val="9"/>
        <rFont val="Tw Cen MT"/>
        <family val="2"/>
      </rPr>
      <t>AEX 2739/21</t>
    </r>
  </si>
  <si>
    <r>
      <rPr>
        <sz val="10"/>
        <rFont val="Tw Cen MT"/>
        <family val="2"/>
      </rPr>
      <t>babougou-sud</t>
    </r>
  </si>
  <si>
    <r>
      <rPr>
        <sz val="9"/>
        <rFont val="Tw Cen MT"/>
        <family val="2"/>
      </rPr>
      <t>APL-I-3412</t>
    </r>
  </si>
  <si>
    <r>
      <rPr>
        <sz val="9"/>
        <rFont val="Tw Cen MT"/>
        <family val="2"/>
      </rPr>
      <t>AEX 2740/21</t>
    </r>
  </si>
  <si>
    <r>
      <rPr>
        <sz val="9"/>
        <rFont val="Tw Cen MT"/>
        <family val="2"/>
      </rPr>
      <t>SAMADOU-MINING-SA</t>
    </r>
  </si>
  <si>
    <r>
      <rPr>
        <sz val="9"/>
        <rFont val="Tw Cen MT"/>
        <family val="2"/>
      </rPr>
      <t>081139248V</t>
    </r>
  </si>
  <si>
    <r>
      <rPr>
        <sz val="10"/>
        <rFont val="Tw Cen MT"/>
        <family val="2"/>
      </rPr>
      <t>Kénébélé-Sud</t>
    </r>
  </si>
  <si>
    <r>
      <rPr>
        <sz val="9"/>
        <rFont val="Tw Cen MT"/>
        <family val="2"/>
      </rPr>
      <t>APL-I-3413</t>
    </r>
  </si>
  <si>
    <r>
      <rPr>
        <sz val="9"/>
        <rFont val="Tw Cen MT"/>
        <family val="2"/>
      </rPr>
      <t>MINSOL MALI- SARL</t>
    </r>
  </si>
  <si>
    <r>
      <rPr>
        <sz val="9"/>
        <rFont val="Tw Cen MT"/>
        <family val="2"/>
      </rPr>
      <t>086151775A</t>
    </r>
  </si>
  <si>
    <r>
      <rPr>
        <sz val="10"/>
        <rFont val="Tw Cen MT"/>
        <family val="2"/>
      </rPr>
      <t>Tinkeleni</t>
    </r>
  </si>
  <si>
    <r>
      <rPr>
        <sz val="9"/>
        <rFont val="Tw Cen MT"/>
        <family val="2"/>
      </rPr>
      <t>APL-I-3414</t>
    </r>
  </si>
  <si>
    <r>
      <rPr>
        <sz val="10"/>
        <rFont val="Tw Cen MT"/>
        <family val="2"/>
      </rPr>
      <t>KERMIS-SUD</t>
    </r>
  </si>
  <si>
    <r>
      <rPr>
        <sz val="9"/>
        <rFont val="Tw Cen MT"/>
        <family val="2"/>
      </rPr>
      <t>APL-I-3415</t>
    </r>
  </si>
  <si>
    <r>
      <rPr>
        <sz val="9"/>
        <rFont val="Tw Cen MT"/>
        <family val="2"/>
      </rPr>
      <t>APL-I-3416</t>
    </r>
  </si>
  <si>
    <r>
      <rPr>
        <sz val="9"/>
        <rFont val="Tw Cen MT"/>
        <family val="2"/>
      </rPr>
      <t>AEX 2730/21</t>
    </r>
  </si>
  <si>
    <r>
      <rPr>
        <sz val="9"/>
        <rFont val="Tw Cen MT"/>
        <family val="2"/>
      </rPr>
      <t>HAI-XIN MINING-SARL</t>
    </r>
  </si>
  <si>
    <r>
      <rPr>
        <sz val="9"/>
        <rFont val="Tw Cen MT"/>
        <family val="2"/>
      </rPr>
      <t>087801033L</t>
    </r>
  </si>
  <si>
    <r>
      <rPr>
        <sz val="10"/>
        <rFont val="Tw Cen MT"/>
        <family val="2"/>
      </rPr>
      <t>Mouroutoumou</t>
    </r>
  </si>
  <si>
    <r>
      <rPr>
        <sz val="9"/>
        <rFont val="Tw Cen MT"/>
        <family val="2"/>
      </rPr>
      <t>APL-I-3417</t>
    </r>
  </si>
  <si>
    <r>
      <rPr>
        <sz val="10"/>
        <rFont val="Tw Cen MT"/>
        <family val="2"/>
      </rPr>
      <t>koumarefara-Sud</t>
    </r>
  </si>
  <si>
    <r>
      <rPr>
        <sz val="9"/>
        <rFont val="Tw Cen MT"/>
        <family val="2"/>
      </rPr>
      <t>APL-I-3418</t>
    </r>
  </si>
  <si>
    <r>
      <rPr>
        <sz val="9"/>
        <rFont val="Tw Cen MT"/>
        <family val="2"/>
      </rPr>
      <t>AEX 2734/21</t>
    </r>
  </si>
  <si>
    <r>
      <rPr>
        <sz val="9"/>
        <rFont val="Tw Cen MT"/>
        <family val="2"/>
      </rPr>
      <t>APL-I-3419</t>
    </r>
  </si>
  <si>
    <r>
      <rPr>
        <sz val="9"/>
        <rFont val="Tw Cen MT"/>
        <family val="2"/>
      </rPr>
      <t>AEX 2735/21</t>
    </r>
  </si>
  <si>
    <r>
      <rPr>
        <sz val="10"/>
        <rFont val="Tw Cen MT"/>
        <family val="2"/>
      </rPr>
      <t>KOLENA</t>
    </r>
  </si>
  <si>
    <r>
      <rPr>
        <sz val="9"/>
        <rFont val="Tw Cen MT"/>
        <family val="2"/>
      </rPr>
      <t>APL-I-342</t>
    </r>
  </si>
  <si>
    <r>
      <rPr>
        <sz val="9"/>
        <rFont val="Tw Cen MT"/>
        <family val="2"/>
      </rPr>
      <t>PR 337/13</t>
    </r>
  </si>
  <si>
    <r>
      <rPr>
        <sz val="10"/>
        <rFont val="Tw Cen MT"/>
        <family val="2"/>
      </rPr>
      <t>Diabe</t>
    </r>
  </si>
  <si>
    <r>
      <rPr>
        <sz val="9"/>
        <rFont val="Tw Cen MT"/>
        <family val="2"/>
      </rPr>
      <t>APL-I-3420</t>
    </r>
  </si>
  <si>
    <r>
      <rPr>
        <sz val="10"/>
        <rFont val="Tw Cen MT"/>
        <family val="2"/>
      </rPr>
      <t>FASSA</t>
    </r>
  </si>
  <si>
    <r>
      <rPr>
        <sz val="9"/>
        <rFont val="Tw Cen MT"/>
        <family val="2"/>
      </rPr>
      <t>APL-I-3421</t>
    </r>
  </si>
  <si>
    <r>
      <rPr>
        <sz val="9"/>
        <rFont val="Tw Cen MT"/>
        <family val="2"/>
      </rPr>
      <t>AEX 2737/21</t>
    </r>
  </si>
  <si>
    <r>
      <rPr>
        <sz val="10"/>
        <rFont val="Tw Cen MT"/>
        <family val="2"/>
      </rPr>
      <t>Fininko-Est</t>
    </r>
  </si>
  <si>
    <r>
      <rPr>
        <sz val="9"/>
        <rFont val="Tw Cen MT"/>
        <family val="2"/>
      </rPr>
      <t>APL-I-3422</t>
    </r>
  </si>
  <si>
    <r>
      <rPr>
        <sz val="10"/>
        <rFont val="Tw Cen MT"/>
        <family val="2"/>
      </rPr>
      <t>SAGABARI</t>
    </r>
  </si>
  <si>
    <r>
      <rPr>
        <sz val="9"/>
        <rFont val="Tw Cen MT"/>
        <family val="2"/>
      </rPr>
      <t>APL-I-3423</t>
    </r>
  </si>
  <si>
    <r>
      <rPr>
        <sz val="10"/>
        <rFont val="Tw Cen MT"/>
        <family val="2"/>
      </rPr>
      <t>Nafégué</t>
    </r>
  </si>
  <si>
    <r>
      <rPr>
        <sz val="9"/>
        <rFont val="Tw Cen MT"/>
        <family val="2"/>
      </rPr>
      <t>APL-I-3424</t>
    </r>
  </si>
  <si>
    <r>
      <rPr>
        <sz val="9"/>
        <rFont val="Tw Cen MT"/>
        <family val="2"/>
      </rPr>
      <t>H &amp; M ENGINNERING &amp;TRADING SARL</t>
    </r>
  </si>
  <si>
    <r>
      <rPr>
        <sz val="9"/>
        <rFont val="Tw Cen MT"/>
        <family val="2"/>
      </rPr>
      <t>083339926D</t>
    </r>
  </si>
  <si>
    <r>
      <rPr>
        <sz val="10"/>
        <rFont val="Tw Cen MT"/>
        <family val="2"/>
      </rPr>
      <t>DIATAMOUSSA-NORD</t>
    </r>
  </si>
  <si>
    <r>
      <rPr>
        <sz val="9"/>
        <rFont val="Tw Cen MT"/>
        <family val="2"/>
      </rPr>
      <t>APL-I-3425</t>
    </r>
  </si>
  <si>
    <r>
      <rPr>
        <sz val="9"/>
        <rFont val="Tw Cen MT"/>
        <family val="2"/>
      </rPr>
      <t>kERIWANE BUSINESS CENTER SARL " KBUC"</t>
    </r>
  </si>
  <si>
    <r>
      <rPr>
        <sz val="9"/>
        <rFont val="Tw Cen MT"/>
        <family val="2"/>
      </rPr>
      <t>085132604N</t>
    </r>
  </si>
  <si>
    <r>
      <rPr>
        <sz val="10"/>
        <rFont val="Tw Cen MT"/>
        <family val="2"/>
      </rPr>
      <t>ziéviguédougou</t>
    </r>
  </si>
  <si>
    <r>
      <rPr>
        <sz val="9"/>
        <rFont val="Tw Cen MT"/>
        <family val="2"/>
      </rPr>
      <t>APL-I-3426</t>
    </r>
  </si>
  <si>
    <r>
      <rPr>
        <sz val="9"/>
        <rFont val="Tw Cen MT"/>
        <family val="2"/>
      </rPr>
      <t>AEX 2738/21</t>
    </r>
  </si>
  <si>
    <r>
      <rPr>
        <sz val="9"/>
        <rFont val="Tw Cen MT"/>
        <family val="2"/>
      </rPr>
      <t>" DJIRE GOLD " sarl unipersonnelle</t>
    </r>
  </si>
  <si>
    <r>
      <rPr>
        <sz val="9"/>
        <rFont val="Tw Cen MT"/>
        <family val="2"/>
      </rPr>
      <t>085136801N</t>
    </r>
  </si>
  <si>
    <r>
      <rPr>
        <sz val="10"/>
        <rFont val="Tw Cen MT"/>
        <family val="2"/>
      </rPr>
      <t>TOULOMADIO</t>
    </r>
  </si>
  <si>
    <r>
      <rPr>
        <sz val="9"/>
        <rFont val="Tw Cen MT"/>
        <family val="2"/>
      </rPr>
      <t>APL-I-3427</t>
    </r>
  </si>
  <si>
    <r>
      <rPr>
        <sz val="9"/>
        <rFont val="Tw Cen MT"/>
        <family val="2"/>
      </rPr>
      <t>APL-I-3428</t>
    </r>
  </si>
  <si>
    <r>
      <rPr>
        <sz val="10"/>
        <rFont val="Tw Cen MT"/>
        <family val="2"/>
      </rPr>
      <t>samaya-ouest</t>
    </r>
  </si>
  <si>
    <r>
      <rPr>
        <sz val="9"/>
        <rFont val="Tw Cen MT"/>
        <family val="2"/>
      </rPr>
      <t>APL-I-3429</t>
    </r>
  </si>
  <si>
    <r>
      <rPr>
        <sz val="10"/>
        <rFont val="Tw Cen MT"/>
        <family val="2"/>
      </rPr>
      <t>Soroblé</t>
    </r>
  </si>
  <si>
    <r>
      <rPr>
        <sz val="9"/>
        <rFont val="Tw Cen MT"/>
        <family val="2"/>
      </rPr>
      <t>APL-I-343</t>
    </r>
  </si>
  <si>
    <r>
      <rPr>
        <sz val="9"/>
        <rFont val="Tw Cen MT"/>
        <family val="2"/>
      </rPr>
      <t>PR 338/12</t>
    </r>
  </si>
  <si>
    <r>
      <rPr>
        <sz val="9"/>
        <rFont val="Tw Cen MT"/>
        <family val="2"/>
      </rPr>
      <t>Baniko SARL</t>
    </r>
  </si>
  <si>
    <r>
      <rPr>
        <sz val="9"/>
        <rFont val="Tw Cen MT"/>
        <family val="2"/>
      </rPr>
      <t>084119178G</t>
    </r>
  </si>
  <si>
    <r>
      <rPr>
        <sz val="10"/>
        <rFont val="Tw Cen MT"/>
        <family val="2"/>
      </rPr>
      <t>Katiolo</t>
    </r>
  </si>
  <si>
    <r>
      <rPr>
        <sz val="9"/>
        <rFont val="Tw Cen MT"/>
        <family val="2"/>
      </rPr>
      <t>APL-I-3430</t>
    </r>
  </si>
  <si>
    <r>
      <rPr>
        <sz val="9"/>
        <rFont val="Tw Cen MT"/>
        <family val="2"/>
      </rPr>
      <t>APL-I-3431</t>
    </r>
  </si>
  <si>
    <r>
      <rPr>
        <sz val="9"/>
        <rFont val="Tw Cen MT"/>
        <family val="2"/>
      </rPr>
      <t>APL-I-3432</t>
    </r>
  </si>
  <si>
    <r>
      <rPr>
        <sz val="9"/>
        <rFont val="Tw Cen MT"/>
        <family val="2"/>
      </rPr>
      <t>AEX 2731/21</t>
    </r>
  </si>
  <si>
    <r>
      <rPr>
        <sz val="9"/>
        <rFont val="Tw Cen MT"/>
        <family val="2"/>
      </rPr>
      <t>BLUE SKY NEGOCE GOLD MALI SA</t>
    </r>
  </si>
  <si>
    <r>
      <rPr>
        <sz val="9"/>
        <rFont val="Tw Cen MT"/>
        <family val="2"/>
      </rPr>
      <t>082249358B</t>
    </r>
  </si>
  <si>
    <r>
      <rPr>
        <sz val="9"/>
        <rFont val="Tw Cen MT"/>
        <family val="2"/>
      </rPr>
      <t>APL-I-3433</t>
    </r>
  </si>
  <si>
    <r>
      <rPr>
        <sz val="9"/>
        <rFont val="Tw Cen MT"/>
        <family val="2"/>
      </rPr>
      <t>AEX 2732/21</t>
    </r>
  </si>
  <si>
    <r>
      <rPr>
        <sz val="10"/>
        <rFont val="Tw Cen MT"/>
        <family val="2"/>
      </rPr>
      <t>FAKOLA-OUEST</t>
    </r>
  </si>
  <si>
    <r>
      <rPr>
        <sz val="9"/>
        <rFont val="Tw Cen MT"/>
        <family val="2"/>
      </rPr>
      <t>APL-I-3434</t>
    </r>
  </si>
  <si>
    <r>
      <rPr>
        <sz val="9"/>
        <rFont val="Tw Cen MT"/>
        <family val="2"/>
      </rPr>
      <t>APL-I-3435</t>
    </r>
  </si>
  <si>
    <r>
      <rPr>
        <sz val="10"/>
        <rFont val="Tw Cen MT"/>
        <family val="2"/>
      </rPr>
      <t>Banfara</t>
    </r>
  </si>
  <si>
    <r>
      <rPr>
        <sz val="9"/>
        <rFont val="Tw Cen MT"/>
        <family val="2"/>
      </rPr>
      <t>APL-I-3436</t>
    </r>
  </si>
  <si>
    <r>
      <rPr>
        <sz val="10"/>
        <rFont val="Tw Cen MT"/>
        <family val="2"/>
      </rPr>
      <t>Doualé</t>
    </r>
  </si>
  <si>
    <r>
      <rPr>
        <sz val="9"/>
        <rFont val="Tw Cen MT"/>
        <family val="2"/>
      </rPr>
      <t>APL-I-3437</t>
    </r>
  </si>
  <si>
    <r>
      <rPr>
        <sz val="9"/>
        <rFont val="Tw Cen MT"/>
        <family val="2"/>
      </rPr>
      <t>" SDM INVEST-SARL"</t>
    </r>
  </si>
  <si>
    <r>
      <rPr>
        <sz val="9"/>
        <rFont val="Tw Cen MT"/>
        <family val="2"/>
      </rPr>
      <t>082247765C</t>
    </r>
  </si>
  <si>
    <r>
      <rPr>
        <sz val="10"/>
        <rFont val="Tw Cen MT"/>
        <family val="2"/>
      </rPr>
      <t>SONINKEGNI-EST</t>
    </r>
  </si>
  <si>
    <r>
      <rPr>
        <sz val="9"/>
        <rFont val="Tw Cen MT"/>
        <family val="2"/>
      </rPr>
      <t>APL-I-3438</t>
    </r>
  </si>
  <si>
    <r>
      <rPr>
        <sz val="10"/>
        <rFont val="Tw Cen MT"/>
        <family val="2"/>
      </rPr>
      <t>Banakélé</t>
    </r>
  </si>
  <si>
    <r>
      <rPr>
        <sz val="9"/>
        <rFont val="Tw Cen MT"/>
        <family val="2"/>
      </rPr>
      <t>APL-I-3439</t>
    </r>
  </si>
  <si>
    <r>
      <rPr>
        <sz val="9"/>
        <rFont val="Tw Cen MT"/>
        <family val="2"/>
      </rPr>
      <t>AEX 2741/21</t>
    </r>
  </si>
  <si>
    <r>
      <rPr>
        <sz val="9"/>
        <rFont val="Tw Cen MT"/>
        <family val="2"/>
      </rPr>
      <t>FUSEN SARL</t>
    </r>
  </si>
  <si>
    <r>
      <rPr>
        <sz val="9"/>
        <rFont val="Tw Cen MT"/>
        <family val="2"/>
      </rPr>
      <t>086152400G</t>
    </r>
  </si>
  <si>
    <r>
      <rPr>
        <sz val="10"/>
        <rFont val="Tw Cen MT"/>
        <family val="2"/>
      </rPr>
      <t>KENIEBA</t>
    </r>
  </si>
  <si>
    <r>
      <rPr>
        <sz val="9"/>
        <rFont val="Tw Cen MT"/>
        <family val="2"/>
      </rPr>
      <t>APL-I-344</t>
    </r>
  </si>
  <si>
    <r>
      <rPr>
        <sz val="9"/>
        <rFont val="Tw Cen MT"/>
        <family val="2"/>
      </rPr>
      <t>PR 339/14</t>
    </r>
  </si>
  <si>
    <r>
      <rPr>
        <sz val="9"/>
        <rFont val="Tw Cen MT"/>
        <family val="2"/>
      </rPr>
      <t>APL-I-3440</t>
    </r>
  </si>
  <si>
    <r>
      <rPr>
        <sz val="9"/>
        <rFont val="Tw Cen MT"/>
        <family val="2"/>
      </rPr>
      <t>" BATH GOLDEN "SARL</t>
    </r>
  </si>
  <si>
    <r>
      <rPr>
        <sz val="9"/>
        <rFont val="Tw Cen MT"/>
        <family val="2"/>
      </rPr>
      <t>085145241L</t>
    </r>
  </si>
  <si>
    <r>
      <rPr>
        <sz val="10"/>
        <rFont val="Tw Cen MT"/>
        <family val="2"/>
      </rPr>
      <t>Diéméné</t>
    </r>
  </si>
  <si>
    <r>
      <rPr>
        <sz val="9"/>
        <rFont val="Tw Cen MT"/>
        <family val="2"/>
      </rPr>
      <t>APL-I-3441</t>
    </r>
  </si>
  <si>
    <r>
      <rPr>
        <sz val="9"/>
        <rFont val="Tw Cen MT"/>
        <family val="2"/>
      </rPr>
      <t>SISSOKO'S PRESTATIONS" "SP"</t>
    </r>
  </si>
  <si>
    <r>
      <rPr>
        <sz val="9"/>
        <rFont val="Tw Cen MT"/>
        <family val="2"/>
      </rPr>
      <t>081135777Y</t>
    </r>
  </si>
  <si>
    <r>
      <rPr>
        <sz val="10"/>
        <rFont val="Tw Cen MT"/>
        <family val="2"/>
      </rPr>
      <t>DJININAN-NORD</t>
    </r>
  </si>
  <si>
    <r>
      <rPr>
        <sz val="9"/>
        <rFont val="Tw Cen MT"/>
        <family val="2"/>
      </rPr>
      <t>APL-I-3442</t>
    </r>
  </si>
  <si>
    <r>
      <rPr>
        <sz val="9"/>
        <rFont val="Tw Cen MT"/>
        <family val="2"/>
      </rPr>
      <t>APL-I-3443</t>
    </r>
  </si>
  <si>
    <r>
      <rPr>
        <sz val="9"/>
        <rFont val="Tw Cen MT"/>
        <family val="2"/>
      </rPr>
      <t>APL-I-3444</t>
    </r>
  </si>
  <si>
    <r>
      <rPr>
        <sz val="9"/>
        <rFont val="Tw Cen MT"/>
        <family val="2"/>
      </rPr>
      <t>AEX 2742/21</t>
    </r>
  </si>
  <si>
    <r>
      <rPr>
        <sz val="9"/>
        <rFont val="Tw Cen MT"/>
        <family val="2"/>
      </rPr>
      <t>APL-I-3445</t>
    </r>
  </si>
  <si>
    <r>
      <rPr>
        <sz val="9"/>
        <rFont val="Tw Cen MT"/>
        <family val="2"/>
      </rPr>
      <t>APL-I-3446</t>
    </r>
  </si>
  <si>
    <r>
      <rPr>
        <sz val="9"/>
        <rFont val="Tw Cen MT"/>
        <family val="2"/>
      </rPr>
      <t>"qin Shi Mine -sa " " QSM-SA "</t>
    </r>
  </si>
  <si>
    <r>
      <rPr>
        <sz val="9"/>
        <rFont val="Tw Cen MT"/>
        <family val="2"/>
      </rPr>
      <t>082248780Y</t>
    </r>
  </si>
  <si>
    <r>
      <rPr>
        <sz val="10"/>
        <rFont val="Tw Cen MT"/>
        <family val="2"/>
      </rPr>
      <t>Niassoumala-Nord</t>
    </r>
  </si>
  <si>
    <r>
      <rPr>
        <sz val="9"/>
        <rFont val="Tw Cen MT"/>
        <family val="2"/>
      </rPr>
      <t>APL-I-3447</t>
    </r>
  </si>
  <si>
    <r>
      <rPr>
        <sz val="9"/>
        <rFont val="Tw Cen MT"/>
        <family val="2"/>
      </rPr>
      <t>APL-I-3448</t>
    </r>
  </si>
  <si>
    <r>
      <rPr>
        <sz val="9"/>
        <rFont val="Tw Cen MT"/>
        <family val="2"/>
      </rPr>
      <t>APL-I-3449</t>
    </r>
  </si>
  <si>
    <r>
      <rPr>
        <sz val="9"/>
        <rFont val="Tw Cen MT"/>
        <family val="2"/>
      </rPr>
      <t>APL-I-345</t>
    </r>
  </si>
  <si>
    <r>
      <rPr>
        <sz val="9"/>
        <rFont val="Tw Cen MT"/>
        <family val="2"/>
      </rPr>
      <t>PR 340/08</t>
    </r>
  </si>
  <si>
    <r>
      <rPr>
        <sz val="9"/>
        <rFont val="Tw Cen MT"/>
        <family val="2"/>
      </rPr>
      <t>APL-I-3450</t>
    </r>
  </si>
  <si>
    <r>
      <rPr>
        <sz val="9"/>
        <rFont val="Tw Cen MT"/>
        <family val="2"/>
      </rPr>
      <t>APL-I-3451</t>
    </r>
  </si>
  <si>
    <r>
      <rPr>
        <sz val="10"/>
        <rFont val="Tw Cen MT"/>
        <family val="2"/>
      </rPr>
      <t>Sabéré-Koulo</t>
    </r>
  </si>
  <si>
    <r>
      <rPr>
        <sz val="9"/>
        <rFont val="Tw Cen MT"/>
        <family val="2"/>
      </rPr>
      <t>APL-I-3452</t>
    </r>
  </si>
  <si>
    <r>
      <rPr>
        <sz val="9"/>
        <rFont val="Tw Cen MT"/>
        <family val="2"/>
      </rPr>
      <t>" GLOBAL INVESTISSEMENT IN MINING " "G.I.M"SARL</t>
    </r>
  </si>
  <si>
    <r>
      <rPr>
        <sz val="9"/>
        <rFont val="Tw Cen MT"/>
        <family val="2"/>
      </rPr>
      <t>085147081R</t>
    </r>
  </si>
  <si>
    <r>
      <rPr>
        <sz val="10"/>
        <rFont val="Tw Cen MT"/>
        <family val="2"/>
      </rPr>
      <t>Niamé</t>
    </r>
  </si>
  <si>
    <r>
      <rPr>
        <sz val="9"/>
        <rFont val="Tw Cen MT"/>
        <family val="2"/>
      </rPr>
      <t>APL-I-3453</t>
    </r>
  </si>
  <si>
    <r>
      <rPr>
        <sz val="9"/>
        <rFont val="Tw Cen MT"/>
        <family val="2"/>
      </rPr>
      <t>APL-I-3454</t>
    </r>
  </si>
  <si>
    <r>
      <rPr>
        <sz val="9"/>
        <rFont val="Tw Cen MT"/>
        <family val="2"/>
      </rPr>
      <t>" Golden holding " sarl</t>
    </r>
  </si>
  <si>
    <r>
      <rPr>
        <sz val="9"/>
        <rFont val="Tw Cen MT"/>
        <family val="2"/>
      </rPr>
      <t>0250388237L</t>
    </r>
  </si>
  <si>
    <r>
      <rPr>
        <sz val="10"/>
        <rFont val="Tw Cen MT"/>
        <family val="2"/>
      </rPr>
      <t>SEREKENI</t>
    </r>
  </si>
  <si>
    <r>
      <rPr>
        <sz val="9"/>
        <rFont val="Tw Cen MT"/>
        <family val="2"/>
      </rPr>
      <t>APL-I-3455</t>
    </r>
  </si>
  <si>
    <r>
      <rPr>
        <sz val="9"/>
        <rFont val="Tw Cen MT"/>
        <family val="2"/>
      </rPr>
      <t>APL-I-3456</t>
    </r>
  </si>
  <si>
    <r>
      <rPr>
        <sz val="9"/>
        <rFont val="Tw Cen MT"/>
        <family val="2"/>
      </rPr>
      <t>"PALAIS DU BONHEUR"-SARL</t>
    </r>
  </si>
  <si>
    <r>
      <rPr>
        <sz val="9"/>
        <rFont val="Tw Cen MT"/>
        <family val="2"/>
      </rPr>
      <t>082246896F</t>
    </r>
  </si>
  <si>
    <r>
      <rPr>
        <sz val="10"/>
        <rFont val="Tw Cen MT"/>
        <family val="2"/>
      </rPr>
      <t>OUALOGO-OUEST</t>
    </r>
  </si>
  <si>
    <r>
      <rPr>
        <sz val="9"/>
        <rFont val="Tw Cen MT"/>
        <family val="2"/>
      </rPr>
      <t>APL-I-3457</t>
    </r>
  </si>
  <si>
    <r>
      <rPr>
        <sz val="9"/>
        <rFont val="Tw Cen MT"/>
        <family val="2"/>
      </rPr>
      <t>"SISSOKO FILS &amp; FRERES" SARL</t>
    </r>
  </si>
  <si>
    <r>
      <rPr>
        <sz val="9"/>
        <rFont val="Tw Cen MT"/>
        <family val="2"/>
      </rPr>
      <t>085147074V</t>
    </r>
  </si>
  <si>
    <r>
      <rPr>
        <sz val="10"/>
        <rFont val="Tw Cen MT"/>
        <family val="2"/>
      </rPr>
      <t>SAKORA</t>
    </r>
  </si>
  <si>
    <r>
      <rPr>
        <sz val="9"/>
        <rFont val="Tw Cen MT"/>
        <family val="2"/>
      </rPr>
      <t>APL-I-3458</t>
    </r>
  </si>
  <si>
    <r>
      <rPr>
        <sz val="10"/>
        <rFont val="Tw Cen MT"/>
        <family val="2"/>
      </rPr>
      <t>KOUFA</t>
    </r>
  </si>
  <si>
    <r>
      <rPr>
        <sz val="9"/>
        <rFont val="Tw Cen MT"/>
        <family val="2"/>
      </rPr>
      <t>APL-I-3459</t>
    </r>
  </si>
  <si>
    <r>
      <rPr>
        <sz val="9"/>
        <rFont val="Tw Cen MT"/>
        <family val="2"/>
      </rPr>
      <t>APL-I-346</t>
    </r>
  </si>
  <si>
    <r>
      <rPr>
        <sz val="9"/>
        <rFont val="Tw Cen MT"/>
        <family val="2"/>
      </rPr>
      <t>AE 342/07</t>
    </r>
  </si>
  <si>
    <r>
      <rPr>
        <sz val="9"/>
        <rFont val="Tw Cen MT"/>
        <family val="2"/>
      </rPr>
      <t>Diaka Ressources SUARL</t>
    </r>
  </si>
  <si>
    <r>
      <rPr>
        <sz val="10"/>
        <rFont val="Tw Cen MT"/>
        <family val="2"/>
      </rPr>
      <t>Wassoudou</t>
    </r>
  </si>
  <si>
    <r>
      <rPr>
        <sz val="9"/>
        <rFont val="Tw Cen MT"/>
        <family val="2"/>
      </rPr>
      <t>APL-I-3460</t>
    </r>
  </si>
  <si>
    <r>
      <rPr>
        <sz val="10"/>
        <rFont val="Tw Cen MT"/>
        <family val="2"/>
      </rPr>
      <t>gourouka</t>
    </r>
  </si>
  <si>
    <r>
      <rPr>
        <sz val="9"/>
        <rFont val="Tw Cen MT"/>
        <family val="2"/>
      </rPr>
      <t>APL-I-3461</t>
    </r>
  </si>
  <si>
    <r>
      <rPr>
        <sz val="9"/>
        <rFont val="Tw Cen MT"/>
        <family val="2"/>
      </rPr>
      <t>" B2GOLD MALI RESSOURCES" Sarl</t>
    </r>
  </si>
  <si>
    <r>
      <rPr>
        <sz val="9"/>
        <rFont val="Tw Cen MT"/>
        <family val="2"/>
      </rPr>
      <t>087801040J</t>
    </r>
  </si>
  <si>
    <r>
      <rPr>
        <sz val="10"/>
        <rFont val="Tw Cen MT"/>
        <family val="2"/>
      </rPr>
      <t>Ménankoto-Sud</t>
    </r>
  </si>
  <si>
    <r>
      <rPr>
        <sz val="9"/>
        <rFont val="Tw Cen MT"/>
        <family val="2"/>
      </rPr>
      <t>APL-I-3462</t>
    </r>
  </si>
  <si>
    <r>
      <rPr>
        <sz val="10"/>
        <rFont val="Tw Cen MT"/>
        <family val="2"/>
      </rPr>
      <t>Fansira Koura</t>
    </r>
  </si>
  <si>
    <r>
      <rPr>
        <sz val="9"/>
        <rFont val="Tw Cen MT"/>
        <family val="2"/>
      </rPr>
      <t>APL-I-3463</t>
    </r>
  </si>
  <si>
    <r>
      <rPr>
        <sz val="10"/>
        <rFont val="Tw Cen MT"/>
        <family val="2"/>
      </rPr>
      <t>soungalobougou</t>
    </r>
  </si>
  <si>
    <r>
      <rPr>
        <sz val="9"/>
        <rFont val="Tw Cen MT"/>
        <family val="2"/>
      </rPr>
      <t>APL-I-3464</t>
    </r>
  </si>
  <si>
    <r>
      <rPr>
        <sz val="10"/>
        <rFont val="Tw Cen MT"/>
        <family val="2"/>
      </rPr>
      <t>SOUNGALOBOUGOU</t>
    </r>
  </si>
  <si>
    <r>
      <rPr>
        <sz val="9"/>
        <rFont val="Tw Cen MT"/>
        <family val="2"/>
      </rPr>
      <t>APL-I-3465</t>
    </r>
  </si>
  <si>
    <r>
      <rPr>
        <sz val="9"/>
        <rFont val="Tw Cen MT"/>
        <family val="2"/>
      </rPr>
      <t>APL-I-3466</t>
    </r>
  </si>
  <si>
    <r>
      <rPr>
        <sz val="10"/>
        <rFont val="Tw Cen MT"/>
        <family val="2"/>
      </rPr>
      <t>BOIDIE</t>
    </r>
  </si>
  <si>
    <r>
      <rPr>
        <sz val="9"/>
        <rFont val="Tw Cen MT"/>
        <family val="2"/>
      </rPr>
      <t>APL-I-3467</t>
    </r>
  </si>
  <si>
    <r>
      <rPr>
        <sz val="10"/>
        <rFont val="Tw Cen MT"/>
        <family val="2"/>
      </rPr>
      <t>Fakola-Ouest</t>
    </r>
  </si>
  <si>
    <r>
      <rPr>
        <sz val="9"/>
        <rFont val="Tw Cen MT"/>
        <family val="2"/>
      </rPr>
      <t>APL-I-3468</t>
    </r>
  </si>
  <si>
    <r>
      <rPr>
        <sz val="9"/>
        <rFont val="Tw Cen MT"/>
        <family val="2"/>
      </rPr>
      <t>APL-I-3469</t>
    </r>
  </si>
  <si>
    <r>
      <rPr>
        <sz val="10"/>
        <rFont val="Tw Cen MT"/>
        <family val="2"/>
      </rPr>
      <t>balé kadiel</t>
    </r>
  </si>
  <si>
    <r>
      <rPr>
        <sz val="9"/>
        <rFont val="Tw Cen MT"/>
        <family val="2"/>
      </rPr>
      <t>APL-I-347</t>
    </r>
  </si>
  <si>
    <r>
      <rPr>
        <sz val="9"/>
        <rFont val="Tw Cen MT"/>
        <family val="2"/>
      </rPr>
      <t>AE 343/07</t>
    </r>
  </si>
  <si>
    <r>
      <rPr>
        <sz val="9"/>
        <rFont val="Tw Cen MT"/>
        <family val="2"/>
      </rPr>
      <t>Hungaro-Coop Mali SARL</t>
    </r>
  </si>
  <si>
    <r>
      <rPr>
        <sz val="10"/>
        <rFont val="Tw Cen MT"/>
        <family val="2"/>
      </rPr>
      <t>Hamdalaye</t>
    </r>
  </si>
  <si>
    <r>
      <rPr>
        <sz val="9"/>
        <rFont val="Tw Cen MT"/>
        <family val="2"/>
      </rPr>
      <t>APL-I-3470</t>
    </r>
  </si>
  <si>
    <r>
      <rPr>
        <sz val="9"/>
        <rFont val="Tw Cen MT"/>
        <family val="2"/>
      </rPr>
      <t>APL-I-3471</t>
    </r>
  </si>
  <si>
    <r>
      <rPr>
        <sz val="9"/>
        <rFont val="Tw Cen MT"/>
        <family val="2"/>
      </rPr>
      <t>APL-I-3472</t>
    </r>
  </si>
  <si>
    <r>
      <rPr>
        <sz val="9"/>
        <rFont val="Tw Cen MT"/>
        <family val="2"/>
      </rPr>
      <t>" SOCIETE MINIERES 3S-SARL"</t>
    </r>
  </si>
  <si>
    <r>
      <rPr>
        <sz val="9"/>
        <rFont val="Tw Cen MT"/>
        <family val="2"/>
      </rPr>
      <t>084138843Y</t>
    </r>
  </si>
  <si>
    <r>
      <rPr>
        <sz val="9"/>
        <rFont val="Tw Cen MT"/>
        <family val="2"/>
      </rPr>
      <t>APL-I-3473</t>
    </r>
  </si>
  <si>
    <r>
      <rPr>
        <sz val="9"/>
        <rFont val="Tw Cen MT"/>
        <family val="2"/>
      </rPr>
      <t>APL-I-3474</t>
    </r>
  </si>
  <si>
    <r>
      <rPr>
        <sz val="10"/>
        <rFont val="Tw Cen MT"/>
        <family val="2"/>
      </rPr>
      <t>soninkegni-Est</t>
    </r>
  </si>
  <si>
    <r>
      <rPr>
        <sz val="9"/>
        <rFont val="Tw Cen MT"/>
        <family val="2"/>
      </rPr>
      <t>APL-I-3475</t>
    </r>
  </si>
  <si>
    <r>
      <rPr>
        <sz val="9"/>
        <rFont val="Tw Cen MT"/>
        <family val="2"/>
      </rPr>
      <t>APL-I-3476</t>
    </r>
  </si>
  <si>
    <r>
      <rPr>
        <sz val="9"/>
        <rFont val="Tw Cen MT"/>
        <family val="2"/>
      </rPr>
      <t>" GLORY INTERNATIONAL" SA</t>
    </r>
  </si>
  <si>
    <r>
      <rPr>
        <sz val="9"/>
        <rFont val="Tw Cen MT"/>
        <family val="2"/>
      </rPr>
      <t>086152558A</t>
    </r>
  </si>
  <si>
    <r>
      <rPr>
        <sz val="10"/>
        <rFont val="Tw Cen MT"/>
        <family val="2"/>
      </rPr>
      <t>diéou</t>
    </r>
  </si>
  <si>
    <r>
      <rPr>
        <sz val="9"/>
        <rFont val="Tw Cen MT"/>
        <family val="2"/>
      </rPr>
      <t>APL-I-3477</t>
    </r>
  </si>
  <si>
    <r>
      <rPr>
        <sz val="9"/>
        <rFont val="Tw Cen MT"/>
        <family val="2"/>
      </rPr>
      <t>APL-I-3478</t>
    </r>
  </si>
  <si>
    <r>
      <rPr>
        <sz val="9"/>
        <rFont val="Tw Cen MT"/>
        <family val="2"/>
      </rPr>
      <t>" FASSO MALI SARL"</t>
    </r>
  </si>
  <si>
    <r>
      <rPr>
        <sz val="9"/>
        <rFont val="Tw Cen MT"/>
        <family val="2"/>
      </rPr>
      <t>086153241L</t>
    </r>
  </si>
  <si>
    <r>
      <rPr>
        <sz val="9"/>
        <rFont val="Tw Cen MT"/>
        <family val="2"/>
      </rPr>
      <t>APL-I-3479</t>
    </r>
  </si>
  <si>
    <r>
      <rPr>
        <sz val="10"/>
        <rFont val="Tw Cen MT"/>
        <family val="2"/>
      </rPr>
      <t>koulikoro</t>
    </r>
  </si>
  <si>
    <r>
      <rPr>
        <sz val="9"/>
        <rFont val="Tw Cen MT"/>
        <family val="2"/>
      </rPr>
      <t>APL-I-348</t>
    </r>
  </si>
  <si>
    <r>
      <rPr>
        <sz val="9"/>
        <rFont val="Tw Cen MT"/>
        <family val="2"/>
      </rPr>
      <t>PR 344/10</t>
    </r>
  </si>
  <si>
    <r>
      <rPr>
        <sz val="9"/>
        <rFont val="Tw Cen MT"/>
        <family val="2"/>
      </rPr>
      <t>L'Orchidée Groupe Industriel et Commercial-SO &amp; CO (L'Orchidée GIC SO &amp; CO) SARL</t>
    </r>
  </si>
  <si>
    <r>
      <rPr>
        <sz val="9"/>
        <rFont val="Tw Cen MT"/>
        <family val="2"/>
      </rPr>
      <t>APL-I-3480</t>
    </r>
  </si>
  <si>
    <r>
      <rPr>
        <sz val="10"/>
        <rFont val="Tw Cen MT"/>
        <family val="2"/>
      </rPr>
      <t>DIANDIOUME</t>
    </r>
  </si>
  <si>
    <r>
      <rPr>
        <sz val="9"/>
        <rFont val="Tw Cen MT"/>
        <family val="2"/>
      </rPr>
      <t>APL-I-3481</t>
    </r>
  </si>
  <si>
    <r>
      <rPr>
        <sz val="9"/>
        <rFont val="Tw Cen MT"/>
        <family val="2"/>
      </rPr>
      <t>APL-I-349</t>
    </r>
  </si>
  <si>
    <r>
      <rPr>
        <sz val="9"/>
        <rFont val="Tw Cen MT"/>
        <family val="2"/>
      </rPr>
      <t>PR 345/09</t>
    </r>
  </si>
  <si>
    <r>
      <rPr>
        <sz val="9"/>
        <rFont val="Tw Cen MT"/>
        <family val="2"/>
      </rPr>
      <t>Robex N'Gary S.A</t>
    </r>
  </si>
  <si>
    <r>
      <rPr>
        <sz val="9"/>
        <rFont val="Tw Cen MT"/>
        <family val="2"/>
      </rPr>
      <t>087800750X</t>
    </r>
  </si>
  <si>
    <r>
      <rPr>
        <sz val="9"/>
        <rFont val="Tw Cen MT"/>
        <family val="2"/>
      </rPr>
      <t>APL-I-35</t>
    </r>
  </si>
  <si>
    <r>
      <rPr>
        <sz val="9"/>
        <rFont val="Tw Cen MT"/>
        <family val="2"/>
      </rPr>
      <t>PR 33/12</t>
    </r>
  </si>
  <si>
    <r>
      <rPr>
        <sz val="9"/>
        <rFont val="Tw Cen MT"/>
        <family val="2"/>
      </rPr>
      <t>Hippo International SARL</t>
    </r>
  </si>
  <si>
    <r>
      <rPr>
        <sz val="9"/>
        <rFont val="Tw Cen MT"/>
        <family val="2"/>
      </rPr>
      <t>087800775Y</t>
    </r>
  </si>
  <si>
    <r>
      <rPr>
        <sz val="10"/>
        <rFont val="Tw Cen MT"/>
        <family val="2"/>
      </rPr>
      <t>Tiko</t>
    </r>
  </si>
  <si>
    <r>
      <rPr>
        <sz val="9"/>
        <rFont val="Tw Cen MT"/>
        <family val="2"/>
      </rPr>
      <t>APL-I-350</t>
    </r>
  </si>
  <si>
    <r>
      <rPr>
        <sz val="9"/>
        <rFont val="Tw Cen MT"/>
        <family val="2"/>
      </rPr>
      <t>PR 346/08</t>
    </r>
  </si>
  <si>
    <r>
      <rPr>
        <sz val="10"/>
        <rFont val="Tw Cen MT"/>
        <family val="2"/>
      </rPr>
      <t>Narena</t>
    </r>
  </si>
  <si>
    <r>
      <rPr>
        <sz val="9"/>
        <rFont val="Tw Cen MT"/>
        <family val="2"/>
      </rPr>
      <t>APL-I-351</t>
    </r>
  </si>
  <si>
    <r>
      <rPr>
        <sz val="9"/>
        <rFont val="Tw Cen MT"/>
        <family val="2"/>
      </rPr>
      <t>PR 347/09</t>
    </r>
  </si>
  <si>
    <r>
      <rPr>
        <sz val="9"/>
        <rFont val="Tw Cen MT"/>
        <family val="2"/>
      </rPr>
      <t>Metalex Ventures LTD</t>
    </r>
  </si>
  <si>
    <r>
      <rPr>
        <sz val="10"/>
        <rFont val="Tw Cen MT"/>
        <family val="2"/>
      </rPr>
      <t>In Tassik</t>
    </r>
  </si>
  <si>
    <r>
      <rPr>
        <sz val="9"/>
        <rFont val="Tw Cen MT"/>
        <family val="2"/>
      </rPr>
      <t>APL-I-352</t>
    </r>
  </si>
  <si>
    <r>
      <rPr>
        <sz val="9"/>
        <rFont val="Tw Cen MT"/>
        <family val="2"/>
      </rPr>
      <t>PR 348/09</t>
    </r>
  </si>
  <si>
    <r>
      <rPr>
        <sz val="9"/>
        <rFont val="Tw Cen MT"/>
        <family val="2"/>
      </rPr>
      <t>Abdiam S.A</t>
    </r>
  </si>
  <si>
    <r>
      <rPr>
        <sz val="9"/>
        <rFont val="Tw Cen MT"/>
        <family val="2"/>
      </rPr>
      <t>APL-I-353</t>
    </r>
  </si>
  <si>
    <r>
      <rPr>
        <sz val="9"/>
        <rFont val="Tw Cen MT"/>
        <family val="2"/>
      </rPr>
      <t>PR 349/08</t>
    </r>
  </si>
  <si>
    <r>
      <rPr>
        <sz val="9"/>
        <rFont val="Tw Cen MT"/>
        <family val="2"/>
      </rPr>
      <t>APL-I-354</t>
    </r>
  </si>
  <si>
    <r>
      <rPr>
        <sz val="9"/>
        <rFont val="Tw Cen MT"/>
        <family val="2"/>
      </rPr>
      <t>PR 350/08</t>
    </r>
  </si>
  <si>
    <r>
      <rPr>
        <sz val="9"/>
        <rFont val="Tw Cen MT"/>
        <family val="2"/>
      </rPr>
      <t>Société Mali Mining Resources SARL</t>
    </r>
  </si>
  <si>
    <r>
      <rPr>
        <sz val="10"/>
        <rFont val="Tw Cen MT"/>
        <family val="2"/>
      </rPr>
      <t>Koni</t>
    </r>
  </si>
  <si>
    <r>
      <rPr>
        <sz val="9"/>
        <rFont val="Tw Cen MT"/>
        <family val="2"/>
      </rPr>
      <t>APL-I-355</t>
    </r>
  </si>
  <si>
    <r>
      <rPr>
        <sz val="9"/>
        <rFont val="Tw Cen MT"/>
        <family val="2"/>
      </rPr>
      <t>PR 351/08</t>
    </r>
  </si>
  <si>
    <r>
      <rPr>
        <sz val="9"/>
        <rFont val="Tw Cen MT"/>
        <family val="2"/>
      </rPr>
      <t>APL-I-356</t>
    </r>
  </si>
  <si>
    <r>
      <rPr>
        <sz val="9"/>
        <rFont val="Tw Cen MT"/>
        <family val="2"/>
      </rPr>
      <t>PR 352/08</t>
    </r>
  </si>
  <si>
    <r>
      <rPr>
        <sz val="9"/>
        <rFont val="Tw Cen MT"/>
        <family val="2"/>
      </rPr>
      <t>Northern Canadian Minerals INC</t>
    </r>
  </si>
  <si>
    <r>
      <rPr>
        <sz val="10"/>
        <rFont val="Tw Cen MT"/>
        <family val="2"/>
      </rPr>
      <t>Samit</t>
    </r>
  </si>
  <si>
    <r>
      <rPr>
        <sz val="9"/>
        <rFont val="Tw Cen MT"/>
        <family val="2"/>
      </rPr>
      <t>APL-I-357</t>
    </r>
  </si>
  <si>
    <r>
      <rPr>
        <sz val="9"/>
        <rFont val="Tw Cen MT"/>
        <family val="2"/>
      </rPr>
      <t>AE 353/09</t>
    </r>
  </si>
  <si>
    <r>
      <rPr>
        <sz val="9"/>
        <rFont val="Tw Cen MT"/>
        <family val="2"/>
      </rPr>
      <t>APL-I-358</t>
    </r>
  </si>
  <si>
    <r>
      <rPr>
        <sz val="9"/>
        <rFont val="Tw Cen MT"/>
        <family val="2"/>
      </rPr>
      <t>PR 354/07</t>
    </r>
  </si>
  <si>
    <r>
      <rPr>
        <sz val="9"/>
        <rFont val="Tw Cen MT"/>
        <family val="2"/>
      </rPr>
      <t>Golden Rim Mali S.A</t>
    </r>
  </si>
  <si>
    <r>
      <rPr>
        <sz val="9"/>
        <rFont val="Tw Cen MT"/>
        <family val="2"/>
      </rPr>
      <t>082226056L</t>
    </r>
  </si>
  <si>
    <r>
      <rPr>
        <sz val="10"/>
        <rFont val="Tw Cen MT"/>
        <family val="2"/>
      </rPr>
      <t>Nyaouléni</t>
    </r>
  </si>
  <si>
    <r>
      <rPr>
        <sz val="9"/>
        <rFont val="Tw Cen MT"/>
        <family val="2"/>
      </rPr>
      <t>APL-I-359</t>
    </r>
  </si>
  <si>
    <r>
      <rPr>
        <sz val="9"/>
        <rFont val="Tw Cen MT"/>
        <family val="2"/>
      </rPr>
      <t>AE 355/09</t>
    </r>
  </si>
  <si>
    <r>
      <rPr>
        <sz val="10"/>
        <rFont val="Tw Cen MT"/>
        <family val="2"/>
      </rPr>
      <t>Dio</t>
    </r>
  </si>
  <si>
    <r>
      <rPr>
        <sz val="9"/>
        <rFont val="Tw Cen MT"/>
        <family val="2"/>
      </rPr>
      <t>APL-I-36</t>
    </r>
  </si>
  <si>
    <r>
      <rPr>
        <sz val="9"/>
        <rFont val="Tw Cen MT"/>
        <family val="2"/>
      </rPr>
      <t>PR 34/11</t>
    </r>
  </si>
  <si>
    <r>
      <rPr>
        <sz val="9"/>
        <rFont val="Tw Cen MT"/>
        <family val="2"/>
      </rPr>
      <t>APL-I-360</t>
    </r>
  </si>
  <si>
    <r>
      <rPr>
        <sz val="9"/>
        <rFont val="Tw Cen MT"/>
        <family val="2"/>
      </rPr>
      <t>AE 356/11</t>
    </r>
  </si>
  <si>
    <r>
      <rPr>
        <sz val="9"/>
        <rFont val="Tw Cen MT"/>
        <family val="2"/>
      </rPr>
      <t>Société Katim Trading SARL</t>
    </r>
  </si>
  <si>
    <r>
      <rPr>
        <sz val="9"/>
        <rFont val="Tw Cen MT"/>
        <family val="2"/>
      </rPr>
      <t>082220612J</t>
    </r>
  </si>
  <si>
    <r>
      <rPr>
        <sz val="9"/>
        <rFont val="Tw Cen MT"/>
        <family val="2"/>
      </rPr>
      <t>APL-I-361</t>
    </r>
  </si>
  <si>
    <r>
      <rPr>
        <sz val="9"/>
        <rFont val="Tw Cen MT"/>
        <family val="2"/>
      </rPr>
      <t>PR 358/07</t>
    </r>
  </si>
  <si>
    <r>
      <rPr>
        <sz val="9"/>
        <rFont val="Tw Cen MT"/>
        <family val="2"/>
      </rPr>
      <t>APL-I-362</t>
    </r>
  </si>
  <si>
    <r>
      <rPr>
        <sz val="9"/>
        <rFont val="Tw Cen MT"/>
        <family val="2"/>
      </rPr>
      <t>PR 357/11</t>
    </r>
  </si>
  <si>
    <r>
      <rPr>
        <sz val="9"/>
        <rFont val="Tw Cen MT"/>
        <family val="2"/>
      </rPr>
      <t>Group Mining Resources and Co "G.M.R-CO" SARL</t>
    </r>
  </si>
  <si>
    <r>
      <rPr>
        <sz val="9"/>
        <rFont val="Tw Cen MT"/>
        <family val="2"/>
      </rPr>
      <t>APL-I-363</t>
    </r>
  </si>
  <si>
    <r>
      <rPr>
        <sz val="9"/>
        <rFont val="Tw Cen MT"/>
        <family val="2"/>
      </rPr>
      <t>PR 359/08</t>
    </r>
  </si>
  <si>
    <r>
      <rPr>
        <sz val="9"/>
        <rFont val="Tw Cen MT"/>
        <family val="2"/>
      </rPr>
      <t>APL-I-364</t>
    </r>
  </si>
  <si>
    <r>
      <rPr>
        <sz val="9"/>
        <rFont val="Tw Cen MT"/>
        <family val="2"/>
      </rPr>
      <t>PR 360/07</t>
    </r>
  </si>
  <si>
    <r>
      <rPr>
        <sz val="10"/>
        <rFont val="Tw Cen MT"/>
        <family val="2"/>
      </rPr>
      <t>Seliban</t>
    </r>
  </si>
  <si>
    <r>
      <rPr>
        <sz val="9"/>
        <rFont val="Tw Cen MT"/>
        <family val="2"/>
      </rPr>
      <t>APL-I-365</t>
    </r>
  </si>
  <si>
    <r>
      <rPr>
        <sz val="9"/>
        <rFont val="Tw Cen MT"/>
        <family val="2"/>
      </rPr>
      <t>PR 361/07</t>
    </r>
  </si>
  <si>
    <r>
      <rPr>
        <sz val="9"/>
        <rFont val="Tw Cen MT"/>
        <family val="2"/>
      </rPr>
      <t>Société Ned Gold SARL</t>
    </r>
  </si>
  <si>
    <r>
      <rPr>
        <sz val="10"/>
        <rFont val="Tw Cen MT"/>
        <family val="2"/>
      </rPr>
      <t>Kofia</t>
    </r>
  </si>
  <si>
    <r>
      <rPr>
        <sz val="9"/>
        <rFont val="Tw Cen MT"/>
        <family val="2"/>
      </rPr>
      <t>APL-I-366</t>
    </r>
  </si>
  <si>
    <r>
      <rPr>
        <sz val="9"/>
        <rFont val="Tw Cen MT"/>
        <family val="2"/>
      </rPr>
      <t>AE 362/11</t>
    </r>
  </si>
  <si>
    <r>
      <rPr>
        <sz val="9"/>
        <rFont val="Tw Cen MT"/>
        <family val="2"/>
      </rPr>
      <t>Kristal SARL</t>
    </r>
  </si>
  <si>
    <r>
      <rPr>
        <sz val="9"/>
        <rFont val="Tw Cen MT"/>
        <family val="2"/>
      </rPr>
      <t>084117229L</t>
    </r>
  </si>
  <si>
    <r>
      <rPr>
        <sz val="10"/>
        <rFont val="Tw Cen MT"/>
        <family val="2"/>
      </rPr>
      <t>Kéniero</t>
    </r>
  </si>
  <si>
    <r>
      <rPr>
        <sz val="9"/>
        <rFont val="Tw Cen MT"/>
        <family val="2"/>
      </rPr>
      <t>APL-I-367</t>
    </r>
  </si>
  <si>
    <r>
      <rPr>
        <sz val="9"/>
        <rFont val="Tw Cen MT"/>
        <family val="2"/>
      </rPr>
      <t>PR 363/07</t>
    </r>
  </si>
  <si>
    <r>
      <rPr>
        <sz val="10"/>
        <rFont val="Tw Cen MT"/>
        <family val="2"/>
      </rPr>
      <t>Kékoro-Sud</t>
    </r>
  </si>
  <si>
    <r>
      <rPr>
        <sz val="9"/>
        <rFont val="Tw Cen MT"/>
        <family val="2"/>
      </rPr>
      <t>APL-I-368</t>
    </r>
  </si>
  <si>
    <r>
      <rPr>
        <sz val="9"/>
        <rFont val="Tw Cen MT"/>
        <family val="2"/>
      </rPr>
      <t>PR 364/08</t>
    </r>
  </si>
  <si>
    <r>
      <rPr>
        <sz val="10"/>
        <rFont val="Tw Cen MT"/>
        <family val="2"/>
      </rPr>
      <t>Berila</t>
    </r>
  </si>
  <si>
    <r>
      <rPr>
        <sz val="9"/>
        <rFont val="Tw Cen MT"/>
        <family val="2"/>
      </rPr>
      <t>APL-I-369</t>
    </r>
  </si>
  <si>
    <r>
      <rPr>
        <sz val="9"/>
        <rFont val="Tw Cen MT"/>
        <family val="2"/>
      </rPr>
      <t>AE 365/09</t>
    </r>
  </si>
  <si>
    <r>
      <rPr>
        <sz val="9"/>
        <rFont val="Tw Cen MT"/>
        <family val="2"/>
      </rPr>
      <t>APL-I-37</t>
    </r>
  </si>
  <si>
    <r>
      <rPr>
        <sz val="9"/>
        <rFont val="Tw Cen MT"/>
        <family val="2"/>
      </rPr>
      <t>PR 35/11</t>
    </r>
  </si>
  <si>
    <r>
      <rPr>
        <sz val="9"/>
        <rFont val="Tw Cen MT"/>
        <family val="2"/>
      </rPr>
      <t>Sounkkomaw SARL</t>
    </r>
  </si>
  <si>
    <r>
      <rPr>
        <sz val="9"/>
        <rFont val="Tw Cen MT"/>
        <family val="2"/>
      </rPr>
      <t>APL-I-370</t>
    </r>
  </si>
  <si>
    <r>
      <rPr>
        <sz val="9"/>
        <rFont val="Tw Cen MT"/>
        <family val="2"/>
      </rPr>
      <t>AE 366/11</t>
    </r>
  </si>
  <si>
    <r>
      <rPr>
        <sz val="9"/>
        <rFont val="Tw Cen MT"/>
        <family val="2"/>
      </rPr>
      <t>APL-I-371</t>
    </r>
  </si>
  <si>
    <r>
      <rPr>
        <sz val="9"/>
        <rFont val="Tw Cen MT"/>
        <family val="2"/>
      </rPr>
      <t>PR 367/07</t>
    </r>
  </si>
  <si>
    <r>
      <rPr>
        <sz val="9"/>
        <rFont val="Tw Cen MT"/>
        <family val="2"/>
      </rPr>
      <t>Gold Resources du Mali SARL</t>
    </r>
  </si>
  <si>
    <r>
      <rPr>
        <sz val="9"/>
        <rFont val="Tw Cen MT"/>
        <family val="2"/>
      </rPr>
      <t>084123512B</t>
    </r>
  </si>
  <si>
    <r>
      <rPr>
        <sz val="9"/>
        <rFont val="Tw Cen MT"/>
        <family val="2"/>
      </rPr>
      <t>APL-I-372</t>
    </r>
  </si>
  <si>
    <r>
      <rPr>
        <sz val="9"/>
        <rFont val="Tw Cen MT"/>
        <family val="2"/>
      </rPr>
      <t>AE 368/10</t>
    </r>
  </si>
  <si>
    <r>
      <rPr>
        <sz val="10"/>
        <rFont val="Tw Cen MT"/>
        <family val="2"/>
      </rPr>
      <t>Moribougou-Nord</t>
    </r>
  </si>
  <si>
    <r>
      <rPr>
        <sz val="9"/>
        <rFont val="Tw Cen MT"/>
        <family val="2"/>
      </rPr>
      <t>APL-I-373</t>
    </r>
  </si>
  <si>
    <r>
      <rPr>
        <sz val="9"/>
        <rFont val="Tw Cen MT"/>
        <family val="2"/>
      </rPr>
      <t>AP 369/14</t>
    </r>
  </si>
  <si>
    <r>
      <rPr>
        <sz val="10"/>
        <rFont val="Tw Cen MT"/>
        <family val="2"/>
      </rPr>
      <t>Boubou-Ouest</t>
    </r>
  </si>
  <si>
    <r>
      <rPr>
        <sz val="9"/>
        <rFont val="Tw Cen MT"/>
        <family val="2"/>
      </rPr>
      <t>APL-I-374</t>
    </r>
  </si>
  <si>
    <r>
      <rPr>
        <sz val="9"/>
        <rFont val="Tw Cen MT"/>
        <family val="2"/>
      </rPr>
      <t>PR 370/08</t>
    </r>
  </si>
  <si>
    <r>
      <rPr>
        <sz val="10"/>
        <rFont val="Tw Cen MT"/>
        <family val="2"/>
      </rPr>
      <t>Kolondiéba</t>
    </r>
  </si>
  <si>
    <r>
      <rPr>
        <sz val="9"/>
        <rFont val="Tw Cen MT"/>
        <family val="2"/>
      </rPr>
      <t>APL-I-375</t>
    </r>
  </si>
  <si>
    <r>
      <rPr>
        <sz val="9"/>
        <rFont val="Tw Cen MT"/>
        <family val="2"/>
      </rPr>
      <t>PR 371/09</t>
    </r>
  </si>
  <si>
    <r>
      <rPr>
        <sz val="9"/>
        <rFont val="Tw Cen MT"/>
        <family val="2"/>
      </rPr>
      <t>Ida Gold Mali SA</t>
    </r>
  </si>
  <si>
    <r>
      <rPr>
        <sz val="10"/>
        <rFont val="Tw Cen MT"/>
        <family val="2"/>
      </rPr>
      <t>Daralé</t>
    </r>
  </si>
  <si>
    <r>
      <rPr>
        <sz val="9"/>
        <rFont val="Tw Cen MT"/>
        <family val="2"/>
      </rPr>
      <t>APL-I-376</t>
    </r>
  </si>
  <si>
    <r>
      <rPr>
        <sz val="9"/>
        <rFont val="Tw Cen MT"/>
        <family val="2"/>
      </rPr>
      <t>PR 372/08</t>
    </r>
  </si>
  <si>
    <r>
      <rPr>
        <sz val="9"/>
        <rFont val="Tw Cen MT"/>
        <family val="2"/>
      </rPr>
      <t>Trading Company Mali SARL</t>
    </r>
  </si>
  <si>
    <r>
      <rPr>
        <sz val="9"/>
        <rFont val="Tw Cen MT"/>
        <family val="2"/>
      </rPr>
      <t>086125545L</t>
    </r>
  </si>
  <si>
    <r>
      <rPr>
        <sz val="10"/>
        <rFont val="Tw Cen MT"/>
        <family val="2"/>
      </rPr>
      <t>Kambali</t>
    </r>
  </si>
  <si>
    <r>
      <rPr>
        <sz val="9"/>
        <rFont val="Tw Cen MT"/>
        <family val="2"/>
      </rPr>
      <t>APL-I-377</t>
    </r>
  </si>
  <si>
    <r>
      <rPr>
        <sz val="9"/>
        <rFont val="Tw Cen MT"/>
        <family val="2"/>
      </rPr>
      <t>PR 373/08</t>
    </r>
  </si>
  <si>
    <r>
      <rPr>
        <sz val="9"/>
        <rFont val="Tw Cen MT"/>
        <family val="2"/>
      </rPr>
      <t>APL-I-378</t>
    </r>
  </si>
  <si>
    <r>
      <rPr>
        <sz val="9"/>
        <rFont val="Tw Cen MT"/>
        <family val="2"/>
      </rPr>
      <t>PR 374/14</t>
    </r>
  </si>
  <si>
    <r>
      <rPr>
        <sz val="9"/>
        <rFont val="Tw Cen MT"/>
        <family val="2"/>
      </rPr>
      <t>Gougui Minning SARL</t>
    </r>
  </si>
  <si>
    <r>
      <rPr>
        <sz val="9"/>
        <rFont val="Tw Cen MT"/>
        <family val="2"/>
      </rPr>
      <t>086134193D</t>
    </r>
  </si>
  <si>
    <r>
      <rPr>
        <sz val="10"/>
        <rFont val="Tw Cen MT"/>
        <family val="2"/>
      </rPr>
      <t>Niamana-Ouest</t>
    </r>
  </si>
  <si>
    <r>
      <rPr>
        <sz val="9"/>
        <rFont val="Tw Cen MT"/>
        <family val="2"/>
      </rPr>
      <t>APL-I-379</t>
    </r>
  </si>
  <si>
    <r>
      <rPr>
        <sz val="9"/>
        <rFont val="Tw Cen MT"/>
        <family val="2"/>
      </rPr>
      <t>PR 375/14</t>
    </r>
  </si>
  <si>
    <r>
      <rPr>
        <sz val="9"/>
        <rFont val="Tw Cen MT"/>
        <family val="2"/>
      </rPr>
      <t>A.Na.Di.S-SARL</t>
    </r>
  </si>
  <si>
    <r>
      <rPr>
        <sz val="10"/>
        <rFont val="Tw Cen MT"/>
        <family val="2"/>
      </rPr>
      <t>Yérétébougou</t>
    </r>
  </si>
  <si>
    <r>
      <rPr>
        <sz val="9"/>
        <rFont val="Tw Cen MT"/>
        <family val="2"/>
      </rPr>
      <t>APL-I-38</t>
    </r>
  </si>
  <si>
    <r>
      <rPr>
        <sz val="9"/>
        <rFont val="Tw Cen MT"/>
        <family val="2"/>
      </rPr>
      <t>PR 36/11</t>
    </r>
  </si>
  <si>
    <r>
      <rPr>
        <sz val="9"/>
        <rFont val="Tw Cen MT"/>
        <family val="2"/>
      </rPr>
      <t>APL-I-380</t>
    </r>
  </si>
  <si>
    <r>
      <rPr>
        <sz val="9"/>
        <rFont val="Tw Cen MT"/>
        <family val="2"/>
      </rPr>
      <t>AE 424/14</t>
    </r>
  </si>
  <si>
    <r>
      <rPr>
        <sz val="9"/>
        <rFont val="Tw Cen MT"/>
        <family val="2"/>
      </rPr>
      <t>APL-I-381</t>
    </r>
  </si>
  <si>
    <r>
      <rPr>
        <sz val="9"/>
        <rFont val="Tw Cen MT"/>
        <family val="2"/>
      </rPr>
      <t>AE 376/14</t>
    </r>
  </si>
  <si>
    <r>
      <rPr>
        <sz val="9"/>
        <rFont val="Tw Cen MT"/>
        <family val="2"/>
      </rPr>
      <t>APL-I-382</t>
    </r>
  </si>
  <si>
    <r>
      <rPr>
        <sz val="9"/>
        <rFont val="Tw Cen MT"/>
        <family val="2"/>
      </rPr>
      <t>AE 377/12</t>
    </r>
  </si>
  <si>
    <r>
      <rPr>
        <sz val="9"/>
        <rFont val="Tw Cen MT"/>
        <family val="2"/>
      </rPr>
      <t>Société Générale de Transport et Commerce (SOGETRAC) SARL</t>
    </r>
  </si>
  <si>
    <r>
      <rPr>
        <sz val="9"/>
        <rFont val="Tw Cen MT"/>
        <family val="2"/>
      </rPr>
      <t>083301745K</t>
    </r>
  </si>
  <si>
    <r>
      <rPr>
        <sz val="9"/>
        <rFont val="Tw Cen MT"/>
        <family val="2"/>
      </rPr>
      <t>APL-I-383</t>
    </r>
  </si>
  <si>
    <r>
      <rPr>
        <sz val="9"/>
        <rFont val="Tw Cen MT"/>
        <family val="2"/>
      </rPr>
      <t>AE 378/12</t>
    </r>
  </si>
  <si>
    <r>
      <rPr>
        <sz val="9"/>
        <rFont val="Tw Cen MT"/>
        <family val="2"/>
      </rPr>
      <t>Société des Carrières et Chaux de Toukoto (C.C.T) S.A</t>
    </r>
  </si>
  <si>
    <r>
      <rPr>
        <sz val="9"/>
        <rFont val="Tw Cen MT"/>
        <family val="2"/>
      </rPr>
      <t>086129345A</t>
    </r>
  </si>
  <si>
    <r>
      <rPr>
        <sz val="10"/>
        <rFont val="Tw Cen MT"/>
        <family val="2"/>
      </rPr>
      <t>Balinda</t>
    </r>
  </si>
  <si>
    <r>
      <rPr>
        <sz val="9"/>
        <rFont val="Tw Cen MT"/>
        <family val="2"/>
      </rPr>
      <t>APL-I-384</t>
    </r>
  </si>
  <si>
    <r>
      <rPr>
        <sz val="9"/>
        <rFont val="Tw Cen MT"/>
        <family val="2"/>
      </rPr>
      <t>PR 379/14</t>
    </r>
  </si>
  <si>
    <r>
      <rPr>
        <sz val="9"/>
        <rFont val="Tw Cen MT"/>
        <family val="2"/>
      </rPr>
      <t>Singking Mines Mali SARL</t>
    </r>
  </si>
  <si>
    <r>
      <rPr>
        <sz val="9"/>
        <rFont val="Tw Cen MT"/>
        <family val="2"/>
      </rPr>
      <t>APL-I-385</t>
    </r>
  </si>
  <si>
    <r>
      <rPr>
        <sz val="9"/>
        <rFont val="Tw Cen MT"/>
        <family val="2"/>
      </rPr>
      <t>PR 380/14</t>
    </r>
  </si>
  <si>
    <r>
      <rPr>
        <sz val="9"/>
        <rFont val="Tw Cen MT"/>
        <family val="2"/>
      </rPr>
      <t>APL-I-386</t>
    </r>
  </si>
  <si>
    <r>
      <rPr>
        <sz val="9"/>
        <rFont val="Tw Cen MT"/>
        <family val="2"/>
      </rPr>
      <t>PR 381/14</t>
    </r>
  </si>
  <si>
    <r>
      <rPr>
        <sz val="9"/>
        <rFont val="Tw Cen MT"/>
        <family val="2"/>
      </rPr>
      <t>APL-I-387</t>
    </r>
  </si>
  <si>
    <r>
      <rPr>
        <sz val="9"/>
        <rFont val="Tw Cen MT"/>
        <family val="2"/>
      </rPr>
      <t>PR 382/14</t>
    </r>
  </si>
  <si>
    <r>
      <rPr>
        <sz val="9"/>
        <rFont val="Tw Cen MT"/>
        <family val="2"/>
      </rPr>
      <t>Société d'Exploitation Minière Oumahane Sow (Maha Mines) SARL</t>
    </r>
  </si>
  <si>
    <r>
      <rPr>
        <sz val="10"/>
        <rFont val="Tw Cen MT"/>
        <family val="2"/>
      </rPr>
      <t>Sirakoroba</t>
    </r>
  </si>
  <si>
    <r>
      <rPr>
        <sz val="9"/>
        <rFont val="Tw Cen MT"/>
        <family val="2"/>
      </rPr>
      <t>APL-I-388</t>
    </r>
  </si>
  <si>
    <r>
      <rPr>
        <sz val="9"/>
        <rFont val="Tw Cen MT"/>
        <family val="2"/>
      </rPr>
      <t>PR 383/05</t>
    </r>
  </si>
  <si>
    <r>
      <rPr>
        <sz val="9"/>
        <rFont val="Tw Cen MT"/>
        <family val="2"/>
      </rPr>
      <t>APL-I-389</t>
    </r>
  </si>
  <si>
    <r>
      <rPr>
        <sz val="9"/>
        <rFont val="Tw Cen MT"/>
        <family val="2"/>
      </rPr>
      <t>AE 384/09</t>
    </r>
  </si>
  <si>
    <r>
      <rPr>
        <sz val="10"/>
        <rFont val="Tw Cen MT"/>
        <family val="2"/>
      </rPr>
      <t>Gourdape</t>
    </r>
  </si>
  <si>
    <r>
      <rPr>
        <sz val="9"/>
        <rFont val="Tw Cen MT"/>
        <family val="2"/>
      </rPr>
      <t>APL-I-39</t>
    </r>
  </si>
  <si>
    <r>
      <rPr>
        <sz val="9"/>
        <rFont val="Tw Cen MT"/>
        <family val="2"/>
      </rPr>
      <t>PR 37/11</t>
    </r>
  </si>
  <si>
    <r>
      <rPr>
        <sz val="9"/>
        <rFont val="Tw Cen MT"/>
        <family val="2"/>
      </rPr>
      <t>APL-I-390</t>
    </r>
  </si>
  <si>
    <r>
      <rPr>
        <sz val="9"/>
        <rFont val="Tw Cen MT"/>
        <family val="2"/>
      </rPr>
      <t>AE 385/01</t>
    </r>
  </si>
  <si>
    <r>
      <rPr>
        <sz val="10"/>
        <rFont val="Tw Cen MT"/>
        <family val="2"/>
      </rPr>
      <t>Timissila</t>
    </r>
  </si>
  <si>
    <r>
      <rPr>
        <sz val="9"/>
        <rFont val="Tw Cen MT"/>
        <family val="2"/>
      </rPr>
      <t>APL-I-391</t>
    </r>
  </si>
  <si>
    <r>
      <rPr>
        <sz val="9"/>
        <rFont val="Tw Cen MT"/>
        <family val="2"/>
      </rPr>
      <t>PR 386/08</t>
    </r>
  </si>
  <si>
    <r>
      <rPr>
        <sz val="10"/>
        <rFont val="Tw Cen MT"/>
        <family val="2"/>
      </rPr>
      <t>Walia Saakola</t>
    </r>
  </si>
  <si>
    <r>
      <rPr>
        <sz val="9"/>
        <rFont val="Tw Cen MT"/>
        <family val="2"/>
      </rPr>
      <t>APL-I-392</t>
    </r>
  </si>
  <si>
    <r>
      <rPr>
        <sz val="9"/>
        <rFont val="Tw Cen MT"/>
        <family val="2"/>
      </rPr>
      <t>PR 387/13</t>
    </r>
  </si>
  <si>
    <r>
      <rPr>
        <sz val="9"/>
        <rFont val="Tw Cen MT"/>
        <family val="2"/>
      </rPr>
      <t>B &amp; B S.A</t>
    </r>
  </si>
  <si>
    <r>
      <rPr>
        <sz val="9"/>
        <rFont val="Tw Cen MT"/>
        <family val="2"/>
      </rPr>
      <t>086131373D</t>
    </r>
  </si>
  <si>
    <r>
      <rPr>
        <sz val="10"/>
        <rFont val="Tw Cen MT"/>
        <family val="2"/>
      </rPr>
      <t>Fina</t>
    </r>
  </si>
  <si>
    <r>
      <rPr>
        <sz val="9"/>
        <rFont val="Tw Cen MT"/>
        <family val="2"/>
      </rPr>
      <t>APL-I-393</t>
    </r>
  </si>
  <si>
    <r>
      <rPr>
        <sz val="9"/>
        <rFont val="Tw Cen MT"/>
        <family val="2"/>
      </rPr>
      <t>PR 388/06</t>
    </r>
  </si>
  <si>
    <r>
      <rPr>
        <sz val="9"/>
        <rFont val="Tw Cen MT"/>
        <family val="2"/>
      </rPr>
      <t>ACC Bauxite S.A</t>
    </r>
  </si>
  <si>
    <r>
      <rPr>
        <sz val="10"/>
        <rFont val="Tw Cen MT"/>
        <family val="2"/>
      </rPr>
      <t>Sandama-Sud</t>
    </r>
  </si>
  <si>
    <r>
      <rPr>
        <sz val="9"/>
        <rFont val="Tw Cen MT"/>
        <family val="2"/>
      </rPr>
      <t>APL-I-394</t>
    </r>
  </si>
  <si>
    <r>
      <rPr>
        <sz val="9"/>
        <rFont val="Tw Cen MT"/>
        <family val="2"/>
      </rPr>
      <t>PR 389/06</t>
    </r>
  </si>
  <si>
    <r>
      <rPr>
        <sz val="10"/>
        <rFont val="Tw Cen MT"/>
        <family val="2"/>
      </rPr>
      <t>Sandama-Nord</t>
    </r>
  </si>
  <si>
    <r>
      <rPr>
        <sz val="9"/>
        <rFont val="Tw Cen MT"/>
        <family val="2"/>
      </rPr>
      <t>APL-I-395</t>
    </r>
  </si>
  <si>
    <r>
      <rPr>
        <sz val="9"/>
        <rFont val="Tw Cen MT"/>
        <family val="2"/>
      </rPr>
      <t>AE 390/09</t>
    </r>
  </si>
  <si>
    <r>
      <rPr>
        <sz val="9"/>
        <rFont val="Tw Cen MT"/>
        <family val="2"/>
      </rPr>
      <t>APL-I-396</t>
    </r>
  </si>
  <si>
    <r>
      <rPr>
        <sz val="9"/>
        <rFont val="Tw Cen MT"/>
        <family val="2"/>
      </rPr>
      <t>AE 391/12</t>
    </r>
  </si>
  <si>
    <r>
      <rPr>
        <sz val="9"/>
        <rFont val="Tw Cen MT"/>
        <family val="2"/>
      </rPr>
      <t>METEDIA MINING SARL</t>
    </r>
  </si>
  <si>
    <r>
      <rPr>
        <sz val="9"/>
        <rFont val="Tw Cen MT"/>
        <family val="2"/>
      </rPr>
      <t>082227243T</t>
    </r>
  </si>
  <si>
    <r>
      <rPr>
        <sz val="10"/>
        <rFont val="Tw Cen MT"/>
        <family val="2"/>
      </rPr>
      <t>Métédia</t>
    </r>
  </si>
  <si>
    <r>
      <rPr>
        <sz val="9"/>
        <rFont val="Tw Cen MT"/>
        <family val="2"/>
      </rPr>
      <t>APL-I-397</t>
    </r>
  </si>
  <si>
    <r>
      <rPr>
        <sz val="9"/>
        <rFont val="Tw Cen MT"/>
        <family val="2"/>
      </rPr>
      <t>AE 392/12</t>
    </r>
  </si>
  <si>
    <r>
      <rPr>
        <sz val="9"/>
        <rFont val="Tw Cen MT"/>
        <family val="2"/>
      </rPr>
      <t>Mineral Development of Mali (MDM) SARL</t>
    </r>
  </si>
  <si>
    <r>
      <rPr>
        <sz val="9"/>
        <rFont val="Tw Cen MT"/>
        <family val="2"/>
      </rPr>
      <t>APL-I-398</t>
    </r>
  </si>
  <si>
    <r>
      <rPr>
        <sz val="9"/>
        <rFont val="Tw Cen MT"/>
        <family val="2"/>
      </rPr>
      <t>AE 393/10</t>
    </r>
  </si>
  <si>
    <r>
      <rPr>
        <sz val="9"/>
        <rFont val="Tw Cen MT"/>
        <family val="2"/>
      </rPr>
      <t>Kara-Gold SARL</t>
    </r>
  </si>
  <si>
    <r>
      <rPr>
        <sz val="9"/>
        <rFont val="Tw Cen MT"/>
        <family val="2"/>
      </rPr>
      <t>086122651M</t>
    </r>
  </si>
  <si>
    <r>
      <rPr>
        <sz val="10"/>
        <rFont val="Tw Cen MT"/>
        <family val="2"/>
      </rPr>
      <t>N'Tékédo-Sirakoro</t>
    </r>
  </si>
  <si>
    <r>
      <rPr>
        <sz val="9"/>
        <rFont val="Tw Cen MT"/>
        <family val="2"/>
      </rPr>
      <t>APL-I-399</t>
    </r>
  </si>
  <si>
    <r>
      <rPr>
        <sz val="9"/>
        <rFont val="Tw Cen MT"/>
        <family val="2"/>
      </rPr>
      <t>AE 394/08</t>
    </r>
  </si>
  <si>
    <r>
      <rPr>
        <sz val="9"/>
        <rFont val="Tw Cen MT"/>
        <family val="2"/>
      </rPr>
      <t>Entreprise Mamadou Démbélé (E.M.D)</t>
    </r>
  </si>
  <si>
    <r>
      <rPr>
        <sz val="9"/>
        <rFont val="Tw Cen MT"/>
        <family val="2"/>
      </rPr>
      <t>086113217G</t>
    </r>
  </si>
  <si>
    <r>
      <rPr>
        <sz val="10"/>
        <rFont val="Tw Cen MT"/>
        <family val="2"/>
      </rPr>
      <t>Faradan</t>
    </r>
  </si>
  <si>
    <r>
      <rPr>
        <sz val="9"/>
        <rFont val="Tw Cen MT"/>
        <family val="2"/>
      </rPr>
      <t>APL-I-4</t>
    </r>
  </si>
  <si>
    <r>
      <rPr>
        <sz val="9"/>
        <rFont val="Tw Cen MT"/>
        <family val="2"/>
      </rPr>
      <t>PR 2/10</t>
    </r>
  </si>
  <si>
    <r>
      <rPr>
        <sz val="10"/>
        <rFont val="Tw Cen MT"/>
        <family val="2"/>
      </rPr>
      <t>N'Golopéné</t>
    </r>
  </si>
  <si>
    <r>
      <rPr>
        <sz val="9"/>
        <rFont val="Tw Cen MT"/>
        <family val="2"/>
      </rPr>
      <t>APL-I-40</t>
    </r>
  </si>
  <si>
    <r>
      <rPr>
        <sz val="9"/>
        <rFont val="Tw Cen MT"/>
        <family val="2"/>
      </rPr>
      <t>PR 38/12</t>
    </r>
  </si>
  <si>
    <r>
      <rPr>
        <sz val="10"/>
        <rFont val="Tw Cen MT"/>
        <family val="2"/>
      </rPr>
      <t>Blindio</t>
    </r>
  </si>
  <si>
    <r>
      <rPr>
        <sz val="9"/>
        <rFont val="Tw Cen MT"/>
        <family val="2"/>
      </rPr>
      <t>APL-I-400</t>
    </r>
  </si>
  <si>
    <r>
      <rPr>
        <sz val="9"/>
        <rFont val="Tw Cen MT"/>
        <family val="2"/>
      </rPr>
      <t>AE 395/14</t>
    </r>
  </si>
  <si>
    <r>
      <rPr>
        <sz val="9"/>
        <rFont val="Tw Cen MT"/>
        <family val="2"/>
      </rPr>
      <t>Tehuan Mining And Logistics SARL</t>
    </r>
  </si>
  <si>
    <r>
      <rPr>
        <sz val="9"/>
        <rFont val="Tw Cen MT"/>
        <family val="2"/>
      </rPr>
      <t>085129462P</t>
    </r>
  </si>
  <si>
    <r>
      <rPr>
        <sz val="10"/>
        <rFont val="Tw Cen MT"/>
        <family val="2"/>
      </rPr>
      <t>Bafé</t>
    </r>
  </si>
  <si>
    <r>
      <rPr>
        <sz val="9"/>
        <rFont val="Tw Cen MT"/>
        <family val="2"/>
      </rPr>
      <t>APL-I-401</t>
    </r>
  </si>
  <si>
    <r>
      <rPr>
        <sz val="9"/>
        <rFont val="Tw Cen MT"/>
        <family val="2"/>
      </rPr>
      <t>AE 396/14</t>
    </r>
  </si>
  <si>
    <r>
      <rPr>
        <sz val="9"/>
        <rFont val="Tw Cen MT"/>
        <family val="2"/>
      </rPr>
      <t>R.S. Aurum Mining-SARL</t>
    </r>
  </si>
  <si>
    <r>
      <rPr>
        <sz val="9"/>
        <rFont val="Tw Cen MT"/>
        <family val="2"/>
      </rPr>
      <t>086125805Y</t>
    </r>
  </si>
  <si>
    <r>
      <rPr>
        <sz val="9"/>
        <rFont val="Tw Cen MT"/>
        <family val="2"/>
      </rPr>
      <t>APL-I-402</t>
    </r>
  </si>
  <si>
    <r>
      <rPr>
        <sz val="9"/>
        <rFont val="Tw Cen MT"/>
        <family val="2"/>
      </rPr>
      <t>PR 397/07</t>
    </r>
  </si>
  <si>
    <r>
      <rPr>
        <sz val="9"/>
        <rFont val="Tw Cen MT"/>
        <family val="2"/>
      </rPr>
      <t>APL-I-403</t>
    </r>
  </si>
  <si>
    <r>
      <rPr>
        <sz val="9"/>
        <rFont val="Tw Cen MT"/>
        <family val="2"/>
      </rPr>
      <t>AE 398/09</t>
    </r>
  </si>
  <si>
    <r>
      <rPr>
        <sz val="9"/>
        <rFont val="Tw Cen MT"/>
        <family val="2"/>
      </rPr>
      <t>Société d'Exploitation des Calcaires de Dioïla "SECDO" SA</t>
    </r>
  </si>
  <si>
    <r>
      <rPr>
        <sz val="9"/>
        <rFont val="Tw Cen MT"/>
        <family val="2"/>
      </rPr>
      <t>APL-I-404</t>
    </r>
  </si>
  <si>
    <r>
      <rPr>
        <sz val="9"/>
        <rFont val="Tw Cen MT"/>
        <family val="2"/>
      </rPr>
      <t>PR 399/10</t>
    </r>
  </si>
  <si>
    <r>
      <rPr>
        <sz val="9"/>
        <rFont val="Tw Cen MT"/>
        <family val="2"/>
      </rPr>
      <t>Emas Mali SA</t>
    </r>
  </si>
  <si>
    <r>
      <rPr>
        <sz val="9"/>
        <rFont val="Tw Cen MT"/>
        <family val="2"/>
      </rPr>
      <t>084116899C</t>
    </r>
  </si>
  <si>
    <r>
      <rPr>
        <sz val="9"/>
        <rFont val="Tw Cen MT"/>
        <family val="2"/>
      </rPr>
      <t>APL-I-405</t>
    </r>
  </si>
  <si>
    <r>
      <rPr>
        <sz val="9"/>
        <rFont val="Tw Cen MT"/>
        <family val="2"/>
      </rPr>
      <t>PR 400/10</t>
    </r>
  </si>
  <si>
    <r>
      <rPr>
        <sz val="10"/>
        <rFont val="Tw Cen MT"/>
        <family val="2"/>
      </rPr>
      <t>Kolassokoro</t>
    </r>
  </si>
  <si>
    <r>
      <rPr>
        <sz val="9"/>
        <rFont val="Tw Cen MT"/>
        <family val="2"/>
      </rPr>
      <t>APL-I-406</t>
    </r>
  </si>
  <si>
    <r>
      <rPr>
        <sz val="9"/>
        <rFont val="Tw Cen MT"/>
        <family val="2"/>
      </rPr>
      <t>PR 401/08</t>
    </r>
  </si>
  <si>
    <r>
      <rPr>
        <sz val="10"/>
        <rFont val="Tw Cen MT"/>
        <family val="2"/>
      </rPr>
      <t>Keniebandi</t>
    </r>
  </si>
  <si>
    <r>
      <rPr>
        <sz val="9"/>
        <rFont val="Tw Cen MT"/>
        <family val="2"/>
      </rPr>
      <t>APL-I-407</t>
    </r>
  </si>
  <si>
    <r>
      <rPr>
        <sz val="9"/>
        <rFont val="Tw Cen MT"/>
        <family val="2"/>
      </rPr>
      <t>AE 402/06</t>
    </r>
  </si>
  <si>
    <r>
      <rPr>
        <sz val="9"/>
        <rFont val="Tw Cen MT"/>
        <family val="2"/>
      </rPr>
      <t>Socarco Mali SARL</t>
    </r>
  </si>
  <si>
    <r>
      <rPr>
        <sz val="9"/>
        <rFont val="Tw Cen MT"/>
        <family val="2"/>
      </rPr>
      <t>087800500E</t>
    </r>
  </si>
  <si>
    <r>
      <rPr>
        <sz val="9"/>
        <rFont val="Tw Cen MT"/>
        <family val="2"/>
      </rPr>
      <t>APL-I-408</t>
    </r>
  </si>
  <si>
    <r>
      <rPr>
        <sz val="9"/>
        <rFont val="Tw Cen MT"/>
        <family val="2"/>
      </rPr>
      <t>PR 403/13</t>
    </r>
  </si>
  <si>
    <r>
      <rPr>
        <sz val="9"/>
        <rFont val="Tw Cen MT"/>
        <family val="2"/>
      </rPr>
      <t>Alkha &amp; Co. Mining-SARL</t>
    </r>
  </si>
  <si>
    <r>
      <rPr>
        <sz val="10"/>
        <rFont val="Tw Cen MT"/>
        <family val="2"/>
      </rPr>
      <t>Doumanténé</t>
    </r>
  </si>
  <si>
    <r>
      <rPr>
        <sz val="9"/>
        <rFont val="Tw Cen MT"/>
        <family val="2"/>
      </rPr>
      <t>APL-I-409</t>
    </r>
  </si>
  <si>
    <r>
      <rPr>
        <sz val="9"/>
        <rFont val="Tw Cen MT"/>
        <family val="2"/>
      </rPr>
      <t>PR 404/08</t>
    </r>
  </si>
  <si>
    <r>
      <rPr>
        <sz val="9"/>
        <rFont val="Tw Cen MT"/>
        <family val="2"/>
      </rPr>
      <t>Société Commerciale Fofana &amp; Frères (SOCOFOF) SARL</t>
    </r>
  </si>
  <si>
    <r>
      <rPr>
        <sz val="10"/>
        <rFont val="Tw Cen MT"/>
        <family val="2"/>
      </rPr>
      <t>Tiko-Nord</t>
    </r>
  </si>
  <si>
    <r>
      <rPr>
        <sz val="9"/>
        <rFont val="Tw Cen MT"/>
        <family val="2"/>
      </rPr>
      <t>APL-I-41</t>
    </r>
  </si>
  <si>
    <r>
      <rPr>
        <sz val="9"/>
        <rFont val="Tw Cen MT"/>
        <family val="2"/>
      </rPr>
      <t>PR 39/11</t>
    </r>
  </si>
  <si>
    <r>
      <rPr>
        <sz val="9"/>
        <rFont val="Tw Cen MT"/>
        <family val="2"/>
      </rPr>
      <t>APL-I-410</t>
    </r>
  </si>
  <si>
    <r>
      <rPr>
        <sz val="9"/>
        <rFont val="Tw Cen MT"/>
        <family val="2"/>
      </rPr>
      <t>PR 405/08</t>
    </r>
  </si>
  <si>
    <r>
      <rPr>
        <sz val="9"/>
        <rFont val="Tw Cen MT"/>
        <family val="2"/>
      </rPr>
      <t>Vanga Ressources Mali S.A</t>
    </r>
  </si>
  <si>
    <r>
      <rPr>
        <sz val="9"/>
        <rFont val="Tw Cen MT"/>
        <family val="2"/>
      </rPr>
      <t>APL-I-411</t>
    </r>
  </si>
  <si>
    <r>
      <rPr>
        <sz val="9"/>
        <rFont val="Tw Cen MT"/>
        <family val="2"/>
      </rPr>
      <t>PR 406/08</t>
    </r>
  </si>
  <si>
    <r>
      <rPr>
        <sz val="9"/>
        <rFont val="Tw Cen MT"/>
        <family val="2"/>
      </rPr>
      <t>APL-I-412</t>
    </r>
  </si>
  <si>
    <r>
      <rPr>
        <sz val="9"/>
        <rFont val="Tw Cen MT"/>
        <family val="2"/>
      </rPr>
      <t>PR 407/09</t>
    </r>
  </si>
  <si>
    <r>
      <rPr>
        <sz val="9"/>
        <rFont val="Tw Cen MT"/>
        <family val="2"/>
      </rPr>
      <t>SAR Exploration SARL</t>
    </r>
  </si>
  <si>
    <r>
      <rPr>
        <sz val="9"/>
        <rFont val="Tw Cen MT"/>
        <family val="2"/>
      </rPr>
      <t>APL-I-413</t>
    </r>
  </si>
  <si>
    <r>
      <rPr>
        <sz val="9"/>
        <rFont val="Tw Cen MT"/>
        <family val="2"/>
      </rPr>
      <t>PR 409/08</t>
    </r>
  </si>
  <si>
    <r>
      <rPr>
        <sz val="10"/>
        <rFont val="Tw Cen MT"/>
        <family val="2"/>
      </rPr>
      <t>Aïté Nord-Ouest</t>
    </r>
  </si>
  <si>
    <r>
      <rPr>
        <sz val="9"/>
        <rFont val="Tw Cen MT"/>
        <family val="2"/>
      </rPr>
      <t>APL-I-414</t>
    </r>
  </si>
  <si>
    <r>
      <rPr>
        <sz val="9"/>
        <rFont val="Tw Cen MT"/>
        <family val="2"/>
      </rPr>
      <t>PR 408/14</t>
    </r>
  </si>
  <si>
    <r>
      <rPr>
        <sz val="10"/>
        <rFont val="Tw Cen MT"/>
        <family val="2"/>
      </rPr>
      <t>Mandiéla</t>
    </r>
  </si>
  <si>
    <r>
      <rPr>
        <sz val="9"/>
        <rFont val="Tw Cen MT"/>
        <family val="2"/>
      </rPr>
      <t>APL-I-415</t>
    </r>
  </si>
  <si>
    <r>
      <rPr>
        <sz val="9"/>
        <rFont val="Tw Cen MT"/>
        <family val="2"/>
      </rPr>
      <t>PR 410/07</t>
    </r>
  </si>
  <si>
    <r>
      <rPr>
        <sz val="9"/>
        <rFont val="Tw Cen MT"/>
        <family val="2"/>
      </rPr>
      <t>APL-I-416</t>
    </r>
  </si>
  <si>
    <r>
      <rPr>
        <sz val="9"/>
        <rFont val="Tw Cen MT"/>
        <family val="2"/>
      </rPr>
      <t>AE 411/05</t>
    </r>
  </si>
  <si>
    <r>
      <rPr>
        <sz val="9"/>
        <rFont val="Tw Cen MT"/>
        <family val="2"/>
      </rPr>
      <t>Compagnie Malienne de Matériaux de Construction " CMMC" SA</t>
    </r>
  </si>
  <si>
    <r>
      <rPr>
        <sz val="9"/>
        <rFont val="Tw Cen MT"/>
        <family val="2"/>
      </rPr>
      <t>APL-I-417</t>
    </r>
  </si>
  <si>
    <r>
      <rPr>
        <sz val="9"/>
        <rFont val="Tw Cen MT"/>
        <family val="2"/>
      </rPr>
      <t>PE 412/12</t>
    </r>
  </si>
  <si>
    <r>
      <rPr>
        <sz val="9"/>
        <rFont val="Tw Cen MT"/>
        <family val="2"/>
      </rPr>
      <t>Société des Mines d'Or de Gounkoto SA</t>
    </r>
  </si>
  <si>
    <r>
      <rPr>
        <sz val="9"/>
        <rFont val="Tw Cen MT"/>
        <family val="2"/>
      </rPr>
      <t>087800766A</t>
    </r>
  </si>
  <si>
    <r>
      <rPr>
        <sz val="10"/>
        <rFont val="Tw Cen MT"/>
        <family val="2"/>
      </rPr>
      <t>Gounkoto</t>
    </r>
  </si>
  <si>
    <r>
      <rPr>
        <sz val="9"/>
        <rFont val="Tw Cen MT"/>
        <family val="2"/>
      </rPr>
      <t>APL-I-418</t>
    </r>
  </si>
  <si>
    <r>
      <rPr>
        <sz val="9"/>
        <rFont val="Tw Cen MT"/>
        <family val="2"/>
      </rPr>
      <t>PE 413/12</t>
    </r>
  </si>
  <si>
    <r>
      <rPr>
        <sz val="10"/>
        <rFont val="Tw Cen MT"/>
        <family val="2"/>
      </rPr>
      <t>Nampala</t>
    </r>
  </si>
  <si>
    <r>
      <rPr>
        <sz val="9"/>
        <rFont val="Tw Cen MT"/>
        <family val="2"/>
      </rPr>
      <t>APL-I-419</t>
    </r>
  </si>
  <si>
    <r>
      <rPr>
        <sz val="9"/>
        <rFont val="Tw Cen MT"/>
        <family val="2"/>
      </rPr>
      <t>PR 414/09</t>
    </r>
  </si>
  <si>
    <r>
      <rPr>
        <sz val="9"/>
        <rFont val="Tw Cen MT"/>
        <family val="2"/>
      </rPr>
      <t>APL-I-42</t>
    </r>
  </si>
  <si>
    <r>
      <rPr>
        <sz val="9"/>
        <rFont val="Tw Cen MT"/>
        <family val="2"/>
      </rPr>
      <t>PR 40/11</t>
    </r>
  </si>
  <si>
    <r>
      <rPr>
        <sz val="10"/>
        <rFont val="Tw Cen MT"/>
        <family val="2"/>
      </rPr>
      <t>Samaya-Nord</t>
    </r>
  </si>
  <si>
    <r>
      <rPr>
        <sz val="9"/>
        <rFont val="Tw Cen MT"/>
        <family val="2"/>
      </rPr>
      <t>APL-I-420</t>
    </r>
  </si>
  <si>
    <r>
      <rPr>
        <sz val="9"/>
        <rFont val="Tw Cen MT"/>
        <family val="2"/>
      </rPr>
      <t>PR 415/11</t>
    </r>
  </si>
  <si>
    <r>
      <rPr>
        <sz val="9"/>
        <rFont val="Tw Cen MT"/>
        <family val="2"/>
      </rPr>
      <t>Sayomba Sanoukou Ouest SARL</t>
    </r>
  </si>
  <si>
    <r>
      <rPr>
        <sz val="9"/>
        <rFont val="Tw Cen MT"/>
        <family val="2"/>
      </rPr>
      <t>083329304X</t>
    </r>
  </si>
  <si>
    <r>
      <rPr>
        <sz val="9"/>
        <rFont val="Tw Cen MT"/>
        <family val="2"/>
      </rPr>
      <t>APL-I-421</t>
    </r>
  </si>
  <si>
    <r>
      <rPr>
        <sz val="9"/>
        <rFont val="Tw Cen MT"/>
        <family val="2"/>
      </rPr>
      <t>PR 416/08</t>
    </r>
  </si>
  <si>
    <r>
      <rPr>
        <sz val="10"/>
        <rFont val="Tw Cen MT"/>
        <family val="2"/>
      </rPr>
      <t>Kofi-Dabora</t>
    </r>
  </si>
  <si>
    <r>
      <rPr>
        <sz val="9"/>
        <rFont val="Tw Cen MT"/>
        <family val="2"/>
      </rPr>
      <t>APL-I-422</t>
    </r>
  </si>
  <si>
    <r>
      <rPr>
        <sz val="9"/>
        <rFont val="Tw Cen MT"/>
        <family val="2"/>
      </rPr>
      <t>AE 417/12</t>
    </r>
  </si>
  <si>
    <r>
      <rPr>
        <sz val="9"/>
        <rFont val="Tw Cen MT"/>
        <family val="2"/>
      </rPr>
      <t>Société Mali Developement Resources SARL</t>
    </r>
  </si>
  <si>
    <r>
      <rPr>
        <sz val="9"/>
        <rFont val="Tw Cen MT"/>
        <family val="2"/>
      </rPr>
      <t>APL-I-423</t>
    </r>
  </si>
  <si>
    <r>
      <rPr>
        <sz val="9"/>
        <rFont val="Tw Cen MT"/>
        <family val="2"/>
      </rPr>
      <t>AE 418/12</t>
    </r>
  </si>
  <si>
    <r>
      <rPr>
        <sz val="10"/>
        <rFont val="Tw Cen MT"/>
        <family val="2"/>
      </rPr>
      <t>Kéniégoué</t>
    </r>
  </si>
  <si>
    <r>
      <rPr>
        <sz val="9"/>
        <rFont val="Tw Cen MT"/>
        <family val="2"/>
      </rPr>
      <t>APL-I-424</t>
    </r>
  </si>
  <si>
    <r>
      <rPr>
        <sz val="9"/>
        <rFont val="Tw Cen MT"/>
        <family val="2"/>
      </rPr>
      <t>AE 419/12</t>
    </r>
  </si>
  <si>
    <r>
      <rPr>
        <sz val="9"/>
        <rFont val="Tw Cen MT"/>
        <family val="2"/>
      </rPr>
      <t>Commerce Industries et Services (CIS) SARL</t>
    </r>
  </si>
  <si>
    <r>
      <rPr>
        <sz val="9"/>
        <rFont val="Tw Cen MT"/>
        <family val="2"/>
      </rPr>
      <t>083316002V</t>
    </r>
  </si>
  <si>
    <r>
      <rPr>
        <sz val="10"/>
        <rFont val="Tw Cen MT"/>
        <family val="2"/>
      </rPr>
      <t>Sonityeni</t>
    </r>
  </si>
  <si>
    <r>
      <rPr>
        <sz val="9"/>
        <rFont val="Tw Cen MT"/>
        <family val="2"/>
      </rPr>
      <t>APL-I-425</t>
    </r>
  </si>
  <si>
    <r>
      <rPr>
        <sz val="9"/>
        <rFont val="Tw Cen MT"/>
        <family val="2"/>
      </rPr>
      <t>AE 420/11</t>
    </r>
  </si>
  <si>
    <r>
      <rPr>
        <sz val="9"/>
        <rFont val="Tw Cen MT"/>
        <family val="2"/>
      </rPr>
      <t>Société Industrielle de Boissons et Eaux du Mali (SIBEM SARL)</t>
    </r>
  </si>
  <si>
    <r>
      <rPr>
        <sz val="10"/>
        <rFont val="Tw Cen MT"/>
        <family val="2"/>
      </rPr>
      <t>Kati koko</t>
    </r>
  </si>
  <si>
    <r>
      <rPr>
        <sz val="9"/>
        <rFont val="Tw Cen MT"/>
        <family val="2"/>
      </rPr>
      <t>APL-I-426</t>
    </r>
  </si>
  <si>
    <r>
      <rPr>
        <sz val="9"/>
        <rFont val="Tw Cen MT"/>
        <family val="2"/>
      </rPr>
      <t>PR 421/07</t>
    </r>
  </si>
  <si>
    <r>
      <rPr>
        <sz val="9"/>
        <rFont val="Tw Cen MT"/>
        <family val="2"/>
      </rPr>
      <t>APL-I-427</t>
    </r>
  </si>
  <si>
    <r>
      <rPr>
        <sz val="9"/>
        <rFont val="Tw Cen MT"/>
        <family val="2"/>
      </rPr>
      <t>AE 422/97</t>
    </r>
  </si>
  <si>
    <r>
      <rPr>
        <sz val="9"/>
        <rFont val="Tw Cen MT"/>
        <family val="2"/>
      </rPr>
      <t>APL-I-428</t>
    </r>
  </si>
  <si>
    <r>
      <rPr>
        <sz val="9"/>
        <rFont val="Tw Cen MT"/>
        <family val="2"/>
      </rPr>
      <t>PR 423/07</t>
    </r>
  </si>
  <si>
    <r>
      <rPr>
        <sz val="9"/>
        <rFont val="Tw Cen MT"/>
        <family val="2"/>
      </rPr>
      <t>APL-I-429</t>
    </r>
  </si>
  <si>
    <r>
      <rPr>
        <sz val="9"/>
        <rFont val="Tw Cen MT"/>
        <family val="2"/>
      </rPr>
      <t>PR 425/06</t>
    </r>
  </si>
  <si>
    <r>
      <rPr>
        <sz val="9"/>
        <rFont val="Tw Cen MT"/>
        <family val="2"/>
      </rPr>
      <t>Songhoï Resources (SORES-SARL)</t>
    </r>
  </si>
  <si>
    <r>
      <rPr>
        <sz val="9"/>
        <rFont val="Tw Cen MT"/>
        <family val="2"/>
      </rPr>
      <t>087800586C</t>
    </r>
  </si>
  <si>
    <r>
      <rPr>
        <sz val="9"/>
        <rFont val="Tw Cen MT"/>
        <family val="2"/>
      </rPr>
      <t>APL-I-43</t>
    </r>
  </si>
  <si>
    <r>
      <rPr>
        <sz val="9"/>
        <rFont val="Tw Cen MT"/>
        <family val="2"/>
      </rPr>
      <t>PR 41/11</t>
    </r>
  </si>
  <si>
    <r>
      <rPr>
        <sz val="9"/>
        <rFont val="Tw Cen MT"/>
        <family val="2"/>
      </rPr>
      <t>APL-I-430</t>
    </r>
  </si>
  <si>
    <r>
      <rPr>
        <sz val="9"/>
        <rFont val="Tw Cen MT"/>
        <family val="2"/>
      </rPr>
      <t>PR 426/11</t>
    </r>
  </si>
  <si>
    <r>
      <rPr>
        <sz val="10"/>
        <rFont val="Tw Cen MT"/>
        <family val="2"/>
      </rPr>
      <t>Siranikélé</t>
    </r>
  </si>
  <si>
    <r>
      <rPr>
        <sz val="9"/>
        <rFont val="Tw Cen MT"/>
        <family val="2"/>
      </rPr>
      <t>APL-I-431</t>
    </r>
  </si>
  <si>
    <r>
      <rPr>
        <sz val="9"/>
        <rFont val="Tw Cen MT"/>
        <family val="2"/>
      </rPr>
      <t>PR 427/10</t>
    </r>
  </si>
  <si>
    <r>
      <rPr>
        <sz val="10"/>
        <rFont val="Tw Cen MT"/>
        <family val="2"/>
      </rPr>
      <t>Kambaya</t>
    </r>
  </si>
  <si>
    <r>
      <rPr>
        <sz val="9"/>
        <rFont val="Tw Cen MT"/>
        <family val="2"/>
      </rPr>
      <t>APL-I-432</t>
    </r>
  </si>
  <si>
    <r>
      <rPr>
        <sz val="9"/>
        <rFont val="Tw Cen MT"/>
        <family val="2"/>
      </rPr>
      <t>PR 431/09</t>
    </r>
  </si>
  <si>
    <r>
      <rPr>
        <sz val="10"/>
        <rFont val="Tw Cen MT"/>
        <family val="2"/>
      </rPr>
      <t>Kekoro</t>
    </r>
  </si>
  <si>
    <r>
      <rPr>
        <sz val="9"/>
        <rFont val="Tw Cen MT"/>
        <family val="2"/>
      </rPr>
      <t>APL-I-433</t>
    </r>
  </si>
  <si>
    <r>
      <rPr>
        <sz val="9"/>
        <rFont val="Tw Cen MT"/>
        <family val="2"/>
      </rPr>
      <t>PR 428/10</t>
    </r>
  </si>
  <si>
    <r>
      <rPr>
        <sz val="9"/>
        <rFont val="Tw Cen MT"/>
        <family val="2"/>
      </rPr>
      <t>APL-I-434</t>
    </r>
  </si>
  <si>
    <r>
      <rPr>
        <sz val="9"/>
        <rFont val="Tw Cen MT"/>
        <family val="2"/>
      </rPr>
      <t>PR 429/11</t>
    </r>
  </si>
  <si>
    <r>
      <rPr>
        <sz val="10"/>
        <rFont val="Tw Cen MT"/>
        <family val="2"/>
      </rPr>
      <t>Dombaleya</t>
    </r>
  </si>
  <si>
    <r>
      <rPr>
        <sz val="9"/>
        <rFont val="Tw Cen MT"/>
        <family val="2"/>
      </rPr>
      <t>APL-I-435</t>
    </r>
  </si>
  <si>
    <r>
      <rPr>
        <sz val="9"/>
        <rFont val="Tw Cen MT"/>
        <family val="2"/>
      </rPr>
      <t>PR 430/10</t>
    </r>
  </si>
  <si>
    <r>
      <rPr>
        <sz val="10"/>
        <rFont val="Tw Cen MT"/>
        <family val="2"/>
      </rPr>
      <t>Konyi</t>
    </r>
  </si>
  <si>
    <r>
      <rPr>
        <sz val="9"/>
        <rFont val="Tw Cen MT"/>
        <family val="2"/>
      </rPr>
      <t>APL-I-436</t>
    </r>
  </si>
  <si>
    <r>
      <rPr>
        <sz val="9"/>
        <rFont val="Tw Cen MT"/>
        <family val="2"/>
      </rPr>
      <t>PR 432/08</t>
    </r>
  </si>
  <si>
    <r>
      <rPr>
        <sz val="10"/>
        <rFont val="Tw Cen MT"/>
        <family val="2"/>
      </rPr>
      <t>Bindiougoula</t>
    </r>
  </si>
  <si>
    <r>
      <rPr>
        <sz val="9"/>
        <rFont val="Tw Cen MT"/>
        <family val="2"/>
      </rPr>
      <t>APL-I-437</t>
    </r>
  </si>
  <si>
    <r>
      <rPr>
        <sz val="9"/>
        <rFont val="Tw Cen MT"/>
        <family val="2"/>
      </rPr>
      <t>PR 433/11</t>
    </r>
  </si>
  <si>
    <r>
      <rPr>
        <sz val="9"/>
        <rFont val="Tw Cen MT"/>
        <family val="2"/>
      </rPr>
      <t>APL-I-438</t>
    </r>
  </si>
  <si>
    <r>
      <rPr>
        <sz val="9"/>
        <rFont val="Tw Cen MT"/>
        <family val="2"/>
      </rPr>
      <t>PR 434/11</t>
    </r>
  </si>
  <si>
    <r>
      <rPr>
        <sz val="9"/>
        <rFont val="Tw Cen MT"/>
        <family val="2"/>
      </rPr>
      <t>APL-I-439</t>
    </r>
  </si>
  <si>
    <r>
      <rPr>
        <sz val="9"/>
        <rFont val="Tw Cen MT"/>
        <family val="2"/>
      </rPr>
      <t>PR 435/08</t>
    </r>
  </si>
  <si>
    <r>
      <rPr>
        <sz val="9"/>
        <rFont val="Tw Cen MT"/>
        <family val="2"/>
      </rPr>
      <t>Dianisse SARL</t>
    </r>
  </si>
  <si>
    <r>
      <rPr>
        <sz val="10"/>
        <rFont val="Tw Cen MT"/>
        <family val="2"/>
      </rPr>
      <t>Keniéti</t>
    </r>
  </si>
  <si>
    <r>
      <rPr>
        <sz val="9"/>
        <rFont val="Tw Cen MT"/>
        <family val="2"/>
      </rPr>
      <t>APL-I-44</t>
    </r>
  </si>
  <si>
    <r>
      <rPr>
        <sz val="9"/>
        <rFont val="Tw Cen MT"/>
        <family val="2"/>
      </rPr>
      <t>PR 42/14</t>
    </r>
  </si>
  <si>
    <r>
      <rPr>
        <sz val="9"/>
        <rFont val="Tw Cen MT"/>
        <family val="2"/>
      </rPr>
      <t>Mali Or SARL</t>
    </r>
  </si>
  <si>
    <r>
      <rPr>
        <sz val="9"/>
        <rFont val="Tw Cen MT"/>
        <family val="2"/>
      </rPr>
      <t>085133725X</t>
    </r>
  </si>
  <si>
    <r>
      <rPr>
        <sz val="10"/>
        <rFont val="Tw Cen MT"/>
        <family val="2"/>
      </rPr>
      <t>Sindo-Est</t>
    </r>
  </si>
  <si>
    <r>
      <rPr>
        <sz val="9"/>
        <rFont val="Tw Cen MT"/>
        <family val="2"/>
      </rPr>
      <t>APL-I-440</t>
    </r>
  </si>
  <si>
    <r>
      <rPr>
        <sz val="9"/>
        <rFont val="Tw Cen MT"/>
        <family val="2"/>
      </rPr>
      <t>PR 436/11</t>
    </r>
  </si>
  <si>
    <r>
      <rPr>
        <sz val="10"/>
        <rFont val="Tw Cen MT"/>
        <family val="2"/>
      </rPr>
      <t>Lofigue Komoro</t>
    </r>
  </si>
  <si>
    <r>
      <rPr>
        <sz val="9"/>
        <rFont val="Tw Cen MT"/>
        <family val="2"/>
      </rPr>
      <t>APL-I-441</t>
    </r>
  </si>
  <si>
    <r>
      <rPr>
        <sz val="9"/>
        <rFont val="Tw Cen MT"/>
        <family val="2"/>
      </rPr>
      <t>PR 437/07</t>
    </r>
  </si>
  <si>
    <r>
      <rPr>
        <sz val="9"/>
        <rFont val="Tw Cen MT"/>
        <family val="2"/>
      </rPr>
      <t>APL-I-442</t>
    </r>
  </si>
  <si>
    <r>
      <rPr>
        <sz val="9"/>
        <rFont val="Tw Cen MT"/>
        <family val="2"/>
      </rPr>
      <t>PR 438/07</t>
    </r>
  </si>
  <si>
    <r>
      <rPr>
        <sz val="9"/>
        <rFont val="Tw Cen MT"/>
        <family val="2"/>
      </rPr>
      <t>Coopérative Multifonctionnelle des Orpailleurs de Babara (CMOB)</t>
    </r>
  </si>
  <si>
    <r>
      <rPr>
        <sz val="9"/>
        <rFont val="Tw Cen MT"/>
        <family val="2"/>
      </rPr>
      <t>APL-I-443</t>
    </r>
  </si>
  <si>
    <r>
      <rPr>
        <sz val="9"/>
        <rFont val="Tw Cen MT"/>
        <family val="2"/>
      </rPr>
      <t>PR 439/07</t>
    </r>
  </si>
  <si>
    <r>
      <rPr>
        <sz val="9"/>
        <rFont val="Tw Cen MT"/>
        <family val="2"/>
      </rPr>
      <t>Société des Mines et de Transport (MITRAM) SARL</t>
    </r>
  </si>
  <si>
    <r>
      <rPr>
        <sz val="9"/>
        <rFont val="Tw Cen MT"/>
        <family val="2"/>
      </rPr>
      <t>APL-I-444</t>
    </r>
  </si>
  <si>
    <r>
      <rPr>
        <sz val="9"/>
        <rFont val="Tw Cen MT"/>
        <family val="2"/>
      </rPr>
      <t>PR 440/06</t>
    </r>
  </si>
  <si>
    <r>
      <rPr>
        <sz val="9"/>
        <rFont val="Tw Cen MT"/>
        <family val="2"/>
      </rPr>
      <t>APL-I-445</t>
    </r>
  </si>
  <si>
    <r>
      <rPr>
        <sz val="9"/>
        <rFont val="Tw Cen MT"/>
        <family val="2"/>
      </rPr>
      <t>PR 441/05</t>
    </r>
  </si>
  <si>
    <r>
      <rPr>
        <sz val="9"/>
        <rFont val="Tw Cen MT"/>
        <family val="2"/>
      </rPr>
      <t>APL-I-446</t>
    </r>
  </si>
  <si>
    <r>
      <rPr>
        <sz val="9"/>
        <rFont val="Tw Cen MT"/>
        <family val="2"/>
      </rPr>
      <t>PR 442/06</t>
    </r>
  </si>
  <si>
    <r>
      <rPr>
        <sz val="9"/>
        <rFont val="Tw Cen MT"/>
        <family val="2"/>
      </rPr>
      <t>APL-I-447</t>
    </r>
  </si>
  <si>
    <r>
      <rPr>
        <sz val="9"/>
        <rFont val="Tw Cen MT"/>
        <family val="2"/>
      </rPr>
      <t>PR 443/05</t>
    </r>
  </si>
  <si>
    <r>
      <rPr>
        <sz val="9"/>
        <rFont val="Tw Cen MT"/>
        <family val="2"/>
      </rPr>
      <t>Tambaoura Mining Company "TAMICO" S.A</t>
    </r>
  </si>
  <si>
    <r>
      <rPr>
        <sz val="9"/>
        <rFont val="Tw Cen MT"/>
        <family val="2"/>
      </rPr>
      <t>087800495R</t>
    </r>
  </si>
  <si>
    <r>
      <rPr>
        <sz val="10"/>
        <rFont val="Tw Cen MT"/>
        <family val="2"/>
      </rPr>
      <t>Kéniéba-Est</t>
    </r>
  </si>
  <si>
    <r>
      <rPr>
        <sz val="9"/>
        <rFont val="Tw Cen MT"/>
        <family val="2"/>
      </rPr>
      <t>APL-I-448</t>
    </r>
  </si>
  <si>
    <r>
      <rPr>
        <sz val="9"/>
        <rFont val="Tw Cen MT"/>
        <family val="2"/>
      </rPr>
      <t>PR 444/05</t>
    </r>
  </si>
  <si>
    <r>
      <rPr>
        <sz val="9"/>
        <rFont val="Tw Cen MT"/>
        <family val="2"/>
      </rPr>
      <t>Ressources Robex Inc.</t>
    </r>
  </si>
  <si>
    <r>
      <rPr>
        <sz val="9"/>
        <rFont val="Tw Cen MT"/>
        <family val="2"/>
      </rPr>
      <t>087800551P</t>
    </r>
  </si>
  <si>
    <r>
      <rPr>
        <sz val="10"/>
        <rFont val="Tw Cen MT"/>
        <family val="2"/>
      </rPr>
      <t>Willi-Willi-Ouest</t>
    </r>
  </si>
  <si>
    <r>
      <rPr>
        <sz val="9"/>
        <rFont val="Tw Cen MT"/>
        <family val="2"/>
      </rPr>
      <t>APL-I-449</t>
    </r>
  </si>
  <si>
    <r>
      <rPr>
        <sz val="9"/>
        <rFont val="Tw Cen MT"/>
        <family val="2"/>
      </rPr>
      <t>PR 445/05</t>
    </r>
  </si>
  <si>
    <r>
      <rPr>
        <sz val="10"/>
        <rFont val="Tw Cen MT"/>
        <family val="2"/>
      </rPr>
      <t>Willi-Willi</t>
    </r>
  </si>
  <si>
    <r>
      <rPr>
        <sz val="9"/>
        <rFont val="Tw Cen MT"/>
        <family val="2"/>
      </rPr>
      <t>APL-I-45</t>
    </r>
  </si>
  <si>
    <r>
      <rPr>
        <sz val="9"/>
        <rFont val="Tw Cen MT"/>
        <family val="2"/>
      </rPr>
      <t>PR 43/11</t>
    </r>
  </si>
  <si>
    <r>
      <rPr>
        <sz val="9"/>
        <rFont val="Tw Cen MT"/>
        <family val="2"/>
      </rPr>
      <t>APL-I-450</t>
    </r>
  </si>
  <si>
    <r>
      <rPr>
        <sz val="9"/>
        <rFont val="Tw Cen MT"/>
        <family val="2"/>
      </rPr>
      <t>PR 446/11</t>
    </r>
  </si>
  <si>
    <r>
      <rPr>
        <sz val="9"/>
        <rFont val="Tw Cen MT"/>
        <family val="2"/>
      </rPr>
      <t>APL-I-451</t>
    </r>
  </si>
  <si>
    <r>
      <rPr>
        <sz val="9"/>
        <rFont val="Tw Cen MT"/>
        <family val="2"/>
      </rPr>
      <t>PR 447/13</t>
    </r>
  </si>
  <si>
    <r>
      <rPr>
        <sz val="10"/>
        <rFont val="Tw Cen MT"/>
        <family val="2"/>
      </rPr>
      <t>Sanka</t>
    </r>
  </si>
  <si>
    <r>
      <rPr>
        <sz val="9"/>
        <rFont val="Tw Cen MT"/>
        <family val="2"/>
      </rPr>
      <t>APL-I-452</t>
    </r>
  </si>
  <si>
    <r>
      <rPr>
        <sz val="9"/>
        <rFont val="Tw Cen MT"/>
        <family val="2"/>
      </rPr>
      <t>PR 448/08</t>
    </r>
  </si>
  <si>
    <r>
      <rPr>
        <sz val="10"/>
        <rFont val="Tw Cen MT"/>
        <family val="2"/>
      </rPr>
      <t>Daounabere</t>
    </r>
  </si>
  <si>
    <r>
      <rPr>
        <sz val="9"/>
        <rFont val="Tw Cen MT"/>
        <family val="2"/>
      </rPr>
      <t>APL-I-453</t>
    </r>
  </si>
  <si>
    <r>
      <rPr>
        <sz val="9"/>
        <rFont val="Tw Cen MT"/>
        <family val="2"/>
      </rPr>
      <t>PR 449/08</t>
    </r>
  </si>
  <si>
    <r>
      <rPr>
        <sz val="9"/>
        <rFont val="Tw Cen MT"/>
        <family val="2"/>
      </rPr>
      <t>APL-I-454</t>
    </r>
  </si>
  <si>
    <r>
      <rPr>
        <sz val="9"/>
        <rFont val="Tw Cen MT"/>
        <family val="2"/>
      </rPr>
      <t>PR 450/09</t>
    </r>
  </si>
  <si>
    <r>
      <rPr>
        <sz val="9"/>
        <rFont val="Tw Cen MT"/>
        <family val="2"/>
      </rPr>
      <t>African Gold Field Corporation (AGFC) SARL</t>
    </r>
  </si>
  <si>
    <r>
      <rPr>
        <sz val="9"/>
        <rFont val="Tw Cen MT"/>
        <family val="2"/>
      </rPr>
      <t>087800819R</t>
    </r>
  </si>
  <si>
    <r>
      <rPr>
        <sz val="10"/>
        <rFont val="Tw Cen MT"/>
        <family val="2"/>
      </rPr>
      <t>Satifara</t>
    </r>
  </si>
  <si>
    <r>
      <rPr>
        <sz val="9"/>
        <rFont val="Tw Cen MT"/>
        <family val="2"/>
      </rPr>
      <t>APL-I-455</t>
    </r>
  </si>
  <si>
    <r>
      <rPr>
        <sz val="9"/>
        <rFont val="Tw Cen MT"/>
        <family val="2"/>
      </rPr>
      <t>AE 452/06</t>
    </r>
  </si>
  <si>
    <r>
      <rPr>
        <sz val="10"/>
        <rFont val="Tw Cen MT"/>
        <family val="2"/>
      </rPr>
      <t>Selinkegny</t>
    </r>
  </si>
  <si>
    <r>
      <rPr>
        <sz val="9"/>
        <rFont val="Tw Cen MT"/>
        <family val="2"/>
      </rPr>
      <t>APL-I-456</t>
    </r>
  </si>
  <si>
    <r>
      <rPr>
        <sz val="9"/>
        <rFont val="Tw Cen MT"/>
        <family val="2"/>
      </rPr>
      <t>PR 451/09</t>
    </r>
  </si>
  <si>
    <r>
      <rPr>
        <sz val="9"/>
        <rFont val="Tw Cen MT"/>
        <family val="2"/>
      </rPr>
      <t>Rockridge Mali SARL</t>
    </r>
  </si>
  <si>
    <r>
      <rPr>
        <sz val="9"/>
        <rFont val="Tw Cen MT"/>
        <family val="2"/>
      </rPr>
      <t>082224113G</t>
    </r>
  </si>
  <si>
    <r>
      <rPr>
        <sz val="9"/>
        <rFont val="Tw Cen MT"/>
        <family val="2"/>
      </rPr>
      <t>APL-I-457</t>
    </r>
  </si>
  <si>
    <r>
      <rPr>
        <sz val="9"/>
        <rFont val="Tw Cen MT"/>
        <family val="2"/>
      </rPr>
      <t>PR 453/14</t>
    </r>
  </si>
  <si>
    <r>
      <rPr>
        <sz val="9"/>
        <rFont val="Tw Cen MT"/>
        <family val="2"/>
      </rPr>
      <t>Cherifienne d'Exploitation Minière "S.C.E.M"</t>
    </r>
  </si>
  <si>
    <r>
      <rPr>
        <sz val="9"/>
        <rFont val="Tw Cen MT"/>
        <family val="2"/>
      </rPr>
      <t>086129813P</t>
    </r>
  </si>
  <si>
    <r>
      <rPr>
        <sz val="10"/>
        <rFont val="Tw Cen MT"/>
        <family val="2"/>
      </rPr>
      <t>Kadiana</t>
    </r>
  </si>
  <si>
    <r>
      <rPr>
        <sz val="9"/>
        <rFont val="Tw Cen MT"/>
        <family val="2"/>
      </rPr>
      <t>APL-I-458</t>
    </r>
  </si>
  <si>
    <r>
      <rPr>
        <sz val="9"/>
        <rFont val="Tw Cen MT"/>
        <family val="2"/>
      </rPr>
      <t>PR 454/13</t>
    </r>
  </si>
  <si>
    <r>
      <rPr>
        <sz val="10"/>
        <rFont val="Tw Cen MT"/>
        <family val="2"/>
      </rPr>
      <t>Telataï</t>
    </r>
  </si>
  <si>
    <r>
      <rPr>
        <sz val="9"/>
        <rFont val="Tw Cen MT"/>
        <family val="2"/>
      </rPr>
      <t>APL-I-459</t>
    </r>
  </si>
  <si>
    <r>
      <rPr>
        <sz val="9"/>
        <rFont val="Tw Cen MT"/>
        <family val="2"/>
      </rPr>
      <t>PR 455/14</t>
    </r>
  </si>
  <si>
    <r>
      <rPr>
        <sz val="9"/>
        <rFont val="Tw Cen MT"/>
        <family val="2"/>
      </rPr>
      <t>APL-I-46</t>
    </r>
  </si>
  <si>
    <r>
      <rPr>
        <sz val="9"/>
        <rFont val="Tw Cen MT"/>
        <family val="2"/>
      </rPr>
      <t>PR 44/11</t>
    </r>
  </si>
  <si>
    <r>
      <rPr>
        <sz val="9"/>
        <rFont val="Tw Cen MT"/>
        <family val="2"/>
      </rPr>
      <t>Sino King Mining Mali S.A</t>
    </r>
  </si>
  <si>
    <r>
      <rPr>
        <sz val="9"/>
        <rFont val="Tw Cen MT"/>
        <family val="2"/>
      </rPr>
      <t>086126946P</t>
    </r>
  </si>
  <si>
    <r>
      <rPr>
        <sz val="10"/>
        <rFont val="Tw Cen MT"/>
        <family val="2"/>
      </rPr>
      <t>Sananfara</t>
    </r>
  </si>
  <si>
    <r>
      <rPr>
        <sz val="9"/>
        <rFont val="Tw Cen MT"/>
        <family val="2"/>
      </rPr>
      <t>APL-I-460</t>
    </r>
  </si>
  <si>
    <r>
      <rPr>
        <sz val="9"/>
        <rFont val="Tw Cen MT"/>
        <family val="2"/>
      </rPr>
      <t>AP 456/09</t>
    </r>
  </si>
  <si>
    <r>
      <rPr>
        <sz val="9"/>
        <rFont val="Tw Cen MT"/>
        <family val="2"/>
      </rPr>
      <t>Pacific Mining SARL</t>
    </r>
  </si>
  <si>
    <r>
      <rPr>
        <sz val="9"/>
        <rFont val="Tw Cen MT"/>
        <family val="2"/>
      </rPr>
      <t>085120606B</t>
    </r>
  </si>
  <si>
    <r>
      <rPr>
        <sz val="9"/>
        <rFont val="Tw Cen MT"/>
        <family val="2"/>
      </rPr>
      <t>APL-I-461</t>
    </r>
  </si>
  <si>
    <r>
      <rPr>
        <sz val="9"/>
        <rFont val="Tw Cen MT"/>
        <family val="2"/>
      </rPr>
      <t>AP 457/09</t>
    </r>
  </si>
  <si>
    <r>
      <rPr>
        <sz val="10"/>
        <rFont val="Tw Cen MT"/>
        <family val="2"/>
      </rPr>
      <t>Sanso</t>
    </r>
  </si>
  <si>
    <r>
      <rPr>
        <sz val="9"/>
        <rFont val="Tw Cen MT"/>
        <family val="2"/>
      </rPr>
      <t>APL-I-462</t>
    </r>
  </si>
  <si>
    <r>
      <rPr>
        <sz val="9"/>
        <rFont val="Tw Cen MT"/>
        <family val="2"/>
      </rPr>
      <t>AE 458/13</t>
    </r>
  </si>
  <si>
    <r>
      <rPr>
        <sz val="9"/>
        <rFont val="Tw Cen MT"/>
        <family val="2"/>
      </rPr>
      <t>APL-I-463</t>
    </r>
  </si>
  <si>
    <r>
      <rPr>
        <sz val="9"/>
        <rFont val="Tw Cen MT"/>
        <family val="2"/>
      </rPr>
      <t>AE 459/11</t>
    </r>
  </si>
  <si>
    <r>
      <rPr>
        <sz val="10"/>
        <rFont val="Tw Cen MT"/>
        <family val="2"/>
      </rPr>
      <t>Nosombougou</t>
    </r>
  </si>
  <si>
    <r>
      <rPr>
        <sz val="9"/>
        <rFont val="Tw Cen MT"/>
        <family val="2"/>
      </rPr>
      <t>APL-I-464</t>
    </r>
  </si>
  <si>
    <r>
      <rPr>
        <sz val="9"/>
        <rFont val="Tw Cen MT"/>
        <family val="2"/>
      </rPr>
      <t>AE 460/10</t>
    </r>
  </si>
  <si>
    <r>
      <rPr>
        <sz val="10"/>
        <rFont val="Tw Cen MT"/>
        <family val="2"/>
      </rPr>
      <t>Karaga</t>
    </r>
  </si>
  <si>
    <r>
      <rPr>
        <sz val="9"/>
        <rFont val="Tw Cen MT"/>
        <family val="2"/>
      </rPr>
      <t>APL-I-465</t>
    </r>
  </si>
  <si>
    <r>
      <rPr>
        <sz val="9"/>
        <rFont val="Tw Cen MT"/>
        <family val="2"/>
      </rPr>
      <t>AE 461/09</t>
    </r>
  </si>
  <si>
    <r>
      <rPr>
        <sz val="10"/>
        <rFont val="Tw Cen MT"/>
        <family val="2"/>
      </rPr>
      <t>Tyetimbougou</t>
    </r>
  </si>
  <si>
    <r>
      <rPr>
        <sz val="9"/>
        <rFont val="Tw Cen MT"/>
        <family val="2"/>
      </rPr>
      <t>APL-I-466</t>
    </r>
  </si>
  <si>
    <r>
      <rPr>
        <sz val="9"/>
        <rFont val="Tw Cen MT"/>
        <family val="2"/>
      </rPr>
      <t>AE 462/05</t>
    </r>
  </si>
  <si>
    <r>
      <rPr>
        <sz val="9"/>
        <rFont val="Tw Cen MT"/>
        <family val="2"/>
      </rPr>
      <t>Aïcha Industrie SARL</t>
    </r>
  </si>
  <si>
    <r>
      <rPr>
        <sz val="9"/>
        <rFont val="Tw Cen MT"/>
        <family val="2"/>
      </rPr>
      <t>083314927J</t>
    </r>
  </si>
  <si>
    <r>
      <rPr>
        <sz val="9"/>
        <rFont val="Tw Cen MT"/>
        <family val="2"/>
      </rPr>
      <t>APL-I-467</t>
    </r>
  </si>
  <si>
    <r>
      <rPr>
        <sz val="9"/>
        <rFont val="Tw Cen MT"/>
        <family val="2"/>
      </rPr>
      <t>AE 463/05</t>
    </r>
  </si>
  <si>
    <r>
      <rPr>
        <sz val="9"/>
        <rFont val="Tw Cen MT"/>
        <family val="2"/>
      </rPr>
      <t>West Africa Cement (WACEM) S.A</t>
    </r>
  </si>
  <si>
    <r>
      <rPr>
        <sz val="10"/>
        <rFont val="Tw Cen MT"/>
        <family val="2"/>
      </rPr>
      <t>Gangonteri</t>
    </r>
  </si>
  <si>
    <r>
      <rPr>
        <sz val="9"/>
        <rFont val="Tw Cen MT"/>
        <family val="2"/>
      </rPr>
      <t>APL-I-468</t>
    </r>
  </si>
  <si>
    <r>
      <rPr>
        <sz val="9"/>
        <rFont val="Tw Cen MT"/>
        <family val="2"/>
      </rPr>
      <t>AE 464/05</t>
    </r>
  </si>
  <si>
    <r>
      <rPr>
        <sz val="9"/>
        <rFont val="Tw Cen MT"/>
        <family val="2"/>
      </rPr>
      <t>APL-I-469</t>
    </r>
  </si>
  <si>
    <r>
      <rPr>
        <sz val="9"/>
        <rFont val="Tw Cen MT"/>
        <family val="2"/>
      </rPr>
      <t>AE 465/05</t>
    </r>
  </si>
  <si>
    <r>
      <rPr>
        <sz val="9"/>
        <rFont val="Tw Cen MT"/>
        <family val="2"/>
      </rPr>
      <t>Kambila-Carrière</t>
    </r>
  </si>
  <si>
    <r>
      <rPr>
        <sz val="10"/>
        <rFont val="Tw Cen MT"/>
        <family val="2"/>
      </rPr>
      <t>Fanafiecoro</t>
    </r>
  </si>
  <si>
    <r>
      <rPr>
        <sz val="9"/>
        <rFont val="Tw Cen MT"/>
        <family val="2"/>
      </rPr>
      <t>APL-I-47</t>
    </r>
  </si>
  <si>
    <r>
      <rPr>
        <sz val="9"/>
        <rFont val="Tw Cen MT"/>
        <family val="2"/>
      </rPr>
      <t>PR 45/11</t>
    </r>
  </si>
  <si>
    <r>
      <rPr>
        <sz val="10"/>
        <rFont val="Tw Cen MT"/>
        <family val="2"/>
      </rPr>
      <t>Balandougou Sud</t>
    </r>
  </si>
  <si>
    <r>
      <rPr>
        <sz val="9"/>
        <rFont val="Tw Cen MT"/>
        <family val="2"/>
      </rPr>
      <t>APL-I-470</t>
    </r>
  </si>
  <si>
    <r>
      <rPr>
        <sz val="9"/>
        <rFont val="Tw Cen MT"/>
        <family val="2"/>
      </rPr>
      <t>AE 466/03</t>
    </r>
  </si>
  <si>
    <r>
      <rPr>
        <sz val="10"/>
        <rFont val="Tw Cen MT"/>
        <family val="2"/>
      </rPr>
      <t>Fombabougou</t>
    </r>
  </si>
  <si>
    <r>
      <rPr>
        <sz val="9"/>
        <rFont val="Tw Cen MT"/>
        <family val="2"/>
      </rPr>
      <t>APL-I-471</t>
    </r>
  </si>
  <si>
    <r>
      <rPr>
        <sz val="9"/>
        <rFont val="Tw Cen MT"/>
        <family val="2"/>
      </rPr>
      <t>PR 467/13</t>
    </r>
  </si>
  <si>
    <r>
      <rPr>
        <sz val="10"/>
        <rFont val="Tw Cen MT"/>
        <family val="2"/>
      </rPr>
      <t>Tassiga-Sud</t>
    </r>
  </si>
  <si>
    <r>
      <rPr>
        <sz val="9"/>
        <rFont val="Tw Cen MT"/>
        <family val="2"/>
      </rPr>
      <t>APL-I-472</t>
    </r>
  </si>
  <si>
    <r>
      <rPr>
        <sz val="9"/>
        <rFont val="Tw Cen MT"/>
        <family val="2"/>
      </rPr>
      <t>PR 468/13</t>
    </r>
  </si>
  <si>
    <r>
      <rPr>
        <sz val="10"/>
        <rFont val="Tw Cen MT"/>
        <family val="2"/>
      </rPr>
      <t>Tassiga-Nord</t>
    </r>
  </si>
  <si>
    <r>
      <rPr>
        <sz val="9"/>
        <rFont val="Tw Cen MT"/>
        <family val="2"/>
      </rPr>
      <t>APL-I-473</t>
    </r>
  </si>
  <si>
    <r>
      <rPr>
        <sz val="9"/>
        <rFont val="Tw Cen MT"/>
        <family val="2"/>
      </rPr>
      <t>PR 469/12</t>
    </r>
  </si>
  <si>
    <r>
      <rPr>
        <sz val="9"/>
        <rFont val="Tw Cen MT"/>
        <family val="2"/>
      </rPr>
      <t>APL-I-474</t>
    </r>
  </si>
  <si>
    <r>
      <rPr>
        <sz val="9"/>
        <rFont val="Tw Cen MT"/>
        <family val="2"/>
      </rPr>
      <t>PR 470/09</t>
    </r>
  </si>
  <si>
    <r>
      <rPr>
        <sz val="9"/>
        <rFont val="Tw Cen MT"/>
        <family val="2"/>
      </rPr>
      <t>Société Africa Resources Exploitation &lt;&lt; AREX SARL &gt;&gt;</t>
    </r>
  </si>
  <si>
    <r>
      <rPr>
        <sz val="10"/>
        <rFont val="Tw Cen MT"/>
        <family val="2"/>
      </rPr>
      <t>Diamou</t>
    </r>
  </si>
  <si>
    <r>
      <rPr>
        <sz val="9"/>
        <rFont val="Tw Cen MT"/>
        <family val="2"/>
      </rPr>
      <t>APL-I-475</t>
    </r>
  </si>
  <si>
    <r>
      <rPr>
        <sz val="9"/>
        <rFont val="Tw Cen MT"/>
        <family val="2"/>
      </rPr>
      <t>PR 471/14</t>
    </r>
  </si>
  <si>
    <r>
      <rPr>
        <sz val="10"/>
        <rFont val="Tw Cen MT"/>
        <family val="2"/>
      </rPr>
      <t>Tintinba-Sud</t>
    </r>
  </si>
  <si>
    <r>
      <rPr>
        <sz val="9"/>
        <rFont val="Tw Cen MT"/>
        <family val="2"/>
      </rPr>
      <t>APL-I-476</t>
    </r>
  </si>
  <si>
    <r>
      <rPr>
        <sz val="9"/>
        <rFont val="Tw Cen MT"/>
        <family val="2"/>
      </rPr>
      <t>PR 472/14</t>
    </r>
  </si>
  <si>
    <r>
      <rPr>
        <sz val="9"/>
        <rFont val="Tw Cen MT"/>
        <family val="2"/>
      </rPr>
      <t>Mali Gold SARL</t>
    </r>
  </si>
  <si>
    <r>
      <rPr>
        <sz val="10"/>
        <rFont val="Tw Cen MT"/>
        <family val="2"/>
      </rPr>
      <t>keniebandi-sud</t>
    </r>
  </si>
  <si>
    <r>
      <rPr>
        <sz val="9"/>
        <rFont val="Tw Cen MT"/>
        <family val="2"/>
      </rPr>
      <t>APL-I-477</t>
    </r>
  </si>
  <si>
    <r>
      <rPr>
        <sz val="9"/>
        <rFont val="Tw Cen MT"/>
        <family val="2"/>
      </rPr>
      <t>PR 474/14</t>
    </r>
  </si>
  <si>
    <r>
      <rPr>
        <sz val="10"/>
        <rFont val="Tw Cen MT"/>
        <family val="2"/>
      </rPr>
      <t>Menankoto-Sud</t>
    </r>
  </si>
  <si>
    <r>
      <rPr>
        <sz val="9"/>
        <rFont val="Tw Cen MT"/>
        <family val="2"/>
      </rPr>
      <t>APL-I-478</t>
    </r>
  </si>
  <si>
    <r>
      <rPr>
        <sz val="9"/>
        <rFont val="Tw Cen MT"/>
        <family val="2"/>
      </rPr>
      <t>PR 473/12</t>
    </r>
  </si>
  <si>
    <r>
      <rPr>
        <sz val="10"/>
        <rFont val="Tw Cen MT"/>
        <family val="2"/>
      </rPr>
      <t>Ouaiga</t>
    </r>
  </si>
  <si>
    <r>
      <rPr>
        <sz val="9"/>
        <rFont val="Tw Cen MT"/>
        <family val="2"/>
      </rPr>
      <t>APL-I-479</t>
    </r>
  </si>
  <si>
    <r>
      <rPr>
        <sz val="9"/>
        <rFont val="Tw Cen MT"/>
        <family val="2"/>
      </rPr>
      <t>PR 478/13</t>
    </r>
  </si>
  <si>
    <r>
      <rPr>
        <sz val="10"/>
        <rFont val="Tw Cen MT"/>
        <family val="2"/>
      </rPr>
      <t>Babara Est</t>
    </r>
  </si>
  <si>
    <r>
      <rPr>
        <sz val="9"/>
        <rFont val="Tw Cen MT"/>
        <family val="2"/>
      </rPr>
      <t>APL-I-48</t>
    </r>
  </si>
  <si>
    <r>
      <rPr>
        <sz val="9"/>
        <rFont val="Tw Cen MT"/>
        <family val="2"/>
      </rPr>
      <t>PR 46/11</t>
    </r>
  </si>
  <si>
    <r>
      <rPr>
        <sz val="10"/>
        <rFont val="Tw Cen MT"/>
        <family val="2"/>
      </rPr>
      <t>Gladié</t>
    </r>
  </si>
  <si>
    <r>
      <rPr>
        <sz val="9"/>
        <rFont val="Tw Cen MT"/>
        <family val="2"/>
      </rPr>
      <t>APL-I-480</t>
    </r>
  </si>
  <si>
    <r>
      <rPr>
        <sz val="9"/>
        <rFont val="Tw Cen MT"/>
        <family val="2"/>
      </rPr>
      <t>PR 475/12</t>
    </r>
  </si>
  <si>
    <r>
      <rPr>
        <sz val="9"/>
        <rFont val="Tw Cen MT"/>
        <family val="2"/>
      </rPr>
      <t>Seed Rock Resources Mali SARL</t>
    </r>
  </si>
  <si>
    <r>
      <rPr>
        <sz val="10"/>
        <rFont val="Tw Cen MT"/>
        <family val="2"/>
      </rPr>
      <t>Bafoulabé</t>
    </r>
  </si>
  <si>
    <r>
      <rPr>
        <sz val="9"/>
        <rFont val="Tw Cen MT"/>
        <family val="2"/>
      </rPr>
      <t>APL-I-481</t>
    </r>
  </si>
  <si>
    <r>
      <rPr>
        <sz val="9"/>
        <rFont val="Tw Cen MT"/>
        <family val="2"/>
      </rPr>
      <t>PR 476/13</t>
    </r>
  </si>
  <si>
    <r>
      <rPr>
        <sz val="9"/>
        <rFont val="Tw Cen MT"/>
        <family val="2"/>
      </rPr>
      <t>Khadija Mining Sarl</t>
    </r>
  </si>
  <si>
    <r>
      <rPr>
        <sz val="9"/>
        <rFont val="Tw Cen MT"/>
        <family val="2"/>
      </rPr>
      <t>APL-I-482</t>
    </r>
  </si>
  <si>
    <r>
      <rPr>
        <sz val="9"/>
        <rFont val="Tw Cen MT"/>
        <family val="2"/>
      </rPr>
      <t>PR 477/08</t>
    </r>
  </si>
  <si>
    <r>
      <rPr>
        <sz val="9"/>
        <rFont val="Tw Cen MT"/>
        <family val="2"/>
      </rPr>
      <t>Compagnie Minière de l'Ouest Africain "CMOA" S.A</t>
    </r>
  </si>
  <si>
    <r>
      <rPr>
        <sz val="10"/>
        <rFont val="Tw Cen MT"/>
        <family val="2"/>
      </rPr>
      <t>Balé</t>
    </r>
  </si>
  <si>
    <r>
      <rPr>
        <sz val="9"/>
        <rFont val="Tw Cen MT"/>
        <family val="2"/>
      </rPr>
      <t>APL-I-483</t>
    </r>
  </si>
  <si>
    <r>
      <rPr>
        <sz val="9"/>
        <rFont val="Tw Cen MT"/>
        <family val="2"/>
      </rPr>
      <t>PR 479/13</t>
    </r>
  </si>
  <si>
    <r>
      <rPr>
        <sz val="9"/>
        <rFont val="Tw Cen MT"/>
        <family val="2"/>
      </rPr>
      <t>Long Sheng Mali S.A</t>
    </r>
  </si>
  <si>
    <r>
      <rPr>
        <sz val="10"/>
        <rFont val="Tw Cen MT"/>
        <family val="2"/>
      </rPr>
      <t>Bilafoundou</t>
    </r>
  </si>
  <si>
    <r>
      <rPr>
        <sz val="9"/>
        <rFont val="Tw Cen MT"/>
        <family val="2"/>
      </rPr>
      <t>APL-I-484</t>
    </r>
  </si>
  <si>
    <r>
      <rPr>
        <sz val="9"/>
        <rFont val="Tw Cen MT"/>
        <family val="2"/>
      </rPr>
      <t>AP 481/14</t>
    </r>
  </si>
  <si>
    <r>
      <rPr>
        <sz val="10"/>
        <rFont val="Tw Cen MT"/>
        <family val="2"/>
      </rPr>
      <t>Yatia-Ouest</t>
    </r>
  </si>
  <si>
    <r>
      <rPr>
        <sz val="9"/>
        <rFont val="Tw Cen MT"/>
        <family val="2"/>
      </rPr>
      <t>APL-I-485</t>
    </r>
  </si>
  <si>
    <r>
      <rPr>
        <sz val="9"/>
        <rFont val="Tw Cen MT"/>
        <family val="2"/>
      </rPr>
      <t>PR 480/11</t>
    </r>
  </si>
  <si>
    <r>
      <rPr>
        <sz val="10"/>
        <rFont val="Tw Cen MT"/>
        <family val="2"/>
      </rPr>
      <t>Kangolé</t>
    </r>
  </si>
  <si>
    <r>
      <rPr>
        <sz val="9"/>
        <rFont val="Tw Cen MT"/>
        <family val="2"/>
      </rPr>
      <t>APL-I-486</t>
    </r>
  </si>
  <si>
    <r>
      <rPr>
        <sz val="9"/>
        <rFont val="Tw Cen MT"/>
        <family val="2"/>
      </rPr>
      <t>PE 482/94</t>
    </r>
  </si>
  <si>
    <r>
      <rPr>
        <sz val="10"/>
        <rFont val="Tw Cen MT"/>
        <family val="2"/>
      </rPr>
      <t>Sadiola</t>
    </r>
  </si>
  <si>
    <r>
      <rPr>
        <sz val="9"/>
        <rFont val="Tw Cen MT"/>
        <family val="2"/>
      </rPr>
      <t>APL-I-487</t>
    </r>
  </si>
  <si>
    <r>
      <rPr>
        <sz val="9"/>
        <rFont val="Tw Cen MT"/>
        <family val="2"/>
      </rPr>
      <t>PE 483/00</t>
    </r>
  </si>
  <si>
    <r>
      <rPr>
        <sz val="9"/>
        <rFont val="Tw Cen MT"/>
        <family val="2"/>
      </rPr>
      <t>Yatela S.A</t>
    </r>
  </si>
  <si>
    <r>
      <rPr>
        <sz val="9"/>
        <rFont val="Tw Cen MT"/>
        <family val="2"/>
      </rPr>
      <t>087800382N</t>
    </r>
  </si>
  <si>
    <r>
      <rPr>
        <sz val="10"/>
        <rFont val="Tw Cen MT"/>
        <family val="2"/>
      </rPr>
      <t>Yatela</t>
    </r>
  </si>
  <si>
    <r>
      <rPr>
        <sz val="9"/>
        <rFont val="Tw Cen MT"/>
        <family val="2"/>
      </rPr>
      <t>APL-I-488</t>
    </r>
  </si>
  <si>
    <r>
      <rPr>
        <sz val="9"/>
        <rFont val="Tw Cen MT"/>
        <family val="2"/>
      </rPr>
      <t>PR 484/14</t>
    </r>
  </si>
  <si>
    <r>
      <rPr>
        <sz val="10"/>
        <rFont val="Tw Cen MT"/>
        <family val="2"/>
      </rPr>
      <t>Kambélé-Ouest</t>
    </r>
  </si>
  <si>
    <r>
      <rPr>
        <sz val="9"/>
        <rFont val="Tw Cen MT"/>
        <family val="2"/>
      </rPr>
      <t>APL-I-489</t>
    </r>
  </si>
  <si>
    <r>
      <rPr>
        <sz val="9"/>
        <rFont val="Tw Cen MT"/>
        <family val="2"/>
      </rPr>
      <t>PR 488/14</t>
    </r>
  </si>
  <si>
    <r>
      <rPr>
        <sz val="9"/>
        <rFont val="Tw Cen MT"/>
        <family val="2"/>
      </rPr>
      <t>Macina Mining SARLU</t>
    </r>
  </si>
  <si>
    <r>
      <rPr>
        <sz val="10"/>
        <rFont val="Tw Cen MT"/>
        <family val="2"/>
      </rPr>
      <t>Donkeléna</t>
    </r>
  </si>
  <si>
    <r>
      <rPr>
        <sz val="9"/>
        <rFont val="Tw Cen MT"/>
        <family val="2"/>
      </rPr>
      <t>APL-I-49</t>
    </r>
  </si>
  <si>
    <r>
      <rPr>
        <sz val="9"/>
        <rFont val="Tw Cen MT"/>
        <family val="2"/>
      </rPr>
      <t>PR 47/11</t>
    </r>
  </si>
  <si>
    <r>
      <rPr>
        <sz val="9"/>
        <rFont val="Tw Cen MT"/>
        <family val="2"/>
      </rPr>
      <t>APL-I-490</t>
    </r>
  </si>
  <si>
    <r>
      <rPr>
        <sz val="9"/>
        <rFont val="Tw Cen MT"/>
        <family val="2"/>
      </rPr>
      <t>AE 485/14</t>
    </r>
  </si>
  <si>
    <r>
      <rPr>
        <sz val="10"/>
        <rFont val="Tw Cen MT"/>
        <family val="2"/>
      </rPr>
      <t>Sélofara</t>
    </r>
  </si>
  <si>
    <r>
      <rPr>
        <sz val="9"/>
        <rFont val="Tw Cen MT"/>
        <family val="2"/>
      </rPr>
      <t>APL-I-491</t>
    </r>
  </si>
  <si>
    <r>
      <rPr>
        <sz val="9"/>
        <rFont val="Tw Cen MT"/>
        <family val="2"/>
      </rPr>
      <t>AE 486/14</t>
    </r>
  </si>
  <si>
    <r>
      <rPr>
        <sz val="9"/>
        <rFont val="Tw Cen MT"/>
        <family val="2"/>
      </rPr>
      <t>Holdor Mali Sarl</t>
    </r>
  </si>
  <si>
    <r>
      <rPr>
        <sz val="9"/>
        <rFont val="Tw Cen MT"/>
        <family val="2"/>
      </rPr>
      <t>084117507W</t>
    </r>
  </si>
  <si>
    <r>
      <rPr>
        <sz val="9"/>
        <rFont val="Tw Cen MT"/>
        <family val="2"/>
      </rPr>
      <t>APL-I-492</t>
    </r>
  </si>
  <si>
    <r>
      <rPr>
        <sz val="9"/>
        <rFont val="Tw Cen MT"/>
        <family val="2"/>
      </rPr>
      <t>AE 487/14</t>
    </r>
  </si>
  <si>
    <r>
      <rPr>
        <sz val="9"/>
        <rFont val="Tw Cen MT"/>
        <family val="2"/>
      </rPr>
      <t>Xin Sheng Shi Mali Mine Sarl</t>
    </r>
  </si>
  <si>
    <r>
      <rPr>
        <sz val="9"/>
        <rFont val="Tw Cen MT"/>
        <family val="2"/>
      </rPr>
      <t>084121225D</t>
    </r>
  </si>
  <si>
    <r>
      <rPr>
        <sz val="9"/>
        <rFont val="Tw Cen MT"/>
        <family val="2"/>
      </rPr>
      <t>APL-I-493</t>
    </r>
  </si>
  <si>
    <r>
      <rPr>
        <sz val="9"/>
        <rFont val="Tw Cen MT"/>
        <family val="2"/>
      </rPr>
      <t>AE 489/14</t>
    </r>
  </si>
  <si>
    <r>
      <rPr>
        <sz val="9"/>
        <rFont val="Tw Cen MT"/>
        <family val="2"/>
      </rPr>
      <t>Rikaz Sarl</t>
    </r>
  </si>
  <si>
    <r>
      <rPr>
        <sz val="9"/>
        <rFont val="Tw Cen MT"/>
        <family val="2"/>
      </rPr>
      <t>082227169X</t>
    </r>
  </si>
  <si>
    <r>
      <rPr>
        <sz val="10"/>
        <rFont val="Tw Cen MT"/>
        <family val="2"/>
      </rPr>
      <t>N'Golobougou</t>
    </r>
  </si>
  <si>
    <r>
      <rPr>
        <sz val="9"/>
        <rFont val="Tw Cen MT"/>
        <family val="2"/>
      </rPr>
      <t>APL-I-494</t>
    </r>
  </si>
  <si>
    <r>
      <rPr>
        <sz val="9"/>
        <rFont val="Tw Cen MT"/>
        <family val="2"/>
      </rPr>
      <t>PR 490/14</t>
    </r>
  </si>
  <si>
    <r>
      <rPr>
        <sz val="9"/>
        <rFont val="Tw Cen MT"/>
        <family val="2"/>
      </rPr>
      <t>Alliance pour une Société Minière au Mali "ASMA" SARL</t>
    </r>
  </si>
  <si>
    <r>
      <rPr>
        <sz val="9"/>
        <rFont val="Tw Cen MT"/>
        <family val="2"/>
      </rPr>
      <t>085122382A</t>
    </r>
  </si>
  <si>
    <r>
      <rPr>
        <sz val="10"/>
        <rFont val="Tw Cen MT"/>
        <family val="2"/>
      </rPr>
      <t>Sido</t>
    </r>
  </si>
  <si>
    <r>
      <rPr>
        <sz val="9"/>
        <rFont val="Tw Cen MT"/>
        <family val="2"/>
      </rPr>
      <t>APL-I-495</t>
    </r>
  </si>
  <si>
    <r>
      <rPr>
        <sz val="9"/>
        <rFont val="Tw Cen MT"/>
        <family val="2"/>
      </rPr>
      <t>PR 491/14</t>
    </r>
  </si>
  <si>
    <r>
      <rPr>
        <sz val="9"/>
        <rFont val="Tw Cen MT"/>
        <family val="2"/>
      </rPr>
      <t>El Baraka SARL</t>
    </r>
  </si>
  <si>
    <r>
      <rPr>
        <sz val="9"/>
        <rFont val="Tw Cen MT"/>
        <family val="2"/>
      </rPr>
      <t>082230886Y</t>
    </r>
  </si>
  <si>
    <r>
      <rPr>
        <sz val="10"/>
        <rFont val="Tw Cen MT"/>
        <family val="2"/>
      </rPr>
      <t>Bérian-Est</t>
    </r>
  </si>
  <si>
    <r>
      <rPr>
        <sz val="9"/>
        <rFont val="Tw Cen MT"/>
        <family val="2"/>
      </rPr>
      <t>APL-I-496</t>
    </r>
  </si>
  <si>
    <r>
      <rPr>
        <sz val="9"/>
        <rFont val="Tw Cen MT"/>
        <family val="2"/>
      </rPr>
      <t>PR 492/14</t>
    </r>
  </si>
  <si>
    <r>
      <rPr>
        <sz val="10"/>
        <rFont val="Tw Cen MT"/>
        <family val="2"/>
      </rPr>
      <t>Birmassou</t>
    </r>
  </si>
  <si>
    <r>
      <rPr>
        <sz val="9"/>
        <rFont val="Tw Cen MT"/>
        <family val="2"/>
      </rPr>
      <t>APL-I-497</t>
    </r>
  </si>
  <si>
    <r>
      <rPr>
        <sz val="9"/>
        <rFont val="Tw Cen MT"/>
        <family val="2"/>
      </rPr>
      <t>PR 493/09</t>
    </r>
  </si>
  <si>
    <r>
      <rPr>
        <sz val="9"/>
        <rFont val="Tw Cen MT"/>
        <family val="2"/>
      </rPr>
      <t>APL-I-498</t>
    </r>
  </si>
  <si>
    <r>
      <rPr>
        <sz val="9"/>
        <rFont val="Tw Cen MT"/>
        <family val="2"/>
      </rPr>
      <t>PE 494/10</t>
    </r>
  </si>
  <si>
    <r>
      <rPr>
        <sz val="9"/>
        <rFont val="Tw Cen MT"/>
        <family val="2"/>
      </rPr>
      <t>APL-I-499</t>
    </r>
  </si>
  <si>
    <r>
      <rPr>
        <sz val="9"/>
        <rFont val="Tw Cen MT"/>
        <family val="2"/>
      </rPr>
      <t>PE 495/11</t>
    </r>
  </si>
  <si>
    <r>
      <rPr>
        <sz val="9"/>
        <rFont val="Tw Cen MT"/>
        <family val="2"/>
      </rPr>
      <t>Mali Manganèse S.A</t>
    </r>
  </si>
  <si>
    <r>
      <rPr>
        <sz val="10"/>
        <rFont val="Tw Cen MT"/>
        <family val="2"/>
      </rPr>
      <t>Tassiga</t>
    </r>
  </si>
  <si>
    <r>
      <rPr>
        <sz val="9"/>
        <rFont val="Tw Cen MT"/>
        <family val="2"/>
      </rPr>
      <t>APL-I-5</t>
    </r>
  </si>
  <si>
    <r>
      <rPr>
        <sz val="9"/>
        <rFont val="Tw Cen MT"/>
        <family val="2"/>
      </rPr>
      <t>PR 3/10</t>
    </r>
  </si>
  <si>
    <r>
      <rPr>
        <sz val="9"/>
        <rFont val="Tw Cen MT"/>
        <family val="2"/>
      </rPr>
      <t>APL-I-50</t>
    </r>
  </si>
  <si>
    <r>
      <rPr>
        <sz val="9"/>
        <rFont val="Tw Cen MT"/>
        <family val="2"/>
      </rPr>
      <t>PR 48/11</t>
    </r>
  </si>
  <si>
    <r>
      <rPr>
        <sz val="9"/>
        <rFont val="Tw Cen MT"/>
        <family val="2"/>
      </rPr>
      <t>Xinga Gold SARL</t>
    </r>
  </si>
  <si>
    <r>
      <rPr>
        <sz val="9"/>
        <rFont val="Tw Cen MT"/>
        <family val="2"/>
      </rPr>
      <t>081120805R</t>
    </r>
  </si>
  <si>
    <r>
      <rPr>
        <sz val="10"/>
        <rFont val="Tw Cen MT"/>
        <family val="2"/>
      </rPr>
      <t>Kandiolé-Sud</t>
    </r>
  </si>
  <si>
    <r>
      <rPr>
        <sz val="9"/>
        <rFont val="Tw Cen MT"/>
        <family val="2"/>
      </rPr>
      <t>APL-I-500</t>
    </r>
  </si>
  <si>
    <r>
      <rPr>
        <sz val="9"/>
        <rFont val="Tw Cen MT"/>
        <family val="2"/>
      </rPr>
      <t>AE 496/12</t>
    </r>
  </si>
  <si>
    <r>
      <rPr>
        <sz val="10"/>
        <rFont val="Tw Cen MT"/>
        <family val="2"/>
      </rPr>
      <t>Djikoye</t>
    </r>
  </si>
  <si>
    <r>
      <rPr>
        <sz val="9"/>
        <rFont val="Tw Cen MT"/>
        <family val="2"/>
      </rPr>
      <t>APL-I-501</t>
    </r>
  </si>
  <si>
    <r>
      <rPr>
        <sz val="9"/>
        <rFont val="Tw Cen MT"/>
        <family val="2"/>
      </rPr>
      <t>PR 497/09</t>
    </r>
  </si>
  <si>
    <r>
      <rPr>
        <sz val="9"/>
        <rFont val="Tw Cen MT"/>
        <family val="2"/>
      </rPr>
      <t>Maniame Mines SARL</t>
    </r>
  </si>
  <si>
    <r>
      <rPr>
        <sz val="9"/>
        <rFont val="Tw Cen MT"/>
        <family val="2"/>
      </rPr>
      <t>084120086A</t>
    </r>
  </si>
  <si>
    <r>
      <rPr>
        <sz val="10"/>
        <rFont val="Tw Cen MT"/>
        <family val="2"/>
      </rPr>
      <t>Njiblena</t>
    </r>
  </si>
  <si>
    <r>
      <rPr>
        <sz val="9"/>
        <rFont val="Tw Cen MT"/>
        <family val="2"/>
      </rPr>
      <t>APL-I-502</t>
    </r>
  </si>
  <si>
    <r>
      <rPr>
        <sz val="9"/>
        <rFont val="Tw Cen MT"/>
        <family val="2"/>
      </rPr>
      <t>PR 498/06</t>
    </r>
  </si>
  <si>
    <r>
      <rPr>
        <sz val="9"/>
        <rFont val="Tw Cen MT"/>
        <family val="2"/>
      </rPr>
      <t>Vizcaya Mining Sarl</t>
    </r>
  </si>
  <si>
    <r>
      <rPr>
        <sz val="10"/>
        <rFont val="Tw Cen MT"/>
        <family val="2"/>
      </rPr>
      <t>Lenguékoto</t>
    </r>
  </si>
  <si>
    <r>
      <rPr>
        <sz val="9"/>
        <rFont val="Tw Cen MT"/>
        <family val="2"/>
      </rPr>
      <t>APL-I-503</t>
    </r>
  </si>
  <si>
    <r>
      <rPr>
        <sz val="9"/>
        <rFont val="Tw Cen MT"/>
        <family val="2"/>
      </rPr>
      <t>PR 499/06</t>
    </r>
  </si>
  <si>
    <r>
      <rPr>
        <sz val="10"/>
        <rFont val="Tw Cen MT"/>
        <family val="2"/>
      </rPr>
      <t>Diangouté</t>
    </r>
  </si>
  <si>
    <r>
      <rPr>
        <sz val="9"/>
        <rFont val="Tw Cen MT"/>
        <family val="2"/>
      </rPr>
      <t>APL-I-504</t>
    </r>
  </si>
  <si>
    <r>
      <rPr>
        <sz val="9"/>
        <rFont val="Tw Cen MT"/>
        <family val="2"/>
      </rPr>
      <t>PR 500/07</t>
    </r>
  </si>
  <si>
    <r>
      <rPr>
        <sz val="9"/>
        <rFont val="Tw Cen MT"/>
        <family val="2"/>
      </rPr>
      <t>APL-I-505</t>
    </r>
  </si>
  <si>
    <r>
      <rPr>
        <sz val="9"/>
        <rFont val="Tw Cen MT"/>
        <family val="2"/>
      </rPr>
      <t>PR 501/09</t>
    </r>
  </si>
  <si>
    <r>
      <rPr>
        <sz val="9"/>
        <rFont val="Tw Cen MT"/>
        <family val="2"/>
      </rPr>
      <t>Imoundo Mining</t>
    </r>
  </si>
  <si>
    <r>
      <rPr>
        <sz val="10"/>
        <rFont val="Tw Cen MT"/>
        <family val="2"/>
      </rPr>
      <t>Kambereké</t>
    </r>
  </si>
  <si>
    <r>
      <rPr>
        <sz val="9"/>
        <rFont val="Tw Cen MT"/>
        <family val="2"/>
      </rPr>
      <t>APL-I-506</t>
    </r>
  </si>
  <si>
    <r>
      <rPr>
        <sz val="9"/>
        <rFont val="Tw Cen MT"/>
        <family val="2"/>
      </rPr>
      <t>PR 502/07</t>
    </r>
  </si>
  <si>
    <r>
      <rPr>
        <sz val="9"/>
        <rFont val="Tw Cen MT"/>
        <family val="2"/>
      </rPr>
      <t>APL-I-507</t>
    </r>
  </si>
  <si>
    <r>
      <rPr>
        <sz val="9"/>
        <rFont val="Tw Cen MT"/>
        <family val="2"/>
      </rPr>
      <t>PR 503/14</t>
    </r>
  </si>
  <si>
    <r>
      <rPr>
        <sz val="9"/>
        <rFont val="Tw Cen MT"/>
        <family val="2"/>
      </rPr>
      <t>APL-I-508</t>
    </r>
  </si>
  <si>
    <r>
      <rPr>
        <sz val="9"/>
        <rFont val="Tw Cen MT"/>
        <family val="2"/>
      </rPr>
      <t>PR 504/09</t>
    </r>
  </si>
  <si>
    <r>
      <rPr>
        <sz val="9"/>
        <rFont val="Tw Cen MT"/>
        <family val="2"/>
      </rPr>
      <t>APL-I-509</t>
    </r>
  </si>
  <si>
    <r>
      <rPr>
        <sz val="9"/>
        <rFont val="Tw Cen MT"/>
        <family val="2"/>
      </rPr>
      <t>PR 575/15</t>
    </r>
  </si>
  <si>
    <r>
      <rPr>
        <sz val="9"/>
        <rFont val="Tw Cen MT"/>
        <family val="2"/>
      </rPr>
      <t>Société Camara et Fils 2 (SOCAF 2) SARL</t>
    </r>
  </si>
  <si>
    <r>
      <rPr>
        <sz val="10"/>
        <rFont val="Tw Cen MT"/>
        <family val="2"/>
      </rPr>
      <t>Boubou Kamara</t>
    </r>
  </si>
  <si>
    <r>
      <rPr>
        <sz val="9"/>
        <rFont val="Tw Cen MT"/>
        <family val="2"/>
      </rPr>
      <t>APL-I-51</t>
    </r>
  </si>
  <si>
    <r>
      <rPr>
        <sz val="9"/>
        <rFont val="Tw Cen MT"/>
        <family val="2"/>
      </rPr>
      <t>PR 49/11</t>
    </r>
  </si>
  <si>
    <r>
      <rPr>
        <sz val="9"/>
        <rFont val="Tw Cen MT"/>
        <family val="2"/>
      </rPr>
      <t>APL-I-510</t>
    </r>
  </si>
  <si>
    <r>
      <rPr>
        <sz val="10"/>
        <rFont val="Tw Cen MT"/>
        <family val="2"/>
      </rPr>
      <t>Soliba</t>
    </r>
  </si>
  <si>
    <r>
      <rPr>
        <sz val="9"/>
        <rFont val="Tw Cen MT"/>
        <family val="2"/>
      </rPr>
      <t>APL-I-511</t>
    </r>
  </si>
  <si>
    <r>
      <rPr>
        <sz val="9"/>
        <rFont val="Tw Cen MT"/>
        <family val="2"/>
      </rPr>
      <t>AE 505/12</t>
    </r>
  </si>
  <si>
    <r>
      <rPr>
        <sz val="9"/>
        <rFont val="Tw Cen MT"/>
        <family val="2"/>
      </rPr>
      <t>APL-I-512</t>
    </r>
  </si>
  <si>
    <r>
      <rPr>
        <sz val="9"/>
        <rFont val="Tw Cen MT"/>
        <family val="2"/>
      </rPr>
      <t>PE 506/90</t>
    </r>
  </si>
  <si>
    <r>
      <rPr>
        <sz val="9"/>
        <rFont val="Tw Cen MT"/>
        <family val="2"/>
      </rPr>
      <t>Eaux Minérales du Mali "EMM" S.A</t>
    </r>
  </si>
  <si>
    <r>
      <rPr>
        <sz val="9"/>
        <rFont val="Tw Cen MT"/>
        <family val="2"/>
      </rPr>
      <t>087800054F</t>
    </r>
  </si>
  <si>
    <r>
      <rPr>
        <sz val="9"/>
        <rFont val="Tw Cen MT"/>
        <family val="2"/>
      </rPr>
      <t>APL-I-513</t>
    </r>
  </si>
  <si>
    <r>
      <rPr>
        <sz val="9"/>
        <rFont val="Tw Cen MT"/>
        <family val="2"/>
      </rPr>
      <t>PE 507/94</t>
    </r>
  </si>
  <si>
    <r>
      <rPr>
        <sz val="9"/>
        <rFont val="Tw Cen MT"/>
        <family val="2"/>
      </rPr>
      <t>Lido SA</t>
    </r>
  </si>
  <si>
    <r>
      <rPr>
        <sz val="9"/>
        <rFont val="Tw Cen MT"/>
        <family val="2"/>
      </rPr>
      <t>087800270Y</t>
    </r>
  </si>
  <si>
    <r>
      <rPr>
        <sz val="10"/>
        <rFont val="Tw Cen MT"/>
        <family val="2"/>
      </rPr>
      <t>Bamako</t>
    </r>
  </si>
  <si>
    <r>
      <rPr>
        <sz val="9"/>
        <rFont val="Tw Cen MT"/>
        <family val="2"/>
      </rPr>
      <t>APL-I-514</t>
    </r>
  </si>
  <si>
    <r>
      <rPr>
        <sz val="9"/>
        <rFont val="Tw Cen MT"/>
        <family val="2"/>
      </rPr>
      <t>PE 508/97</t>
    </r>
  </si>
  <si>
    <r>
      <rPr>
        <sz val="9"/>
        <rFont val="Tw Cen MT"/>
        <family val="2"/>
      </rPr>
      <t>FABOULA GOLD SA</t>
    </r>
  </si>
  <si>
    <r>
      <rPr>
        <sz val="9"/>
        <rFont val="Tw Cen MT"/>
        <family val="2"/>
      </rPr>
      <t>087800492h</t>
    </r>
  </si>
  <si>
    <r>
      <rPr>
        <sz val="10"/>
        <rFont val="Tw Cen MT"/>
        <family val="2"/>
      </rPr>
      <t>Kodiéran</t>
    </r>
  </si>
  <si>
    <r>
      <rPr>
        <sz val="9"/>
        <rFont val="Tw Cen MT"/>
        <family val="2"/>
      </rPr>
      <t>APL-I-515</t>
    </r>
  </si>
  <si>
    <r>
      <rPr>
        <sz val="9"/>
        <rFont val="Tw Cen MT"/>
        <family val="2"/>
      </rPr>
      <t>PR 711/15</t>
    </r>
  </si>
  <si>
    <r>
      <rPr>
        <sz val="9"/>
        <rFont val="Tw Cen MT"/>
        <family val="2"/>
      </rPr>
      <t>Groupe Gems-Co SARL</t>
    </r>
  </si>
  <si>
    <r>
      <rPr>
        <sz val="10"/>
        <rFont val="Tw Cen MT"/>
        <family val="2"/>
      </rPr>
      <t>Banko-Nord</t>
    </r>
  </si>
  <si>
    <r>
      <rPr>
        <sz val="9"/>
        <rFont val="Tw Cen MT"/>
        <family val="2"/>
      </rPr>
      <t>APL-I-516</t>
    </r>
  </si>
  <si>
    <r>
      <rPr>
        <sz val="9"/>
        <rFont val="Tw Cen MT"/>
        <family val="2"/>
      </rPr>
      <t>PR 509/15</t>
    </r>
  </si>
  <si>
    <r>
      <rPr>
        <sz val="9"/>
        <rFont val="Tw Cen MT"/>
        <family val="2"/>
      </rPr>
      <t>Kouma Mining Corporation(K.M.C)-SARL</t>
    </r>
  </si>
  <si>
    <r>
      <rPr>
        <sz val="9"/>
        <rFont val="Tw Cen MT"/>
        <family val="2"/>
      </rPr>
      <t>APL-I-517</t>
    </r>
  </si>
  <si>
    <r>
      <rPr>
        <sz val="9"/>
        <rFont val="Tw Cen MT"/>
        <family val="2"/>
      </rPr>
      <t>AP 510/15</t>
    </r>
  </si>
  <si>
    <r>
      <rPr>
        <sz val="9"/>
        <rFont val="Tw Cen MT"/>
        <family val="2"/>
      </rPr>
      <t>Société Minière Nyamina</t>
    </r>
  </si>
  <si>
    <r>
      <rPr>
        <sz val="9"/>
        <rFont val="Tw Cen MT"/>
        <family val="2"/>
      </rPr>
      <t>APL-I-518</t>
    </r>
  </si>
  <si>
    <r>
      <rPr>
        <sz val="10"/>
        <rFont val="Tw Cen MT"/>
        <family val="2"/>
      </rPr>
      <t>Bougoula-Ouest</t>
    </r>
  </si>
  <si>
    <r>
      <rPr>
        <sz val="9"/>
        <rFont val="Tw Cen MT"/>
        <family val="2"/>
      </rPr>
      <t>APL-I-519</t>
    </r>
  </si>
  <si>
    <r>
      <rPr>
        <sz val="9"/>
        <rFont val="Tw Cen MT"/>
        <family val="2"/>
      </rPr>
      <t>Universal Gold Sarl</t>
    </r>
  </si>
  <si>
    <r>
      <rPr>
        <sz val="10"/>
        <rFont val="Tw Cen MT"/>
        <family val="2"/>
      </rPr>
      <t>Rharous-Ouest</t>
    </r>
  </si>
  <si>
    <r>
      <rPr>
        <sz val="9"/>
        <rFont val="Tw Cen MT"/>
        <family val="2"/>
      </rPr>
      <t>APL-I-52</t>
    </r>
  </si>
  <si>
    <r>
      <rPr>
        <sz val="9"/>
        <rFont val="Tw Cen MT"/>
        <family val="2"/>
      </rPr>
      <t>PR 50/11</t>
    </r>
  </si>
  <si>
    <r>
      <rPr>
        <sz val="9"/>
        <rFont val="Tw Cen MT"/>
        <family val="2"/>
      </rPr>
      <t>Gold Mine Invest SARL</t>
    </r>
  </si>
  <si>
    <r>
      <rPr>
        <sz val="9"/>
        <rFont val="Tw Cen MT"/>
        <family val="2"/>
      </rPr>
      <t>084117110R</t>
    </r>
  </si>
  <si>
    <r>
      <rPr>
        <sz val="10"/>
        <rFont val="Tw Cen MT"/>
        <family val="2"/>
      </rPr>
      <t>Dialakoro-Est</t>
    </r>
  </si>
  <si>
    <r>
      <rPr>
        <sz val="9"/>
        <rFont val="Tw Cen MT"/>
        <family val="2"/>
      </rPr>
      <t>APL-I-520</t>
    </r>
  </si>
  <si>
    <r>
      <rPr>
        <sz val="10"/>
        <rFont val="Tw Cen MT"/>
        <family val="2"/>
      </rPr>
      <t>Fatao-Nord Ouest</t>
    </r>
  </si>
  <si>
    <r>
      <rPr>
        <sz val="9"/>
        <rFont val="Tw Cen MT"/>
        <family val="2"/>
      </rPr>
      <t>APL-I-521</t>
    </r>
  </si>
  <si>
    <r>
      <rPr>
        <sz val="9"/>
        <rFont val="Tw Cen MT"/>
        <family val="2"/>
      </rPr>
      <t>Arfi Mining SARL</t>
    </r>
  </si>
  <si>
    <r>
      <rPr>
        <sz val="10"/>
        <rFont val="Tw Cen MT"/>
        <family val="2"/>
      </rPr>
      <t>Sanankoro Djitoumou</t>
    </r>
  </si>
  <si>
    <r>
      <rPr>
        <sz val="9"/>
        <rFont val="Tw Cen MT"/>
        <family val="2"/>
      </rPr>
      <t>APL-I-522</t>
    </r>
  </si>
  <si>
    <r>
      <rPr>
        <sz val="9"/>
        <rFont val="Tw Cen MT"/>
        <family val="2"/>
      </rPr>
      <t>Société d'Ingenierie Général d'Exploitation Minière Du Mali(SIGEM-Mali Sarl)</t>
    </r>
  </si>
  <si>
    <r>
      <rPr>
        <sz val="9"/>
        <rFont val="Tw Cen MT"/>
        <family val="2"/>
      </rPr>
      <t>APL-I-523</t>
    </r>
  </si>
  <si>
    <r>
      <rPr>
        <sz val="10"/>
        <rFont val="Tw Cen MT"/>
        <family val="2"/>
      </rPr>
      <t>Guissoumalé</t>
    </r>
  </si>
  <si>
    <r>
      <rPr>
        <sz val="9"/>
        <rFont val="Tw Cen MT"/>
        <family val="2"/>
      </rPr>
      <t>APL-I-524</t>
    </r>
  </si>
  <si>
    <r>
      <rPr>
        <sz val="9"/>
        <rFont val="Tw Cen MT"/>
        <family val="2"/>
      </rPr>
      <t>PR 1118/17</t>
    </r>
  </si>
  <si>
    <r>
      <rPr>
        <sz val="9"/>
        <rFont val="Tw Cen MT"/>
        <family val="2"/>
      </rPr>
      <t>Diango Mines SARL</t>
    </r>
  </si>
  <si>
    <r>
      <rPr>
        <sz val="9"/>
        <rFont val="Tw Cen MT"/>
        <family val="2"/>
      </rPr>
      <t>025017252X</t>
    </r>
  </si>
  <si>
    <r>
      <rPr>
        <sz val="10"/>
        <rFont val="Tw Cen MT"/>
        <family val="2"/>
      </rPr>
      <t>Donkorona</t>
    </r>
  </si>
  <si>
    <r>
      <rPr>
        <sz val="9"/>
        <rFont val="Tw Cen MT"/>
        <family val="2"/>
      </rPr>
      <t>APL-I-525</t>
    </r>
  </si>
  <si>
    <r>
      <rPr>
        <sz val="10"/>
        <rFont val="Tw Cen MT"/>
        <family val="2"/>
      </rPr>
      <t>Arafat ouest</t>
    </r>
  </si>
  <si>
    <r>
      <rPr>
        <sz val="9"/>
        <rFont val="Tw Cen MT"/>
        <family val="2"/>
      </rPr>
      <t>APL-I-526</t>
    </r>
  </si>
  <si>
    <r>
      <rPr>
        <sz val="9"/>
        <rFont val="Tw Cen MT"/>
        <family val="2"/>
      </rPr>
      <t>Sanogo et Frère-Or SARL "SOSAF-OR"</t>
    </r>
  </si>
  <si>
    <r>
      <rPr>
        <sz val="9"/>
        <rFont val="Tw Cen MT"/>
        <family val="2"/>
      </rPr>
      <t>081101187D</t>
    </r>
  </si>
  <si>
    <r>
      <rPr>
        <sz val="9"/>
        <rFont val="Tw Cen MT"/>
        <family val="2"/>
      </rPr>
      <t>APL-I-527</t>
    </r>
  </si>
  <si>
    <r>
      <rPr>
        <sz val="9"/>
        <rFont val="Tw Cen MT"/>
        <family val="2"/>
      </rPr>
      <t>APL-I-528</t>
    </r>
  </si>
  <si>
    <r>
      <rPr>
        <sz val="9"/>
        <rFont val="Tw Cen MT"/>
        <family val="2"/>
      </rPr>
      <t>Strategic Ore mining Sarl</t>
    </r>
  </si>
  <si>
    <r>
      <rPr>
        <sz val="10"/>
        <rFont val="Tw Cen MT"/>
        <family val="2"/>
      </rPr>
      <t>Soloba-Nord</t>
    </r>
  </si>
  <si>
    <r>
      <rPr>
        <sz val="9"/>
        <rFont val="Tw Cen MT"/>
        <family val="2"/>
      </rPr>
      <t>APL-I-529</t>
    </r>
  </si>
  <si>
    <r>
      <rPr>
        <sz val="9"/>
        <rFont val="Tw Cen MT"/>
        <family val="2"/>
      </rPr>
      <t>Mining Tyre Repairs-Mali SARL</t>
    </r>
  </si>
  <si>
    <r>
      <rPr>
        <sz val="9"/>
        <rFont val="Tw Cen MT"/>
        <family val="2"/>
      </rPr>
      <t>081122498W</t>
    </r>
  </si>
  <si>
    <r>
      <rPr>
        <sz val="10"/>
        <rFont val="Tw Cen MT"/>
        <family val="2"/>
      </rPr>
      <t>Bilali</t>
    </r>
  </si>
  <si>
    <r>
      <rPr>
        <sz val="9"/>
        <rFont val="Tw Cen MT"/>
        <family val="2"/>
      </rPr>
      <t>APL-I-53</t>
    </r>
  </si>
  <si>
    <r>
      <rPr>
        <sz val="9"/>
        <rFont val="Tw Cen MT"/>
        <family val="2"/>
      </rPr>
      <t>PR 51/11</t>
    </r>
  </si>
  <si>
    <r>
      <rPr>
        <sz val="9"/>
        <rFont val="Tw Cen MT"/>
        <family val="2"/>
      </rPr>
      <t>Geonegoce-Mali-SARL</t>
    </r>
  </si>
  <si>
    <r>
      <rPr>
        <sz val="9"/>
        <rFont val="Tw Cen MT"/>
        <family val="2"/>
      </rPr>
      <t>086103348B</t>
    </r>
  </si>
  <si>
    <r>
      <rPr>
        <sz val="10"/>
        <rFont val="Tw Cen MT"/>
        <family val="2"/>
      </rPr>
      <t>Kalaka-Est</t>
    </r>
  </si>
  <si>
    <r>
      <rPr>
        <sz val="9"/>
        <rFont val="Tw Cen MT"/>
        <family val="2"/>
      </rPr>
      <t>APL-I-530</t>
    </r>
  </si>
  <si>
    <r>
      <rPr>
        <sz val="9"/>
        <rFont val="Tw Cen MT"/>
        <family val="2"/>
      </rPr>
      <t>Société minière Nyamina SOMIN SARL</t>
    </r>
  </si>
  <si>
    <r>
      <rPr>
        <sz val="9"/>
        <rFont val="Tw Cen MT"/>
        <family val="2"/>
      </rPr>
      <t>APL-I-531</t>
    </r>
  </si>
  <si>
    <r>
      <rPr>
        <sz val="9"/>
        <rFont val="Tw Cen MT"/>
        <family val="2"/>
      </rPr>
      <t>AP 1217/18</t>
    </r>
  </si>
  <si>
    <r>
      <rPr>
        <sz val="10"/>
        <rFont val="Tw Cen MT"/>
        <family val="2"/>
      </rPr>
      <t>faragoué</t>
    </r>
  </si>
  <si>
    <r>
      <rPr>
        <sz val="9"/>
        <rFont val="Tw Cen MT"/>
        <family val="2"/>
      </rPr>
      <t>APL-I-532</t>
    </r>
  </si>
  <si>
    <r>
      <rPr>
        <sz val="9"/>
        <rFont val="Tw Cen MT"/>
        <family val="2"/>
      </rPr>
      <t>APL-I-533</t>
    </r>
  </si>
  <si>
    <r>
      <rPr>
        <sz val="9"/>
        <rFont val="Tw Cen MT"/>
        <family val="2"/>
      </rPr>
      <t>APL-I-534</t>
    </r>
  </si>
  <si>
    <r>
      <rPr>
        <sz val="9"/>
        <rFont val="Tw Cen MT"/>
        <family val="2"/>
      </rPr>
      <t>PR 1305/17</t>
    </r>
  </si>
  <si>
    <r>
      <rPr>
        <sz val="10"/>
        <rFont val="Tw Cen MT"/>
        <family val="2"/>
      </rPr>
      <t>Téguéré</t>
    </r>
  </si>
  <si>
    <r>
      <rPr>
        <sz val="9"/>
        <rFont val="Tw Cen MT"/>
        <family val="2"/>
      </rPr>
      <t>APL-I-535</t>
    </r>
  </si>
  <si>
    <r>
      <rPr>
        <sz val="10"/>
        <rFont val="Tw Cen MT"/>
        <family val="2"/>
      </rPr>
      <t>Gouéleba</t>
    </r>
  </si>
  <si>
    <r>
      <rPr>
        <sz val="9"/>
        <rFont val="Tw Cen MT"/>
        <family val="2"/>
      </rPr>
      <t>APL-I-536</t>
    </r>
  </si>
  <si>
    <r>
      <rPr>
        <sz val="9"/>
        <rFont val="Tw Cen MT"/>
        <family val="2"/>
      </rPr>
      <t>PR 1306/17</t>
    </r>
  </si>
  <si>
    <r>
      <rPr>
        <sz val="10"/>
        <rFont val="Tw Cen MT"/>
        <family val="2"/>
      </rPr>
      <t>Massioko</t>
    </r>
  </si>
  <si>
    <r>
      <rPr>
        <sz val="9"/>
        <rFont val="Tw Cen MT"/>
        <family val="2"/>
      </rPr>
      <t>APL-I-537</t>
    </r>
  </si>
  <si>
    <r>
      <rPr>
        <sz val="10"/>
        <rFont val="Tw Cen MT"/>
        <family val="2"/>
      </rPr>
      <t>Bala-Ouest</t>
    </r>
  </si>
  <si>
    <r>
      <rPr>
        <sz val="9"/>
        <rFont val="Tw Cen MT"/>
        <family val="2"/>
      </rPr>
      <t>APL-I-538</t>
    </r>
  </si>
  <si>
    <r>
      <rPr>
        <sz val="9"/>
        <rFont val="Tw Cen MT"/>
        <family val="2"/>
      </rPr>
      <t>Etablissement Yara et Frères SARL</t>
    </r>
  </si>
  <si>
    <r>
      <rPr>
        <sz val="9"/>
        <rFont val="Tw Cen MT"/>
        <family val="2"/>
      </rPr>
      <t>083331048C</t>
    </r>
  </si>
  <si>
    <r>
      <rPr>
        <sz val="10"/>
        <rFont val="Tw Cen MT"/>
        <family val="2"/>
      </rPr>
      <t>Katilé Sud-Est</t>
    </r>
  </si>
  <si>
    <r>
      <rPr>
        <sz val="9"/>
        <rFont val="Tw Cen MT"/>
        <family val="2"/>
      </rPr>
      <t>APL-I-539</t>
    </r>
  </si>
  <si>
    <r>
      <rPr>
        <sz val="9"/>
        <rFont val="Tw Cen MT"/>
        <family val="2"/>
      </rPr>
      <t>La Société FEYEKE - BTP SARL</t>
    </r>
  </si>
  <si>
    <r>
      <rPr>
        <sz val="9"/>
        <rFont val="Tw Cen MT"/>
        <family val="2"/>
      </rPr>
      <t>085108110X</t>
    </r>
  </si>
  <si>
    <r>
      <rPr>
        <sz val="9"/>
        <rFont val="Tw Cen MT"/>
        <family val="2"/>
      </rPr>
      <t>APL-I-54</t>
    </r>
  </si>
  <si>
    <r>
      <rPr>
        <sz val="9"/>
        <rFont val="Tw Cen MT"/>
        <family val="2"/>
      </rPr>
      <t>PR 52/11</t>
    </r>
  </si>
  <si>
    <r>
      <rPr>
        <sz val="10"/>
        <rFont val="Tw Cen MT"/>
        <family val="2"/>
      </rPr>
      <t>Kalaka-Ouest</t>
    </r>
  </si>
  <si>
    <r>
      <rPr>
        <sz val="9"/>
        <rFont val="Tw Cen MT"/>
        <family val="2"/>
      </rPr>
      <t>APL-I-540</t>
    </r>
  </si>
  <si>
    <r>
      <rPr>
        <sz val="9"/>
        <rFont val="Tw Cen MT"/>
        <family val="2"/>
      </rPr>
      <t>APL-I-541</t>
    </r>
  </si>
  <si>
    <r>
      <rPr>
        <sz val="9"/>
        <rFont val="Tw Cen MT"/>
        <family val="2"/>
      </rPr>
      <t>H.B Gold Or &amp; Diamant du Mali Sarl</t>
    </r>
  </si>
  <si>
    <r>
      <rPr>
        <sz val="9"/>
        <rFont val="Tw Cen MT"/>
        <family val="2"/>
      </rPr>
      <t>084120199C</t>
    </r>
  </si>
  <si>
    <r>
      <rPr>
        <sz val="9"/>
        <rFont val="Tw Cen MT"/>
        <family val="2"/>
      </rPr>
      <t>APL-I-542</t>
    </r>
  </si>
  <si>
    <r>
      <rPr>
        <sz val="9"/>
        <rFont val="Tw Cen MT"/>
        <family val="2"/>
      </rPr>
      <t>T &amp; T Mining SARL</t>
    </r>
  </si>
  <si>
    <r>
      <rPr>
        <sz val="10"/>
        <rFont val="Tw Cen MT"/>
        <family val="2"/>
      </rPr>
      <t>Konbé</t>
    </r>
  </si>
  <si>
    <r>
      <rPr>
        <sz val="9"/>
        <rFont val="Tw Cen MT"/>
        <family val="2"/>
      </rPr>
      <t>APL-I-543</t>
    </r>
  </si>
  <si>
    <r>
      <rPr>
        <sz val="10"/>
        <rFont val="Tw Cen MT"/>
        <family val="2"/>
      </rPr>
      <t>Sébessounkoto</t>
    </r>
  </si>
  <si>
    <r>
      <rPr>
        <sz val="9"/>
        <rFont val="Tw Cen MT"/>
        <family val="2"/>
      </rPr>
      <t>APL-I-544</t>
    </r>
  </si>
  <si>
    <r>
      <rPr>
        <sz val="10"/>
        <rFont val="Tw Cen MT"/>
        <family val="2"/>
      </rPr>
      <t>Korondji-Est</t>
    </r>
  </si>
  <si>
    <r>
      <rPr>
        <sz val="9"/>
        <rFont val="Tw Cen MT"/>
        <family val="2"/>
      </rPr>
      <t>APL-I-545</t>
    </r>
  </si>
  <si>
    <r>
      <rPr>
        <sz val="9"/>
        <rFont val="Tw Cen MT"/>
        <family val="2"/>
      </rPr>
      <t>Bouré Mining SARL</t>
    </r>
  </si>
  <si>
    <r>
      <rPr>
        <sz val="10"/>
        <rFont val="Tw Cen MT"/>
        <family val="2"/>
      </rPr>
      <t>Diossyan-Ouest</t>
    </r>
  </si>
  <si>
    <r>
      <rPr>
        <sz val="9"/>
        <rFont val="Tw Cen MT"/>
        <family val="2"/>
      </rPr>
      <t>APL-I-546</t>
    </r>
  </si>
  <si>
    <r>
      <rPr>
        <sz val="9"/>
        <rFont val="Tw Cen MT"/>
        <family val="2"/>
      </rPr>
      <t>Société des Mines et Carrières du Mali SOMICAM Sarl</t>
    </r>
  </si>
  <si>
    <r>
      <rPr>
        <sz val="9"/>
        <rFont val="Tw Cen MT"/>
        <family val="2"/>
      </rPr>
      <t>APL-I-547</t>
    </r>
  </si>
  <si>
    <r>
      <rPr>
        <sz val="9"/>
        <rFont val="Tw Cen MT"/>
        <family val="2"/>
      </rPr>
      <t>Element Mining INC</t>
    </r>
  </si>
  <si>
    <r>
      <rPr>
        <sz val="9"/>
        <rFont val="Tw Cen MT"/>
        <family val="2"/>
      </rPr>
      <t>46-3936687</t>
    </r>
  </si>
  <si>
    <r>
      <rPr>
        <sz val="10"/>
        <rFont val="Tw Cen MT"/>
        <family val="2"/>
      </rPr>
      <t>Sounndonndiala-Sud</t>
    </r>
  </si>
  <si>
    <r>
      <rPr>
        <sz val="9"/>
        <rFont val="Tw Cen MT"/>
        <family val="2"/>
      </rPr>
      <t>APL-I-548</t>
    </r>
  </si>
  <si>
    <r>
      <rPr>
        <sz val="9"/>
        <rFont val="Tw Cen MT"/>
        <family val="2"/>
      </rPr>
      <t>Société Toulaye Gold Sarl</t>
    </r>
  </si>
  <si>
    <r>
      <rPr>
        <sz val="9"/>
        <rFont val="Tw Cen MT"/>
        <family val="2"/>
      </rPr>
      <t>084119653A</t>
    </r>
  </si>
  <si>
    <r>
      <rPr>
        <sz val="10"/>
        <rFont val="Tw Cen MT"/>
        <family val="2"/>
      </rPr>
      <t>Kabasséla</t>
    </r>
  </si>
  <si>
    <r>
      <rPr>
        <sz val="9"/>
        <rFont val="Tw Cen MT"/>
        <family val="2"/>
      </rPr>
      <t>APL-I-549</t>
    </r>
  </si>
  <si>
    <r>
      <rPr>
        <sz val="9"/>
        <rFont val="Tw Cen MT"/>
        <family val="2"/>
      </rPr>
      <t>APL-I-55</t>
    </r>
  </si>
  <si>
    <r>
      <rPr>
        <sz val="9"/>
        <rFont val="Tw Cen MT"/>
        <family val="2"/>
      </rPr>
      <t>PR 53/11</t>
    </r>
  </si>
  <si>
    <r>
      <rPr>
        <sz val="9"/>
        <rFont val="Tw Cen MT"/>
        <family val="2"/>
      </rPr>
      <t>Gold Diamond Trading SARL</t>
    </r>
  </si>
  <si>
    <r>
      <rPr>
        <sz val="9"/>
        <rFont val="Tw Cen MT"/>
        <family val="2"/>
      </rPr>
      <t>083328223N</t>
    </r>
  </si>
  <si>
    <r>
      <rPr>
        <sz val="10"/>
        <rFont val="Tw Cen MT"/>
        <family val="2"/>
      </rPr>
      <t>Sissigue</t>
    </r>
  </si>
  <si>
    <r>
      <rPr>
        <sz val="9"/>
        <rFont val="Tw Cen MT"/>
        <family val="2"/>
      </rPr>
      <t>APL-I-550</t>
    </r>
  </si>
  <si>
    <r>
      <rPr>
        <sz val="9"/>
        <rFont val="Tw Cen MT"/>
        <family val="2"/>
      </rPr>
      <t>Mali Disheng International Mining Corporation SA</t>
    </r>
  </si>
  <si>
    <r>
      <rPr>
        <sz val="10"/>
        <rFont val="Tw Cen MT"/>
        <family val="2"/>
      </rPr>
      <t>Tambala-Ouest</t>
    </r>
  </si>
  <si>
    <r>
      <rPr>
        <sz val="9"/>
        <rFont val="Tw Cen MT"/>
        <family val="2"/>
      </rPr>
      <t>APL-I-551</t>
    </r>
  </si>
  <si>
    <r>
      <rPr>
        <sz val="10"/>
        <rFont val="Tw Cen MT"/>
        <family val="2"/>
      </rPr>
      <t>Banzana</t>
    </r>
  </si>
  <si>
    <r>
      <rPr>
        <sz val="9"/>
        <rFont val="Tw Cen MT"/>
        <family val="2"/>
      </rPr>
      <t>APL-I-552</t>
    </r>
  </si>
  <si>
    <r>
      <rPr>
        <sz val="9"/>
        <rFont val="Tw Cen MT"/>
        <family val="2"/>
      </rPr>
      <t>Société Africaine des Mines SAM Sarl</t>
    </r>
  </si>
  <si>
    <r>
      <rPr>
        <sz val="10"/>
        <rFont val="Tw Cen MT"/>
        <family val="2"/>
      </rPr>
      <t>Kaïbara</t>
    </r>
  </si>
  <si>
    <r>
      <rPr>
        <sz val="9"/>
        <rFont val="Tw Cen MT"/>
        <family val="2"/>
      </rPr>
      <t>APL-I-553</t>
    </r>
  </si>
  <si>
    <r>
      <rPr>
        <sz val="9"/>
        <rFont val="Tw Cen MT"/>
        <family val="2"/>
      </rPr>
      <t>APL-I-554</t>
    </r>
  </si>
  <si>
    <r>
      <rPr>
        <sz val="9"/>
        <rFont val="Tw Cen MT"/>
        <family val="2"/>
      </rPr>
      <t>Syllabe SARL</t>
    </r>
  </si>
  <si>
    <r>
      <rPr>
        <sz val="9"/>
        <rFont val="Tw Cen MT"/>
        <family val="2"/>
      </rPr>
      <t>APL-I-555</t>
    </r>
  </si>
  <si>
    <r>
      <rPr>
        <sz val="10"/>
        <rFont val="Tw Cen MT"/>
        <family val="2"/>
      </rPr>
      <t>Kémédougou-Ouest</t>
    </r>
  </si>
  <si>
    <r>
      <rPr>
        <sz val="9"/>
        <rFont val="Tw Cen MT"/>
        <family val="2"/>
      </rPr>
      <t>APL-I-556</t>
    </r>
  </si>
  <si>
    <r>
      <rPr>
        <sz val="9"/>
        <rFont val="Tw Cen MT"/>
        <family val="2"/>
      </rPr>
      <t>Sorexmi SARL</t>
    </r>
  </si>
  <si>
    <r>
      <rPr>
        <sz val="9"/>
        <rFont val="Tw Cen MT"/>
        <family val="2"/>
      </rPr>
      <t>085124580J</t>
    </r>
  </si>
  <si>
    <r>
      <rPr>
        <sz val="10"/>
        <rFont val="Tw Cen MT"/>
        <family val="2"/>
      </rPr>
      <t>Touban-Est</t>
    </r>
  </si>
  <si>
    <r>
      <rPr>
        <sz val="9"/>
        <rFont val="Tw Cen MT"/>
        <family val="2"/>
      </rPr>
      <t>APL-I-557</t>
    </r>
  </si>
  <si>
    <r>
      <rPr>
        <sz val="9"/>
        <rFont val="Tw Cen MT"/>
        <family val="2"/>
      </rPr>
      <t>APL-I-558</t>
    </r>
  </si>
  <si>
    <r>
      <rPr>
        <sz val="9"/>
        <rFont val="Tw Cen MT"/>
        <family val="2"/>
      </rPr>
      <t>Jamila Gold Argent And Diamond SARL</t>
    </r>
  </si>
  <si>
    <r>
      <rPr>
        <sz val="9"/>
        <rFont val="Tw Cen MT"/>
        <family val="2"/>
      </rPr>
      <t>APL-I-559</t>
    </r>
  </si>
  <si>
    <r>
      <rPr>
        <sz val="9"/>
        <rFont val="Tw Cen MT"/>
        <family val="2"/>
      </rPr>
      <t>Al Fuad Trading Commerce Mali Sarl</t>
    </r>
  </si>
  <si>
    <r>
      <rPr>
        <sz val="9"/>
        <rFont val="Tw Cen MT"/>
        <family val="2"/>
      </rPr>
      <t>082227902D</t>
    </r>
  </si>
  <si>
    <r>
      <rPr>
        <sz val="10"/>
        <rFont val="Tw Cen MT"/>
        <family val="2"/>
      </rPr>
      <t>Dougoukoura-Sud</t>
    </r>
  </si>
  <si>
    <r>
      <rPr>
        <sz val="9"/>
        <rFont val="Tw Cen MT"/>
        <family val="2"/>
      </rPr>
      <t>APL-I-56</t>
    </r>
  </si>
  <si>
    <r>
      <rPr>
        <sz val="9"/>
        <rFont val="Tw Cen MT"/>
        <family val="2"/>
      </rPr>
      <t>PR 54/11</t>
    </r>
  </si>
  <si>
    <r>
      <rPr>
        <sz val="9"/>
        <rFont val="Tw Cen MT"/>
        <family val="2"/>
      </rPr>
      <t>APL-I-560</t>
    </r>
  </si>
  <si>
    <r>
      <rPr>
        <sz val="10"/>
        <rFont val="Tw Cen MT"/>
        <family val="2"/>
      </rPr>
      <t>Dialadidian</t>
    </r>
  </si>
  <si>
    <r>
      <rPr>
        <sz val="9"/>
        <rFont val="Tw Cen MT"/>
        <family val="2"/>
      </rPr>
      <t>APL-I-561</t>
    </r>
  </si>
  <si>
    <r>
      <rPr>
        <sz val="10"/>
        <rFont val="Tw Cen MT"/>
        <family val="2"/>
      </rPr>
      <t>Ouroumpana</t>
    </r>
  </si>
  <si>
    <r>
      <rPr>
        <sz val="9"/>
        <rFont val="Tw Cen MT"/>
        <family val="2"/>
      </rPr>
      <t>APL-I-562</t>
    </r>
  </si>
  <si>
    <r>
      <rPr>
        <sz val="9"/>
        <rFont val="Tw Cen MT"/>
        <family val="2"/>
      </rPr>
      <t>PR 701/15</t>
    </r>
  </si>
  <si>
    <r>
      <rPr>
        <sz val="10"/>
        <rFont val="Tw Cen MT"/>
        <family val="2"/>
      </rPr>
      <t>Siribaya-II</t>
    </r>
  </si>
  <si>
    <r>
      <rPr>
        <sz val="9"/>
        <rFont val="Tw Cen MT"/>
        <family val="2"/>
      </rPr>
      <t>APL-I-563</t>
    </r>
  </si>
  <si>
    <r>
      <rPr>
        <sz val="9"/>
        <rFont val="Tw Cen MT"/>
        <family val="2"/>
      </rPr>
      <t>Djo Mining S.A</t>
    </r>
  </si>
  <si>
    <r>
      <rPr>
        <sz val="10"/>
        <rFont val="Tw Cen MT"/>
        <family val="2"/>
      </rPr>
      <t>Niangassoba</t>
    </r>
  </si>
  <si>
    <r>
      <rPr>
        <sz val="9"/>
        <rFont val="Tw Cen MT"/>
        <family val="2"/>
      </rPr>
      <t>APL-I-564</t>
    </r>
  </si>
  <si>
    <r>
      <rPr>
        <sz val="9"/>
        <rFont val="Tw Cen MT"/>
        <family val="2"/>
      </rPr>
      <t>PR 890/16</t>
    </r>
  </si>
  <si>
    <r>
      <rPr>
        <sz val="9"/>
        <rFont val="Tw Cen MT"/>
        <family val="2"/>
      </rPr>
      <t>APL-I-565</t>
    </r>
  </si>
  <si>
    <r>
      <rPr>
        <sz val="9"/>
        <rFont val="Tw Cen MT"/>
        <family val="2"/>
      </rPr>
      <t>Kasey Metals.SARLU</t>
    </r>
  </si>
  <si>
    <r>
      <rPr>
        <sz val="10"/>
        <rFont val="Tw Cen MT"/>
        <family val="2"/>
      </rPr>
      <t>Sitafeto</t>
    </r>
  </si>
  <si>
    <r>
      <rPr>
        <sz val="9"/>
        <rFont val="Tw Cen MT"/>
        <family val="2"/>
      </rPr>
      <t>APL-I-566</t>
    </r>
  </si>
  <si>
    <r>
      <rPr>
        <sz val="9"/>
        <rFont val="Tw Cen MT"/>
        <family val="2"/>
      </rPr>
      <t>PR 617/15</t>
    </r>
  </si>
  <si>
    <r>
      <rPr>
        <sz val="10"/>
        <rFont val="Tw Cen MT"/>
        <family val="2"/>
      </rPr>
      <t>Tiola-Kobasso</t>
    </r>
  </si>
  <si>
    <r>
      <rPr>
        <sz val="9"/>
        <rFont val="Tw Cen MT"/>
        <family val="2"/>
      </rPr>
      <t>APL-I-567</t>
    </r>
  </si>
  <si>
    <r>
      <rPr>
        <sz val="9"/>
        <rFont val="Tw Cen MT"/>
        <family val="2"/>
      </rPr>
      <t>PR 877/16</t>
    </r>
  </si>
  <si>
    <r>
      <rPr>
        <sz val="9"/>
        <rFont val="Tw Cen MT"/>
        <family val="2"/>
      </rPr>
      <t>Société Minière NIA AHOUTANE (SO.MI.NIA) SARL</t>
    </r>
  </si>
  <si>
    <r>
      <rPr>
        <sz val="9"/>
        <rFont val="Tw Cen MT"/>
        <family val="2"/>
      </rPr>
      <t>083326320A</t>
    </r>
  </si>
  <si>
    <r>
      <rPr>
        <sz val="10"/>
        <rFont val="Tw Cen MT"/>
        <family val="2"/>
      </rPr>
      <t>Touréla</t>
    </r>
  </si>
  <si>
    <r>
      <rPr>
        <sz val="9"/>
        <rFont val="Tw Cen MT"/>
        <family val="2"/>
      </rPr>
      <t>APL-I-568</t>
    </r>
  </si>
  <si>
    <r>
      <rPr>
        <sz val="9"/>
        <rFont val="Tw Cen MT"/>
        <family val="2"/>
      </rPr>
      <t>APL-I-569</t>
    </r>
  </si>
  <si>
    <r>
      <rPr>
        <sz val="9"/>
        <rFont val="Tw Cen MT"/>
        <family val="2"/>
      </rPr>
      <t>PR 597/15</t>
    </r>
  </si>
  <si>
    <r>
      <rPr>
        <sz val="9"/>
        <rFont val="Tw Cen MT"/>
        <family val="2"/>
      </rPr>
      <t>Falconis Djiguiya pour l'Investissement SARL</t>
    </r>
  </si>
  <si>
    <r>
      <rPr>
        <sz val="9"/>
        <rFont val="Tw Cen MT"/>
        <family val="2"/>
      </rPr>
      <t>086119666B</t>
    </r>
  </si>
  <si>
    <r>
      <rPr>
        <sz val="10"/>
        <rFont val="Tw Cen MT"/>
        <family val="2"/>
      </rPr>
      <t>Kékoro Nord-Ouest</t>
    </r>
  </si>
  <si>
    <r>
      <rPr>
        <sz val="9"/>
        <rFont val="Tw Cen MT"/>
        <family val="2"/>
      </rPr>
      <t>APL-I-57</t>
    </r>
  </si>
  <si>
    <r>
      <rPr>
        <sz val="9"/>
        <rFont val="Tw Cen MT"/>
        <family val="2"/>
      </rPr>
      <t>PR 55/11</t>
    </r>
  </si>
  <si>
    <r>
      <rPr>
        <sz val="10"/>
        <rFont val="Tw Cen MT"/>
        <family val="2"/>
      </rPr>
      <t>Sebessounkoto-Sud</t>
    </r>
  </si>
  <si>
    <r>
      <rPr>
        <sz val="9"/>
        <rFont val="Tw Cen MT"/>
        <family val="2"/>
      </rPr>
      <t>APL-I-570</t>
    </r>
  </si>
  <si>
    <r>
      <rPr>
        <sz val="10"/>
        <rFont val="Tw Cen MT"/>
        <family val="2"/>
      </rPr>
      <t>Tiogola</t>
    </r>
  </si>
  <si>
    <r>
      <rPr>
        <sz val="9"/>
        <rFont val="Tw Cen MT"/>
        <family val="2"/>
      </rPr>
      <t>APL-I-571</t>
    </r>
  </si>
  <si>
    <r>
      <rPr>
        <sz val="9"/>
        <rFont val="Tw Cen MT"/>
        <family val="2"/>
      </rPr>
      <t>PR 654/15</t>
    </r>
  </si>
  <si>
    <r>
      <rPr>
        <sz val="9"/>
        <rFont val="Tw Cen MT"/>
        <family val="2"/>
      </rPr>
      <t>APL-I-572</t>
    </r>
  </si>
  <si>
    <r>
      <rPr>
        <sz val="9"/>
        <rFont val="Tw Cen MT"/>
        <family val="2"/>
      </rPr>
      <t>PR 1817/19</t>
    </r>
  </si>
  <si>
    <r>
      <rPr>
        <sz val="10"/>
        <rFont val="Tw Cen MT"/>
        <family val="2"/>
      </rPr>
      <t>Niaralé</t>
    </r>
  </si>
  <si>
    <r>
      <rPr>
        <sz val="9"/>
        <rFont val="Tw Cen MT"/>
        <family val="2"/>
      </rPr>
      <t>APL-I-573</t>
    </r>
  </si>
  <si>
    <r>
      <rPr>
        <sz val="9"/>
        <rFont val="Tw Cen MT"/>
        <family val="2"/>
      </rPr>
      <t>Safci-Mines SARL</t>
    </r>
  </si>
  <si>
    <r>
      <rPr>
        <sz val="10"/>
        <rFont val="Tw Cen MT"/>
        <family val="2"/>
      </rPr>
      <t>Daroussalam</t>
    </r>
  </si>
  <si>
    <r>
      <rPr>
        <sz val="9"/>
        <rFont val="Tw Cen MT"/>
        <family val="2"/>
      </rPr>
      <t>APL-I-574</t>
    </r>
  </si>
  <si>
    <r>
      <rPr>
        <sz val="9"/>
        <rFont val="Tw Cen MT"/>
        <family val="2"/>
      </rPr>
      <t>PR 697/15</t>
    </r>
  </si>
  <si>
    <r>
      <rPr>
        <sz val="9"/>
        <rFont val="Tw Cen MT"/>
        <family val="2"/>
      </rPr>
      <t>APL-I-575</t>
    </r>
  </si>
  <si>
    <r>
      <rPr>
        <sz val="9"/>
        <rFont val="Tw Cen MT"/>
        <family val="2"/>
      </rPr>
      <t>PR 699/15</t>
    </r>
  </si>
  <si>
    <r>
      <rPr>
        <sz val="9"/>
        <rFont val="Tw Cen MT"/>
        <family val="2"/>
      </rPr>
      <t>APL-I-576</t>
    </r>
  </si>
  <si>
    <r>
      <rPr>
        <sz val="9"/>
        <rFont val="Tw Cen MT"/>
        <family val="2"/>
      </rPr>
      <t>PR 698/15</t>
    </r>
  </si>
  <si>
    <r>
      <rPr>
        <sz val="9"/>
        <rFont val="Tw Cen MT"/>
        <family val="2"/>
      </rPr>
      <t>APL-I-577</t>
    </r>
  </si>
  <si>
    <r>
      <rPr>
        <sz val="9"/>
        <rFont val="Tw Cen MT"/>
        <family val="2"/>
      </rPr>
      <t>PR 759/15</t>
    </r>
  </si>
  <si>
    <r>
      <rPr>
        <sz val="10"/>
        <rFont val="Tw Cen MT"/>
        <family val="2"/>
      </rPr>
      <t>Tabakorolé</t>
    </r>
  </si>
  <si>
    <r>
      <rPr>
        <sz val="9"/>
        <rFont val="Tw Cen MT"/>
        <family val="2"/>
      </rPr>
      <t>APL-I-578</t>
    </r>
  </si>
  <si>
    <r>
      <rPr>
        <sz val="9"/>
        <rFont val="Tw Cen MT"/>
        <family val="2"/>
      </rPr>
      <t>PR 669/15</t>
    </r>
  </si>
  <si>
    <r>
      <rPr>
        <sz val="9"/>
        <rFont val="Tw Cen MT"/>
        <family val="2"/>
      </rPr>
      <t>APL-I-579</t>
    </r>
  </si>
  <si>
    <r>
      <rPr>
        <sz val="10"/>
        <rFont val="Tw Cen MT"/>
        <family val="2"/>
      </rPr>
      <t>Koualé</t>
    </r>
  </si>
  <si>
    <r>
      <rPr>
        <sz val="9"/>
        <rFont val="Tw Cen MT"/>
        <family val="2"/>
      </rPr>
      <t>APL-I-58</t>
    </r>
  </si>
  <si>
    <r>
      <rPr>
        <sz val="9"/>
        <rFont val="Tw Cen MT"/>
        <family val="2"/>
      </rPr>
      <t>PR 56/11</t>
    </r>
  </si>
  <si>
    <r>
      <rPr>
        <sz val="10"/>
        <rFont val="Tw Cen MT"/>
        <family val="2"/>
      </rPr>
      <t>Soundoudjala</t>
    </r>
  </si>
  <si>
    <r>
      <rPr>
        <sz val="9"/>
        <rFont val="Tw Cen MT"/>
        <family val="2"/>
      </rPr>
      <t>APL-I-580</t>
    </r>
  </si>
  <si>
    <r>
      <rPr>
        <sz val="9"/>
        <rFont val="Tw Cen MT"/>
        <family val="2"/>
      </rPr>
      <t>Gold West Africa SARL</t>
    </r>
  </si>
  <si>
    <r>
      <rPr>
        <sz val="9"/>
        <rFont val="Tw Cen MT"/>
        <family val="2"/>
      </rPr>
      <t>081124421LRC</t>
    </r>
  </si>
  <si>
    <r>
      <rPr>
        <sz val="10"/>
        <rFont val="Tw Cen MT"/>
        <family val="2"/>
      </rPr>
      <t>Wennkala</t>
    </r>
  </si>
  <si>
    <r>
      <rPr>
        <sz val="9"/>
        <rFont val="Tw Cen MT"/>
        <family val="2"/>
      </rPr>
      <t>APL-I-581</t>
    </r>
  </si>
  <si>
    <r>
      <rPr>
        <sz val="9"/>
        <rFont val="Tw Cen MT"/>
        <family val="2"/>
      </rPr>
      <t>APL-I-582</t>
    </r>
  </si>
  <si>
    <r>
      <rPr>
        <sz val="9"/>
        <rFont val="Tw Cen MT"/>
        <family val="2"/>
      </rPr>
      <t>PR 611/15</t>
    </r>
  </si>
  <si>
    <r>
      <rPr>
        <sz val="9"/>
        <rFont val="Tw Cen MT"/>
        <family val="2"/>
      </rPr>
      <t>Greeneco Mining Mali (GMM) SA</t>
    </r>
  </si>
  <si>
    <r>
      <rPr>
        <sz val="9"/>
        <rFont val="Tw Cen MT"/>
        <family val="2"/>
      </rPr>
      <t>084123506k</t>
    </r>
  </si>
  <si>
    <r>
      <rPr>
        <sz val="9"/>
        <rFont val="Tw Cen MT"/>
        <family val="2"/>
      </rPr>
      <t>APL-I-583</t>
    </r>
  </si>
  <si>
    <r>
      <rPr>
        <sz val="9"/>
        <rFont val="Tw Cen MT"/>
        <family val="2"/>
      </rPr>
      <t>PR 608/15</t>
    </r>
  </si>
  <si>
    <r>
      <rPr>
        <sz val="10"/>
        <rFont val="Tw Cen MT"/>
        <family val="2"/>
      </rPr>
      <t>Wili Wili-Ouest</t>
    </r>
  </si>
  <si>
    <r>
      <rPr>
        <sz val="9"/>
        <rFont val="Tw Cen MT"/>
        <family val="2"/>
      </rPr>
      <t>APL-I-584</t>
    </r>
  </si>
  <si>
    <r>
      <rPr>
        <sz val="9"/>
        <rFont val="Tw Cen MT"/>
        <family val="2"/>
      </rPr>
      <t>PR 607/15</t>
    </r>
  </si>
  <si>
    <r>
      <rPr>
        <sz val="10"/>
        <rFont val="Tw Cen MT"/>
        <family val="2"/>
      </rPr>
      <t>Wili Willi</t>
    </r>
  </si>
  <si>
    <r>
      <rPr>
        <sz val="9"/>
        <rFont val="Tw Cen MT"/>
        <family val="2"/>
      </rPr>
      <t>APL-I-585</t>
    </r>
  </si>
  <si>
    <r>
      <rPr>
        <sz val="9"/>
        <rFont val="Tw Cen MT"/>
        <family val="2"/>
      </rPr>
      <t>PR 630/15</t>
    </r>
  </si>
  <si>
    <r>
      <rPr>
        <sz val="10"/>
        <rFont val="Tw Cen MT"/>
        <family val="2"/>
      </rPr>
      <t>Batouba</t>
    </r>
  </si>
  <si>
    <r>
      <rPr>
        <sz val="9"/>
        <rFont val="Tw Cen MT"/>
        <family val="2"/>
      </rPr>
      <t>APL-I-586</t>
    </r>
  </si>
  <si>
    <r>
      <rPr>
        <sz val="9"/>
        <rFont val="Tw Cen MT"/>
        <family val="2"/>
      </rPr>
      <t>PR 631/15</t>
    </r>
  </si>
  <si>
    <r>
      <rPr>
        <sz val="9"/>
        <rFont val="Tw Cen MT"/>
        <family val="2"/>
      </rPr>
      <t>APL-I-587</t>
    </r>
  </si>
  <si>
    <r>
      <rPr>
        <sz val="9"/>
        <rFont val="Tw Cen MT"/>
        <family val="2"/>
      </rPr>
      <t>PR 610/15</t>
    </r>
  </si>
  <si>
    <r>
      <rPr>
        <sz val="9"/>
        <rFont val="Tw Cen MT"/>
        <family val="2"/>
      </rPr>
      <t>APL-I-588</t>
    </r>
  </si>
  <si>
    <r>
      <rPr>
        <sz val="9"/>
        <rFont val="Tw Cen MT"/>
        <family val="2"/>
      </rPr>
      <t>PR 702/15</t>
    </r>
  </si>
  <si>
    <r>
      <rPr>
        <sz val="10"/>
        <rFont val="Tw Cen MT"/>
        <family val="2"/>
      </rPr>
      <t>Taya-Maléa-II</t>
    </r>
  </si>
  <si>
    <r>
      <rPr>
        <sz val="9"/>
        <rFont val="Tw Cen MT"/>
        <family val="2"/>
      </rPr>
      <t>APL-I-589</t>
    </r>
  </si>
  <si>
    <r>
      <rPr>
        <sz val="9"/>
        <rFont val="Tw Cen MT"/>
        <family val="2"/>
      </rPr>
      <t>Guimbayading SARL</t>
    </r>
  </si>
  <si>
    <r>
      <rPr>
        <sz val="10"/>
        <rFont val="Tw Cen MT"/>
        <family val="2"/>
      </rPr>
      <t>Yelimano-Sud</t>
    </r>
  </si>
  <si>
    <r>
      <rPr>
        <sz val="9"/>
        <rFont val="Tw Cen MT"/>
        <family val="2"/>
      </rPr>
      <t>APL-I-59</t>
    </r>
  </si>
  <si>
    <r>
      <rPr>
        <sz val="9"/>
        <rFont val="Tw Cen MT"/>
        <family val="2"/>
      </rPr>
      <t>PR 57/11</t>
    </r>
  </si>
  <si>
    <r>
      <rPr>
        <sz val="10"/>
        <rFont val="Tw Cen MT"/>
        <family val="2"/>
      </rPr>
      <t>Tinguelé</t>
    </r>
  </si>
  <si>
    <r>
      <rPr>
        <sz val="9"/>
        <rFont val="Tw Cen MT"/>
        <family val="2"/>
      </rPr>
      <t>APL-I-590</t>
    </r>
  </si>
  <si>
    <r>
      <rPr>
        <sz val="9"/>
        <rFont val="Tw Cen MT"/>
        <family val="2"/>
      </rPr>
      <t>PR 762/15</t>
    </r>
  </si>
  <si>
    <r>
      <rPr>
        <sz val="9"/>
        <rFont val="Tw Cen MT"/>
        <family val="2"/>
      </rPr>
      <t>Sun &amp; Sea Goldinvest SUARL</t>
    </r>
  </si>
  <si>
    <r>
      <rPr>
        <sz val="9"/>
        <rFont val="Tw Cen MT"/>
        <family val="2"/>
      </rPr>
      <t>084123516W</t>
    </r>
  </si>
  <si>
    <r>
      <rPr>
        <sz val="10"/>
        <rFont val="Tw Cen MT"/>
        <family val="2"/>
      </rPr>
      <t>Karbasso</t>
    </r>
  </si>
  <si>
    <r>
      <rPr>
        <sz val="9"/>
        <rFont val="Tw Cen MT"/>
        <family val="2"/>
      </rPr>
      <t>APL-I-591</t>
    </r>
  </si>
  <si>
    <r>
      <rPr>
        <sz val="9"/>
        <rFont val="Tw Cen MT"/>
        <family val="2"/>
      </rPr>
      <t>PR 609/15</t>
    </r>
  </si>
  <si>
    <r>
      <rPr>
        <sz val="10"/>
        <rFont val="Tw Cen MT"/>
        <family val="2"/>
      </rPr>
      <t>Ouiaga-Sud</t>
    </r>
  </si>
  <si>
    <r>
      <rPr>
        <sz val="9"/>
        <rFont val="Tw Cen MT"/>
        <family val="2"/>
      </rPr>
      <t>APL-I-592</t>
    </r>
  </si>
  <si>
    <r>
      <rPr>
        <sz val="9"/>
        <rFont val="Tw Cen MT"/>
        <family val="2"/>
      </rPr>
      <t>PR 606/15</t>
    </r>
  </si>
  <si>
    <r>
      <rPr>
        <sz val="9"/>
        <rFont val="Tw Cen MT"/>
        <family val="2"/>
      </rPr>
      <t>Mali Gold Resources (MGR) SA</t>
    </r>
  </si>
  <si>
    <r>
      <rPr>
        <sz val="10"/>
        <rFont val="Tw Cen MT"/>
        <family val="2"/>
      </rPr>
      <t>Sorobilé</t>
    </r>
  </si>
  <si>
    <r>
      <rPr>
        <sz val="9"/>
        <rFont val="Tw Cen MT"/>
        <family val="2"/>
      </rPr>
      <t>APL-I-593</t>
    </r>
  </si>
  <si>
    <r>
      <rPr>
        <sz val="9"/>
        <rFont val="Tw Cen MT"/>
        <family val="2"/>
      </rPr>
      <t>PR 761/15</t>
    </r>
  </si>
  <si>
    <r>
      <rPr>
        <sz val="10"/>
        <rFont val="Tw Cen MT"/>
        <family val="2"/>
      </rPr>
      <t>Kébeni</t>
    </r>
  </si>
  <si>
    <r>
      <rPr>
        <sz val="9"/>
        <rFont val="Tw Cen MT"/>
        <family val="2"/>
      </rPr>
      <t>APL-I-594</t>
    </r>
  </si>
  <si>
    <r>
      <rPr>
        <sz val="9"/>
        <rFont val="Tw Cen MT"/>
        <family val="2"/>
      </rPr>
      <t>PR 612/15</t>
    </r>
  </si>
  <si>
    <r>
      <rPr>
        <sz val="10"/>
        <rFont val="Tw Cen MT"/>
        <family val="2"/>
      </rPr>
      <t>Léna</t>
    </r>
  </si>
  <si>
    <r>
      <rPr>
        <sz val="9"/>
        <rFont val="Tw Cen MT"/>
        <family val="2"/>
      </rPr>
      <t>APL-I-595</t>
    </r>
  </si>
  <si>
    <r>
      <rPr>
        <sz val="9"/>
        <rFont val="Tw Cen MT"/>
        <family val="2"/>
      </rPr>
      <t>PR 605/15</t>
    </r>
  </si>
  <si>
    <r>
      <rPr>
        <sz val="9"/>
        <rFont val="Tw Cen MT"/>
        <family val="2"/>
      </rPr>
      <t>New Mining Mali SARL</t>
    </r>
  </si>
  <si>
    <r>
      <rPr>
        <sz val="10"/>
        <rFont val="Tw Cen MT"/>
        <family val="2"/>
      </rPr>
      <t>Béna West</t>
    </r>
  </si>
  <si>
    <r>
      <rPr>
        <sz val="9"/>
        <rFont val="Tw Cen MT"/>
        <family val="2"/>
      </rPr>
      <t>APL-I-596</t>
    </r>
  </si>
  <si>
    <r>
      <rPr>
        <sz val="9"/>
        <rFont val="Tw Cen MT"/>
        <family val="2"/>
      </rPr>
      <t>PR 588/15</t>
    </r>
  </si>
  <si>
    <r>
      <rPr>
        <sz val="10"/>
        <rFont val="Tw Cen MT"/>
        <family val="2"/>
      </rPr>
      <t>Fodié</t>
    </r>
  </si>
  <si>
    <r>
      <rPr>
        <sz val="9"/>
        <rFont val="Tw Cen MT"/>
        <family val="2"/>
      </rPr>
      <t>APL-I-597</t>
    </r>
  </si>
  <si>
    <r>
      <rPr>
        <sz val="9"/>
        <rFont val="Tw Cen MT"/>
        <family val="2"/>
      </rPr>
      <t>PR 2558/21</t>
    </r>
  </si>
  <si>
    <r>
      <rPr>
        <sz val="10"/>
        <rFont val="Tw Cen MT"/>
        <family val="2"/>
      </rPr>
      <t>Worodji-Est</t>
    </r>
  </si>
  <si>
    <r>
      <rPr>
        <sz val="9"/>
        <rFont val="Tw Cen MT"/>
        <family val="2"/>
      </rPr>
      <t>APL-I-598</t>
    </r>
  </si>
  <si>
    <r>
      <rPr>
        <sz val="9"/>
        <rFont val="Tw Cen MT"/>
        <family val="2"/>
      </rPr>
      <t>PR 595/15</t>
    </r>
  </si>
  <si>
    <r>
      <rPr>
        <sz val="10"/>
        <rFont val="Tw Cen MT"/>
        <family val="2"/>
      </rPr>
      <t>Ségando-Sud</t>
    </r>
  </si>
  <si>
    <r>
      <rPr>
        <sz val="9"/>
        <rFont val="Tw Cen MT"/>
        <family val="2"/>
      </rPr>
      <t>APL-I-599</t>
    </r>
  </si>
  <si>
    <r>
      <rPr>
        <sz val="9"/>
        <rFont val="Tw Cen MT"/>
        <family val="2"/>
      </rPr>
      <t>PR 626/15</t>
    </r>
  </si>
  <si>
    <r>
      <rPr>
        <sz val="9"/>
        <rFont val="Tw Cen MT"/>
        <family val="2"/>
      </rPr>
      <t>APL-I-6</t>
    </r>
  </si>
  <si>
    <r>
      <rPr>
        <sz val="9"/>
        <rFont val="Tw Cen MT"/>
        <family val="2"/>
      </rPr>
      <t>PR 4/11</t>
    </r>
  </si>
  <si>
    <r>
      <rPr>
        <sz val="10"/>
        <rFont val="Tw Cen MT"/>
        <family val="2"/>
      </rPr>
      <t>Bladiè</t>
    </r>
  </si>
  <si>
    <r>
      <rPr>
        <sz val="9"/>
        <rFont val="Tw Cen MT"/>
        <family val="2"/>
      </rPr>
      <t>APL-I-60</t>
    </r>
  </si>
  <si>
    <r>
      <rPr>
        <sz val="9"/>
        <rFont val="Tw Cen MT"/>
        <family val="2"/>
      </rPr>
      <t>PR 58/11</t>
    </r>
  </si>
  <si>
    <r>
      <rPr>
        <sz val="9"/>
        <rFont val="Tw Cen MT"/>
        <family val="2"/>
      </rPr>
      <t>APL-I-600</t>
    </r>
  </si>
  <si>
    <r>
      <rPr>
        <sz val="9"/>
        <rFont val="Tw Cen MT"/>
        <family val="2"/>
      </rPr>
      <t>PR 653/15</t>
    </r>
  </si>
  <si>
    <r>
      <rPr>
        <sz val="9"/>
        <rFont val="Tw Cen MT"/>
        <family val="2"/>
      </rPr>
      <t>Mining Gold Company Mali SARL</t>
    </r>
  </si>
  <si>
    <r>
      <rPr>
        <sz val="9"/>
        <rFont val="Tw Cen MT"/>
        <family val="2"/>
      </rPr>
      <t>084120643D</t>
    </r>
  </si>
  <si>
    <r>
      <rPr>
        <sz val="10"/>
        <rFont val="Tw Cen MT"/>
        <family val="2"/>
      </rPr>
      <t>Kai</t>
    </r>
  </si>
  <si>
    <r>
      <rPr>
        <sz val="9"/>
        <rFont val="Tw Cen MT"/>
        <family val="2"/>
      </rPr>
      <t>APL-I-601</t>
    </r>
  </si>
  <si>
    <r>
      <rPr>
        <sz val="9"/>
        <rFont val="Tw Cen MT"/>
        <family val="2"/>
      </rPr>
      <t>PR 572/15</t>
    </r>
  </si>
  <si>
    <r>
      <rPr>
        <sz val="9"/>
        <rFont val="Tw Cen MT"/>
        <family val="2"/>
      </rPr>
      <t>Yiyuan Mines Mali SARL</t>
    </r>
  </si>
  <si>
    <r>
      <rPr>
        <sz val="10"/>
        <rFont val="Tw Cen MT"/>
        <family val="2"/>
      </rPr>
      <t>Ziasso</t>
    </r>
  </si>
  <si>
    <r>
      <rPr>
        <sz val="9"/>
        <rFont val="Tw Cen MT"/>
        <family val="2"/>
      </rPr>
      <t>APL-I-602</t>
    </r>
  </si>
  <si>
    <r>
      <rPr>
        <sz val="9"/>
        <rFont val="Tw Cen MT"/>
        <family val="2"/>
      </rPr>
      <t>PR 523/14</t>
    </r>
  </si>
  <si>
    <r>
      <rPr>
        <sz val="9"/>
        <rFont val="Tw Cen MT"/>
        <family val="2"/>
      </rPr>
      <t>Prodigy Resources LTD</t>
    </r>
  </si>
  <si>
    <r>
      <rPr>
        <sz val="10"/>
        <rFont val="Tw Cen MT"/>
        <family val="2"/>
      </rPr>
      <t>Wassangara Est</t>
    </r>
  </si>
  <si>
    <r>
      <rPr>
        <sz val="9"/>
        <rFont val="Tw Cen MT"/>
        <family val="2"/>
      </rPr>
      <t>APL-I-603</t>
    </r>
  </si>
  <si>
    <r>
      <rPr>
        <sz val="9"/>
        <rFont val="Tw Cen MT"/>
        <family val="2"/>
      </rPr>
      <t>PR 538/15</t>
    </r>
  </si>
  <si>
    <r>
      <rPr>
        <sz val="10"/>
        <rFont val="Tw Cen MT"/>
        <family val="2"/>
      </rPr>
      <t>Korali Sud</t>
    </r>
  </si>
  <si>
    <r>
      <rPr>
        <sz val="9"/>
        <rFont val="Tw Cen MT"/>
        <family val="2"/>
      </rPr>
      <t>APL-I-604</t>
    </r>
  </si>
  <si>
    <r>
      <rPr>
        <sz val="9"/>
        <rFont val="Tw Cen MT"/>
        <family val="2"/>
      </rPr>
      <t>PR 522/14</t>
    </r>
  </si>
  <si>
    <r>
      <rPr>
        <sz val="10"/>
        <rFont val="Tw Cen MT"/>
        <family val="2"/>
      </rPr>
      <t>Samaya Sud-Ouest</t>
    </r>
  </si>
  <si>
    <r>
      <rPr>
        <sz val="9"/>
        <rFont val="Tw Cen MT"/>
        <family val="2"/>
      </rPr>
      <t>APL-I-605</t>
    </r>
  </si>
  <si>
    <r>
      <rPr>
        <sz val="9"/>
        <rFont val="Tw Cen MT"/>
        <family val="2"/>
      </rPr>
      <t>PR 939/16</t>
    </r>
  </si>
  <si>
    <r>
      <rPr>
        <sz val="9"/>
        <rFont val="Tw Cen MT"/>
        <family val="2"/>
      </rPr>
      <t>APL-I-606</t>
    </r>
  </si>
  <si>
    <r>
      <rPr>
        <sz val="9"/>
        <rFont val="Tw Cen MT"/>
        <family val="2"/>
      </rPr>
      <t>AP 592/15</t>
    </r>
  </si>
  <si>
    <r>
      <rPr>
        <sz val="9"/>
        <rFont val="Tw Cen MT"/>
        <family val="2"/>
      </rPr>
      <t>APL-I-607</t>
    </r>
  </si>
  <si>
    <r>
      <rPr>
        <sz val="9"/>
        <rFont val="Tw Cen MT"/>
        <family val="2"/>
      </rPr>
      <t>PR 520/15</t>
    </r>
  </si>
  <si>
    <r>
      <rPr>
        <sz val="10"/>
        <rFont val="Tw Cen MT"/>
        <family val="2"/>
      </rPr>
      <t>Dégala</t>
    </r>
  </si>
  <si>
    <r>
      <rPr>
        <sz val="9"/>
        <rFont val="Tw Cen MT"/>
        <family val="2"/>
      </rPr>
      <t>APL-I-608</t>
    </r>
  </si>
  <si>
    <r>
      <rPr>
        <sz val="9"/>
        <rFont val="Tw Cen MT"/>
        <family val="2"/>
      </rPr>
      <t>PR 969/15</t>
    </r>
  </si>
  <si>
    <r>
      <rPr>
        <sz val="10"/>
        <rFont val="Tw Cen MT"/>
        <family val="2"/>
      </rPr>
      <t>Kolenda</t>
    </r>
  </si>
  <si>
    <r>
      <rPr>
        <sz val="9"/>
        <rFont val="Tw Cen MT"/>
        <family val="2"/>
      </rPr>
      <t>APL-I-609</t>
    </r>
  </si>
  <si>
    <r>
      <rPr>
        <sz val="9"/>
        <rFont val="Tw Cen MT"/>
        <family val="2"/>
      </rPr>
      <t>PR 880/16</t>
    </r>
  </si>
  <si>
    <r>
      <rPr>
        <sz val="9"/>
        <rFont val="Tw Cen MT"/>
        <family val="2"/>
      </rPr>
      <t>Bazando Mines SARL</t>
    </r>
  </si>
  <si>
    <r>
      <rPr>
        <sz val="9"/>
        <rFont val="Tw Cen MT"/>
        <family val="2"/>
      </rPr>
      <t>087800781M</t>
    </r>
  </si>
  <si>
    <r>
      <rPr>
        <sz val="10"/>
        <rFont val="Tw Cen MT"/>
        <family val="2"/>
      </rPr>
      <t>Sakoro</t>
    </r>
  </si>
  <si>
    <r>
      <rPr>
        <sz val="9"/>
        <rFont val="Tw Cen MT"/>
        <family val="2"/>
      </rPr>
      <t>APL-I-61</t>
    </r>
  </si>
  <si>
    <r>
      <rPr>
        <sz val="9"/>
        <rFont val="Tw Cen MT"/>
        <family val="2"/>
      </rPr>
      <t>PR 59/11</t>
    </r>
  </si>
  <si>
    <r>
      <rPr>
        <sz val="9"/>
        <rFont val="Tw Cen MT"/>
        <family val="2"/>
      </rPr>
      <t>Société Minière la Katoise SARL</t>
    </r>
  </si>
  <si>
    <r>
      <rPr>
        <sz val="9"/>
        <rFont val="Tw Cen MT"/>
        <family val="2"/>
      </rPr>
      <t>025022027A</t>
    </r>
  </si>
  <si>
    <r>
      <rPr>
        <sz val="9"/>
        <rFont val="Tw Cen MT"/>
        <family val="2"/>
      </rPr>
      <t>APL-I-610</t>
    </r>
  </si>
  <si>
    <r>
      <rPr>
        <sz val="9"/>
        <rFont val="Tw Cen MT"/>
        <family val="2"/>
      </rPr>
      <t>PR 521/14</t>
    </r>
  </si>
  <si>
    <r>
      <rPr>
        <sz val="9"/>
        <rFont val="Tw Cen MT"/>
        <family val="2"/>
      </rPr>
      <t>Ahmed Dembélé et Fils SARL</t>
    </r>
  </si>
  <si>
    <r>
      <rPr>
        <sz val="10"/>
        <rFont val="Tw Cen MT"/>
        <family val="2"/>
      </rPr>
      <t>Boundio-Ouest</t>
    </r>
  </si>
  <si>
    <r>
      <rPr>
        <sz val="9"/>
        <rFont val="Tw Cen MT"/>
        <family val="2"/>
      </rPr>
      <t>APL-I-611</t>
    </r>
  </si>
  <si>
    <r>
      <rPr>
        <sz val="9"/>
        <rFont val="Tw Cen MT"/>
        <family val="2"/>
      </rPr>
      <t>Agence Dia Immobilière SARL</t>
    </r>
  </si>
  <si>
    <r>
      <rPr>
        <sz val="10"/>
        <rFont val="Tw Cen MT"/>
        <family val="2"/>
      </rPr>
      <t>Faraba-Sud-Est</t>
    </r>
  </si>
  <si>
    <r>
      <rPr>
        <sz val="9"/>
        <rFont val="Tw Cen MT"/>
        <family val="2"/>
      </rPr>
      <t>APL-I-612</t>
    </r>
  </si>
  <si>
    <r>
      <rPr>
        <sz val="9"/>
        <rFont val="Tw Cen MT"/>
        <family val="2"/>
      </rPr>
      <t>Miran Gold SARL</t>
    </r>
  </si>
  <si>
    <r>
      <rPr>
        <sz val="9"/>
        <rFont val="Tw Cen MT"/>
        <family val="2"/>
      </rPr>
      <t>083325763B</t>
    </r>
  </si>
  <si>
    <r>
      <rPr>
        <sz val="10"/>
        <rFont val="Tw Cen MT"/>
        <family val="2"/>
      </rPr>
      <t>Samaya-Est</t>
    </r>
  </si>
  <si>
    <r>
      <rPr>
        <sz val="9"/>
        <rFont val="Tw Cen MT"/>
        <family val="2"/>
      </rPr>
      <t>APL-I-613</t>
    </r>
  </si>
  <si>
    <r>
      <rPr>
        <sz val="10"/>
        <rFont val="Tw Cen MT"/>
        <family val="2"/>
      </rPr>
      <t>Sanankoro</t>
    </r>
  </si>
  <si>
    <r>
      <rPr>
        <sz val="9"/>
        <rFont val="Tw Cen MT"/>
        <family val="2"/>
      </rPr>
      <t>APL-I-614</t>
    </r>
  </si>
  <si>
    <r>
      <rPr>
        <sz val="9"/>
        <rFont val="Tw Cen MT"/>
        <family val="2"/>
      </rPr>
      <t>PR 922/16</t>
    </r>
  </si>
  <si>
    <r>
      <rPr>
        <sz val="9"/>
        <rFont val="Tw Cen MT"/>
        <family val="2"/>
      </rPr>
      <t>Rhyolite Resources Limited Mali "2RL Mali" SARL</t>
    </r>
  </si>
  <si>
    <r>
      <rPr>
        <sz val="9"/>
        <rFont val="Tw Cen MT"/>
        <family val="2"/>
      </rPr>
      <t>081130245K</t>
    </r>
  </si>
  <si>
    <r>
      <rPr>
        <sz val="9"/>
        <rFont val="Tw Cen MT"/>
        <family val="2"/>
      </rPr>
      <t>APL-I-615</t>
    </r>
  </si>
  <si>
    <r>
      <rPr>
        <sz val="9"/>
        <rFont val="Tw Cen MT"/>
        <family val="2"/>
      </rPr>
      <t>EBTC SARL</t>
    </r>
  </si>
  <si>
    <r>
      <rPr>
        <sz val="10"/>
        <rFont val="Tw Cen MT"/>
        <family val="2"/>
      </rPr>
      <t>Banmba-Est</t>
    </r>
  </si>
  <si>
    <r>
      <rPr>
        <sz val="9"/>
        <rFont val="Tw Cen MT"/>
        <family val="2"/>
      </rPr>
      <t>APL-I-616</t>
    </r>
  </si>
  <si>
    <r>
      <rPr>
        <sz val="9"/>
        <rFont val="Tw Cen MT"/>
        <family val="2"/>
      </rPr>
      <t>Golden Horse SA</t>
    </r>
  </si>
  <si>
    <r>
      <rPr>
        <sz val="10"/>
        <rFont val="Tw Cen MT"/>
        <family val="2"/>
      </rPr>
      <t>Kerikoumala</t>
    </r>
  </si>
  <si>
    <r>
      <rPr>
        <sz val="9"/>
        <rFont val="Tw Cen MT"/>
        <family val="2"/>
      </rPr>
      <t>APL-I-617</t>
    </r>
  </si>
  <si>
    <r>
      <rPr>
        <sz val="9"/>
        <rFont val="Tw Cen MT"/>
        <family val="2"/>
      </rPr>
      <t>APL-I-618</t>
    </r>
  </si>
  <si>
    <r>
      <rPr>
        <sz val="9"/>
        <rFont val="Tw Cen MT"/>
        <family val="2"/>
      </rPr>
      <t>PR 628/15</t>
    </r>
  </si>
  <si>
    <r>
      <rPr>
        <sz val="9"/>
        <rFont val="Tw Cen MT"/>
        <family val="2"/>
      </rPr>
      <t>Mansala Mining SARL</t>
    </r>
  </si>
  <si>
    <r>
      <rPr>
        <sz val="9"/>
        <rFont val="Tw Cen MT"/>
        <family val="2"/>
      </rPr>
      <t>APL-I-619</t>
    </r>
  </si>
  <si>
    <r>
      <rPr>
        <sz val="9"/>
        <rFont val="Tw Cen MT"/>
        <family val="2"/>
      </rPr>
      <t>AP 970/16</t>
    </r>
  </si>
  <si>
    <r>
      <rPr>
        <sz val="9"/>
        <rFont val="Tw Cen MT"/>
        <family val="2"/>
      </rPr>
      <t>Koumetaux Services Sahelienne "KSS"SARL</t>
    </r>
  </si>
  <si>
    <r>
      <rPr>
        <sz val="9"/>
        <rFont val="Tw Cen MT"/>
        <family val="2"/>
      </rPr>
      <t>085129130L</t>
    </r>
  </si>
  <si>
    <r>
      <rPr>
        <sz val="10"/>
        <rFont val="Tw Cen MT"/>
        <family val="2"/>
      </rPr>
      <t>Faragoué-Est</t>
    </r>
  </si>
  <si>
    <r>
      <rPr>
        <sz val="9"/>
        <rFont val="Tw Cen MT"/>
        <family val="2"/>
      </rPr>
      <t>APL-I-62</t>
    </r>
  </si>
  <si>
    <r>
      <rPr>
        <sz val="9"/>
        <rFont val="Tw Cen MT"/>
        <family val="2"/>
      </rPr>
      <t>PR 60/11</t>
    </r>
  </si>
  <si>
    <r>
      <rPr>
        <sz val="9"/>
        <rFont val="Tw Cen MT"/>
        <family val="2"/>
      </rPr>
      <t>Mali Mineralis SARL</t>
    </r>
  </si>
  <si>
    <r>
      <rPr>
        <sz val="10"/>
        <rFont val="Tw Cen MT"/>
        <family val="2"/>
      </rPr>
      <t>Kokèlè</t>
    </r>
  </si>
  <si>
    <r>
      <rPr>
        <sz val="9"/>
        <rFont val="Tw Cen MT"/>
        <family val="2"/>
      </rPr>
      <t>APL-I-620</t>
    </r>
  </si>
  <si>
    <r>
      <rPr>
        <sz val="9"/>
        <rFont val="Tw Cen MT"/>
        <family val="2"/>
      </rPr>
      <t>AP 670/15</t>
    </r>
  </si>
  <si>
    <r>
      <rPr>
        <sz val="10"/>
        <rFont val="Tw Cen MT"/>
        <family val="2"/>
      </rPr>
      <t>Kourémalé-Nord</t>
    </r>
  </si>
  <si>
    <r>
      <rPr>
        <sz val="9"/>
        <rFont val="Tw Cen MT"/>
        <family val="2"/>
      </rPr>
      <t>APL-I-621</t>
    </r>
  </si>
  <si>
    <r>
      <rPr>
        <sz val="9"/>
        <rFont val="Tw Cen MT"/>
        <family val="2"/>
      </rPr>
      <t>APL-I-622</t>
    </r>
  </si>
  <si>
    <r>
      <rPr>
        <sz val="9"/>
        <rFont val="Tw Cen MT"/>
        <family val="2"/>
      </rPr>
      <t>APL-I-623</t>
    </r>
  </si>
  <si>
    <r>
      <rPr>
        <sz val="9"/>
        <rFont val="Tw Cen MT"/>
        <family val="2"/>
      </rPr>
      <t>PR 511/14</t>
    </r>
  </si>
  <si>
    <r>
      <rPr>
        <sz val="9"/>
        <rFont val="Tw Cen MT"/>
        <family val="2"/>
      </rPr>
      <t>APL-I-624</t>
    </r>
  </si>
  <si>
    <r>
      <rPr>
        <sz val="9"/>
        <rFont val="Tw Cen MT"/>
        <family val="2"/>
      </rPr>
      <t>PR 891/16</t>
    </r>
  </si>
  <si>
    <r>
      <rPr>
        <sz val="10"/>
        <rFont val="Tw Cen MT"/>
        <family val="2"/>
      </rPr>
      <t>Binzana-Ouest</t>
    </r>
  </si>
  <si>
    <r>
      <rPr>
        <sz val="9"/>
        <rFont val="Tw Cen MT"/>
        <family val="2"/>
      </rPr>
      <t>APL-I-625</t>
    </r>
  </si>
  <si>
    <r>
      <rPr>
        <sz val="9"/>
        <rFont val="Tw Cen MT"/>
        <family val="2"/>
      </rPr>
      <t>PR 875/16</t>
    </r>
  </si>
  <si>
    <r>
      <rPr>
        <sz val="10"/>
        <rFont val="Tw Cen MT"/>
        <family val="2"/>
      </rPr>
      <t>Nérékoro-Sud</t>
    </r>
  </si>
  <si>
    <r>
      <rPr>
        <sz val="9"/>
        <rFont val="Tw Cen MT"/>
        <family val="2"/>
      </rPr>
      <t>APL-I-626</t>
    </r>
  </si>
  <si>
    <r>
      <rPr>
        <sz val="10"/>
        <rFont val="Tw Cen MT"/>
        <family val="2"/>
      </rPr>
      <t>Tiénougoula</t>
    </r>
  </si>
  <si>
    <r>
      <rPr>
        <sz val="9"/>
        <rFont val="Tw Cen MT"/>
        <family val="2"/>
      </rPr>
      <t>APL-I-627</t>
    </r>
  </si>
  <si>
    <r>
      <rPr>
        <sz val="9"/>
        <rFont val="Tw Cen MT"/>
        <family val="2"/>
      </rPr>
      <t>Karan Koman Doumbia SARL</t>
    </r>
  </si>
  <si>
    <r>
      <rPr>
        <sz val="10"/>
        <rFont val="Tw Cen MT"/>
        <family val="2"/>
      </rPr>
      <t>Farabalé zéna-Est</t>
    </r>
  </si>
  <si>
    <r>
      <rPr>
        <sz val="9"/>
        <rFont val="Tw Cen MT"/>
        <family val="2"/>
      </rPr>
      <t>APL-I-628</t>
    </r>
  </si>
  <si>
    <r>
      <rPr>
        <sz val="9"/>
        <rFont val="Tw Cen MT"/>
        <family val="2"/>
      </rPr>
      <t>Société de Négoce du Commerce et du Bâtiment (SO.NE.CO.BAT) SARL</t>
    </r>
  </si>
  <si>
    <r>
      <rPr>
        <sz val="9"/>
        <rFont val="Tw Cen MT"/>
        <family val="2"/>
      </rPr>
      <t>082104239K</t>
    </r>
  </si>
  <si>
    <r>
      <rPr>
        <sz val="9"/>
        <rFont val="Tw Cen MT"/>
        <family val="2"/>
      </rPr>
      <t>APL-I-629</t>
    </r>
  </si>
  <si>
    <r>
      <rPr>
        <sz val="9"/>
        <rFont val="Tw Cen MT"/>
        <family val="2"/>
      </rPr>
      <t>PR 708/15</t>
    </r>
  </si>
  <si>
    <r>
      <rPr>
        <sz val="9"/>
        <rFont val="Tw Cen MT"/>
        <family val="2"/>
      </rPr>
      <t>APL-I-63</t>
    </r>
  </si>
  <si>
    <r>
      <rPr>
        <sz val="9"/>
        <rFont val="Tw Cen MT"/>
        <family val="2"/>
      </rPr>
      <t>PR 61/11</t>
    </r>
  </si>
  <si>
    <r>
      <rPr>
        <sz val="10"/>
        <rFont val="Tw Cen MT"/>
        <family val="2"/>
      </rPr>
      <t>Bango</t>
    </r>
  </si>
  <si>
    <r>
      <rPr>
        <sz val="9"/>
        <rFont val="Tw Cen MT"/>
        <family val="2"/>
      </rPr>
      <t>APL-I-630</t>
    </r>
  </si>
  <si>
    <r>
      <rPr>
        <sz val="9"/>
        <rFont val="Tw Cen MT"/>
        <family val="2"/>
      </rPr>
      <t>PR 888/16</t>
    </r>
  </si>
  <si>
    <r>
      <rPr>
        <sz val="10"/>
        <rFont val="Tw Cen MT"/>
        <family val="2"/>
      </rPr>
      <t>Kossaya-Est</t>
    </r>
  </si>
  <si>
    <r>
      <rPr>
        <sz val="9"/>
        <rFont val="Tw Cen MT"/>
        <family val="2"/>
      </rPr>
      <t>APL-I-631</t>
    </r>
  </si>
  <si>
    <r>
      <rPr>
        <sz val="9"/>
        <rFont val="Tw Cen MT"/>
        <family val="2"/>
      </rPr>
      <t>PR 615/15</t>
    </r>
  </si>
  <si>
    <r>
      <rPr>
        <sz val="9"/>
        <rFont val="Tw Cen MT"/>
        <family val="2"/>
      </rPr>
      <t>Sympa Mining SARL</t>
    </r>
  </si>
  <si>
    <r>
      <rPr>
        <sz val="9"/>
        <rFont val="Tw Cen MT"/>
        <family val="2"/>
      </rPr>
      <t>025019453P</t>
    </r>
  </si>
  <si>
    <r>
      <rPr>
        <sz val="10"/>
        <rFont val="Tw Cen MT"/>
        <family val="2"/>
      </rPr>
      <t>Yatéla-Sud</t>
    </r>
  </si>
  <si>
    <r>
      <rPr>
        <sz val="9"/>
        <rFont val="Tw Cen MT"/>
        <family val="2"/>
      </rPr>
      <t>APL-I-632</t>
    </r>
  </si>
  <si>
    <r>
      <rPr>
        <sz val="9"/>
        <rFont val="Tw Cen MT"/>
        <family val="2"/>
      </rPr>
      <t>PR 629/15</t>
    </r>
  </si>
  <si>
    <r>
      <rPr>
        <sz val="9"/>
        <rFont val="Tw Cen MT"/>
        <family val="2"/>
      </rPr>
      <t>Avion Mali Exploration SA</t>
    </r>
  </si>
  <si>
    <r>
      <rPr>
        <sz val="9"/>
        <rFont val="Tw Cen MT"/>
        <family val="2"/>
      </rPr>
      <t>APL-I-633</t>
    </r>
  </si>
  <si>
    <r>
      <rPr>
        <sz val="9"/>
        <rFont val="Tw Cen MT"/>
        <family val="2"/>
      </rPr>
      <t>PR 531/15</t>
    </r>
  </si>
  <si>
    <r>
      <rPr>
        <sz val="10"/>
        <rFont val="Tw Cen MT"/>
        <family val="2"/>
      </rPr>
      <t>Kéniéko-Nord</t>
    </r>
  </si>
  <si>
    <r>
      <rPr>
        <sz val="9"/>
        <rFont val="Tw Cen MT"/>
        <family val="2"/>
      </rPr>
      <t>APL-I-634</t>
    </r>
  </si>
  <si>
    <r>
      <rPr>
        <sz val="9"/>
        <rFont val="Tw Cen MT"/>
        <family val="2"/>
      </rPr>
      <t>PR 1008/17</t>
    </r>
  </si>
  <si>
    <r>
      <rPr>
        <sz val="10"/>
        <rFont val="Tw Cen MT"/>
        <family val="2"/>
      </rPr>
      <t>Karan Sud</t>
    </r>
  </si>
  <si>
    <r>
      <rPr>
        <sz val="9"/>
        <rFont val="Tw Cen MT"/>
        <family val="2"/>
      </rPr>
      <t>APL-I-635</t>
    </r>
  </si>
  <si>
    <r>
      <rPr>
        <sz val="9"/>
        <rFont val="Tw Cen MT"/>
        <family val="2"/>
      </rPr>
      <t>PR 591/15</t>
    </r>
  </si>
  <si>
    <r>
      <rPr>
        <sz val="9"/>
        <rFont val="Tw Cen MT"/>
        <family val="2"/>
      </rPr>
      <t>APL-I-636</t>
    </r>
  </si>
  <si>
    <r>
      <rPr>
        <sz val="9"/>
        <rFont val="Tw Cen MT"/>
        <family val="2"/>
      </rPr>
      <t>PR 1065/17</t>
    </r>
  </si>
  <si>
    <r>
      <rPr>
        <sz val="9"/>
        <rFont val="Tw Cen MT"/>
        <family val="2"/>
      </rPr>
      <t>société Minière Bouré SARLU</t>
    </r>
  </si>
  <si>
    <r>
      <rPr>
        <sz val="9"/>
        <rFont val="Tw Cen MT"/>
        <family val="2"/>
      </rPr>
      <t>087800901B</t>
    </r>
  </si>
  <si>
    <r>
      <rPr>
        <sz val="9"/>
        <rFont val="Tw Cen MT"/>
        <family val="2"/>
      </rPr>
      <t>APL-I-637</t>
    </r>
  </si>
  <si>
    <r>
      <rPr>
        <sz val="10"/>
        <rFont val="Tw Cen MT"/>
        <family val="2"/>
      </rPr>
      <t>Kougoulikoro</t>
    </r>
  </si>
  <si>
    <r>
      <rPr>
        <sz val="9"/>
        <rFont val="Tw Cen MT"/>
        <family val="2"/>
      </rPr>
      <t>APL-I-638</t>
    </r>
  </si>
  <si>
    <r>
      <rPr>
        <sz val="9"/>
        <rFont val="Tw Cen MT"/>
        <family val="2"/>
      </rPr>
      <t>PR 997/17</t>
    </r>
  </si>
  <si>
    <r>
      <rPr>
        <sz val="9"/>
        <rFont val="Tw Cen MT"/>
        <family val="2"/>
      </rPr>
      <t>Devéloppement Recherche Exploitation de Métaux précieux (DEREXMAP) SARL</t>
    </r>
  </si>
  <si>
    <r>
      <rPr>
        <sz val="9"/>
        <rFont val="Tw Cen MT"/>
        <family val="2"/>
      </rPr>
      <t>083316377X</t>
    </r>
  </si>
  <si>
    <r>
      <rPr>
        <sz val="10"/>
        <rFont val="Tw Cen MT"/>
        <family val="2"/>
      </rPr>
      <t>Baloulou</t>
    </r>
  </si>
  <si>
    <r>
      <rPr>
        <sz val="9"/>
        <rFont val="Tw Cen MT"/>
        <family val="2"/>
      </rPr>
      <t>APL-I-639</t>
    </r>
  </si>
  <si>
    <r>
      <rPr>
        <sz val="9"/>
        <rFont val="Tw Cen MT"/>
        <family val="2"/>
      </rPr>
      <t>PR 539/15</t>
    </r>
  </si>
  <si>
    <r>
      <rPr>
        <sz val="9"/>
        <rFont val="Tw Cen MT"/>
        <family val="2"/>
      </rPr>
      <t>Alwadoud Mali S.A</t>
    </r>
  </si>
  <si>
    <r>
      <rPr>
        <sz val="10"/>
        <rFont val="Tw Cen MT"/>
        <family val="2"/>
      </rPr>
      <t>Winza</t>
    </r>
  </si>
  <si>
    <r>
      <rPr>
        <sz val="9"/>
        <rFont val="Tw Cen MT"/>
        <family val="2"/>
      </rPr>
      <t>APL-I-64</t>
    </r>
  </si>
  <si>
    <r>
      <rPr>
        <sz val="9"/>
        <rFont val="Tw Cen MT"/>
        <family val="2"/>
      </rPr>
      <t>PR 62/11</t>
    </r>
  </si>
  <si>
    <r>
      <rPr>
        <sz val="9"/>
        <rFont val="Tw Cen MT"/>
        <family val="2"/>
      </rPr>
      <t>Ineyto Mining SARL</t>
    </r>
  </si>
  <si>
    <r>
      <rPr>
        <sz val="10"/>
        <rFont val="Tw Cen MT"/>
        <family val="2"/>
      </rPr>
      <t>Sokoro</t>
    </r>
  </si>
  <si>
    <r>
      <rPr>
        <sz val="9"/>
        <rFont val="Tw Cen MT"/>
        <family val="2"/>
      </rPr>
      <t>APL-I-640</t>
    </r>
  </si>
  <si>
    <r>
      <rPr>
        <sz val="9"/>
        <rFont val="Tw Cen MT"/>
        <family val="2"/>
      </rPr>
      <t>Société Engaging Mali SARL</t>
    </r>
  </si>
  <si>
    <r>
      <rPr>
        <sz val="9"/>
        <rFont val="Tw Cen MT"/>
        <family val="2"/>
      </rPr>
      <t>025019028G</t>
    </r>
  </si>
  <si>
    <r>
      <rPr>
        <sz val="10"/>
        <rFont val="Tw Cen MT"/>
        <family val="2"/>
      </rPr>
      <t>Diandian</t>
    </r>
  </si>
  <si>
    <r>
      <rPr>
        <sz val="9"/>
        <rFont val="Tw Cen MT"/>
        <family val="2"/>
      </rPr>
      <t>APL-I-641</t>
    </r>
  </si>
  <si>
    <r>
      <rPr>
        <sz val="9"/>
        <rFont val="Tw Cen MT"/>
        <family val="2"/>
      </rPr>
      <t>PR 616/15</t>
    </r>
  </si>
  <si>
    <r>
      <rPr>
        <sz val="9"/>
        <rFont val="Tw Cen MT"/>
        <family val="2"/>
      </rPr>
      <t>APL-I-642</t>
    </r>
  </si>
  <si>
    <r>
      <rPr>
        <sz val="10"/>
        <rFont val="Tw Cen MT"/>
        <family val="2"/>
      </rPr>
      <t>Fekouna</t>
    </r>
  </si>
  <si>
    <r>
      <rPr>
        <sz val="9"/>
        <rFont val="Tw Cen MT"/>
        <family val="2"/>
      </rPr>
      <t>APL-I-643</t>
    </r>
  </si>
  <si>
    <r>
      <rPr>
        <sz val="9"/>
        <rFont val="Tw Cen MT"/>
        <family val="2"/>
      </rPr>
      <t>PR 705/15</t>
    </r>
  </si>
  <si>
    <r>
      <rPr>
        <sz val="9"/>
        <rFont val="Tw Cen MT"/>
        <family val="2"/>
      </rPr>
      <t>Société Rahimming SARL</t>
    </r>
  </si>
  <si>
    <r>
      <rPr>
        <sz val="9"/>
        <rFont val="Tw Cen MT"/>
        <family val="2"/>
      </rPr>
      <t>082237082K</t>
    </r>
  </si>
  <si>
    <r>
      <rPr>
        <sz val="10"/>
        <rFont val="Tw Cen MT"/>
        <family val="2"/>
      </rPr>
      <t>Faladiè</t>
    </r>
  </si>
  <si>
    <r>
      <rPr>
        <sz val="9"/>
        <rFont val="Tw Cen MT"/>
        <family val="2"/>
      </rPr>
      <t>APL-I-644</t>
    </r>
  </si>
  <si>
    <r>
      <rPr>
        <sz val="9"/>
        <rFont val="Tw Cen MT"/>
        <family val="2"/>
      </rPr>
      <t>PR 1512/18</t>
    </r>
  </si>
  <si>
    <r>
      <rPr>
        <sz val="10"/>
        <rFont val="Tw Cen MT"/>
        <family val="2"/>
      </rPr>
      <t>Manankoro-Nord</t>
    </r>
  </si>
  <si>
    <r>
      <rPr>
        <sz val="9"/>
        <rFont val="Tw Cen MT"/>
        <family val="2"/>
      </rPr>
      <t>APL-I-645</t>
    </r>
  </si>
  <si>
    <r>
      <rPr>
        <sz val="9"/>
        <rFont val="Tw Cen MT"/>
        <family val="2"/>
      </rPr>
      <t>PR 627/15</t>
    </r>
  </si>
  <si>
    <r>
      <rPr>
        <sz val="9"/>
        <rFont val="Tw Cen MT"/>
        <family val="2"/>
      </rPr>
      <t>Doumbouta SARL</t>
    </r>
  </si>
  <si>
    <r>
      <rPr>
        <sz val="10"/>
        <rFont val="Tw Cen MT"/>
        <family val="2"/>
      </rPr>
      <t>Fari</t>
    </r>
  </si>
  <si>
    <r>
      <rPr>
        <sz val="9"/>
        <rFont val="Tw Cen MT"/>
        <family val="2"/>
      </rPr>
      <t>APL-I-646</t>
    </r>
  </si>
  <si>
    <r>
      <rPr>
        <sz val="9"/>
        <rFont val="Tw Cen MT"/>
        <family val="2"/>
      </rPr>
      <t>La Société MALIAN MINERALS COMPANY (MA.MIN.CO) SARL</t>
    </r>
  </si>
  <si>
    <r>
      <rPr>
        <sz val="10"/>
        <rFont val="Tw Cen MT"/>
        <family val="2"/>
      </rPr>
      <t>Badjila-Ouest</t>
    </r>
  </si>
  <si>
    <r>
      <rPr>
        <sz val="9"/>
        <rFont val="Tw Cen MT"/>
        <family val="2"/>
      </rPr>
      <t>APL-I-647</t>
    </r>
  </si>
  <si>
    <r>
      <rPr>
        <sz val="10"/>
        <rFont val="Tw Cen MT"/>
        <family val="2"/>
      </rPr>
      <t>Tombokoli-Sud</t>
    </r>
  </si>
  <si>
    <r>
      <rPr>
        <sz val="9"/>
        <rFont val="Tw Cen MT"/>
        <family val="2"/>
      </rPr>
      <t>APL-I-648</t>
    </r>
  </si>
  <si>
    <r>
      <rPr>
        <sz val="9"/>
        <rFont val="Tw Cen MT"/>
        <family val="2"/>
      </rPr>
      <t>PR 576/15</t>
    </r>
  </si>
  <si>
    <r>
      <rPr>
        <sz val="9"/>
        <rFont val="Tw Cen MT"/>
        <family val="2"/>
      </rPr>
      <t>Bouranke Metal SARL</t>
    </r>
  </si>
  <si>
    <r>
      <rPr>
        <sz val="9"/>
        <rFont val="Tw Cen MT"/>
        <family val="2"/>
      </rPr>
      <t>083326520R</t>
    </r>
  </si>
  <si>
    <r>
      <rPr>
        <sz val="9"/>
        <rFont val="Tw Cen MT"/>
        <family val="2"/>
      </rPr>
      <t>APL-I-649</t>
    </r>
  </si>
  <si>
    <r>
      <rPr>
        <sz val="9"/>
        <rFont val="Tw Cen MT"/>
        <family val="2"/>
      </rPr>
      <t>APL-I-65</t>
    </r>
  </si>
  <si>
    <r>
      <rPr>
        <sz val="9"/>
        <rFont val="Tw Cen MT"/>
        <family val="2"/>
      </rPr>
      <t>PR 63/11</t>
    </r>
  </si>
  <si>
    <r>
      <rPr>
        <sz val="10"/>
        <rFont val="Tw Cen MT"/>
        <family val="2"/>
      </rPr>
      <t>Woma</t>
    </r>
  </si>
  <si>
    <r>
      <rPr>
        <sz val="9"/>
        <rFont val="Tw Cen MT"/>
        <family val="2"/>
      </rPr>
      <t>APL-I-650</t>
    </r>
  </si>
  <si>
    <r>
      <rPr>
        <sz val="9"/>
        <rFont val="Tw Cen MT"/>
        <family val="2"/>
      </rPr>
      <t>Société Minière Dienebou Ina Mali (SOMIDIMA) SARL</t>
    </r>
  </si>
  <si>
    <r>
      <rPr>
        <sz val="9"/>
        <rFont val="Tw Cen MT"/>
        <family val="2"/>
      </rPr>
      <t>APL-I-651</t>
    </r>
  </si>
  <si>
    <r>
      <rPr>
        <sz val="10"/>
        <rFont val="Tw Cen MT"/>
        <family val="2"/>
      </rPr>
      <t>Timissala-Ouest</t>
    </r>
  </si>
  <si>
    <r>
      <rPr>
        <sz val="9"/>
        <rFont val="Tw Cen MT"/>
        <family val="2"/>
      </rPr>
      <t>APL-I-652</t>
    </r>
  </si>
  <si>
    <r>
      <rPr>
        <sz val="10"/>
        <rFont val="Tw Cen MT"/>
        <family val="2"/>
      </rPr>
      <t>Kankéla-Est</t>
    </r>
  </si>
  <si>
    <r>
      <rPr>
        <sz val="9"/>
        <rFont val="Tw Cen MT"/>
        <family val="2"/>
      </rPr>
      <t>APL-I-653</t>
    </r>
  </si>
  <si>
    <r>
      <rPr>
        <sz val="9"/>
        <rFont val="Tw Cen MT"/>
        <family val="2"/>
      </rPr>
      <t>APL-I-654</t>
    </r>
  </si>
  <si>
    <r>
      <rPr>
        <sz val="9"/>
        <rFont val="Tw Cen MT"/>
        <family val="2"/>
      </rPr>
      <t>AP 892/16</t>
    </r>
  </si>
  <si>
    <r>
      <rPr>
        <sz val="10"/>
        <rFont val="Tw Cen MT"/>
        <family val="2"/>
      </rPr>
      <t>Bantankoto-Sud</t>
    </r>
  </si>
  <si>
    <r>
      <rPr>
        <sz val="9"/>
        <rFont val="Tw Cen MT"/>
        <family val="2"/>
      </rPr>
      <t>APL-I-655</t>
    </r>
  </si>
  <si>
    <r>
      <rPr>
        <sz val="9"/>
        <rFont val="Tw Cen MT"/>
        <family val="2"/>
      </rPr>
      <t>PR 651/15</t>
    </r>
  </si>
  <si>
    <r>
      <rPr>
        <sz val="10"/>
        <rFont val="Tw Cen MT"/>
        <family val="2"/>
      </rPr>
      <t>Bokoro II</t>
    </r>
  </si>
  <si>
    <r>
      <rPr>
        <sz val="9"/>
        <rFont val="Tw Cen MT"/>
        <family val="2"/>
      </rPr>
      <t>APL-I-656</t>
    </r>
  </si>
  <si>
    <r>
      <rPr>
        <sz val="9"/>
        <rFont val="Tw Cen MT"/>
        <family val="2"/>
      </rPr>
      <t>Mali Resources minière( M2M sarl)</t>
    </r>
  </si>
  <si>
    <r>
      <rPr>
        <sz val="9"/>
        <rFont val="Tw Cen MT"/>
        <family val="2"/>
      </rPr>
      <t>APL-I-657</t>
    </r>
  </si>
  <si>
    <r>
      <rPr>
        <sz val="9"/>
        <rFont val="Tw Cen MT"/>
        <family val="2"/>
      </rPr>
      <t>A H-Gold Mining S.A</t>
    </r>
  </si>
  <si>
    <r>
      <rPr>
        <sz val="9"/>
        <rFont val="Tw Cen MT"/>
        <family val="2"/>
      </rPr>
      <t>APL-I-658</t>
    </r>
  </si>
  <si>
    <r>
      <rPr>
        <sz val="9"/>
        <rFont val="Tw Cen MT"/>
        <family val="2"/>
      </rPr>
      <t>Bel Mali Sarl</t>
    </r>
  </si>
  <si>
    <r>
      <rPr>
        <sz val="9"/>
        <rFont val="Tw Cen MT"/>
        <family val="2"/>
      </rPr>
      <t>APL-I-659</t>
    </r>
  </si>
  <si>
    <r>
      <rPr>
        <sz val="9"/>
        <rFont val="Tw Cen MT"/>
        <family val="2"/>
      </rPr>
      <t>PR 573/15</t>
    </r>
  </si>
  <si>
    <r>
      <rPr>
        <sz val="10"/>
        <rFont val="Tw Cen MT"/>
        <family val="2"/>
      </rPr>
      <t>Kofi-Dabora-Sud</t>
    </r>
  </si>
  <si>
    <r>
      <rPr>
        <sz val="9"/>
        <rFont val="Tw Cen MT"/>
        <family val="2"/>
      </rPr>
      <t>APL-I-66</t>
    </r>
  </si>
  <si>
    <r>
      <rPr>
        <sz val="9"/>
        <rFont val="Tw Cen MT"/>
        <family val="2"/>
      </rPr>
      <t>PR 64/12</t>
    </r>
  </si>
  <si>
    <r>
      <rPr>
        <sz val="10"/>
        <rFont val="Tw Cen MT"/>
        <family val="2"/>
      </rPr>
      <t>Banancoro-Ouest</t>
    </r>
  </si>
  <si>
    <r>
      <rPr>
        <sz val="9"/>
        <rFont val="Tw Cen MT"/>
        <family val="2"/>
      </rPr>
      <t>APL-I-660</t>
    </r>
  </si>
  <si>
    <r>
      <rPr>
        <sz val="9"/>
        <rFont val="Tw Cen MT"/>
        <family val="2"/>
      </rPr>
      <t>Aurora S.A</t>
    </r>
  </si>
  <si>
    <r>
      <rPr>
        <sz val="10"/>
        <rFont val="Tw Cen MT"/>
        <family val="2"/>
      </rPr>
      <t>Blakala</t>
    </r>
  </si>
  <si>
    <r>
      <rPr>
        <sz val="9"/>
        <rFont val="Tw Cen MT"/>
        <family val="2"/>
      </rPr>
      <t>APL-I-661</t>
    </r>
  </si>
  <si>
    <r>
      <rPr>
        <sz val="9"/>
        <rFont val="Tw Cen MT"/>
        <family val="2"/>
      </rPr>
      <t>PR 637/15</t>
    </r>
  </si>
  <si>
    <r>
      <rPr>
        <sz val="10"/>
        <rFont val="Tw Cen MT"/>
        <family val="2"/>
      </rPr>
      <t>Kolimba</t>
    </r>
  </si>
  <si>
    <r>
      <rPr>
        <sz val="9"/>
        <rFont val="Tw Cen MT"/>
        <family val="2"/>
      </rPr>
      <t>APL-I-662</t>
    </r>
  </si>
  <si>
    <r>
      <rPr>
        <sz val="9"/>
        <rFont val="Tw Cen MT"/>
        <family val="2"/>
      </rPr>
      <t>PR 2207/19</t>
    </r>
  </si>
  <si>
    <r>
      <rPr>
        <sz val="10"/>
        <rFont val="Tw Cen MT"/>
        <family val="2"/>
      </rPr>
      <t>Yorobougoula-Sud</t>
    </r>
  </si>
  <si>
    <r>
      <rPr>
        <sz val="9"/>
        <rFont val="Tw Cen MT"/>
        <family val="2"/>
      </rPr>
      <t>APL-I-663</t>
    </r>
  </si>
  <si>
    <r>
      <rPr>
        <sz val="9"/>
        <rFont val="Tw Cen MT"/>
        <family val="2"/>
      </rPr>
      <t>PR 710/15</t>
    </r>
  </si>
  <si>
    <r>
      <rPr>
        <sz val="9"/>
        <rFont val="Tw Cen MT"/>
        <family val="2"/>
      </rPr>
      <t>Harmony Gold Sarl</t>
    </r>
  </si>
  <si>
    <r>
      <rPr>
        <sz val="9"/>
        <rFont val="Tw Cen MT"/>
        <family val="2"/>
      </rPr>
      <t>082234437E</t>
    </r>
  </si>
  <si>
    <r>
      <rPr>
        <sz val="10"/>
        <rFont val="Tw Cen MT"/>
        <family val="2"/>
      </rPr>
      <t>Kouloumadio</t>
    </r>
  </si>
  <si>
    <r>
      <rPr>
        <sz val="9"/>
        <rFont val="Tw Cen MT"/>
        <family val="2"/>
      </rPr>
      <t>APL-I-664</t>
    </r>
  </si>
  <si>
    <r>
      <rPr>
        <sz val="9"/>
        <rFont val="Tw Cen MT"/>
        <family val="2"/>
      </rPr>
      <t>PR 512/14</t>
    </r>
  </si>
  <si>
    <r>
      <rPr>
        <sz val="9"/>
        <rFont val="Tw Cen MT"/>
        <family val="2"/>
      </rPr>
      <t>Société Bintou Camara et Fils (SOBICAF) SARL</t>
    </r>
  </si>
  <si>
    <r>
      <rPr>
        <sz val="9"/>
        <rFont val="Tw Cen MT"/>
        <family val="2"/>
      </rPr>
      <t>APL-I-665</t>
    </r>
  </si>
  <si>
    <r>
      <rPr>
        <sz val="9"/>
        <rFont val="Tw Cen MT"/>
        <family val="2"/>
      </rPr>
      <t>PR 513/14</t>
    </r>
  </si>
  <si>
    <r>
      <rPr>
        <sz val="9"/>
        <rFont val="Tw Cen MT"/>
        <family val="2"/>
      </rPr>
      <t>Tag Ressources Mali SARL</t>
    </r>
  </si>
  <si>
    <r>
      <rPr>
        <sz val="9"/>
        <rFont val="Tw Cen MT"/>
        <family val="2"/>
      </rPr>
      <t>086129124B</t>
    </r>
  </si>
  <si>
    <r>
      <rPr>
        <sz val="10"/>
        <rFont val="Tw Cen MT"/>
        <family val="2"/>
      </rPr>
      <t>Kéniéba-Sud</t>
    </r>
  </si>
  <si>
    <r>
      <rPr>
        <sz val="9"/>
        <rFont val="Tw Cen MT"/>
        <family val="2"/>
      </rPr>
      <t>APL-I-666</t>
    </r>
  </si>
  <si>
    <r>
      <rPr>
        <sz val="9"/>
        <rFont val="Tw Cen MT"/>
        <family val="2"/>
      </rPr>
      <t>AP 514/14</t>
    </r>
  </si>
  <si>
    <r>
      <rPr>
        <sz val="10"/>
        <rFont val="Tw Cen MT"/>
        <family val="2"/>
      </rPr>
      <t>Diandougou</t>
    </r>
  </si>
  <si>
    <r>
      <rPr>
        <sz val="9"/>
        <rFont val="Tw Cen MT"/>
        <family val="2"/>
      </rPr>
      <t>APL-I-667</t>
    </r>
  </si>
  <si>
    <r>
      <rPr>
        <sz val="9"/>
        <rFont val="Tw Cen MT"/>
        <family val="2"/>
      </rPr>
      <t>PR 515/14</t>
    </r>
  </si>
  <si>
    <r>
      <rPr>
        <sz val="10"/>
        <rFont val="Tw Cen MT"/>
        <family val="2"/>
      </rPr>
      <t>N'Gouana</t>
    </r>
  </si>
  <si>
    <r>
      <rPr>
        <sz val="9"/>
        <rFont val="Tw Cen MT"/>
        <family val="2"/>
      </rPr>
      <t>APL-I-668</t>
    </r>
  </si>
  <si>
    <r>
      <rPr>
        <sz val="9"/>
        <rFont val="Tw Cen MT"/>
        <family val="2"/>
      </rPr>
      <t>PR 516/14</t>
    </r>
  </si>
  <si>
    <r>
      <rPr>
        <sz val="9"/>
        <rFont val="Tw Cen MT"/>
        <family val="2"/>
      </rPr>
      <t>INDIGOLD MINING SARL</t>
    </r>
  </si>
  <si>
    <r>
      <rPr>
        <sz val="9"/>
        <rFont val="Tw Cen MT"/>
        <family val="2"/>
      </rPr>
      <t>084134552N</t>
    </r>
  </si>
  <si>
    <r>
      <rPr>
        <sz val="10"/>
        <rFont val="Tw Cen MT"/>
        <family val="2"/>
      </rPr>
      <t>Narena-Nord</t>
    </r>
  </si>
  <si>
    <r>
      <rPr>
        <sz val="9"/>
        <rFont val="Tw Cen MT"/>
        <family val="2"/>
      </rPr>
      <t>APL-I-669</t>
    </r>
  </si>
  <si>
    <r>
      <rPr>
        <sz val="9"/>
        <rFont val="Tw Cen MT"/>
        <family val="2"/>
      </rPr>
      <t>PR 517/14</t>
    </r>
  </si>
  <si>
    <r>
      <rPr>
        <sz val="9"/>
        <rFont val="Tw Cen MT"/>
        <family val="2"/>
      </rPr>
      <t>APL-I-67</t>
    </r>
  </si>
  <si>
    <r>
      <rPr>
        <sz val="9"/>
        <rFont val="Tw Cen MT"/>
        <family val="2"/>
      </rPr>
      <t>PR 65/12</t>
    </r>
  </si>
  <si>
    <r>
      <rPr>
        <sz val="10"/>
        <rFont val="Tw Cen MT"/>
        <family val="2"/>
      </rPr>
      <t>Tempikole-Ouest</t>
    </r>
  </si>
  <si>
    <r>
      <rPr>
        <sz val="9"/>
        <rFont val="Tw Cen MT"/>
        <family val="2"/>
      </rPr>
      <t>APL-I-670</t>
    </r>
  </si>
  <si>
    <r>
      <rPr>
        <sz val="9"/>
        <rFont val="Tw Cen MT"/>
        <family val="2"/>
      </rPr>
      <t>AE 518/14</t>
    </r>
  </si>
  <si>
    <r>
      <rPr>
        <sz val="9"/>
        <rFont val="Tw Cen MT"/>
        <family val="2"/>
      </rPr>
      <t>APL-I-671</t>
    </r>
  </si>
  <si>
    <r>
      <rPr>
        <sz val="9"/>
        <rFont val="Tw Cen MT"/>
        <family val="2"/>
      </rPr>
      <t>AE 519/14</t>
    </r>
  </si>
  <si>
    <r>
      <rPr>
        <sz val="10"/>
        <rFont val="Tw Cen MT"/>
        <family val="2"/>
      </rPr>
      <t>Oussoubila</t>
    </r>
  </si>
  <si>
    <r>
      <rPr>
        <sz val="9"/>
        <rFont val="Tw Cen MT"/>
        <family val="2"/>
      </rPr>
      <t>APL-I-672</t>
    </r>
  </si>
  <si>
    <r>
      <rPr>
        <sz val="9"/>
        <rFont val="Tw Cen MT"/>
        <family val="2"/>
      </rPr>
      <t>PR 1307/17</t>
    </r>
  </si>
  <si>
    <r>
      <rPr>
        <sz val="10"/>
        <rFont val="Tw Cen MT"/>
        <family val="2"/>
      </rPr>
      <t>Bokoutinnti</t>
    </r>
  </si>
  <si>
    <r>
      <rPr>
        <sz val="9"/>
        <rFont val="Tw Cen MT"/>
        <family val="2"/>
      </rPr>
      <t>APL-I-673</t>
    </r>
  </si>
  <si>
    <r>
      <rPr>
        <sz val="10"/>
        <rFont val="Tw Cen MT"/>
        <family val="2"/>
      </rPr>
      <t>Fossé de Kaarta</t>
    </r>
  </si>
  <si>
    <r>
      <rPr>
        <sz val="9"/>
        <rFont val="Tw Cen MT"/>
        <family val="2"/>
      </rPr>
      <t>APL-I-674</t>
    </r>
  </si>
  <si>
    <r>
      <rPr>
        <sz val="9"/>
        <rFont val="Tw Cen MT"/>
        <family val="2"/>
      </rPr>
      <t>APL-I-675</t>
    </r>
  </si>
  <si>
    <r>
      <rPr>
        <sz val="10"/>
        <rFont val="Tw Cen MT"/>
        <family val="2"/>
      </rPr>
      <t>Komassala</t>
    </r>
  </si>
  <si>
    <r>
      <rPr>
        <sz val="9"/>
        <rFont val="Tw Cen MT"/>
        <family val="2"/>
      </rPr>
      <t>APL-I-676</t>
    </r>
  </si>
  <si>
    <r>
      <rPr>
        <sz val="9"/>
        <rFont val="Tw Cen MT"/>
        <family val="2"/>
      </rPr>
      <t>Bourdalla Mining Corporation (Kangue-Sarl)</t>
    </r>
  </si>
  <si>
    <r>
      <rPr>
        <sz val="9"/>
        <rFont val="Tw Cen MT"/>
        <family val="2"/>
      </rPr>
      <t>APL-I-677</t>
    </r>
  </si>
  <si>
    <r>
      <rPr>
        <sz val="9"/>
        <rFont val="Tw Cen MT"/>
        <family val="2"/>
      </rPr>
      <t>PR 783/16</t>
    </r>
  </si>
  <si>
    <r>
      <rPr>
        <sz val="9"/>
        <rFont val="Tw Cen MT"/>
        <family val="2"/>
      </rPr>
      <t>APL-I-678</t>
    </r>
  </si>
  <si>
    <r>
      <rPr>
        <sz val="9"/>
        <rFont val="Tw Cen MT"/>
        <family val="2"/>
      </rPr>
      <t>Africa Forex Capital (AFREX CAPITAL) S.A</t>
    </r>
  </si>
  <si>
    <r>
      <rPr>
        <sz val="9"/>
        <rFont val="Tw Cen MT"/>
        <family val="2"/>
      </rPr>
      <t>APL-I-679</t>
    </r>
  </si>
  <si>
    <r>
      <rPr>
        <sz val="9"/>
        <rFont val="Tw Cen MT"/>
        <family val="2"/>
      </rPr>
      <t>APL-I-68</t>
    </r>
  </si>
  <si>
    <r>
      <rPr>
        <sz val="9"/>
        <rFont val="Tw Cen MT"/>
        <family val="2"/>
      </rPr>
      <t>PR 66/12</t>
    </r>
  </si>
  <si>
    <r>
      <rPr>
        <sz val="9"/>
        <rFont val="Tw Cen MT"/>
        <family val="2"/>
      </rPr>
      <t>Gold Fields Yanfolila Resources SARL</t>
    </r>
  </si>
  <si>
    <r>
      <rPr>
        <sz val="9"/>
        <rFont val="Tw Cen MT"/>
        <family val="2"/>
      </rPr>
      <t>087800723B</t>
    </r>
  </si>
  <si>
    <r>
      <rPr>
        <sz val="9"/>
        <rFont val="Tw Cen MT"/>
        <family val="2"/>
      </rPr>
      <t>APL-I-680</t>
    </r>
  </si>
  <si>
    <r>
      <rPr>
        <sz val="9"/>
        <rFont val="Tw Cen MT"/>
        <family val="2"/>
      </rPr>
      <t>APL-I-681</t>
    </r>
  </si>
  <si>
    <r>
      <rPr>
        <sz val="9"/>
        <rFont val="Tw Cen MT"/>
        <family val="2"/>
      </rPr>
      <t>APL-I-682</t>
    </r>
  </si>
  <si>
    <r>
      <rPr>
        <sz val="9"/>
        <rFont val="Tw Cen MT"/>
        <family val="2"/>
      </rPr>
      <t>Gold Exploration Company ( G.E.C. Mining ) SARL</t>
    </r>
  </si>
  <si>
    <r>
      <rPr>
        <sz val="9"/>
        <rFont val="Tw Cen MT"/>
        <family val="2"/>
      </rPr>
      <t>084117207V</t>
    </r>
  </si>
  <si>
    <r>
      <rPr>
        <sz val="10"/>
        <rFont val="Tw Cen MT"/>
        <family val="2"/>
      </rPr>
      <t>Nianéguéla</t>
    </r>
  </si>
  <si>
    <r>
      <rPr>
        <sz val="9"/>
        <rFont val="Tw Cen MT"/>
        <family val="2"/>
      </rPr>
      <t>APL-I-683</t>
    </r>
  </si>
  <si>
    <r>
      <rPr>
        <sz val="9"/>
        <rFont val="Tw Cen MT"/>
        <family val="2"/>
      </rPr>
      <t>Guetema-SARL</t>
    </r>
  </si>
  <si>
    <r>
      <rPr>
        <sz val="9"/>
        <rFont val="Tw Cen MT"/>
        <family val="2"/>
      </rPr>
      <t>083102817J</t>
    </r>
  </si>
  <si>
    <r>
      <rPr>
        <sz val="10"/>
        <rFont val="Tw Cen MT"/>
        <family val="2"/>
      </rPr>
      <t>Sansandou</t>
    </r>
  </si>
  <si>
    <r>
      <rPr>
        <sz val="9"/>
        <rFont val="Tw Cen MT"/>
        <family val="2"/>
      </rPr>
      <t>APL-I-684</t>
    </r>
  </si>
  <si>
    <r>
      <rPr>
        <sz val="9"/>
        <rFont val="Tw Cen MT"/>
        <family val="2"/>
      </rPr>
      <t>Spearhead Gold International SARL</t>
    </r>
  </si>
  <si>
    <r>
      <rPr>
        <sz val="9"/>
        <rFont val="Tw Cen MT"/>
        <family val="2"/>
      </rPr>
      <t>084119466B</t>
    </r>
  </si>
  <si>
    <r>
      <rPr>
        <sz val="10"/>
        <rFont val="Tw Cen MT"/>
        <family val="2"/>
      </rPr>
      <t>Biladié</t>
    </r>
  </si>
  <si>
    <r>
      <rPr>
        <sz val="9"/>
        <rFont val="Tw Cen MT"/>
        <family val="2"/>
      </rPr>
      <t>APL-I-685</t>
    </r>
  </si>
  <si>
    <r>
      <rPr>
        <sz val="10"/>
        <rFont val="Tw Cen MT"/>
        <family val="2"/>
      </rPr>
      <t>Tessalit-Ouest</t>
    </r>
  </si>
  <si>
    <r>
      <rPr>
        <sz val="9"/>
        <rFont val="Tw Cen MT"/>
        <family val="2"/>
      </rPr>
      <t>APL-I-686</t>
    </r>
  </si>
  <si>
    <r>
      <rPr>
        <sz val="9"/>
        <rFont val="Tw Cen MT"/>
        <family val="2"/>
      </rPr>
      <t>Daou Mining Services (DMS) SARL</t>
    </r>
  </si>
  <si>
    <r>
      <rPr>
        <sz val="9"/>
        <rFont val="Tw Cen MT"/>
        <family val="2"/>
      </rPr>
      <t>086126760B</t>
    </r>
  </si>
  <si>
    <r>
      <rPr>
        <sz val="10"/>
        <rFont val="Tw Cen MT"/>
        <family val="2"/>
      </rPr>
      <t>Wogoma</t>
    </r>
  </si>
  <si>
    <r>
      <rPr>
        <sz val="9"/>
        <rFont val="Tw Cen MT"/>
        <family val="2"/>
      </rPr>
      <t>APL-I-687</t>
    </r>
  </si>
  <si>
    <r>
      <rPr>
        <sz val="10"/>
        <rFont val="Tw Cen MT"/>
        <family val="2"/>
      </rPr>
      <t>Guémou</t>
    </r>
  </si>
  <si>
    <r>
      <rPr>
        <sz val="9"/>
        <rFont val="Tw Cen MT"/>
        <family val="2"/>
      </rPr>
      <t>APL-I-688</t>
    </r>
  </si>
  <si>
    <r>
      <rPr>
        <sz val="9"/>
        <rFont val="Tw Cen MT"/>
        <family val="2"/>
      </rPr>
      <t>PR 1515/18</t>
    </r>
  </si>
  <si>
    <r>
      <rPr>
        <sz val="10"/>
        <rFont val="Tw Cen MT"/>
        <family val="2"/>
      </rPr>
      <t>Nana Kéniéba</t>
    </r>
  </si>
  <si>
    <r>
      <rPr>
        <sz val="9"/>
        <rFont val="Tw Cen MT"/>
        <family val="2"/>
      </rPr>
      <t>APL-I-689</t>
    </r>
  </si>
  <si>
    <r>
      <rPr>
        <sz val="9"/>
        <rFont val="Tw Cen MT"/>
        <family val="2"/>
      </rPr>
      <t>Global Extraction Group S.A</t>
    </r>
  </si>
  <si>
    <r>
      <rPr>
        <sz val="10"/>
        <rFont val="Tw Cen MT"/>
        <family val="2"/>
      </rPr>
      <t>Kolobougou</t>
    </r>
  </si>
  <si>
    <r>
      <rPr>
        <sz val="9"/>
        <rFont val="Tw Cen MT"/>
        <family val="2"/>
      </rPr>
      <t>APL-I-69</t>
    </r>
  </si>
  <si>
    <r>
      <rPr>
        <sz val="9"/>
        <rFont val="Tw Cen MT"/>
        <family val="2"/>
      </rPr>
      <t>PR 67/12</t>
    </r>
  </si>
  <si>
    <r>
      <rPr>
        <sz val="9"/>
        <rFont val="Tw Cen MT"/>
        <family val="2"/>
      </rPr>
      <t>APL-I-690</t>
    </r>
  </si>
  <si>
    <r>
      <rPr>
        <sz val="9"/>
        <rFont val="Tw Cen MT"/>
        <family val="2"/>
      </rPr>
      <t>Kokry Traoré SARL</t>
    </r>
  </si>
  <si>
    <r>
      <rPr>
        <sz val="9"/>
        <rFont val="Tw Cen MT"/>
        <family val="2"/>
      </rPr>
      <t>031003352G</t>
    </r>
  </si>
  <si>
    <r>
      <rPr>
        <sz val="10"/>
        <rFont val="Tw Cen MT"/>
        <family val="2"/>
      </rPr>
      <t>Kolona--Sud</t>
    </r>
  </si>
  <si>
    <r>
      <rPr>
        <sz val="9"/>
        <rFont val="Tw Cen MT"/>
        <family val="2"/>
      </rPr>
      <t>APL-I-691</t>
    </r>
  </si>
  <si>
    <r>
      <rPr>
        <sz val="9"/>
        <rFont val="Tw Cen MT"/>
        <family val="2"/>
      </rPr>
      <t>MAGMA Mining Sarl</t>
    </r>
  </si>
  <si>
    <r>
      <rPr>
        <sz val="10"/>
        <rFont val="Tw Cen MT"/>
        <family val="2"/>
      </rPr>
      <t>Nioro-Sud</t>
    </r>
  </si>
  <si>
    <r>
      <rPr>
        <sz val="9"/>
        <rFont val="Tw Cen MT"/>
        <family val="2"/>
      </rPr>
      <t>APL-I-692</t>
    </r>
  </si>
  <si>
    <r>
      <rPr>
        <sz val="9"/>
        <rFont val="Tw Cen MT"/>
        <family val="2"/>
      </rPr>
      <t>E3-SARL</t>
    </r>
  </si>
  <si>
    <r>
      <rPr>
        <sz val="9"/>
        <rFont val="Tw Cen MT"/>
        <family val="2"/>
      </rPr>
      <t>085114726D</t>
    </r>
  </si>
  <si>
    <r>
      <rPr>
        <sz val="9"/>
        <rFont val="Tw Cen MT"/>
        <family val="2"/>
      </rPr>
      <t>APL-I-693</t>
    </r>
  </si>
  <si>
    <r>
      <rPr>
        <sz val="10"/>
        <rFont val="Tw Cen MT"/>
        <family val="2"/>
      </rPr>
      <t>Zanbala</t>
    </r>
  </si>
  <si>
    <r>
      <rPr>
        <sz val="9"/>
        <rFont val="Tw Cen MT"/>
        <family val="2"/>
      </rPr>
      <t>APL-I-694</t>
    </r>
  </si>
  <si>
    <r>
      <rPr>
        <sz val="9"/>
        <rFont val="Tw Cen MT"/>
        <family val="2"/>
      </rPr>
      <t>Macina Mining Oil SARL</t>
    </r>
  </si>
  <si>
    <r>
      <rPr>
        <sz val="10"/>
        <rFont val="Tw Cen MT"/>
        <family val="2"/>
      </rPr>
      <t>Doubala</t>
    </r>
  </si>
  <si>
    <r>
      <rPr>
        <sz val="9"/>
        <rFont val="Tw Cen MT"/>
        <family val="2"/>
      </rPr>
      <t>APL-I-695</t>
    </r>
  </si>
  <si>
    <r>
      <rPr>
        <sz val="9"/>
        <rFont val="Tw Cen MT"/>
        <family val="2"/>
      </rPr>
      <t>APL-I-696</t>
    </r>
  </si>
  <si>
    <r>
      <rPr>
        <sz val="9"/>
        <rFont val="Tw Cen MT"/>
        <family val="2"/>
      </rPr>
      <t>Sodemi Gold SARL</t>
    </r>
  </si>
  <si>
    <r>
      <rPr>
        <sz val="10"/>
        <rFont val="Tw Cen MT"/>
        <family val="2"/>
      </rPr>
      <t>Banko-Ouest</t>
    </r>
  </si>
  <si>
    <r>
      <rPr>
        <sz val="9"/>
        <rFont val="Tw Cen MT"/>
        <family val="2"/>
      </rPr>
      <t>APL-I-697</t>
    </r>
  </si>
  <si>
    <r>
      <rPr>
        <sz val="10"/>
        <rFont val="Tw Cen MT"/>
        <family val="2"/>
      </rPr>
      <t>Ouatiali</t>
    </r>
  </si>
  <si>
    <r>
      <rPr>
        <sz val="9"/>
        <rFont val="Tw Cen MT"/>
        <family val="2"/>
      </rPr>
      <t>APL-I-698</t>
    </r>
  </si>
  <si>
    <r>
      <rPr>
        <sz val="10"/>
        <rFont val="Tw Cen MT"/>
        <family val="2"/>
      </rPr>
      <t>Dialafara-khama Nord-Est</t>
    </r>
  </si>
  <si>
    <r>
      <rPr>
        <sz val="9"/>
        <rFont val="Tw Cen MT"/>
        <family val="2"/>
      </rPr>
      <t>APL-I-699</t>
    </r>
  </si>
  <si>
    <r>
      <rPr>
        <sz val="10"/>
        <rFont val="Tw Cen MT"/>
        <family val="2"/>
      </rPr>
      <t>Falani-Est</t>
    </r>
  </si>
  <si>
    <r>
      <rPr>
        <sz val="9"/>
        <rFont val="Tw Cen MT"/>
        <family val="2"/>
      </rPr>
      <t>APL-I-7</t>
    </r>
  </si>
  <si>
    <r>
      <rPr>
        <sz val="9"/>
        <rFont val="Tw Cen MT"/>
        <family val="2"/>
      </rPr>
      <t>PR 5/11</t>
    </r>
  </si>
  <si>
    <r>
      <rPr>
        <sz val="10"/>
        <rFont val="Tw Cen MT"/>
        <family val="2"/>
      </rPr>
      <t>Sélé</t>
    </r>
  </si>
  <si>
    <r>
      <rPr>
        <sz val="9"/>
        <rFont val="Tw Cen MT"/>
        <family val="2"/>
      </rPr>
      <t>APL-I-70</t>
    </r>
  </si>
  <si>
    <r>
      <rPr>
        <sz val="9"/>
        <rFont val="Tw Cen MT"/>
        <family val="2"/>
      </rPr>
      <t>PR 68/12</t>
    </r>
  </si>
  <si>
    <r>
      <rPr>
        <sz val="9"/>
        <rFont val="Tw Cen MT"/>
        <family val="2"/>
      </rPr>
      <t>APL-I-700</t>
    </r>
  </si>
  <si>
    <r>
      <rPr>
        <sz val="10"/>
        <rFont val="Tw Cen MT"/>
        <family val="2"/>
      </rPr>
      <t>Médinandi-Sud</t>
    </r>
  </si>
  <si>
    <r>
      <rPr>
        <sz val="9"/>
        <rFont val="Tw Cen MT"/>
        <family val="2"/>
      </rPr>
      <t>APL-I-701</t>
    </r>
  </si>
  <si>
    <r>
      <rPr>
        <sz val="9"/>
        <rFont val="Tw Cen MT"/>
        <family val="2"/>
      </rPr>
      <t>New Dimension SARL</t>
    </r>
  </si>
  <si>
    <r>
      <rPr>
        <sz val="9"/>
        <rFont val="Tw Cen MT"/>
        <family val="2"/>
      </rPr>
      <t>086133809J</t>
    </r>
  </si>
  <si>
    <r>
      <rPr>
        <sz val="10"/>
        <rFont val="Tw Cen MT"/>
        <family val="2"/>
      </rPr>
      <t>Kona</t>
    </r>
  </si>
  <si>
    <r>
      <rPr>
        <sz val="9"/>
        <rFont val="Tw Cen MT"/>
        <family val="2"/>
      </rPr>
      <t>APL-I-702</t>
    </r>
  </si>
  <si>
    <r>
      <rPr>
        <sz val="9"/>
        <rFont val="Tw Cen MT"/>
        <family val="2"/>
      </rPr>
      <t>Elysim Holdings International Mali SARL</t>
    </r>
  </si>
  <si>
    <r>
      <rPr>
        <sz val="10"/>
        <rFont val="Tw Cen MT"/>
        <family val="2"/>
      </rPr>
      <t>Totiguila</t>
    </r>
  </si>
  <si>
    <r>
      <rPr>
        <sz val="9"/>
        <rFont val="Tw Cen MT"/>
        <family val="2"/>
      </rPr>
      <t>APL-I-703</t>
    </r>
  </si>
  <si>
    <r>
      <rPr>
        <sz val="9"/>
        <rFont val="Tw Cen MT"/>
        <family val="2"/>
      </rPr>
      <t>Wape Mining Sarl</t>
    </r>
  </si>
  <si>
    <r>
      <rPr>
        <sz val="9"/>
        <rFont val="Tw Cen MT"/>
        <family val="2"/>
      </rPr>
      <t>APL-I-704</t>
    </r>
  </si>
  <si>
    <r>
      <rPr>
        <sz val="10"/>
        <rFont val="Tw Cen MT"/>
        <family val="2"/>
      </rPr>
      <t>Kimboukourou</t>
    </r>
  </si>
  <si>
    <r>
      <rPr>
        <sz val="9"/>
        <rFont val="Tw Cen MT"/>
        <family val="2"/>
      </rPr>
      <t>APL-I-705</t>
    </r>
  </si>
  <si>
    <r>
      <rPr>
        <sz val="9"/>
        <rFont val="Tw Cen MT"/>
        <family val="2"/>
      </rPr>
      <t>Acces-Assistance SARL</t>
    </r>
  </si>
  <si>
    <r>
      <rPr>
        <sz val="9"/>
        <rFont val="Tw Cen MT"/>
        <family val="2"/>
      </rPr>
      <t>081102278W</t>
    </r>
  </si>
  <si>
    <r>
      <rPr>
        <sz val="10"/>
        <rFont val="Tw Cen MT"/>
        <family val="2"/>
      </rPr>
      <t>Sagala-Nord</t>
    </r>
  </si>
  <si>
    <r>
      <rPr>
        <sz val="9"/>
        <rFont val="Tw Cen MT"/>
        <family val="2"/>
      </rPr>
      <t>APL-I-706</t>
    </r>
  </si>
  <si>
    <r>
      <rPr>
        <sz val="9"/>
        <rFont val="Tw Cen MT"/>
        <family val="2"/>
      </rPr>
      <t>Sodi Sarl</t>
    </r>
  </si>
  <si>
    <r>
      <rPr>
        <sz val="9"/>
        <rFont val="Tw Cen MT"/>
        <family val="2"/>
      </rPr>
      <t>082225458L</t>
    </r>
  </si>
  <si>
    <r>
      <rPr>
        <sz val="10"/>
        <rFont val="Tw Cen MT"/>
        <family val="2"/>
      </rPr>
      <t>Kokan</t>
    </r>
  </si>
  <si>
    <r>
      <rPr>
        <sz val="9"/>
        <rFont val="Tw Cen MT"/>
        <family val="2"/>
      </rPr>
      <t>APL-I-707</t>
    </r>
  </si>
  <si>
    <r>
      <rPr>
        <sz val="9"/>
        <rFont val="Tw Cen MT"/>
        <family val="2"/>
      </rPr>
      <t>Solbright Metals SARL</t>
    </r>
  </si>
  <si>
    <r>
      <rPr>
        <sz val="9"/>
        <rFont val="Tw Cen MT"/>
        <family val="2"/>
      </rPr>
      <t>APL-I-708</t>
    </r>
  </si>
  <si>
    <r>
      <rPr>
        <sz val="10"/>
        <rFont val="Tw Cen MT"/>
        <family val="2"/>
      </rPr>
      <t>Mena-Sud</t>
    </r>
  </si>
  <si>
    <r>
      <rPr>
        <sz val="9"/>
        <rFont val="Tw Cen MT"/>
        <family val="2"/>
      </rPr>
      <t>APL-I-709</t>
    </r>
  </si>
  <si>
    <r>
      <rPr>
        <sz val="10"/>
        <rFont val="Tw Cen MT"/>
        <family val="2"/>
      </rPr>
      <t>Kanamkounou</t>
    </r>
  </si>
  <si>
    <r>
      <rPr>
        <sz val="9"/>
        <rFont val="Tw Cen MT"/>
        <family val="2"/>
      </rPr>
      <t>APL-I-71</t>
    </r>
  </si>
  <si>
    <r>
      <rPr>
        <sz val="9"/>
        <rFont val="Tw Cen MT"/>
        <family val="2"/>
      </rPr>
      <t>PR 69/12</t>
    </r>
  </si>
  <si>
    <r>
      <rPr>
        <sz val="9"/>
        <rFont val="Tw Cen MT"/>
        <family val="2"/>
      </rPr>
      <t>Jekasoro SARL</t>
    </r>
  </si>
  <si>
    <r>
      <rPr>
        <sz val="10"/>
        <rFont val="Tw Cen MT"/>
        <family val="2"/>
      </rPr>
      <t>Diambogo</t>
    </r>
  </si>
  <si>
    <r>
      <rPr>
        <sz val="9"/>
        <rFont val="Tw Cen MT"/>
        <family val="2"/>
      </rPr>
      <t>APL-I-710</t>
    </r>
  </si>
  <si>
    <r>
      <rPr>
        <sz val="9"/>
        <rFont val="Tw Cen MT"/>
        <family val="2"/>
      </rPr>
      <t>Société Minière du SOMASSO (S.M.S) Sarl</t>
    </r>
  </si>
  <si>
    <r>
      <rPr>
        <sz val="10"/>
        <rFont val="Tw Cen MT"/>
        <family val="2"/>
      </rPr>
      <t>Babara-Lagué</t>
    </r>
  </si>
  <si>
    <r>
      <rPr>
        <sz val="9"/>
        <rFont val="Tw Cen MT"/>
        <family val="2"/>
      </rPr>
      <t>APL-I-711</t>
    </r>
  </si>
  <si>
    <r>
      <rPr>
        <sz val="10"/>
        <rFont val="Tw Cen MT"/>
        <family val="2"/>
      </rPr>
      <t>Mikaya</t>
    </r>
  </si>
  <si>
    <r>
      <rPr>
        <sz val="9"/>
        <rFont val="Tw Cen MT"/>
        <family val="2"/>
      </rPr>
      <t>APL-I-712</t>
    </r>
  </si>
  <si>
    <r>
      <rPr>
        <sz val="9"/>
        <rFont val="Tw Cen MT"/>
        <family val="2"/>
      </rPr>
      <t>Midevex Malian International Development &amp; Export SARL</t>
    </r>
  </si>
  <si>
    <r>
      <rPr>
        <sz val="9"/>
        <rFont val="Tw Cen MT"/>
        <family val="2"/>
      </rPr>
      <t>APL-I-713</t>
    </r>
  </si>
  <si>
    <r>
      <rPr>
        <sz val="9"/>
        <rFont val="Tw Cen MT"/>
        <family val="2"/>
      </rPr>
      <t>Nice Gold SARL</t>
    </r>
  </si>
  <si>
    <r>
      <rPr>
        <sz val="10"/>
        <rFont val="Tw Cen MT"/>
        <family val="2"/>
      </rPr>
      <t>Nerekoro</t>
    </r>
  </si>
  <si>
    <r>
      <rPr>
        <sz val="9"/>
        <rFont val="Tw Cen MT"/>
        <family val="2"/>
      </rPr>
      <t>APL-I-714</t>
    </r>
  </si>
  <si>
    <r>
      <rPr>
        <sz val="9"/>
        <rFont val="Tw Cen MT"/>
        <family val="2"/>
      </rPr>
      <t>Mali Petroleum Services SARL &lt;MPSERNV&gt;</t>
    </r>
  </si>
  <si>
    <r>
      <rPr>
        <sz val="10"/>
        <rFont val="Tw Cen MT"/>
        <family val="2"/>
      </rPr>
      <t>Woma Est</t>
    </r>
  </si>
  <si>
    <r>
      <rPr>
        <sz val="9"/>
        <rFont val="Tw Cen MT"/>
        <family val="2"/>
      </rPr>
      <t>APL-I-715</t>
    </r>
  </si>
  <si>
    <r>
      <rPr>
        <sz val="10"/>
        <rFont val="Tw Cen MT"/>
        <family val="2"/>
      </rPr>
      <t>Falakouna-Est</t>
    </r>
  </si>
  <si>
    <r>
      <rPr>
        <sz val="9"/>
        <rFont val="Tw Cen MT"/>
        <family val="2"/>
      </rPr>
      <t>APL-I-716</t>
    </r>
  </si>
  <si>
    <r>
      <rPr>
        <sz val="10"/>
        <rFont val="Tw Cen MT"/>
        <family val="2"/>
      </rPr>
      <t>Dianaguéla</t>
    </r>
  </si>
  <si>
    <r>
      <rPr>
        <sz val="9"/>
        <rFont val="Tw Cen MT"/>
        <family val="2"/>
      </rPr>
      <t>APL-I-717</t>
    </r>
  </si>
  <si>
    <r>
      <rPr>
        <sz val="9"/>
        <rFont val="Tw Cen MT"/>
        <family val="2"/>
      </rPr>
      <t>APL-I-718</t>
    </r>
  </si>
  <si>
    <r>
      <rPr>
        <sz val="9"/>
        <rFont val="Tw Cen MT"/>
        <family val="2"/>
      </rPr>
      <t>APL-I-719</t>
    </r>
  </si>
  <si>
    <r>
      <rPr>
        <sz val="9"/>
        <rFont val="Tw Cen MT"/>
        <family val="2"/>
      </rPr>
      <t>J H Resources Investment Mali Sarl (JHRIM)</t>
    </r>
  </si>
  <si>
    <r>
      <rPr>
        <sz val="10"/>
        <rFont val="Tw Cen MT"/>
        <family val="2"/>
      </rPr>
      <t>Dembala</t>
    </r>
  </si>
  <si>
    <r>
      <rPr>
        <sz val="9"/>
        <rFont val="Tw Cen MT"/>
        <family val="2"/>
      </rPr>
      <t>APL-I-72</t>
    </r>
  </si>
  <si>
    <r>
      <rPr>
        <sz val="9"/>
        <rFont val="Tw Cen MT"/>
        <family val="2"/>
      </rPr>
      <t>PR 70/14</t>
    </r>
  </si>
  <si>
    <r>
      <rPr>
        <sz val="10"/>
        <rFont val="Tw Cen MT"/>
        <family val="2"/>
      </rPr>
      <t>Bane-Est</t>
    </r>
  </si>
  <si>
    <r>
      <rPr>
        <sz val="9"/>
        <rFont val="Tw Cen MT"/>
        <family val="2"/>
      </rPr>
      <t>APL-I-720</t>
    </r>
  </si>
  <si>
    <r>
      <rPr>
        <sz val="9"/>
        <rFont val="Tw Cen MT"/>
        <family val="2"/>
      </rPr>
      <t>PR 613/15</t>
    </r>
  </si>
  <si>
    <r>
      <rPr>
        <sz val="9"/>
        <rFont val="Tw Cen MT"/>
        <family val="2"/>
      </rPr>
      <t>Minex-Sarl</t>
    </r>
  </si>
  <si>
    <r>
      <rPr>
        <sz val="9"/>
        <rFont val="Tw Cen MT"/>
        <family val="2"/>
      </rPr>
      <t>084119834H</t>
    </r>
  </si>
  <si>
    <r>
      <rPr>
        <sz val="10"/>
        <rFont val="Tw Cen MT"/>
        <family val="2"/>
      </rPr>
      <t>Zérekoro</t>
    </r>
  </si>
  <si>
    <r>
      <rPr>
        <sz val="9"/>
        <rFont val="Tw Cen MT"/>
        <family val="2"/>
      </rPr>
      <t>APL-I-721</t>
    </r>
  </si>
  <si>
    <r>
      <rPr>
        <sz val="9"/>
        <rFont val="Tw Cen MT"/>
        <family val="2"/>
      </rPr>
      <t>Raous Global Business Sarl</t>
    </r>
  </si>
  <si>
    <r>
      <rPr>
        <sz val="9"/>
        <rFont val="Tw Cen MT"/>
        <family val="2"/>
      </rPr>
      <t>085121920L</t>
    </r>
  </si>
  <si>
    <r>
      <rPr>
        <sz val="10"/>
        <rFont val="Tw Cen MT"/>
        <family val="2"/>
      </rPr>
      <t>Soronba</t>
    </r>
  </si>
  <si>
    <r>
      <rPr>
        <sz val="9"/>
        <rFont val="Tw Cen MT"/>
        <family val="2"/>
      </rPr>
      <t>APL-I-722</t>
    </r>
  </si>
  <si>
    <r>
      <rPr>
        <sz val="9"/>
        <rFont val="Tw Cen MT"/>
        <family val="2"/>
      </rPr>
      <t>Wadi Al Rawda Resources Industirial Investments (LLC)</t>
    </r>
  </si>
  <si>
    <r>
      <rPr>
        <sz val="10"/>
        <rFont val="Tw Cen MT"/>
        <family val="2"/>
      </rPr>
      <t>Tessalit Nord</t>
    </r>
  </si>
  <si>
    <r>
      <rPr>
        <sz val="9"/>
        <rFont val="Tw Cen MT"/>
        <family val="2"/>
      </rPr>
      <t>APL-I-723</t>
    </r>
  </si>
  <si>
    <r>
      <rPr>
        <sz val="10"/>
        <rFont val="Tw Cen MT"/>
        <family val="2"/>
      </rPr>
      <t>In Darset Est</t>
    </r>
  </si>
  <si>
    <r>
      <rPr>
        <sz val="9"/>
        <rFont val="Tw Cen MT"/>
        <family val="2"/>
      </rPr>
      <t>APL-I-724</t>
    </r>
  </si>
  <si>
    <r>
      <rPr>
        <sz val="9"/>
        <rFont val="Tw Cen MT"/>
        <family val="2"/>
      </rPr>
      <t>PR 593/15</t>
    </r>
  </si>
  <si>
    <r>
      <rPr>
        <sz val="9"/>
        <rFont val="Tw Cen MT"/>
        <family val="2"/>
      </rPr>
      <t>TOGUNA Mining Sarl</t>
    </r>
  </si>
  <si>
    <r>
      <rPr>
        <sz val="9"/>
        <rFont val="Tw Cen MT"/>
        <family val="2"/>
      </rPr>
      <t>082204185L</t>
    </r>
  </si>
  <si>
    <r>
      <rPr>
        <sz val="10"/>
        <rFont val="Tw Cen MT"/>
        <family val="2"/>
      </rPr>
      <t>Siramana</t>
    </r>
  </si>
  <si>
    <r>
      <rPr>
        <sz val="9"/>
        <rFont val="Tw Cen MT"/>
        <family val="2"/>
      </rPr>
      <t>APL-I-725</t>
    </r>
  </si>
  <si>
    <r>
      <rPr>
        <sz val="10"/>
        <rFont val="Tw Cen MT"/>
        <family val="2"/>
      </rPr>
      <t>Winza-Nord</t>
    </r>
  </si>
  <si>
    <r>
      <rPr>
        <sz val="9"/>
        <rFont val="Tw Cen MT"/>
        <family val="2"/>
      </rPr>
      <t>APL-I-726</t>
    </r>
  </si>
  <si>
    <r>
      <rPr>
        <sz val="9"/>
        <rFont val="Tw Cen MT"/>
        <family val="2"/>
      </rPr>
      <t>DANA-MINING Sarl</t>
    </r>
  </si>
  <si>
    <r>
      <rPr>
        <sz val="10"/>
        <rFont val="Tw Cen MT"/>
        <family val="2"/>
      </rPr>
      <t>Mourasso-Est</t>
    </r>
  </si>
  <si>
    <r>
      <rPr>
        <sz val="9"/>
        <rFont val="Tw Cen MT"/>
        <family val="2"/>
      </rPr>
      <t>APL-I-727</t>
    </r>
  </si>
  <si>
    <r>
      <rPr>
        <sz val="9"/>
        <rFont val="Tw Cen MT"/>
        <family val="2"/>
      </rPr>
      <t>APL-I-728</t>
    </r>
  </si>
  <si>
    <r>
      <rPr>
        <sz val="10"/>
        <rFont val="Tw Cen MT"/>
        <family val="2"/>
      </rPr>
      <t>Silimana</t>
    </r>
  </si>
  <si>
    <r>
      <rPr>
        <sz val="9"/>
        <rFont val="Tw Cen MT"/>
        <family val="2"/>
      </rPr>
      <t>APL-I-729</t>
    </r>
  </si>
  <si>
    <r>
      <rPr>
        <sz val="9"/>
        <rFont val="Tw Cen MT"/>
        <family val="2"/>
      </rPr>
      <t>APL-I-73</t>
    </r>
  </si>
  <si>
    <r>
      <rPr>
        <sz val="9"/>
        <rFont val="Tw Cen MT"/>
        <family val="2"/>
      </rPr>
      <t>PR 71/14</t>
    </r>
  </si>
  <si>
    <r>
      <rPr>
        <sz val="9"/>
        <rFont val="Tw Cen MT"/>
        <family val="2"/>
      </rPr>
      <t>APL-I-730</t>
    </r>
  </si>
  <si>
    <r>
      <rPr>
        <sz val="9"/>
        <rFont val="Tw Cen MT"/>
        <family val="2"/>
      </rPr>
      <t>PR 596/15</t>
    </r>
  </si>
  <si>
    <r>
      <rPr>
        <sz val="9"/>
        <rFont val="Tw Cen MT"/>
        <family val="2"/>
      </rPr>
      <t>Mani SARL</t>
    </r>
  </si>
  <si>
    <r>
      <rPr>
        <sz val="9"/>
        <rFont val="Tw Cen MT"/>
        <family val="2"/>
      </rPr>
      <t>083310346K</t>
    </r>
  </si>
  <si>
    <r>
      <rPr>
        <sz val="10"/>
        <rFont val="Tw Cen MT"/>
        <family val="2"/>
      </rPr>
      <t>Diangounté-Sud</t>
    </r>
  </si>
  <si>
    <r>
      <rPr>
        <sz val="9"/>
        <rFont val="Tw Cen MT"/>
        <family val="2"/>
      </rPr>
      <t>APL-I-731</t>
    </r>
  </si>
  <si>
    <r>
      <rPr>
        <sz val="9"/>
        <rFont val="Tw Cen MT"/>
        <family val="2"/>
      </rPr>
      <t>PR 981/17</t>
    </r>
  </si>
  <si>
    <r>
      <rPr>
        <sz val="10"/>
        <rFont val="Tw Cen MT"/>
        <family val="2"/>
      </rPr>
      <t>Foutiéré</t>
    </r>
  </si>
  <si>
    <r>
      <rPr>
        <sz val="9"/>
        <rFont val="Tw Cen MT"/>
        <family val="2"/>
      </rPr>
      <t>APL-I-732</t>
    </r>
  </si>
  <si>
    <r>
      <rPr>
        <sz val="9"/>
        <rFont val="Tw Cen MT"/>
        <family val="2"/>
      </rPr>
      <t>B.M.M  SARL</t>
    </r>
  </si>
  <si>
    <r>
      <rPr>
        <sz val="10"/>
        <rFont val="Tw Cen MT"/>
        <family val="2"/>
      </rPr>
      <t>Saramana-Est</t>
    </r>
  </si>
  <si>
    <r>
      <rPr>
        <sz val="9"/>
        <rFont val="Tw Cen MT"/>
        <family val="2"/>
      </rPr>
      <t>APL-I-733</t>
    </r>
  </si>
  <si>
    <r>
      <rPr>
        <sz val="9"/>
        <rFont val="Tw Cen MT"/>
        <family val="2"/>
      </rPr>
      <t>PR 614/15</t>
    </r>
  </si>
  <si>
    <r>
      <rPr>
        <sz val="10"/>
        <rFont val="Tw Cen MT"/>
        <family val="2"/>
      </rPr>
      <t>Dioura</t>
    </r>
  </si>
  <si>
    <r>
      <rPr>
        <sz val="9"/>
        <rFont val="Tw Cen MT"/>
        <family val="2"/>
      </rPr>
      <t>APL-I-734</t>
    </r>
  </si>
  <si>
    <r>
      <rPr>
        <sz val="9"/>
        <rFont val="Tw Cen MT"/>
        <family val="2"/>
      </rPr>
      <t>PR 574/15</t>
    </r>
  </si>
  <si>
    <r>
      <rPr>
        <sz val="10"/>
        <rFont val="Tw Cen MT"/>
        <family val="2"/>
      </rPr>
      <t>Mankouké</t>
    </r>
  </si>
  <si>
    <r>
      <rPr>
        <sz val="9"/>
        <rFont val="Tw Cen MT"/>
        <family val="2"/>
      </rPr>
      <t>APL-I-735</t>
    </r>
  </si>
  <si>
    <r>
      <rPr>
        <sz val="9"/>
        <rFont val="Tw Cen MT"/>
        <family val="2"/>
      </rPr>
      <t>Société d'Ingénérie Informatique et d'Exploration Minière (S2IEM-SARL)</t>
    </r>
  </si>
  <si>
    <r>
      <rPr>
        <sz val="9"/>
        <rFont val="Tw Cen MT"/>
        <family val="2"/>
      </rPr>
      <t>APL-I-736</t>
    </r>
  </si>
  <si>
    <r>
      <rPr>
        <sz val="9"/>
        <rFont val="Tw Cen MT"/>
        <family val="2"/>
      </rPr>
      <t>PR 936/16</t>
    </r>
  </si>
  <si>
    <r>
      <rPr>
        <sz val="9"/>
        <rFont val="Tw Cen MT"/>
        <family val="2"/>
      </rPr>
      <t>Saliké &amp; Fils-SARL</t>
    </r>
  </si>
  <si>
    <r>
      <rPr>
        <sz val="9"/>
        <rFont val="Tw Cen MT"/>
        <family val="2"/>
      </rPr>
      <t>085133073M</t>
    </r>
  </si>
  <si>
    <r>
      <rPr>
        <sz val="10"/>
        <rFont val="Tw Cen MT"/>
        <family val="2"/>
      </rPr>
      <t>Sitakili</t>
    </r>
  </si>
  <si>
    <r>
      <rPr>
        <sz val="9"/>
        <rFont val="Tw Cen MT"/>
        <family val="2"/>
      </rPr>
      <t>APL-I-737</t>
    </r>
  </si>
  <si>
    <r>
      <rPr>
        <sz val="9"/>
        <rFont val="Tw Cen MT"/>
        <family val="2"/>
      </rPr>
      <t>PR 590/15</t>
    </r>
  </si>
  <si>
    <r>
      <rPr>
        <sz val="10"/>
        <rFont val="Tw Cen MT"/>
        <family val="2"/>
      </rPr>
      <t>Kourouba Nord</t>
    </r>
  </si>
  <si>
    <r>
      <rPr>
        <sz val="9"/>
        <rFont val="Tw Cen MT"/>
        <family val="2"/>
      </rPr>
      <t>APL-I-738</t>
    </r>
  </si>
  <si>
    <r>
      <rPr>
        <sz val="9"/>
        <rFont val="Tw Cen MT"/>
        <family val="2"/>
      </rPr>
      <t>BNB-Sarl</t>
    </r>
  </si>
  <si>
    <r>
      <rPr>
        <sz val="9"/>
        <rFont val="Tw Cen MT"/>
        <family val="2"/>
      </rPr>
      <t>085122500N</t>
    </r>
  </si>
  <si>
    <r>
      <rPr>
        <sz val="9"/>
        <rFont val="Tw Cen MT"/>
        <family val="2"/>
      </rPr>
      <t>APL-I-739</t>
    </r>
  </si>
  <si>
    <r>
      <rPr>
        <sz val="9"/>
        <rFont val="Tw Cen MT"/>
        <family val="2"/>
      </rPr>
      <t>PR 589/15</t>
    </r>
  </si>
  <si>
    <r>
      <rPr>
        <sz val="10"/>
        <rFont val="Tw Cen MT"/>
        <family val="2"/>
      </rPr>
      <t>Aïté Sud</t>
    </r>
  </si>
  <si>
    <r>
      <rPr>
        <sz val="9"/>
        <rFont val="Tw Cen MT"/>
        <family val="2"/>
      </rPr>
      <t>APL-I-74</t>
    </r>
  </si>
  <si>
    <r>
      <rPr>
        <sz val="9"/>
        <rFont val="Tw Cen MT"/>
        <family val="2"/>
      </rPr>
      <t>PR 72/14</t>
    </r>
  </si>
  <si>
    <r>
      <rPr>
        <sz val="10"/>
        <rFont val="Tw Cen MT"/>
        <family val="2"/>
      </rPr>
      <t>Djidian</t>
    </r>
  </si>
  <si>
    <r>
      <rPr>
        <sz val="9"/>
        <rFont val="Tw Cen MT"/>
        <family val="2"/>
      </rPr>
      <t>APL-I-740</t>
    </r>
  </si>
  <si>
    <r>
      <rPr>
        <sz val="9"/>
        <rFont val="Tw Cen MT"/>
        <family val="2"/>
      </rPr>
      <t>APL-I-741</t>
    </r>
  </si>
  <si>
    <r>
      <rPr>
        <sz val="9"/>
        <rFont val="Tw Cen MT"/>
        <family val="2"/>
      </rPr>
      <t>PR 1045/17</t>
    </r>
  </si>
  <si>
    <r>
      <rPr>
        <sz val="9"/>
        <rFont val="Tw Cen MT"/>
        <family val="2"/>
      </rPr>
      <t>DEKE SARL</t>
    </r>
  </si>
  <si>
    <r>
      <rPr>
        <sz val="9"/>
        <rFont val="Tw Cen MT"/>
        <family val="2"/>
      </rPr>
      <t>087800868F</t>
    </r>
  </si>
  <si>
    <r>
      <rPr>
        <sz val="10"/>
        <rFont val="Tw Cen MT"/>
        <family val="2"/>
      </rPr>
      <t>Tiongui</t>
    </r>
  </si>
  <si>
    <r>
      <rPr>
        <sz val="9"/>
        <rFont val="Tw Cen MT"/>
        <family val="2"/>
      </rPr>
      <t>APL-I-742</t>
    </r>
  </si>
  <si>
    <r>
      <rPr>
        <sz val="9"/>
        <rFont val="Tw Cen MT"/>
        <family val="2"/>
      </rPr>
      <t>APL-I-743</t>
    </r>
  </si>
  <si>
    <r>
      <rPr>
        <sz val="9"/>
        <rFont val="Tw Cen MT"/>
        <family val="2"/>
      </rPr>
      <t>PR 662/13</t>
    </r>
  </si>
  <si>
    <r>
      <rPr>
        <sz val="10"/>
        <rFont val="Tw Cen MT"/>
        <family val="2"/>
      </rPr>
      <t>Kangaba-Ouest</t>
    </r>
  </si>
  <si>
    <r>
      <rPr>
        <sz val="9"/>
        <rFont val="Tw Cen MT"/>
        <family val="2"/>
      </rPr>
      <t>APL-I-744</t>
    </r>
  </si>
  <si>
    <r>
      <rPr>
        <sz val="9"/>
        <rFont val="Tw Cen MT"/>
        <family val="2"/>
      </rPr>
      <t>PR 893/16</t>
    </r>
  </si>
  <si>
    <r>
      <rPr>
        <sz val="9"/>
        <rFont val="Tw Cen MT"/>
        <family val="2"/>
      </rPr>
      <t>Terres rares</t>
    </r>
  </si>
  <si>
    <r>
      <rPr>
        <sz val="10"/>
        <rFont val="Tw Cen MT"/>
        <family val="2"/>
      </rPr>
      <t>Djindjé</t>
    </r>
  </si>
  <si>
    <r>
      <rPr>
        <sz val="9"/>
        <rFont val="Tw Cen MT"/>
        <family val="2"/>
      </rPr>
      <t>APL-I-745</t>
    </r>
  </si>
  <si>
    <r>
      <rPr>
        <sz val="9"/>
        <rFont val="Tw Cen MT"/>
        <family val="2"/>
      </rPr>
      <t>BRICOCO GOLD MINING</t>
    </r>
  </si>
  <si>
    <r>
      <rPr>
        <sz val="9"/>
        <rFont val="Tw Cen MT"/>
        <family val="2"/>
      </rPr>
      <t>084118879X</t>
    </r>
  </si>
  <si>
    <r>
      <rPr>
        <sz val="10"/>
        <rFont val="Tw Cen MT"/>
        <family val="2"/>
      </rPr>
      <t>Koussili Ouest</t>
    </r>
  </si>
  <si>
    <r>
      <rPr>
        <sz val="9"/>
        <rFont val="Tw Cen MT"/>
        <family val="2"/>
      </rPr>
      <t>APL-I-746</t>
    </r>
  </si>
  <si>
    <r>
      <rPr>
        <sz val="9"/>
        <rFont val="Tw Cen MT"/>
        <family val="2"/>
      </rPr>
      <t>Société Africaine d'Exploitation Minière "S.A.E.M" SARL Unipersonnelle</t>
    </r>
  </si>
  <si>
    <r>
      <rPr>
        <sz val="9"/>
        <rFont val="Tw Cen MT"/>
        <family val="2"/>
      </rPr>
      <t>APL-I-747</t>
    </r>
  </si>
  <si>
    <r>
      <rPr>
        <sz val="9"/>
        <rFont val="Tw Cen MT"/>
        <family val="2"/>
      </rPr>
      <t>AngloGold Ashanti Mali SA</t>
    </r>
  </si>
  <si>
    <r>
      <rPr>
        <sz val="10"/>
        <rFont val="Tw Cen MT"/>
        <family val="2"/>
      </rPr>
      <t>S2 Nord</t>
    </r>
  </si>
  <si>
    <r>
      <rPr>
        <sz val="9"/>
        <rFont val="Tw Cen MT"/>
        <family val="2"/>
      </rPr>
      <t>APL-I-748</t>
    </r>
  </si>
  <si>
    <r>
      <rPr>
        <sz val="9"/>
        <rFont val="Tw Cen MT"/>
        <family val="2"/>
      </rPr>
      <t>APL-I-749</t>
    </r>
  </si>
  <si>
    <r>
      <rPr>
        <sz val="9"/>
        <rFont val="Tw Cen MT"/>
        <family val="2"/>
      </rPr>
      <t>SOCIETE DE GESTION ET D'EXPLOITATION MINIERE</t>
    </r>
  </si>
  <si>
    <r>
      <rPr>
        <sz val="9"/>
        <rFont val="Tw Cen MT"/>
        <family val="2"/>
      </rPr>
      <t>APL-I-75</t>
    </r>
  </si>
  <si>
    <r>
      <rPr>
        <sz val="9"/>
        <rFont val="Tw Cen MT"/>
        <family val="2"/>
      </rPr>
      <t>PR 73/11</t>
    </r>
  </si>
  <si>
    <r>
      <rPr>
        <sz val="9"/>
        <rFont val="Tw Cen MT"/>
        <family val="2"/>
      </rPr>
      <t>Pompei Gold Mining SARL</t>
    </r>
  </si>
  <si>
    <r>
      <rPr>
        <sz val="9"/>
        <rFont val="Tw Cen MT"/>
        <family val="2"/>
      </rPr>
      <t>APL-I-750</t>
    </r>
  </si>
  <si>
    <r>
      <rPr>
        <sz val="9"/>
        <rFont val="Tw Cen MT"/>
        <family val="2"/>
      </rPr>
      <t xml:space="preserve">SJT GROUPE MINING MALI SARL </t>
    </r>
  </si>
  <si>
    <r>
      <rPr>
        <sz val="10"/>
        <rFont val="Tw Cen MT"/>
        <family val="2"/>
      </rPr>
      <t>Tenintou</t>
    </r>
  </si>
  <si>
    <r>
      <rPr>
        <sz val="9"/>
        <rFont val="Tw Cen MT"/>
        <family val="2"/>
      </rPr>
      <t>APL-I-751</t>
    </r>
  </si>
  <si>
    <r>
      <rPr>
        <sz val="10"/>
        <rFont val="Tw Cen MT"/>
        <family val="2"/>
      </rPr>
      <t>Sanankoro-Nord</t>
    </r>
  </si>
  <si>
    <r>
      <rPr>
        <sz val="9"/>
        <rFont val="Tw Cen MT"/>
        <family val="2"/>
      </rPr>
      <t>APL-I-752</t>
    </r>
  </si>
  <si>
    <r>
      <rPr>
        <sz val="10"/>
        <rFont val="Tw Cen MT"/>
        <family val="2"/>
      </rPr>
      <t>Pourou</t>
    </r>
  </si>
  <si>
    <r>
      <rPr>
        <sz val="9"/>
        <rFont val="Tw Cen MT"/>
        <family val="2"/>
      </rPr>
      <t>APL-I-753</t>
    </r>
  </si>
  <si>
    <r>
      <rPr>
        <sz val="9"/>
        <rFont val="Tw Cen MT"/>
        <family val="2"/>
      </rPr>
      <t>APL-I-754</t>
    </r>
  </si>
  <si>
    <r>
      <rPr>
        <sz val="10"/>
        <rFont val="Tw Cen MT"/>
        <family val="2"/>
      </rPr>
      <t>Goueleba</t>
    </r>
  </si>
  <si>
    <r>
      <rPr>
        <sz val="9"/>
        <rFont val="Tw Cen MT"/>
        <family val="2"/>
      </rPr>
      <t>APL-I-755</t>
    </r>
  </si>
  <si>
    <r>
      <rPr>
        <sz val="10"/>
        <rFont val="Tw Cen MT"/>
        <family val="2"/>
      </rPr>
      <t>Tyinkoro</t>
    </r>
  </si>
  <si>
    <r>
      <rPr>
        <sz val="9"/>
        <rFont val="Tw Cen MT"/>
        <family val="2"/>
      </rPr>
      <t>APL-I-756</t>
    </r>
  </si>
  <si>
    <r>
      <rPr>
        <sz val="9"/>
        <rFont val="Tw Cen MT"/>
        <family val="2"/>
      </rPr>
      <t>Benso Gold SARL</t>
    </r>
  </si>
  <si>
    <r>
      <rPr>
        <sz val="10"/>
        <rFont val="Tw Cen MT"/>
        <family val="2"/>
      </rPr>
      <t>Tountourala</t>
    </r>
  </si>
  <si>
    <r>
      <rPr>
        <sz val="9"/>
        <rFont val="Tw Cen MT"/>
        <family val="2"/>
      </rPr>
      <t>APL-I-757</t>
    </r>
  </si>
  <si>
    <r>
      <rPr>
        <sz val="9"/>
        <rFont val="Tw Cen MT"/>
        <family val="2"/>
      </rPr>
      <t>APL-I-758</t>
    </r>
  </si>
  <si>
    <r>
      <rPr>
        <sz val="10"/>
        <rFont val="Tw Cen MT"/>
        <family val="2"/>
      </rPr>
      <t>Tinko</t>
    </r>
  </si>
  <si>
    <r>
      <rPr>
        <sz val="9"/>
        <rFont val="Tw Cen MT"/>
        <family val="2"/>
      </rPr>
      <t>APL-I-759</t>
    </r>
  </si>
  <si>
    <r>
      <rPr>
        <sz val="9"/>
        <rFont val="Tw Cen MT"/>
        <family val="2"/>
      </rPr>
      <t>PR 916/16</t>
    </r>
  </si>
  <si>
    <r>
      <rPr>
        <sz val="10"/>
        <rFont val="Tw Cen MT"/>
        <family val="2"/>
      </rPr>
      <t>Yanfolila-Est</t>
    </r>
  </si>
  <si>
    <r>
      <rPr>
        <sz val="9"/>
        <rFont val="Tw Cen MT"/>
        <family val="2"/>
      </rPr>
      <t>APL-I-76</t>
    </r>
  </si>
  <si>
    <r>
      <rPr>
        <sz val="9"/>
        <rFont val="Tw Cen MT"/>
        <family val="2"/>
      </rPr>
      <t>PR 74/11</t>
    </r>
  </si>
  <si>
    <r>
      <rPr>
        <sz val="10"/>
        <rFont val="Tw Cen MT"/>
        <family val="2"/>
      </rPr>
      <t>Taya Kondo</t>
    </r>
  </si>
  <si>
    <r>
      <rPr>
        <sz val="9"/>
        <rFont val="Tw Cen MT"/>
        <family val="2"/>
      </rPr>
      <t>APL-I-760</t>
    </r>
  </si>
  <si>
    <r>
      <rPr>
        <sz val="9"/>
        <rFont val="Tw Cen MT"/>
        <family val="2"/>
      </rPr>
      <t>PE 524/99</t>
    </r>
  </si>
  <si>
    <r>
      <rPr>
        <sz val="10"/>
        <rFont val="Tw Cen MT"/>
        <family val="2"/>
      </rPr>
      <t>Morila</t>
    </r>
  </si>
  <si>
    <r>
      <rPr>
        <sz val="9"/>
        <rFont val="Tw Cen MT"/>
        <family val="2"/>
      </rPr>
      <t>APL-I-761</t>
    </r>
  </si>
  <si>
    <r>
      <rPr>
        <sz val="9"/>
        <rFont val="Tw Cen MT"/>
        <family val="2"/>
      </rPr>
      <t>PE 525/97</t>
    </r>
  </si>
  <si>
    <r>
      <rPr>
        <sz val="10"/>
        <rFont val="Tw Cen MT"/>
        <family val="2"/>
      </rPr>
      <t>Ségala</t>
    </r>
  </si>
  <si>
    <r>
      <rPr>
        <sz val="9"/>
        <rFont val="Tw Cen MT"/>
        <family val="2"/>
      </rPr>
      <t>APL-I-762</t>
    </r>
  </si>
  <si>
    <r>
      <rPr>
        <sz val="10"/>
        <rFont val="Tw Cen MT"/>
        <family val="2"/>
      </rPr>
      <t>Dalaba</t>
    </r>
  </si>
  <si>
    <r>
      <rPr>
        <sz val="9"/>
        <rFont val="Tw Cen MT"/>
        <family val="2"/>
      </rPr>
      <t>APL-I-763</t>
    </r>
  </si>
  <si>
    <r>
      <rPr>
        <sz val="10"/>
        <rFont val="Tw Cen MT"/>
        <family val="2"/>
      </rPr>
      <t>Segane</t>
    </r>
  </si>
  <si>
    <r>
      <rPr>
        <sz val="9"/>
        <rFont val="Tw Cen MT"/>
        <family val="2"/>
      </rPr>
      <t>APL-I-764</t>
    </r>
  </si>
  <si>
    <r>
      <rPr>
        <sz val="10"/>
        <rFont val="Tw Cen MT"/>
        <family val="2"/>
      </rPr>
      <t>Dialakon</t>
    </r>
  </si>
  <si>
    <r>
      <rPr>
        <sz val="9"/>
        <rFont val="Tw Cen MT"/>
        <family val="2"/>
      </rPr>
      <t>APL-I-765</t>
    </r>
  </si>
  <si>
    <r>
      <rPr>
        <sz val="9"/>
        <rFont val="Tw Cen MT"/>
        <family val="2"/>
      </rPr>
      <t>PR 594/15</t>
    </r>
  </si>
  <si>
    <r>
      <rPr>
        <sz val="10"/>
        <rFont val="Tw Cen MT"/>
        <family val="2"/>
      </rPr>
      <t>Kodiou</t>
    </r>
  </si>
  <si>
    <r>
      <rPr>
        <sz val="9"/>
        <rFont val="Tw Cen MT"/>
        <family val="2"/>
      </rPr>
      <t>APL-I-766</t>
    </r>
  </si>
  <si>
    <r>
      <rPr>
        <sz val="9"/>
        <rFont val="Tw Cen MT"/>
        <family val="2"/>
      </rPr>
      <t>PR 886/16</t>
    </r>
  </si>
  <si>
    <r>
      <rPr>
        <sz val="10"/>
        <rFont val="Tw Cen MT"/>
        <family val="2"/>
      </rPr>
      <t>Yatela-Ouest</t>
    </r>
  </si>
  <si>
    <r>
      <rPr>
        <sz val="9"/>
        <rFont val="Tw Cen MT"/>
        <family val="2"/>
      </rPr>
      <t>APL-I-767</t>
    </r>
  </si>
  <si>
    <r>
      <rPr>
        <sz val="9"/>
        <rFont val="Tw Cen MT"/>
        <family val="2"/>
      </rPr>
      <t>My Village Our World Africa SARL</t>
    </r>
  </si>
  <si>
    <r>
      <rPr>
        <sz val="10"/>
        <rFont val="Tw Cen MT"/>
        <family val="2"/>
      </rPr>
      <t>Babougou-Nord</t>
    </r>
  </si>
  <si>
    <r>
      <rPr>
        <sz val="9"/>
        <rFont val="Tw Cen MT"/>
        <family val="2"/>
      </rPr>
      <t>APL-I-768</t>
    </r>
  </si>
  <si>
    <r>
      <rPr>
        <sz val="10"/>
        <rFont val="Tw Cen MT"/>
        <family val="2"/>
      </rPr>
      <t>Séliban</t>
    </r>
  </si>
  <si>
    <r>
      <rPr>
        <sz val="9"/>
        <rFont val="Tw Cen MT"/>
        <family val="2"/>
      </rPr>
      <t>APL-I-769</t>
    </r>
  </si>
  <si>
    <r>
      <rPr>
        <sz val="9"/>
        <rFont val="Tw Cen MT"/>
        <family val="2"/>
      </rPr>
      <t>BLONGFORT S.A</t>
    </r>
  </si>
  <si>
    <r>
      <rPr>
        <sz val="9"/>
        <rFont val="Tw Cen MT"/>
        <family val="2"/>
      </rPr>
      <t>087800768X</t>
    </r>
  </si>
  <si>
    <r>
      <rPr>
        <sz val="10"/>
        <rFont val="Tw Cen MT"/>
        <family val="2"/>
      </rPr>
      <t>Ziasso-Sud</t>
    </r>
  </si>
  <si>
    <r>
      <rPr>
        <sz val="9"/>
        <rFont val="Tw Cen MT"/>
        <family val="2"/>
      </rPr>
      <t>APL-I-77</t>
    </r>
  </si>
  <si>
    <r>
      <rPr>
        <sz val="9"/>
        <rFont val="Tw Cen MT"/>
        <family val="2"/>
      </rPr>
      <t>PR 75/13</t>
    </r>
  </si>
  <si>
    <r>
      <rPr>
        <sz val="9"/>
        <rFont val="Tw Cen MT"/>
        <family val="2"/>
      </rPr>
      <t>APL-I-770</t>
    </r>
  </si>
  <si>
    <r>
      <rPr>
        <sz val="9"/>
        <rFont val="Tw Cen MT"/>
        <family val="2"/>
      </rPr>
      <t>PR 972/16</t>
    </r>
  </si>
  <si>
    <r>
      <rPr>
        <sz val="9"/>
        <rFont val="Tw Cen MT"/>
        <family val="2"/>
      </rPr>
      <t>Sociéte HBD SARL</t>
    </r>
  </si>
  <si>
    <r>
      <rPr>
        <sz val="9"/>
        <rFont val="Tw Cen MT"/>
        <family val="2"/>
      </rPr>
      <t>087800870B</t>
    </r>
  </si>
  <si>
    <r>
      <rPr>
        <sz val="10"/>
        <rFont val="Tw Cen MT"/>
        <family val="2"/>
      </rPr>
      <t>Kambélé- Ouest</t>
    </r>
  </si>
  <si>
    <r>
      <rPr>
        <sz val="9"/>
        <rFont val="Tw Cen MT"/>
        <family val="2"/>
      </rPr>
      <t>APL-I-771</t>
    </r>
  </si>
  <si>
    <r>
      <rPr>
        <sz val="9"/>
        <rFont val="Tw Cen MT"/>
        <family val="2"/>
      </rPr>
      <t>PR 571/15</t>
    </r>
  </si>
  <si>
    <r>
      <rPr>
        <sz val="10"/>
        <rFont val="Tw Cen MT"/>
        <family val="2"/>
      </rPr>
      <t>Garalo</t>
    </r>
  </si>
  <si>
    <r>
      <rPr>
        <sz val="9"/>
        <rFont val="Tw Cen MT"/>
        <family val="2"/>
      </rPr>
      <t>APL-I-772</t>
    </r>
  </si>
  <si>
    <r>
      <rPr>
        <sz val="9"/>
        <rFont val="Tw Cen MT"/>
        <family val="2"/>
      </rPr>
      <t>PR 784/16</t>
    </r>
  </si>
  <si>
    <r>
      <rPr>
        <sz val="10"/>
        <rFont val="Tw Cen MT"/>
        <family val="2"/>
      </rPr>
      <t>Kolondièba-Nord</t>
    </r>
  </si>
  <si>
    <r>
      <rPr>
        <sz val="9"/>
        <rFont val="Tw Cen MT"/>
        <family val="2"/>
      </rPr>
      <t>APL-I-773</t>
    </r>
  </si>
  <si>
    <r>
      <rPr>
        <sz val="9"/>
        <rFont val="Tw Cen MT"/>
        <family val="2"/>
      </rPr>
      <t>PR 707/15</t>
    </r>
  </si>
  <si>
    <r>
      <rPr>
        <sz val="9"/>
        <rFont val="Tw Cen MT"/>
        <family val="2"/>
      </rPr>
      <t>APL-I-774</t>
    </r>
  </si>
  <si>
    <r>
      <rPr>
        <sz val="9"/>
        <rFont val="Tw Cen MT"/>
        <family val="2"/>
      </rPr>
      <t>PR 1043/17</t>
    </r>
  </si>
  <si>
    <r>
      <rPr>
        <sz val="9"/>
        <rFont val="Tw Cen MT"/>
        <family val="2"/>
      </rPr>
      <t>Sangha Mining Team Sarl</t>
    </r>
  </si>
  <si>
    <r>
      <rPr>
        <sz val="9"/>
        <rFont val="Tw Cen MT"/>
        <family val="2"/>
      </rPr>
      <t>084119162E</t>
    </r>
  </si>
  <si>
    <r>
      <rPr>
        <sz val="10"/>
        <rFont val="Tw Cen MT"/>
        <family val="2"/>
      </rPr>
      <t>Gbomboto</t>
    </r>
  </si>
  <si>
    <r>
      <rPr>
        <sz val="9"/>
        <rFont val="Tw Cen MT"/>
        <family val="2"/>
      </rPr>
      <t>APL-I-775</t>
    </r>
  </si>
  <si>
    <r>
      <rPr>
        <sz val="9"/>
        <rFont val="Tw Cen MT"/>
        <family val="2"/>
      </rPr>
      <t>Malimex International Sarl</t>
    </r>
  </si>
  <si>
    <r>
      <rPr>
        <sz val="9"/>
        <rFont val="Tw Cen MT"/>
        <family val="2"/>
      </rPr>
      <t>081126899X</t>
    </r>
  </si>
  <si>
    <r>
      <rPr>
        <sz val="9"/>
        <rFont val="Tw Cen MT"/>
        <family val="2"/>
      </rPr>
      <t>APL-I-776</t>
    </r>
  </si>
  <si>
    <r>
      <rPr>
        <sz val="10"/>
        <rFont val="Tw Cen MT"/>
        <family val="2"/>
      </rPr>
      <t>Yatia Nord-Est</t>
    </r>
  </si>
  <si>
    <r>
      <rPr>
        <sz val="9"/>
        <rFont val="Tw Cen MT"/>
        <family val="2"/>
      </rPr>
      <t>APL-I-777</t>
    </r>
  </si>
  <si>
    <r>
      <rPr>
        <sz val="9"/>
        <rFont val="Tw Cen MT"/>
        <family val="2"/>
      </rPr>
      <t>PR 1205/17</t>
    </r>
  </si>
  <si>
    <r>
      <rPr>
        <sz val="10"/>
        <rFont val="Tw Cen MT"/>
        <family val="2"/>
      </rPr>
      <t>Kabaré</t>
    </r>
  </si>
  <si>
    <r>
      <rPr>
        <sz val="9"/>
        <rFont val="Tw Cen MT"/>
        <family val="2"/>
      </rPr>
      <t>APL-I-778</t>
    </r>
  </si>
  <si>
    <r>
      <rPr>
        <sz val="10"/>
        <rFont val="Tw Cen MT"/>
        <family val="2"/>
      </rPr>
      <t>Tamala</t>
    </r>
  </si>
  <si>
    <r>
      <rPr>
        <sz val="9"/>
        <rFont val="Tw Cen MT"/>
        <family val="2"/>
      </rPr>
      <t>APL-I-779</t>
    </r>
  </si>
  <si>
    <r>
      <rPr>
        <sz val="9"/>
        <rFont val="Tw Cen MT"/>
        <family val="2"/>
      </rPr>
      <t>Potassium</t>
    </r>
  </si>
  <si>
    <r>
      <rPr>
        <sz val="10"/>
        <rFont val="Tw Cen MT"/>
        <family val="2"/>
      </rPr>
      <t>Agorgat</t>
    </r>
  </si>
  <si>
    <r>
      <rPr>
        <sz val="9"/>
        <rFont val="Tw Cen MT"/>
        <family val="2"/>
      </rPr>
      <t>APL-I-78</t>
    </r>
  </si>
  <si>
    <r>
      <rPr>
        <sz val="9"/>
        <rFont val="Tw Cen MT"/>
        <family val="2"/>
      </rPr>
      <t>PR 76/13</t>
    </r>
  </si>
  <si>
    <r>
      <rPr>
        <sz val="10"/>
        <rFont val="Tw Cen MT"/>
        <family val="2"/>
      </rPr>
      <t>Aderfoul</t>
    </r>
  </si>
  <si>
    <r>
      <rPr>
        <sz val="9"/>
        <rFont val="Tw Cen MT"/>
        <family val="2"/>
      </rPr>
      <t>APL-I-780</t>
    </r>
  </si>
  <si>
    <r>
      <rPr>
        <sz val="9"/>
        <rFont val="Tw Cen MT"/>
        <family val="2"/>
      </rPr>
      <t>PE 526/84</t>
    </r>
  </si>
  <si>
    <r>
      <rPr>
        <sz val="9"/>
        <rFont val="Tw Cen MT"/>
        <family val="2"/>
      </rPr>
      <t>Société des Mines d'Or de Kalana "SOMIKA SA"</t>
    </r>
  </si>
  <si>
    <r>
      <rPr>
        <sz val="10"/>
        <rFont val="Tw Cen MT"/>
        <family val="2"/>
      </rPr>
      <t>Kalana</t>
    </r>
  </si>
  <si>
    <r>
      <rPr>
        <sz val="9"/>
        <rFont val="Tw Cen MT"/>
        <family val="2"/>
      </rPr>
      <t>APL-I-781</t>
    </r>
  </si>
  <si>
    <r>
      <rPr>
        <sz val="9"/>
        <rFont val="Tw Cen MT"/>
        <family val="2"/>
      </rPr>
      <t>PE 527/89</t>
    </r>
  </si>
  <si>
    <r>
      <rPr>
        <sz val="10"/>
        <rFont val="Tw Cen MT"/>
        <family val="2"/>
      </rPr>
      <t>Syama</t>
    </r>
  </si>
  <si>
    <r>
      <rPr>
        <sz val="9"/>
        <rFont val="Tw Cen MT"/>
        <family val="2"/>
      </rPr>
      <t>APL-I-782</t>
    </r>
  </si>
  <si>
    <r>
      <rPr>
        <sz val="9"/>
        <rFont val="Tw Cen MT"/>
        <family val="2"/>
      </rPr>
      <t>PE 528/99</t>
    </r>
  </si>
  <si>
    <r>
      <rPr>
        <sz val="10"/>
        <rFont val="Tw Cen MT"/>
        <family val="2"/>
      </rPr>
      <t>Loulo</t>
    </r>
  </si>
  <si>
    <r>
      <rPr>
        <sz val="9"/>
        <rFont val="Tw Cen MT"/>
        <family val="2"/>
      </rPr>
      <t>APL-I-783</t>
    </r>
  </si>
  <si>
    <r>
      <rPr>
        <sz val="9"/>
        <rFont val="Tw Cen MT"/>
        <family val="2"/>
      </rPr>
      <t>PE 529/96</t>
    </r>
  </si>
  <si>
    <r>
      <rPr>
        <sz val="9"/>
        <rFont val="Tw Cen MT"/>
        <family val="2"/>
      </rPr>
      <t>Toguna SARL</t>
    </r>
  </si>
  <si>
    <r>
      <rPr>
        <sz val="9"/>
        <rFont val="Tw Cen MT"/>
        <family val="2"/>
      </rPr>
      <t>APL-I-784</t>
    </r>
  </si>
  <si>
    <r>
      <rPr>
        <sz val="9"/>
        <rFont val="Tw Cen MT"/>
        <family val="2"/>
      </rPr>
      <t>APL-I-785</t>
    </r>
  </si>
  <si>
    <r>
      <rPr>
        <sz val="10"/>
        <rFont val="Tw Cen MT"/>
        <family val="2"/>
      </rPr>
      <t>Ouiaiga-Sud</t>
    </r>
  </si>
  <si>
    <r>
      <rPr>
        <sz val="9"/>
        <rFont val="Tw Cen MT"/>
        <family val="2"/>
      </rPr>
      <t>APL-I-786</t>
    </r>
  </si>
  <si>
    <r>
      <rPr>
        <sz val="10"/>
        <rFont val="Tw Cen MT"/>
        <family val="2"/>
      </rPr>
      <t>Wili-Wili-Est</t>
    </r>
  </si>
  <si>
    <r>
      <rPr>
        <sz val="9"/>
        <rFont val="Tw Cen MT"/>
        <family val="2"/>
      </rPr>
      <t>APL-I-787</t>
    </r>
  </si>
  <si>
    <r>
      <rPr>
        <sz val="9"/>
        <rFont val="Tw Cen MT"/>
        <family val="2"/>
      </rPr>
      <t>Spartacus Co Sarl.</t>
    </r>
  </si>
  <si>
    <r>
      <rPr>
        <sz val="9"/>
        <rFont val="Tw Cen MT"/>
        <family val="2"/>
      </rPr>
      <t>084116898P</t>
    </r>
  </si>
  <si>
    <r>
      <rPr>
        <sz val="10"/>
        <rFont val="Tw Cen MT"/>
        <family val="2"/>
      </rPr>
      <t>Tenintoumanina</t>
    </r>
  </si>
  <si>
    <r>
      <rPr>
        <sz val="9"/>
        <rFont val="Tw Cen MT"/>
        <family val="2"/>
      </rPr>
      <t>APL-I-788</t>
    </r>
  </si>
  <si>
    <r>
      <rPr>
        <sz val="9"/>
        <rFont val="Tw Cen MT"/>
        <family val="2"/>
      </rPr>
      <t>APL-I-789</t>
    </r>
  </si>
  <si>
    <r>
      <rPr>
        <sz val="9"/>
        <rFont val="Tw Cen MT"/>
        <family val="2"/>
      </rPr>
      <t>APL-I-79</t>
    </r>
  </si>
  <si>
    <r>
      <rPr>
        <sz val="9"/>
        <rFont val="Tw Cen MT"/>
        <family val="2"/>
      </rPr>
      <t>PR 77/13</t>
    </r>
  </si>
  <si>
    <r>
      <rPr>
        <sz val="9"/>
        <rFont val="Tw Cen MT"/>
        <family val="2"/>
      </rPr>
      <t>APL-I-790</t>
    </r>
  </si>
  <si>
    <r>
      <rPr>
        <sz val="10"/>
        <rFont val="Tw Cen MT"/>
        <family val="2"/>
      </rPr>
      <t>Mana</t>
    </r>
  </si>
  <si>
    <r>
      <rPr>
        <sz val="9"/>
        <rFont val="Tw Cen MT"/>
        <family val="2"/>
      </rPr>
      <t>APL-I-791</t>
    </r>
  </si>
  <si>
    <r>
      <rPr>
        <sz val="9"/>
        <rFont val="Tw Cen MT"/>
        <family val="2"/>
      </rPr>
      <t>APL-I-792</t>
    </r>
  </si>
  <si>
    <r>
      <rPr>
        <sz val="9"/>
        <rFont val="Tw Cen MT"/>
        <family val="2"/>
      </rPr>
      <t>Nalis Sarl</t>
    </r>
  </si>
  <si>
    <r>
      <rPr>
        <sz val="9"/>
        <rFont val="Tw Cen MT"/>
        <family val="2"/>
      </rPr>
      <t>083328109D</t>
    </r>
  </si>
  <si>
    <r>
      <rPr>
        <sz val="10"/>
        <rFont val="Tw Cen MT"/>
        <family val="2"/>
      </rPr>
      <t>Niéna Sud</t>
    </r>
  </si>
  <si>
    <r>
      <rPr>
        <sz val="9"/>
        <rFont val="Tw Cen MT"/>
        <family val="2"/>
      </rPr>
      <t>APL-I-793</t>
    </r>
  </si>
  <si>
    <r>
      <rPr>
        <sz val="10"/>
        <rFont val="Tw Cen MT"/>
        <family val="2"/>
      </rPr>
      <t>Ouaiga-Sud</t>
    </r>
  </si>
  <si>
    <r>
      <rPr>
        <sz val="9"/>
        <rFont val="Tw Cen MT"/>
        <family val="2"/>
      </rPr>
      <t>APL-I-794</t>
    </r>
  </si>
  <si>
    <r>
      <rPr>
        <sz val="9"/>
        <rFont val="Tw Cen MT"/>
        <family val="2"/>
      </rPr>
      <t>PR 1105/17</t>
    </r>
  </si>
  <si>
    <r>
      <rPr>
        <sz val="10"/>
        <rFont val="Tw Cen MT"/>
        <family val="2"/>
      </rPr>
      <t>Kondoya-Ouest</t>
    </r>
  </si>
  <si>
    <r>
      <rPr>
        <sz val="9"/>
        <rFont val="Tw Cen MT"/>
        <family val="2"/>
      </rPr>
      <t>APL-I-795</t>
    </r>
  </si>
  <si>
    <r>
      <rPr>
        <sz val="10"/>
        <rFont val="Tw Cen MT"/>
        <family val="2"/>
      </rPr>
      <t>Kofia 2</t>
    </r>
  </si>
  <si>
    <r>
      <rPr>
        <sz val="9"/>
        <rFont val="Tw Cen MT"/>
        <family val="2"/>
      </rPr>
      <t>APL-I-796</t>
    </r>
  </si>
  <si>
    <r>
      <rPr>
        <sz val="9"/>
        <rFont val="Tw Cen MT"/>
        <family val="2"/>
      </rPr>
      <t>APL-I-797</t>
    </r>
  </si>
  <si>
    <r>
      <rPr>
        <sz val="9"/>
        <rFont val="Tw Cen MT"/>
        <family val="2"/>
      </rPr>
      <t>Société d'Exploitation Minière du Mali du Mali (SEMM) SARL</t>
    </r>
  </si>
  <si>
    <r>
      <rPr>
        <sz val="10"/>
        <rFont val="Tw Cen MT"/>
        <family val="2"/>
      </rPr>
      <t>Wili Wili Ouest</t>
    </r>
  </si>
  <si>
    <r>
      <rPr>
        <sz val="9"/>
        <rFont val="Tw Cen MT"/>
        <family val="2"/>
      </rPr>
      <t>APL-I-798</t>
    </r>
  </si>
  <si>
    <r>
      <rPr>
        <sz val="9"/>
        <rFont val="Tw Cen MT"/>
        <family val="2"/>
      </rPr>
      <t>Malian Goldfields Limited (MGF) SARL</t>
    </r>
  </si>
  <si>
    <r>
      <rPr>
        <sz val="9"/>
        <rFont val="Tw Cen MT"/>
        <family val="2"/>
      </rPr>
      <t>APL-I-799</t>
    </r>
  </si>
  <si>
    <r>
      <rPr>
        <sz val="10"/>
        <rFont val="Tw Cen MT"/>
        <family val="2"/>
      </rPr>
      <t>Wili Wili est</t>
    </r>
  </si>
  <si>
    <r>
      <rPr>
        <sz val="9"/>
        <rFont val="Tw Cen MT"/>
        <family val="2"/>
      </rPr>
      <t>APL-I-8</t>
    </r>
  </si>
  <si>
    <r>
      <rPr>
        <sz val="9"/>
        <rFont val="Tw Cen MT"/>
        <family val="2"/>
      </rPr>
      <t>PR 6/11</t>
    </r>
  </si>
  <si>
    <r>
      <rPr>
        <sz val="9"/>
        <rFont val="Tw Cen MT"/>
        <family val="2"/>
      </rPr>
      <t>APL-I-80</t>
    </r>
  </si>
  <si>
    <r>
      <rPr>
        <sz val="9"/>
        <rFont val="Tw Cen MT"/>
        <family val="2"/>
      </rPr>
      <t>PR 78/13</t>
    </r>
  </si>
  <si>
    <r>
      <rPr>
        <sz val="9"/>
        <rFont val="Tw Cen MT"/>
        <family val="2"/>
      </rPr>
      <t>APL-I-800</t>
    </r>
  </si>
  <si>
    <r>
      <rPr>
        <sz val="9"/>
        <rFont val="Tw Cen MT"/>
        <family val="2"/>
      </rPr>
      <t>Tunu Resources SARL</t>
    </r>
  </si>
  <si>
    <r>
      <rPr>
        <sz val="9"/>
        <rFont val="Tw Cen MT"/>
        <family val="2"/>
      </rPr>
      <t>APL-I-801</t>
    </r>
  </si>
  <si>
    <r>
      <rPr>
        <sz val="9"/>
        <rFont val="Tw Cen MT"/>
        <family val="2"/>
      </rPr>
      <t>APL-I-802</t>
    </r>
  </si>
  <si>
    <r>
      <rPr>
        <sz val="9"/>
        <rFont val="Tw Cen MT"/>
        <family val="2"/>
      </rPr>
      <t>APL-I-803</t>
    </r>
  </si>
  <si>
    <r>
      <rPr>
        <sz val="9"/>
        <rFont val="Tw Cen MT"/>
        <family val="2"/>
      </rPr>
      <t>APL-I-804</t>
    </r>
  </si>
  <si>
    <r>
      <rPr>
        <sz val="9"/>
        <rFont val="Tw Cen MT"/>
        <family val="2"/>
      </rPr>
      <t>APL-I-805</t>
    </r>
  </si>
  <si>
    <r>
      <rPr>
        <sz val="9"/>
        <rFont val="Tw Cen MT"/>
        <family val="2"/>
      </rPr>
      <t>Oura Gold SARL</t>
    </r>
  </si>
  <si>
    <r>
      <rPr>
        <sz val="10"/>
        <rFont val="Tw Cen MT"/>
        <family val="2"/>
      </rPr>
      <t>Meridiala-Est</t>
    </r>
  </si>
  <si>
    <r>
      <rPr>
        <sz val="9"/>
        <rFont val="Tw Cen MT"/>
        <family val="2"/>
      </rPr>
      <t>APL-I-806</t>
    </r>
  </si>
  <si>
    <r>
      <rPr>
        <sz val="10"/>
        <rFont val="Tw Cen MT"/>
        <family val="2"/>
      </rPr>
      <t xml:space="preserve">Wili Wili </t>
    </r>
  </si>
  <si>
    <r>
      <rPr>
        <sz val="9"/>
        <rFont val="Tw Cen MT"/>
        <family val="2"/>
      </rPr>
      <t>APL-I-807</t>
    </r>
  </si>
  <si>
    <r>
      <rPr>
        <sz val="9"/>
        <rFont val="Tw Cen MT"/>
        <family val="2"/>
      </rPr>
      <t>APL-I-808</t>
    </r>
  </si>
  <si>
    <r>
      <rPr>
        <sz val="9"/>
        <rFont val="Tw Cen MT"/>
        <family val="2"/>
      </rPr>
      <t>APL-I-809</t>
    </r>
  </si>
  <si>
    <r>
      <rPr>
        <sz val="9"/>
        <rFont val="Tw Cen MT"/>
        <family val="2"/>
      </rPr>
      <t>AEX 537/15</t>
    </r>
  </si>
  <si>
    <r>
      <rPr>
        <sz val="10"/>
        <rFont val="Tw Cen MT"/>
        <family val="2"/>
      </rPr>
      <t>Fougadian-Sud</t>
    </r>
  </si>
  <si>
    <r>
      <rPr>
        <sz val="9"/>
        <rFont val="Tw Cen MT"/>
        <family val="2"/>
      </rPr>
      <t>APL-I-81</t>
    </r>
  </si>
  <si>
    <r>
      <rPr>
        <sz val="9"/>
        <rFont val="Tw Cen MT"/>
        <family val="2"/>
      </rPr>
      <t>PR 79/13</t>
    </r>
  </si>
  <si>
    <r>
      <rPr>
        <sz val="10"/>
        <rFont val="Tw Cen MT"/>
        <family val="2"/>
      </rPr>
      <t>Djoliba</t>
    </r>
  </si>
  <si>
    <r>
      <rPr>
        <sz val="9"/>
        <rFont val="Tw Cen MT"/>
        <family val="2"/>
      </rPr>
      <t>APL-I-810</t>
    </r>
  </si>
  <si>
    <r>
      <rPr>
        <sz val="9"/>
        <rFont val="Tw Cen MT"/>
        <family val="2"/>
      </rPr>
      <t>AEX 535/15</t>
    </r>
  </si>
  <si>
    <r>
      <rPr>
        <sz val="9"/>
        <rFont val="Tw Cen MT"/>
        <family val="2"/>
      </rPr>
      <t>APL-I-811</t>
    </r>
  </si>
  <si>
    <r>
      <rPr>
        <sz val="9"/>
        <rFont val="Tw Cen MT"/>
        <family val="2"/>
      </rPr>
      <t>AEX 530/15</t>
    </r>
  </si>
  <si>
    <r>
      <rPr>
        <sz val="10"/>
        <rFont val="Tw Cen MT"/>
        <family val="2"/>
      </rPr>
      <t>Koursalé-Est</t>
    </r>
  </si>
  <si>
    <r>
      <rPr>
        <sz val="9"/>
        <rFont val="Tw Cen MT"/>
        <family val="2"/>
      </rPr>
      <t>APL-I-812</t>
    </r>
  </si>
  <si>
    <r>
      <rPr>
        <sz val="10"/>
        <rFont val="Tw Cen MT"/>
        <family val="2"/>
      </rPr>
      <t>Borokoto</t>
    </r>
  </si>
  <si>
    <r>
      <rPr>
        <sz val="9"/>
        <rFont val="Tw Cen MT"/>
        <family val="2"/>
      </rPr>
      <t>APL-I-813</t>
    </r>
  </si>
  <si>
    <r>
      <rPr>
        <sz val="9"/>
        <rFont val="Tw Cen MT"/>
        <family val="2"/>
      </rPr>
      <t>APL-I-814</t>
    </r>
  </si>
  <si>
    <r>
      <rPr>
        <sz val="10"/>
        <rFont val="Tw Cen MT"/>
        <family val="2"/>
      </rPr>
      <t>Bourkala</t>
    </r>
  </si>
  <si>
    <r>
      <rPr>
        <sz val="9"/>
        <rFont val="Tw Cen MT"/>
        <family val="2"/>
      </rPr>
      <t>APL-I-815</t>
    </r>
  </si>
  <si>
    <r>
      <rPr>
        <sz val="10"/>
        <rFont val="Tw Cen MT"/>
        <family val="2"/>
      </rPr>
      <t>Sansankori-Ouest</t>
    </r>
  </si>
  <si>
    <r>
      <rPr>
        <sz val="9"/>
        <rFont val="Tw Cen MT"/>
        <family val="2"/>
      </rPr>
      <t>APL-I-816</t>
    </r>
  </si>
  <si>
    <r>
      <rPr>
        <sz val="10"/>
        <rFont val="Tw Cen MT"/>
        <family val="2"/>
      </rPr>
      <t>Dakounta</t>
    </r>
  </si>
  <si>
    <r>
      <rPr>
        <sz val="9"/>
        <rFont val="Tw Cen MT"/>
        <family val="2"/>
      </rPr>
      <t>APL-I-817</t>
    </r>
  </si>
  <si>
    <r>
      <rPr>
        <sz val="9"/>
        <rFont val="Tw Cen MT"/>
        <family val="2"/>
      </rPr>
      <t>Société Malienne d'Exploitation des Mines " SOMEXMINE" SARL</t>
    </r>
  </si>
  <si>
    <r>
      <rPr>
        <sz val="9"/>
        <rFont val="Tw Cen MT"/>
        <family val="2"/>
      </rPr>
      <t>085126431C</t>
    </r>
  </si>
  <si>
    <r>
      <rPr>
        <sz val="10"/>
        <rFont val="Tw Cen MT"/>
        <family val="2"/>
      </rPr>
      <t>ouassorola Sud</t>
    </r>
  </si>
  <si>
    <r>
      <rPr>
        <sz val="9"/>
        <rFont val="Tw Cen MT"/>
        <family val="2"/>
      </rPr>
      <t>APL-I-818</t>
    </r>
  </si>
  <si>
    <r>
      <rPr>
        <sz val="10"/>
        <rFont val="Tw Cen MT"/>
        <family val="2"/>
      </rPr>
      <t>Moussala sud</t>
    </r>
  </si>
  <si>
    <r>
      <rPr>
        <sz val="9"/>
        <rFont val="Tw Cen MT"/>
        <family val="2"/>
      </rPr>
      <t>APL-I-819</t>
    </r>
  </si>
  <si>
    <r>
      <rPr>
        <sz val="9"/>
        <rFont val="Tw Cen MT"/>
        <family val="2"/>
      </rPr>
      <t>Union des Ressources Internationales SARL</t>
    </r>
  </si>
  <si>
    <r>
      <rPr>
        <sz val="10"/>
        <rFont val="Tw Cen MT"/>
        <family val="2"/>
      </rPr>
      <t>Dankassa-Est</t>
    </r>
  </si>
  <si>
    <r>
      <rPr>
        <sz val="9"/>
        <rFont val="Tw Cen MT"/>
        <family val="2"/>
      </rPr>
      <t>APL-I-82</t>
    </r>
  </si>
  <si>
    <r>
      <rPr>
        <sz val="9"/>
        <rFont val="Tw Cen MT"/>
        <family val="2"/>
      </rPr>
      <t>PR 80/13</t>
    </r>
  </si>
  <si>
    <r>
      <rPr>
        <sz val="9"/>
        <rFont val="Tw Cen MT"/>
        <family val="2"/>
      </rPr>
      <t>Macina Gold SARL</t>
    </r>
  </si>
  <si>
    <r>
      <rPr>
        <sz val="9"/>
        <rFont val="Tw Cen MT"/>
        <family val="2"/>
      </rPr>
      <t>087800887N</t>
    </r>
  </si>
  <si>
    <r>
      <rPr>
        <sz val="10"/>
        <rFont val="Tw Cen MT"/>
        <family val="2"/>
      </rPr>
      <t>Baba</t>
    </r>
  </si>
  <si>
    <r>
      <rPr>
        <sz val="9"/>
        <rFont val="Tw Cen MT"/>
        <family val="2"/>
      </rPr>
      <t>APL-I-820</t>
    </r>
  </si>
  <si>
    <r>
      <rPr>
        <sz val="9"/>
        <rFont val="Tw Cen MT"/>
        <family val="2"/>
      </rPr>
      <t>APL-I-821</t>
    </r>
  </si>
  <si>
    <r>
      <rPr>
        <sz val="9"/>
        <rFont val="Tw Cen MT"/>
        <family val="2"/>
      </rPr>
      <t>APL-I-822</t>
    </r>
  </si>
  <si>
    <r>
      <rPr>
        <sz val="9"/>
        <rFont val="Tw Cen MT"/>
        <family val="2"/>
      </rPr>
      <t>APL-I-823</t>
    </r>
  </si>
  <si>
    <r>
      <rPr>
        <sz val="9"/>
        <rFont val="Tw Cen MT"/>
        <family val="2"/>
      </rPr>
      <t>APL-I-824</t>
    </r>
  </si>
  <si>
    <r>
      <rPr>
        <sz val="10"/>
        <rFont val="Tw Cen MT"/>
        <family val="2"/>
      </rPr>
      <t>Fianana</t>
    </r>
  </si>
  <si>
    <r>
      <rPr>
        <sz val="9"/>
        <rFont val="Tw Cen MT"/>
        <family val="2"/>
      </rPr>
      <t>APL-I-825</t>
    </r>
  </si>
  <si>
    <r>
      <rPr>
        <sz val="9"/>
        <rFont val="Tw Cen MT"/>
        <family val="2"/>
      </rPr>
      <t>APL-I-826</t>
    </r>
  </si>
  <si>
    <r>
      <rPr>
        <sz val="10"/>
        <rFont val="Tw Cen MT"/>
        <family val="2"/>
      </rPr>
      <t>Séridjikourou</t>
    </r>
  </si>
  <si>
    <r>
      <rPr>
        <sz val="9"/>
        <rFont val="Tw Cen MT"/>
        <family val="2"/>
      </rPr>
      <t>APL-I-827</t>
    </r>
  </si>
  <si>
    <r>
      <rPr>
        <sz val="10"/>
        <rFont val="Tw Cen MT"/>
        <family val="2"/>
      </rPr>
      <t>Samalé Est</t>
    </r>
  </si>
  <si>
    <r>
      <rPr>
        <sz val="9"/>
        <rFont val="Tw Cen MT"/>
        <family val="2"/>
      </rPr>
      <t>APL-I-828</t>
    </r>
  </si>
  <si>
    <r>
      <rPr>
        <sz val="9"/>
        <rFont val="Tw Cen MT"/>
        <family val="2"/>
      </rPr>
      <t>Sifmo SA</t>
    </r>
  </si>
  <si>
    <r>
      <rPr>
        <sz val="9"/>
        <rFont val="Tw Cen MT"/>
        <family val="2"/>
      </rPr>
      <t>APL-I-829</t>
    </r>
  </si>
  <si>
    <r>
      <rPr>
        <sz val="9"/>
        <rFont val="Tw Cen MT"/>
        <family val="2"/>
      </rPr>
      <t>APL-I-83</t>
    </r>
  </si>
  <si>
    <r>
      <rPr>
        <sz val="9"/>
        <rFont val="Tw Cen MT"/>
        <family val="2"/>
      </rPr>
      <t>PR 82/13</t>
    </r>
  </si>
  <si>
    <r>
      <rPr>
        <sz val="9"/>
        <rFont val="Tw Cen MT"/>
        <family val="2"/>
      </rPr>
      <t>APL-I-830</t>
    </r>
  </si>
  <si>
    <r>
      <rPr>
        <sz val="9"/>
        <rFont val="Tw Cen MT"/>
        <family val="2"/>
      </rPr>
      <t>PR 1563/18</t>
    </r>
  </si>
  <si>
    <r>
      <rPr>
        <sz val="9"/>
        <rFont val="Tw Cen MT"/>
        <family val="2"/>
      </rPr>
      <t>Traoré Mining And Trading "TMT" SA</t>
    </r>
  </si>
  <si>
    <r>
      <rPr>
        <sz val="9"/>
        <rFont val="Tw Cen MT"/>
        <family val="2"/>
      </rPr>
      <t>086145463W</t>
    </r>
  </si>
  <si>
    <r>
      <rPr>
        <sz val="10"/>
        <rFont val="Tw Cen MT"/>
        <family val="2"/>
      </rPr>
      <t>Balansan</t>
    </r>
  </si>
  <si>
    <r>
      <rPr>
        <sz val="9"/>
        <rFont val="Tw Cen MT"/>
        <family val="2"/>
      </rPr>
      <t>APL-I-831</t>
    </r>
  </si>
  <si>
    <r>
      <rPr>
        <sz val="9"/>
        <rFont val="Tw Cen MT"/>
        <family val="2"/>
      </rPr>
      <t>APL-I-832</t>
    </r>
  </si>
  <si>
    <r>
      <rPr>
        <sz val="9"/>
        <rFont val="Tw Cen MT"/>
        <family val="2"/>
      </rPr>
      <t>PR 668/15</t>
    </r>
  </si>
  <si>
    <r>
      <rPr>
        <sz val="9"/>
        <rFont val="Tw Cen MT"/>
        <family val="2"/>
      </rPr>
      <t>APL-I-833</t>
    </r>
  </si>
  <si>
    <r>
      <rPr>
        <sz val="9"/>
        <rFont val="Tw Cen MT"/>
        <family val="2"/>
      </rPr>
      <t>PR 994/16</t>
    </r>
  </si>
  <si>
    <r>
      <rPr>
        <sz val="9"/>
        <rFont val="Tw Cen MT"/>
        <family val="2"/>
      </rPr>
      <t>Simpa-Mines SARL Unipersonnelle</t>
    </r>
  </si>
  <si>
    <r>
      <rPr>
        <sz val="9"/>
        <rFont val="Tw Cen MT"/>
        <family val="2"/>
      </rPr>
      <t>083328043R</t>
    </r>
  </si>
  <si>
    <r>
      <rPr>
        <sz val="10"/>
        <rFont val="Tw Cen MT"/>
        <family val="2"/>
      </rPr>
      <t xml:space="preserve">Bindougou </t>
    </r>
  </si>
  <si>
    <r>
      <rPr>
        <sz val="9"/>
        <rFont val="Tw Cen MT"/>
        <family val="2"/>
      </rPr>
      <t>APL-I-834</t>
    </r>
  </si>
  <si>
    <r>
      <rPr>
        <sz val="9"/>
        <rFont val="Tw Cen MT"/>
        <family val="2"/>
      </rPr>
      <t>PR 923/16</t>
    </r>
  </si>
  <si>
    <r>
      <rPr>
        <sz val="10"/>
        <rFont val="Tw Cen MT"/>
        <family val="2"/>
      </rPr>
      <t>Nimissila</t>
    </r>
  </si>
  <si>
    <r>
      <rPr>
        <sz val="9"/>
        <rFont val="Tw Cen MT"/>
        <family val="2"/>
      </rPr>
      <t>APL-I-835</t>
    </r>
  </si>
  <si>
    <r>
      <rPr>
        <sz val="9"/>
        <rFont val="Tw Cen MT"/>
        <family val="2"/>
      </rPr>
      <t>PR 876/16</t>
    </r>
  </si>
  <si>
    <r>
      <rPr>
        <sz val="9"/>
        <rFont val="Tw Cen MT"/>
        <family val="2"/>
      </rPr>
      <t>Société Demba Kanté Minière "SDKM"SARL</t>
    </r>
  </si>
  <si>
    <r>
      <rPr>
        <sz val="9"/>
        <rFont val="Tw Cen MT"/>
        <family val="2"/>
      </rPr>
      <t>084122884L</t>
    </r>
  </si>
  <si>
    <r>
      <rPr>
        <sz val="10"/>
        <rFont val="Tw Cen MT"/>
        <family val="2"/>
      </rPr>
      <t>Kodani-Est</t>
    </r>
  </si>
  <si>
    <r>
      <rPr>
        <sz val="9"/>
        <rFont val="Tw Cen MT"/>
        <family val="2"/>
      </rPr>
      <t>APL-I-836</t>
    </r>
  </si>
  <si>
    <r>
      <rPr>
        <sz val="9"/>
        <rFont val="Tw Cen MT"/>
        <family val="2"/>
      </rPr>
      <t>APL-I-837</t>
    </r>
  </si>
  <si>
    <r>
      <rPr>
        <sz val="9"/>
        <rFont val="Tw Cen MT"/>
        <family val="2"/>
      </rPr>
      <t>China Polaris Mines LTD</t>
    </r>
  </si>
  <si>
    <r>
      <rPr>
        <sz val="9"/>
        <rFont val="Tw Cen MT"/>
        <family val="2"/>
      </rPr>
      <t>APL-I-838</t>
    </r>
  </si>
  <si>
    <r>
      <rPr>
        <sz val="9"/>
        <rFont val="Tw Cen MT"/>
        <family val="2"/>
      </rPr>
      <t>Goldex Mining Corporation SARL</t>
    </r>
  </si>
  <si>
    <r>
      <rPr>
        <sz val="9"/>
        <rFont val="Tw Cen MT"/>
        <family val="2"/>
      </rPr>
      <t>084119840Y</t>
    </r>
  </si>
  <si>
    <r>
      <rPr>
        <sz val="9"/>
        <rFont val="Tw Cen MT"/>
        <family val="2"/>
      </rPr>
      <t>APL-I-839</t>
    </r>
  </si>
  <si>
    <r>
      <rPr>
        <sz val="9"/>
        <rFont val="Tw Cen MT"/>
        <family val="2"/>
      </rPr>
      <t>APL-I-84</t>
    </r>
  </si>
  <si>
    <r>
      <rPr>
        <sz val="9"/>
        <rFont val="Tw Cen MT"/>
        <family val="2"/>
      </rPr>
      <t>PR 81/13</t>
    </r>
  </si>
  <si>
    <r>
      <rPr>
        <sz val="10"/>
        <rFont val="Tw Cen MT"/>
        <family val="2"/>
      </rPr>
      <t>Sanakoro</t>
    </r>
  </si>
  <si>
    <r>
      <rPr>
        <sz val="9"/>
        <rFont val="Tw Cen MT"/>
        <family val="2"/>
      </rPr>
      <t>APL-I-840</t>
    </r>
  </si>
  <si>
    <r>
      <rPr>
        <sz val="9"/>
        <rFont val="Tw Cen MT"/>
        <family val="2"/>
      </rPr>
      <t>APL-I-841</t>
    </r>
  </si>
  <si>
    <r>
      <rPr>
        <sz val="10"/>
        <rFont val="Tw Cen MT"/>
        <family val="2"/>
      </rPr>
      <t>Daounabéré-Nord</t>
    </r>
  </si>
  <si>
    <r>
      <rPr>
        <sz val="9"/>
        <rFont val="Tw Cen MT"/>
        <family val="2"/>
      </rPr>
      <t>APL-I-842</t>
    </r>
  </si>
  <si>
    <r>
      <rPr>
        <sz val="9"/>
        <rFont val="Tw Cen MT"/>
        <family val="2"/>
      </rPr>
      <t>Société Saha SARL</t>
    </r>
  </si>
  <si>
    <r>
      <rPr>
        <sz val="9"/>
        <rFont val="Tw Cen MT"/>
        <family val="2"/>
      </rPr>
      <t>015001012K</t>
    </r>
  </si>
  <si>
    <r>
      <rPr>
        <sz val="10"/>
        <rFont val="Tw Cen MT"/>
        <family val="2"/>
      </rPr>
      <t>Galadiou-Sud</t>
    </r>
  </si>
  <si>
    <r>
      <rPr>
        <sz val="9"/>
        <rFont val="Tw Cen MT"/>
        <family val="2"/>
      </rPr>
      <t>APL-I-843</t>
    </r>
  </si>
  <si>
    <r>
      <rPr>
        <sz val="9"/>
        <rFont val="Tw Cen MT"/>
        <family val="2"/>
      </rPr>
      <t>PR 655/15</t>
    </r>
  </si>
  <si>
    <r>
      <rPr>
        <sz val="9"/>
        <rFont val="Tw Cen MT"/>
        <family val="2"/>
      </rPr>
      <t>APL-I-844</t>
    </r>
  </si>
  <si>
    <r>
      <rPr>
        <sz val="10"/>
        <rFont val="Tw Cen MT"/>
        <family val="2"/>
      </rPr>
      <t>Makono-Nord</t>
    </r>
  </si>
  <si>
    <r>
      <rPr>
        <sz val="9"/>
        <rFont val="Tw Cen MT"/>
        <family val="2"/>
      </rPr>
      <t>APL-I-845</t>
    </r>
  </si>
  <si>
    <r>
      <rPr>
        <sz val="9"/>
        <rFont val="Tw Cen MT"/>
        <family val="2"/>
      </rPr>
      <t>AEX 536/15</t>
    </r>
  </si>
  <si>
    <r>
      <rPr>
        <sz val="10"/>
        <rFont val="Tw Cen MT"/>
        <family val="2"/>
      </rPr>
      <t>Timissala</t>
    </r>
  </si>
  <si>
    <r>
      <rPr>
        <sz val="9"/>
        <rFont val="Tw Cen MT"/>
        <family val="2"/>
      </rPr>
      <t>APL-I-846</t>
    </r>
  </si>
  <si>
    <r>
      <rPr>
        <sz val="9"/>
        <rFont val="Tw Cen MT"/>
        <family val="2"/>
      </rPr>
      <t>Sun &amp; Sand Minerals &amp; Metals</t>
    </r>
  </si>
  <si>
    <r>
      <rPr>
        <sz val="9"/>
        <rFont val="Tw Cen MT"/>
        <family val="2"/>
      </rPr>
      <t>085129151T</t>
    </r>
  </si>
  <si>
    <r>
      <rPr>
        <sz val="9"/>
        <rFont val="Tw Cen MT"/>
        <family val="2"/>
      </rPr>
      <t>APL-I-847</t>
    </r>
  </si>
  <si>
    <r>
      <rPr>
        <sz val="9"/>
        <rFont val="Tw Cen MT"/>
        <family val="2"/>
      </rPr>
      <t>APL-I-848</t>
    </r>
  </si>
  <si>
    <r>
      <rPr>
        <sz val="10"/>
        <rFont val="Tw Cen MT"/>
        <family val="2"/>
      </rPr>
      <t>Batouba-Sud</t>
    </r>
  </si>
  <si>
    <r>
      <rPr>
        <sz val="9"/>
        <rFont val="Tw Cen MT"/>
        <family val="2"/>
      </rPr>
      <t>APL-I-849</t>
    </r>
  </si>
  <si>
    <r>
      <rPr>
        <sz val="9"/>
        <rFont val="Tw Cen MT"/>
        <family val="2"/>
      </rPr>
      <t>APL-I-85</t>
    </r>
  </si>
  <si>
    <r>
      <rPr>
        <sz val="9"/>
        <rFont val="Tw Cen MT"/>
        <family val="2"/>
      </rPr>
      <t>PR 83/13</t>
    </r>
  </si>
  <si>
    <r>
      <rPr>
        <sz val="9"/>
        <rFont val="Tw Cen MT"/>
        <family val="2"/>
      </rPr>
      <t>APL-I-850</t>
    </r>
  </si>
  <si>
    <r>
      <rPr>
        <sz val="9"/>
        <rFont val="Tw Cen MT"/>
        <family val="2"/>
      </rPr>
      <t>APL-I-851</t>
    </r>
  </si>
  <si>
    <r>
      <rPr>
        <sz val="9"/>
        <rFont val="Tw Cen MT"/>
        <family val="2"/>
      </rPr>
      <t>APL-I-852</t>
    </r>
  </si>
  <si>
    <r>
      <rPr>
        <sz val="10"/>
        <rFont val="Tw Cen MT"/>
        <family val="2"/>
      </rPr>
      <t>Kenieko</t>
    </r>
  </si>
  <si>
    <r>
      <rPr>
        <sz val="9"/>
        <rFont val="Tw Cen MT"/>
        <family val="2"/>
      </rPr>
      <t>APL-I-853</t>
    </r>
  </si>
  <si>
    <r>
      <rPr>
        <sz val="9"/>
        <rFont val="Tw Cen MT"/>
        <family val="2"/>
      </rPr>
      <t>APL-I-854</t>
    </r>
  </si>
  <si>
    <r>
      <rPr>
        <sz val="9"/>
        <rFont val="Tw Cen MT"/>
        <family val="2"/>
      </rPr>
      <t>APL-I-855</t>
    </r>
  </si>
  <si>
    <r>
      <rPr>
        <sz val="9"/>
        <rFont val="Tw Cen MT"/>
        <family val="2"/>
      </rPr>
      <t>Saint Watson Mining Company Mali SARL</t>
    </r>
  </si>
  <si>
    <r>
      <rPr>
        <sz val="10"/>
        <rFont val="Tw Cen MT"/>
        <family val="2"/>
      </rPr>
      <t>Korosso</t>
    </r>
  </si>
  <si>
    <r>
      <rPr>
        <sz val="9"/>
        <rFont val="Tw Cen MT"/>
        <family val="2"/>
      </rPr>
      <t>APL-I-856</t>
    </r>
  </si>
  <si>
    <r>
      <rPr>
        <sz val="10"/>
        <rFont val="Tw Cen MT"/>
        <family val="2"/>
      </rPr>
      <t>Figuira Tomo</t>
    </r>
  </si>
  <si>
    <r>
      <rPr>
        <sz val="9"/>
        <rFont val="Tw Cen MT"/>
        <family val="2"/>
      </rPr>
      <t>APL-I-857</t>
    </r>
  </si>
  <si>
    <r>
      <rPr>
        <sz val="9"/>
        <rFont val="Tw Cen MT"/>
        <family val="2"/>
      </rPr>
      <t>Fakoly Gold SARL</t>
    </r>
  </si>
  <si>
    <r>
      <rPr>
        <sz val="10"/>
        <rFont val="Tw Cen MT"/>
        <family val="2"/>
      </rPr>
      <t>Sokolon-Sud</t>
    </r>
  </si>
  <si>
    <r>
      <rPr>
        <sz val="9"/>
        <rFont val="Tw Cen MT"/>
        <family val="2"/>
      </rPr>
      <t>APL-I-858</t>
    </r>
  </si>
  <si>
    <r>
      <rPr>
        <sz val="9"/>
        <rFont val="Tw Cen MT"/>
        <family val="2"/>
      </rPr>
      <t>Sekou Minerais SARL</t>
    </r>
  </si>
  <si>
    <r>
      <rPr>
        <sz val="10"/>
        <rFont val="Tw Cen MT"/>
        <family val="2"/>
      </rPr>
      <t>Tiénino</t>
    </r>
  </si>
  <si>
    <r>
      <rPr>
        <sz val="9"/>
        <rFont val="Tw Cen MT"/>
        <family val="2"/>
      </rPr>
      <t>APL-I-859</t>
    </r>
  </si>
  <si>
    <r>
      <rPr>
        <sz val="9"/>
        <rFont val="Tw Cen MT"/>
        <family val="2"/>
      </rPr>
      <t>Titanas S.A</t>
    </r>
  </si>
  <si>
    <r>
      <rPr>
        <sz val="9"/>
        <rFont val="Tw Cen MT"/>
        <family val="2"/>
      </rPr>
      <t>084115467G</t>
    </r>
  </si>
  <si>
    <r>
      <rPr>
        <sz val="9"/>
        <rFont val="Tw Cen MT"/>
        <family val="2"/>
      </rPr>
      <t>APL-I-86</t>
    </r>
  </si>
  <si>
    <r>
      <rPr>
        <sz val="9"/>
        <rFont val="Tw Cen MT"/>
        <family val="2"/>
      </rPr>
      <t>PR 84/13</t>
    </r>
  </si>
  <si>
    <r>
      <rPr>
        <sz val="10"/>
        <rFont val="Tw Cen MT"/>
        <family val="2"/>
      </rPr>
      <t>Fataka</t>
    </r>
  </si>
  <si>
    <r>
      <rPr>
        <sz val="9"/>
        <rFont val="Tw Cen MT"/>
        <family val="2"/>
      </rPr>
      <t>APL-I-860</t>
    </r>
  </si>
  <si>
    <r>
      <rPr>
        <sz val="9"/>
        <rFont val="Tw Cen MT"/>
        <family val="2"/>
      </rPr>
      <t>Xin Long S.A</t>
    </r>
  </si>
  <si>
    <r>
      <rPr>
        <sz val="9"/>
        <rFont val="Tw Cen MT"/>
        <family val="2"/>
      </rPr>
      <t>087800790L</t>
    </r>
  </si>
  <si>
    <r>
      <rPr>
        <sz val="10"/>
        <rFont val="Tw Cen MT"/>
        <family val="2"/>
      </rPr>
      <t>Alhamdoulilaye</t>
    </r>
  </si>
  <si>
    <r>
      <rPr>
        <sz val="9"/>
        <rFont val="Tw Cen MT"/>
        <family val="2"/>
      </rPr>
      <t>APL-I-861</t>
    </r>
  </si>
  <si>
    <r>
      <rPr>
        <sz val="10"/>
        <rFont val="Tw Cen MT"/>
        <family val="2"/>
      </rPr>
      <t>Hérémakono</t>
    </r>
  </si>
  <si>
    <r>
      <rPr>
        <sz val="9"/>
        <rFont val="Tw Cen MT"/>
        <family val="2"/>
      </rPr>
      <t>APL-I-862</t>
    </r>
  </si>
  <si>
    <r>
      <rPr>
        <sz val="9"/>
        <rFont val="Tw Cen MT"/>
        <family val="2"/>
      </rPr>
      <t>SMS.BTP</t>
    </r>
  </si>
  <si>
    <r>
      <rPr>
        <sz val="9"/>
        <rFont val="Tw Cen MT"/>
        <family val="2"/>
      </rPr>
      <t>082222808A</t>
    </r>
  </si>
  <si>
    <r>
      <rPr>
        <sz val="10"/>
        <rFont val="Tw Cen MT"/>
        <family val="2"/>
      </rPr>
      <t>Koasso</t>
    </r>
  </si>
  <si>
    <r>
      <rPr>
        <sz val="9"/>
        <rFont val="Tw Cen MT"/>
        <family val="2"/>
      </rPr>
      <t>APL-I-863</t>
    </r>
  </si>
  <si>
    <r>
      <rPr>
        <sz val="10"/>
        <rFont val="Tw Cen MT"/>
        <family val="2"/>
      </rPr>
      <t>Toundifara</t>
    </r>
  </si>
  <si>
    <r>
      <rPr>
        <sz val="9"/>
        <rFont val="Tw Cen MT"/>
        <family val="2"/>
      </rPr>
      <t>APL-I-864</t>
    </r>
  </si>
  <si>
    <r>
      <rPr>
        <sz val="9"/>
        <rFont val="Tw Cen MT"/>
        <family val="2"/>
      </rPr>
      <t>APL-I-865</t>
    </r>
  </si>
  <si>
    <r>
      <rPr>
        <sz val="10"/>
        <rFont val="Tw Cen MT"/>
        <family val="2"/>
      </rPr>
      <t>Dankassa-Ouest</t>
    </r>
  </si>
  <si>
    <r>
      <rPr>
        <sz val="9"/>
        <rFont val="Tw Cen MT"/>
        <family val="2"/>
      </rPr>
      <t>APL-I-866</t>
    </r>
  </si>
  <si>
    <r>
      <rPr>
        <sz val="9"/>
        <rFont val="Tw Cen MT"/>
        <family val="2"/>
      </rPr>
      <t>APL-I-867</t>
    </r>
  </si>
  <si>
    <r>
      <rPr>
        <sz val="10"/>
        <rFont val="Tw Cen MT"/>
        <family val="2"/>
      </rPr>
      <t>Tiedougoubou</t>
    </r>
  </si>
  <si>
    <r>
      <rPr>
        <sz val="9"/>
        <rFont val="Tw Cen MT"/>
        <family val="2"/>
      </rPr>
      <t>APL-I-868</t>
    </r>
  </si>
  <si>
    <r>
      <rPr>
        <sz val="10"/>
        <rFont val="Tw Cen MT"/>
        <family val="2"/>
      </rPr>
      <t>Nafadji Nord</t>
    </r>
  </si>
  <si>
    <r>
      <rPr>
        <sz val="9"/>
        <rFont val="Tw Cen MT"/>
        <family val="2"/>
      </rPr>
      <t>APL-I-869</t>
    </r>
  </si>
  <si>
    <r>
      <rPr>
        <sz val="10"/>
        <rFont val="Tw Cen MT"/>
        <family val="2"/>
      </rPr>
      <t>Diabé</t>
    </r>
  </si>
  <si>
    <r>
      <rPr>
        <sz val="9"/>
        <rFont val="Tw Cen MT"/>
        <family val="2"/>
      </rPr>
      <t>APL-I-87</t>
    </r>
  </si>
  <si>
    <r>
      <rPr>
        <sz val="9"/>
        <rFont val="Tw Cen MT"/>
        <family val="2"/>
      </rPr>
      <t>PR 85/13</t>
    </r>
  </si>
  <si>
    <r>
      <rPr>
        <sz val="9"/>
        <rFont val="Tw Cen MT"/>
        <family val="2"/>
      </rPr>
      <t>Emas Keikoro SARL</t>
    </r>
  </si>
  <si>
    <r>
      <rPr>
        <sz val="10"/>
        <rFont val="Tw Cen MT"/>
        <family val="2"/>
      </rPr>
      <t>Keikoro</t>
    </r>
  </si>
  <si>
    <r>
      <rPr>
        <sz val="9"/>
        <rFont val="Tw Cen MT"/>
        <family val="2"/>
      </rPr>
      <t>APL-I-870</t>
    </r>
  </si>
  <si>
    <r>
      <rPr>
        <sz val="9"/>
        <rFont val="Tw Cen MT"/>
        <family val="2"/>
      </rPr>
      <t>APL-I-871</t>
    </r>
  </si>
  <si>
    <r>
      <rPr>
        <sz val="9"/>
        <rFont val="Tw Cen MT"/>
        <family val="2"/>
      </rPr>
      <t>AE 647/15</t>
    </r>
  </si>
  <si>
    <r>
      <rPr>
        <sz val="9"/>
        <rFont val="Tw Cen MT"/>
        <family val="2"/>
      </rPr>
      <t>APL-I-872</t>
    </r>
  </si>
  <si>
    <r>
      <rPr>
        <sz val="9"/>
        <rFont val="Tw Cen MT"/>
        <family val="2"/>
      </rPr>
      <t>Bit Mining SARL</t>
    </r>
  </si>
  <si>
    <r>
      <rPr>
        <sz val="9"/>
        <rFont val="Tw Cen MT"/>
        <family val="2"/>
      </rPr>
      <t>082230119B</t>
    </r>
  </si>
  <si>
    <r>
      <rPr>
        <sz val="10"/>
        <rFont val="Tw Cen MT"/>
        <family val="2"/>
      </rPr>
      <t>Deguela</t>
    </r>
  </si>
  <si>
    <r>
      <rPr>
        <sz val="9"/>
        <rFont val="Tw Cen MT"/>
        <family val="2"/>
      </rPr>
      <t>APL-I-873</t>
    </r>
  </si>
  <si>
    <r>
      <rPr>
        <sz val="10"/>
        <rFont val="Tw Cen MT"/>
        <family val="2"/>
      </rPr>
      <t>Makono-Sud</t>
    </r>
  </si>
  <si>
    <r>
      <rPr>
        <sz val="9"/>
        <rFont val="Tw Cen MT"/>
        <family val="2"/>
      </rPr>
      <t>APL-I-874</t>
    </r>
  </si>
  <si>
    <r>
      <rPr>
        <sz val="9"/>
        <rFont val="Tw Cen MT"/>
        <family val="2"/>
      </rPr>
      <t>APL-I-875</t>
    </r>
  </si>
  <si>
    <r>
      <rPr>
        <sz val="10"/>
        <rFont val="Tw Cen MT"/>
        <family val="2"/>
      </rPr>
      <t>Katibougou</t>
    </r>
  </si>
  <si>
    <r>
      <rPr>
        <sz val="9"/>
        <rFont val="Tw Cen MT"/>
        <family val="2"/>
      </rPr>
      <t>APL-I-876</t>
    </r>
  </si>
  <si>
    <r>
      <rPr>
        <sz val="9"/>
        <rFont val="Tw Cen MT"/>
        <family val="2"/>
      </rPr>
      <t>AE 978/16</t>
    </r>
  </si>
  <si>
    <r>
      <rPr>
        <sz val="10"/>
        <rFont val="Tw Cen MT"/>
        <family val="2"/>
      </rPr>
      <t>Finkolo-Ouest</t>
    </r>
  </si>
  <si>
    <r>
      <rPr>
        <sz val="9"/>
        <rFont val="Tw Cen MT"/>
        <family val="2"/>
      </rPr>
      <t>APL-I-877</t>
    </r>
  </si>
  <si>
    <r>
      <rPr>
        <sz val="9"/>
        <rFont val="Tw Cen MT"/>
        <family val="2"/>
      </rPr>
      <t>Dantoumague Karan SARL</t>
    </r>
  </si>
  <si>
    <r>
      <rPr>
        <sz val="9"/>
        <rFont val="Tw Cen MT"/>
        <family val="2"/>
      </rPr>
      <t>APL-I-878</t>
    </r>
  </si>
  <si>
    <r>
      <rPr>
        <sz val="9"/>
        <rFont val="Tw Cen MT"/>
        <family val="2"/>
      </rPr>
      <t>APL-I-879</t>
    </r>
  </si>
  <si>
    <r>
      <rPr>
        <sz val="9"/>
        <rFont val="Tw Cen MT"/>
        <family val="2"/>
      </rPr>
      <t>APL-I-88</t>
    </r>
  </si>
  <si>
    <r>
      <rPr>
        <sz val="9"/>
        <rFont val="Tw Cen MT"/>
        <family val="2"/>
      </rPr>
      <t>PR 86/13</t>
    </r>
  </si>
  <si>
    <r>
      <rPr>
        <sz val="10"/>
        <rFont val="Tw Cen MT"/>
        <family val="2"/>
      </rPr>
      <t>Sombo</t>
    </r>
  </si>
  <si>
    <r>
      <rPr>
        <sz val="9"/>
        <rFont val="Tw Cen MT"/>
        <family val="2"/>
      </rPr>
      <t>APL-I-880</t>
    </r>
  </si>
  <si>
    <r>
      <rPr>
        <sz val="9"/>
        <rFont val="Tw Cen MT"/>
        <family val="2"/>
      </rPr>
      <t>AEX 540/15</t>
    </r>
  </si>
  <si>
    <r>
      <rPr>
        <sz val="9"/>
        <rFont val="Tw Cen MT"/>
        <family val="2"/>
      </rPr>
      <t>APL-I-881</t>
    </r>
  </si>
  <si>
    <r>
      <rPr>
        <sz val="9"/>
        <rFont val="Tw Cen MT"/>
        <family val="2"/>
      </rPr>
      <t>AE 781/16</t>
    </r>
  </si>
  <si>
    <r>
      <rPr>
        <sz val="9"/>
        <rFont val="Tw Cen MT"/>
        <family val="2"/>
      </rPr>
      <t>APL-I-882</t>
    </r>
  </si>
  <si>
    <r>
      <rPr>
        <sz val="9"/>
        <rFont val="Tw Cen MT"/>
        <family val="2"/>
      </rPr>
      <t>Société Saha Sarl</t>
    </r>
  </si>
  <si>
    <r>
      <rPr>
        <sz val="9"/>
        <rFont val="Tw Cen MT"/>
        <family val="2"/>
      </rPr>
      <t>APL-I-883</t>
    </r>
  </si>
  <si>
    <r>
      <rPr>
        <sz val="10"/>
        <rFont val="Tw Cen MT"/>
        <family val="2"/>
      </rPr>
      <t>Ngabakoro Droit</t>
    </r>
  </si>
  <si>
    <r>
      <rPr>
        <sz val="9"/>
        <rFont val="Tw Cen MT"/>
        <family val="2"/>
      </rPr>
      <t>APL-I-884</t>
    </r>
  </si>
  <si>
    <r>
      <rPr>
        <sz val="10"/>
        <rFont val="Tw Cen MT"/>
        <family val="2"/>
      </rPr>
      <t>Bankora</t>
    </r>
  </si>
  <si>
    <r>
      <rPr>
        <sz val="9"/>
        <rFont val="Tw Cen MT"/>
        <family val="2"/>
      </rPr>
      <t>APL-I-885</t>
    </r>
  </si>
  <si>
    <r>
      <rPr>
        <sz val="10"/>
        <rFont val="Tw Cen MT"/>
        <family val="2"/>
      </rPr>
      <t>Yoro</t>
    </r>
  </si>
  <si>
    <r>
      <rPr>
        <sz val="9"/>
        <rFont val="Tw Cen MT"/>
        <family val="2"/>
      </rPr>
      <t>APL-I-886</t>
    </r>
  </si>
  <si>
    <r>
      <rPr>
        <sz val="10"/>
        <rFont val="Tw Cen MT"/>
        <family val="2"/>
      </rPr>
      <t>Lou</t>
    </r>
  </si>
  <si>
    <r>
      <rPr>
        <sz val="9"/>
        <rFont val="Tw Cen MT"/>
        <family val="2"/>
      </rPr>
      <t>APL-I-887</t>
    </r>
  </si>
  <si>
    <r>
      <rPr>
        <sz val="9"/>
        <rFont val="Tw Cen MT"/>
        <family val="2"/>
      </rPr>
      <t>APL-I-888</t>
    </r>
  </si>
  <si>
    <r>
      <rPr>
        <sz val="9"/>
        <rFont val="Tw Cen MT"/>
        <family val="2"/>
      </rPr>
      <t>APL-I-889</t>
    </r>
  </si>
  <si>
    <r>
      <rPr>
        <sz val="9"/>
        <rFont val="Tw Cen MT"/>
        <family val="2"/>
      </rPr>
      <t>APL-I-89</t>
    </r>
  </si>
  <si>
    <r>
      <rPr>
        <sz val="9"/>
        <rFont val="Tw Cen MT"/>
        <family val="2"/>
      </rPr>
      <t>PR 87/13</t>
    </r>
  </si>
  <si>
    <r>
      <rPr>
        <sz val="10"/>
        <rFont val="Tw Cen MT"/>
        <family val="2"/>
      </rPr>
      <t>Deguedomou</t>
    </r>
  </si>
  <si>
    <r>
      <rPr>
        <sz val="9"/>
        <rFont val="Tw Cen MT"/>
        <family val="2"/>
      </rPr>
      <t>APL-I-890</t>
    </r>
  </si>
  <si>
    <r>
      <rPr>
        <sz val="9"/>
        <rFont val="Tw Cen MT"/>
        <family val="2"/>
      </rPr>
      <t>Somacog</t>
    </r>
  </si>
  <si>
    <r>
      <rPr>
        <sz val="9"/>
        <rFont val="Tw Cen MT"/>
        <family val="2"/>
      </rPr>
      <t>025003438B</t>
    </r>
  </si>
  <si>
    <r>
      <rPr>
        <sz val="9"/>
        <rFont val="Tw Cen MT"/>
        <family val="2"/>
      </rPr>
      <t>APL-I-891</t>
    </r>
  </si>
  <si>
    <r>
      <rPr>
        <sz val="10"/>
        <rFont val="Tw Cen MT"/>
        <family val="2"/>
      </rPr>
      <t>Afia</t>
    </r>
  </si>
  <si>
    <r>
      <rPr>
        <sz val="9"/>
        <rFont val="Tw Cen MT"/>
        <family val="2"/>
      </rPr>
      <t>APL-I-892</t>
    </r>
  </si>
  <si>
    <r>
      <rPr>
        <sz val="10"/>
        <rFont val="Tw Cen MT"/>
        <family val="2"/>
      </rPr>
      <t>Bélékono</t>
    </r>
  </si>
  <si>
    <r>
      <rPr>
        <sz val="9"/>
        <rFont val="Tw Cen MT"/>
        <family val="2"/>
      </rPr>
      <t>APL-I-893</t>
    </r>
  </si>
  <si>
    <r>
      <rPr>
        <sz val="9"/>
        <rFont val="Tw Cen MT"/>
        <family val="2"/>
      </rPr>
      <t>Seama-SARL</t>
    </r>
  </si>
  <si>
    <r>
      <rPr>
        <sz val="9"/>
        <rFont val="Tw Cen MT"/>
        <family val="2"/>
      </rPr>
      <t>APL-I-894</t>
    </r>
  </si>
  <si>
    <r>
      <rPr>
        <sz val="10"/>
        <rFont val="Tw Cen MT"/>
        <family val="2"/>
      </rPr>
      <t>Djidiana</t>
    </r>
  </si>
  <si>
    <r>
      <rPr>
        <sz val="9"/>
        <rFont val="Tw Cen MT"/>
        <family val="2"/>
      </rPr>
      <t>APL-I-895</t>
    </r>
  </si>
  <si>
    <r>
      <rPr>
        <sz val="9"/>
        <rFont val="Tw Cen MT"/>
        <family val="2"/>
      </rPr>
      <t>Général Seydy Ba-Poulo  (GSB SARL)</t>
    </r>
  </si>
  <si>
    <r>
      <rPr>
        <sz val="10"/>
        <rFont val="Tw Cen MT"/>
        <family val="2"/>
      </rPr>
      <t>Gouantou</t>
    </r>
  </si>
  <si>
    <r>
      <rPr>
        <sz val="9"/>
        <rFont val="Tw Cen MT"/>
        <family val="2"/>
      </rPr>
      <t>APL-I-896</t>
    </r>
  </si>
  <si>
    <r>
      <rPr>
        <sz val="9"/>
        <rFont val="Tw Cen MT"/>
        <family val="2"/>
      </rPr>
      <t>MICOST SARL</t>
    </r>
  </si>
  <si>
    <r>
      <rPr>
        <sz val="9"/>
        <rFont val="Tw Cen MT"/>
        <family val="2"/>
      </rPr>
      <t>086129037K</t>
    </r>
  </si>
  <si>
    <r>
      <rPr>
        <sz val="9"/>
        <rFont val="Tw Cen MT"/>
        <family val="2"/>
      </rPr>
      <t>APL-I-897</t>
    </r>
  </si>
  <si>
    <r>
      <rPr>
        <sz val="9"/>
        <rFont val="Tw Cen MT"/>
        <family val="2"/>
      </rPr>
      <t>Yari Mining-SARL</t>
    </r>
  </si>
  <si>
    <r>
      <rPr>
        <sz val="9"/>
        <rFont val="Tw Cen MT"/>
        <family val="2"/>
      </rPr>
      <t>APL-I-898</t>
    </r>
  </si>
  <si>
    <r>
      <rPr>
        <sz val="9"/>
        <rFont val="Tw Cen MT"/>
        <family val="2"/>
      </rPr>
      <t>APL-I-899</t>
    </r>
  </si>
  <si>
    <r>
      <rPr>
        <sz val="9"/>
        <rFont val="Tw Cen MT"/>
        <family val="2"/>
      </rPr>
      <t>APL-I-9</t>
    </r>
  </si>
  <si>
    <r>
      <rPr>
        <sz val="9"/>
        <rFont val="Tw Cen MT"/>
        <family val="2"/>
      </rPr>
      <t>PR 7/11</t>
    </r>
  </si>
  <si>
    <r>
      <rPr>
        <sz val="9"/>
        <rFont val="Tw Cen MT"/>
        <family val="2"/>
      </rPr>
      <t>APL-I-90</t>
    </r>
  </si>
  <si>
    <r>
      <rPr>
        <sz val="9"/>
        <rFont val="Tw Cen MT"/>
        <family val="2"/>
      </rPr>
      <t>AE 88/13</t>
    </r>
  </si>
  <si>
    <r>
      <rPr>
        <sz val="9"/>
        <rFont val="Tw Cen MT"/>
        <family val="2"/>
      </rPr>
      <t>APL-I-900</t>
    </r>
  </si>
  <si>
    <r>
      <rPr>
        <sz val="9"/>
        <rFont val="Tw Cen MT"/>
        <family val="2"/>
      </rPr>
      <t>Somicom SARL</t>
    </r>
  </si>
  <si>
    <r>
      <rPr>
        <sz val="9"/>
        <rFont val="Tw Cen MT"/>
        <family val="2"/>
      </rPr>
      <t>084117274F</t>
    </r>
  </si>
  <si>
    <r>
      <rPr>
        <sz val="10"/>
        <rFont val="Tw Cen MT"/>
        <family val="2"/>
      </rPr>
      <t>Diran</t>
    </r>
  </si>
  <si>
    <r>
      <rPr>
        <sz val="9"/>
        <rFont val="Tw Cen MT"/>
        <family val="2"/>
      </rPr>
      <t>APL-I-901</t>
    </r>
  </si>
  <si>
    <r>
      <rPr>
        <sz val="9"/>
        <rFont val="Tw Cen MT"/>
        <family val="2"/>
      </rPr>
      <t>Kasli Gold Mali S.A</t>
    </r>
  </si>
  <si>
    <r>
      <rPr>
        <sz val="10"/>
        <rFont val="Tw Cen MT"/>
        <family val="2"/>
      </rPr>
      <t>Karagouan</t>
    </r>
  </si>
  <si>
    <r>
      <rPr>
        <sz val="9"/>
        <rFont val="Tw Cen MT"/>
        <family val="2"/>
      </rPr>
      <t>APL-I-902</t>
    </r>
  </si>
  <si>
    <r>
      <rPr>
        <sz val="9"/>
        <rFont val="Tw Cen MT"/>
        <family val="2"/>
      </rPr>
      <t>Société d'Exploitation Minière de Recherche et d'Exploitation(SOMIREEX-SARL)</t>
    </r>
  </si>
  <si>
    <r>
      <rPr>
        <sz val="10"/>
        <rFont val="Tw Cen MT"/>
        <family val="2"/>
      </rPr>
      <t>Diessou</t>
    </r>
  </si>
  <si>
    <r>
      <rPr>
        <sz val="9"/>
        <rFont val="Tw Cen MT"/>
        <family val="2"/>
      </rPr>
      <t>APL-I-903</t>
    </r>
  </si>
  <si>
    <r>
      <rPr>
        <sz val="9"/>
        <rFont val="Tw Cen MT"/>
        <family val="2"/>
      </rPr>
      <t>Filon d'or</t>
    </r>
  </si>
  <si>
    <r>
      <rPr>
        <sz val="10"/>
        <rFont val="Tw Cen MT"/>
        <family val="2"/>
      </rPr>
      <t>Guélébé Anagas</t>
    </r>
  </si>
  <si>
    <r>
      <rPr>
        <sz val="9"/>
        <rFont val="Tw Cen MT"/>
        <family val="2"/>
      </rPr>
      <t>APL-I-904</t>
    </r>
  </si>
  <si>
    <r>
      <rPr>
        <sz val="9"/>
        <rFont val="Tw Cen MT"/>
        <family val="2"/>
      </rPr>
      <t>Entreprise Togorangue SARL</t>
    </r>
  </si>
  <si>
    <r>
      <rPr>
        <sz val="10"/>
        <rFont val="Tw Cen MT"/>
        <family val="2"/>
      </rPr>
      <t>Sambaouessi</t>
    </r>
  </si>
  <si>
    <r>
      <rPr>
        <sz val="9"/>
        <rFont val="Tw Cen MT"/>
        <family val="2"/>
      </rPr>
      <t>APL-I-905</t>
    </r>
  </si>
  <si>
    <r>
      <rPr>
        <sz val="10"/>
        <rFont val="Tw Cen MT"/>
        <family val="2"/>
      </rPr>
      <t>Meguélou</t>
    </r>
  </si>
  <si>
    <r>
      <rPr>
        <sz val="9"/>
        <rFont val="Tw Cen MT"/>
        <family val="2"/>
      </rPr>
      <t>APL-I-906</t>
    </r>
  </si>
  <si>
    <r>
      <rPr>
        <sz val="9"/>
        <rFont val="Tw Cen MT"/>
        <family val="2"/>
      </rPr>
      <t>PR 1049/17</t>
    </r>
  </si>
  <si>
    <r>
      <rPr>
        <sz val="10"/>
        <rFont val="Tw Cen MT"/>
        <family val="2"/>
      </rPr>
      <t>Kofia-II</t>
    </r>
  </si>
  <si>
    <r>
      <rPr>
        <sz val="9"/>
        <rFont val="Tw Cen MT"/>
        <family val="2"/>
      </rPr>
      <t>APL-I-907</t>
    </r>
  </si>
  <si>
    <r>
      <rPr>
        <sz val="9"/>
        <rFont val="Tw Cen MT"/>
        <family val="2"/>
      </rPr>
      <t>SOGEFERT</t>
    </r>
  </si>
  <si>
    <r>
      <rPr>
        <sz val="9"/>
        <rFont val="Tw Cen MT"/>
        <family val="2"/>
      </rPr>
      <t>085116651H</t>
    </r>
  </si>
  <si>
    <r>
      <rPr>
        <sz val="10"/>
        <rFont val="Tw Cen MT"/>
        <family val="2"/>
      </rPr>
      <t>Denderesso</t>
    </r>
  </si>
  <si>
    <r>
      <rPr>
        <sz val="9"/>
        <rFont val="Tw Cen MT"/>
        <family val="2"/>
      </rPr>
      <t>APL-I-908</t>
    </r>
  </si>
  <si>
    <r>
      <rPr>
        <sz val="9"/>
        <rFont val="Tw Cen MT"/>
        <family val="2"/>
      </rPr>
      <t>PR 532/15</t>
    </r>
  </si>
  <si>
    <r>
      <rPr>
        <sz val="9"/>
        <rFont val="Tw Cen MT"/>
        <family val="2"/>
      </rPr>
      <t>APL-I-909</t>
    </r>
  </si>
  <si>
    <r>
      <rPr>
        <sz val="9"/>
        <rFont val="Tw Cen MT"/>
        <family val="2"/>
      </rPr>
      <t>PR 873/16</t>
    </r>
  </si>
  <si>
    <r>
      <rPr>
        <sz val="10"/>
        <rFont val="Tw Cen MT"/>
        <family val="2"/>
      </rPr>
      <t>Malikila</t>
    </r>
  </si>
  <si>
    <r>
      <rPr>
        <sz val="9"/>
        <rFont val="Tw Cen MT"/>
        <family val="2"/>
      </rPr>
      <t>APL-I-91</t>
    </r>
  </si>
  <si>
    <r>
      <rPr>
        <sz val="9"/>
        <rFont val="Tw Cen MT"/>
        <family val="2"/>
      </rPr>
      <t>Alliance Ressources SARL</t>
    </r>
  </si>
  <si>
    <r>
      <rPr>
        <sz val="9"/>
        <rFont val="Tw Cen MT"/>
        <family val="2"/>
      </rPr>
      <t>APL-I-910</t>
    </r>
  </si>
  <si>
    <r>
      <rPr>
        <sz val="9"/>
        <rFont val="Tw Cen MT"/>
        <family val="2"/>
      </rPr>
      <t>AEX 533/15</t>
    </r>
  </si>
  <si>
    <r>
      <rPr>
        <sz val="9"/>
        <rFont val="Tw Cen MT"/>
        <family val="2"/>
      </rPr>
      <t>APL-I-911</t>
    </r>
  </si>
  <si>
    <r>
      <rPr>
        <sz val="9"/>
        <rFont val="Tw Cen MT"/>
        <family val="2"/>
      </rPr>
      <t>AEX 534/15</t>
    </r>
  </si>
  <si>
    <r>
      <rPr>
        <sz val="10"/>
        <rFont val="Tw Cen MT"/>
        <family val="2"/>
      </rPr>
      <t>Missabala</t>
    </r>
  </si>
  <si>
    <r>
      <rPr>
        <sz val="9"/>
        <rFont val="Tw Cen MT"/>
        <family val="2"/>
      </rPr>
      <t>APL-I-912</t>
    </r>
  </si>
  <si>
    <r>
      <rPr>
        <sz val="9"/>
        <rFont val="Tw Cen MT"/>
        <family val="2"/>
      </rPr>
      <t>PR 1044/17</t>
    </r>
  </si>
  <si>
    <r>
      <rPr>
        <sz val="9"/>
        <rFont val="Tw Cen MT"/>
        <family val="2"/>
      </rPr>
      <t>APL-I-913</t>
    </r>
  </si>
  <si>
    <r>
      <rPr>
        <sz val="9"/>
        <rFont val="Tw Cen MT"/>
        <family val="2"/>
      </rPr>
      <t>AEX 567/15</t>
    </r>
  </si>
  <si>
    <r>
      <rPr>
        <sz val="9"/>
        <rFont val="Tw Cen MT"/>
        <family val="2"/>
      </rPr>
      <t>APL-I-914</t>
    </r>
  </si>
  <si>
    <r>
      <rPr>
        <sz val="9"/>
        <rFont val="Tw Cen MT"/>
        <family val="2"/>
      </rPr>
      <t>PR 709/15</t>
    </r>
  </si>
  <si>
    <r>
      <rPr>
        <sz val="9"/>
        <rFont val="Tw Cen MT"/>
        <family val="2"/>
      </rPr>
      <t>APL-I-915</t>
    </r>
  </si>
  <si>
    <r>
      <rPr>
        <sz val="9"/>
        <rFont val="Tw Cen MT"/>
        <family val="2"/>
      </rPr>
      <t>PR 646/15</t>
    </r>
  </si>
  <si>
    <r>
      <rPr>
        <sz val="9"/>
        <rFont val="Tw Cen MT"/>
        <family val="2"/>
      </rPr>
      <t>APL-I-916</t>
    </r>
  </si>
  <si>
    <r>
      <rPr>
        <sz val="9"/>
        <rFont val="Tw Cen MT"/>
        <family val="2"/>
      </rPr>
      <t>APL-I-917</t>
    </r>
  </si>
  <si>
    <r>
      <rPr>
        <sz val="9"/>
        <rFont val="Tw Cen MT"/>
        <family val="2"/>
      </rPr>
      <t>PR 1645/18</t>
    </r>
  </si>
  <si>
    <r>
      <rPr>
        <sz val="10"/>
        <rFont val="Tw Cen MT"/>
        <family val="2"/>
      </rPr>
      <t>Berila-Sud</t>
    </r>
  </si>
  <si>
    <r>
      <rPr>
        <sz val="9"/>
        <rFont val="Tw Cen MT"/>
        <family val="2"/>
      </rPr>
      <t>APL-I-918</t>
    </r>
  </si>
  <si>
    <r>
      <rPr>
        <sz val="9"/>
        <rFont val="Tw Cen MT"/>
        <family val="2"/>
      </rPr>
      <t>Bamaba Group Mining (BMB-GROUP MINING)</t>
    </r>
  </si>
  <si>
    <r>
      <rPr>
        <sz val="9"/>
        <rFont val="Tw Cen MT"/>
        <family val="2"/>
      </rPr>
      <t>083327878P</t>
    </r>
  </si>
  <si>
    <r>
      <rPr>
        <sz val="10"/>
        <rFont val="Tw Cen MT"/>
        <family val="2"/>
      </rPr>
      <t>Fanatié Koro</t>
    </r>
  </si>
  <si>
    <r>
      <rPr>
        <sz val="9"/>
        <rFont val="Tw Cen MT"/>
        <family val="2"/>
      </rPr>
      <t>APL-I-919</t>
    </r>
  </si>
  <si>
    <r>
      <rPr>
        <sz val="9"/>
        <rFont val="Tw Cen MT"/>
        <family val="2"/>
      </rPr>
      <t>AE 652/15</t>
    </r>
  </si>
  <si>
    <r>
      <rPr>
        <sz val="9"/>
        <rFont val="Tw Cen MT"/>
        <family val="2"/>
      </rPr>
      <t>Velona Commercial Mali (V.C.M- SARL)</t>
    </r>
  </si>
  <si>
    <r>
      <rPr>
        <sz val="9"/>
        <rFont val="Tw Cen MT"/>
        <family val="2"/>
      </rPr>
      <t>087800813A</t>
    </r>
  </si>
  <si>
    <r>
      <rPr>
        <sz val="10"/>
        <rFont val="Tw Cen MT"/>
        <family val="2"/>
      </rPr>
      <t>Samalé-Est</t>
    </r>
  </si>
  <si>
    <r>
      <rPr>
        <sz val="9"/>
        <rFont val="Tw Cen MT"/>
        <family val="2"/>
      </rPr>
      <t>APL-I-92</t>
    </r>
  </si>
  <si>
    <r>
      <rPr>
        <sz val="9"/>
        <rFont val="Tw Cen MT"/>
        <family val="2"/>
      </rPr>
      <t>APL-I-920</t>
    </r>
  </si>
  <si>
    <r>
      <rPr>
        <sz val="9"/>
        <rFont val="Tw Cen MT"/>
        <family val="2"/>
      </rPr>
      <t>Ouani Or SARl</t>
    </r>
  </si>
  <si>
    <r>
      <rPr>
        <sz val="10"/>
        <rFont val="Tw Cen MT"/>
        <family val="2"/>
      </rPr>
      <t>Tonfala Nord</t>
    </r>
  </si>
  <si>
    <r>
      <rPr>
        <sz val="9"/>
        <rFont val="Tw Cen MT"/>
        <family val="2"/>
      </rPr>
      <t>APL-I-921</t>
    </r>
  </si>
  <si>
    <r>
      <rPr>
        <sz val="10"/>
        <rFont val="Tw Cen MT"/>
        <family val="2"/>
      </rPr>
      <t>Bindougou</t>
    </r>
  </si>
  <si>
    <r>
      <rPr>
        <sz val="9"/>
        <rFont val="Tw Cen MT"/>
        <family val="2"/>
      </rPr>
      <t>APL-I-922</t>
    </r>
  </si>
  <si>
    <r>
      <rPr>
        <sz val="9"/>
        <rFont val="Tw Cen MT"/>
        <family val="2"/>
      </rPr>
      <t>AEX 566/15</t>
    </r>
  </si>
  <si>
    <r>
      <rPr>
        <sz val="9"/>
        <rFont val="Tw Cen MT"/>
        <family val="2"/>
      </rPr>
      <t>APL-I-923</t>
    </r>
  </si>
  <si>
    <r>
      <rPr>
        <sz val="9"/>
        <rFont val="Tw Cen MT"/>
        <family val="2"/>
      </rPr>
      <t>AEX 565/15</t>
    </r>
  </si>
  <si>
    <r>
      <rPr>
        <sz val="10"/>
        <rFont val="Tw Cen MT"/>
        <family val="2"/>
      </rPr>
      <t>Wili Willi-Ouest</t>
    </r>
  </si>
  <si>
    <r>
      <rPr>
        <sz val="9"/>
        <rFont val="Tw Cen MT"/>
        <family val="2"/>
      </rPr>
      <t>APL-I-924</t>
    </r>
  </si>
  <si>
    <r>
      <rPr>
        <sz val="9"/>
        <rFont val="Tw Cen MT"/>
        <family val="2"/>
      </rPr>
      <t>AEX 568/15</t>
    </r>
  </si>
  <si>
    <r>
      <rPr>
        <sz val="9"/>
        <rFont val="Tw Cen MT"/>
        <family val="2"/>
      </rPr>
      <t>APL-I-925</t>
    </r>
  </si>
  <si>
    <r>
      <rPr>
        <sz val="9"/>
        <rFont val="Tw Cen MT"/>
        <family val="2"/>
      </rPr>
      <t>AEX 564/15</t>
    </r>
  </si>
  <si>
    <r>
      <rPr>
        <sz val="9"/>
        <rFont val="Tw Cen MT"/>
        <family val="2"/>
      </rPr>
      <t>APL-I-926</t>
    </r>
  </si>
  <si>
    <r>
      <rPr>
        <sz val="9"/>
        <rFont val="Tw Cen MT"/>
        <family val="2"/>
      </rPr>
      <t>Chrisben International SA</t>
    </r>
  </si>
  <si>
    <r>
      <rPr>
        <sz val="9"/>
        <rFont val="Tw Cen MT"/>
        <family val="2"/>
      </rPr>
      <t>0841123367N</t>
    </r>
  </si>
  <si>
    <r>
      <rPr>
        <sz val="10"/>
        <rFont val="Tw Cen MT"/>
        <family val="2"/>
      </rPr>
      <t>Dialakoroni</t>
    </r>
  </si>
  <si>
    <r>
      <rPr>
        <sz val="9"/>
        <rFont val="Tw Cen MT"/>
        <family val="2"/>
      </rPr>
      <t>APL-I-927</t>
    </r>
  </si>
  <si>
    <r>
      <rPr>
        <sz val="9"/>
        <rFont val="Tw Cen MT"/>
        <family val="2"/>
      </rPr>
      <t>AEX 541/15</t>
    </r>
  </si>
  <si>
    <r>
      <rPr>
        <sz val="9"/>
        <rFont val="Tw Cen MT"/>
        <family val="2"/>
      </rPr>
      <t>APL-I-928</t>
    </r>
  </si>
  <si>
    <r>
      <rPr>
        <sz val="9"/>
        <rFont val="Tw Cen MT"/>
        <family val="2"/>
      </rPr>
      <t>AEX 542/15</t>
    </r>
  </si>
  <si>
    <r>
      <rPr>
        <sz val="9"/>
        <rFont val="Tw Cen MT"/>
        <family val="2"/>
      </rPr>
      <t>APL-I-929</t>
    </r>
  </si>
  <si>
    <r>
      <rPr>
        <sz val="9"/>
        <rFont val="Tw Cen MT"/>
        <family val="2"/>
      </rPr>
      <t>AEX 543/15</t>
    </r>
  </si>
  <si>
    <r>
      <rPr>
        <sz val="10"/>
        <rFont val="Tw Cen MT"/>
        <family val="2"/>
      </rPr>
      <t>Seno</t>
    </r>
  </si>
  <si>
    <r>
      <rPr>
        <sz val="9"/>
        <rFont val="Tw Cen MT"/>
        <family val="2"/>
      </rPr>
      <t>APL-I-93</t>
    </r>
  </si>
  <si>
    <r>
      <rPr>
        <sz val="9"/>
        <rFont val="Tw Cen MT"/>
        <family val="2"/>
      </rPr>
      <t>PR 89/13</t>
    </r>
  </si>
  <si>
    <r>
      <rPr>
        <sz val="10"/>
        <rFont val="Tw Cen MT"/>
        <family val="2"/>
      </rPr>
      <t>Bérélé</t>
    </r>
  </si>
  <si>
    <r>
      <rPr>
        <sz val="9"/>
        <rFont val="Tw Cen MT"/>
        <family val="2"/>
      </rPr>
      <t>APL-I-930</t>
    </r>
  </si>
  <si>
    <r>
      <rPr>
        <sz val="9"/>
        <rFont val="Tw Cen MT"/>
        <family val="2"/>
      </rPr>
      <t>AEX 544/15</t>
    </r>
  </si>
  <si>
    <r>
      <rPr>
        <sz val="9"/>
        <rFont val="Tw Cen MT"/>
        <family val="2"/>
      </rPr>
      <t>APL-I-931</t>
    </r>
  </si>
  <si>
    <r>
      <rPr>
        <sz val="9"/>
        <rFont val="Tw Cen MT"/>
        <family val="2"/>
      </rPr>
      <t>AEX 545/15</t>
    </r>
  </si>
  <si>
    <r>
      <rPr>
        <sz val="9"/>
        <rFont val="Tw Cen MT"/>
        <family val="2"/>
      </rPr>
      <t>APL-I-932</t>
    </r>
  </si>
  <si>
    <r>
      <rPr>
        <sz val="9"/>
        <rFont val="Tw Cen MT"/>
        <family val="2"/>
      </rPr>
      <t>AEX 546/15</t>
    </r>
  </si>
  <si>
    <r>
      <rPr>
        <sz val="10"/>
        <rFont val="Tw Cen MT"/>
        <family val="2"/>
      </rPr>
      <t>Mérigouéla</t>
    </r>
  </si>
  <si>
    <r>
      <rPr>
        <sz val="9"/>
        <rFont val="Tw Cen MT"/>
        <family val="2"/>
      </rPr>
      <t>APL-I-933</t>
    </r>
  </si>
  <si>
    <r>
      <rPr>
        <sz val="9"/>
        <rFont val="Tw Cen MT"/>
        <family val="2"/>
      </rPr>
      <t>AEX 547/15</t>
    </r>
  </si>
  <si>
    <r>
      <rPr>
        <sz val="10"/>
        <rFont val="Tw Cen MT"/>
        <family val="2"/>
      </rPr>
      <t>Djindié Nord Est</t>
    </r>
  </si>
  <si>
    <r>
      <rPr>
        <sz val="9"/>
        <rFont val="Tw Cen MT"/>
        <family val="2"/>
      </rPr>
      <t>APL-I-934</t>
    </r>
  </si>
  <si>
    <r>
      <rPr>
        <sz val="9"/>
        <rFont val="Tw Cen MT"/>
        <family val="2"/>
      </rPr>
      <t>AEX 548/15</t>
    </r>
  </si>
  <si>
    <r>
      <rPr>
        <sz val="9"/>
        <rFont val="Tw Cen MT"/>
        <family val="2"/>
      </rPr>
      <t>APL-I-935</t>
    </r>
  </si>
  <si>
    <r>
      <rPr>
        <sz val="9"/>
        <rFont val="Tw Cen MT"/>
        <family val="2"/>
      </rPr>
      <t>AEX 549/15</t>
    </r>
  </si>
  <si>
    <r>
      <rPr>
        <sz val="10"/>
        <rFont val="Tw Cen MT"/>
        <family val="2"/>
      </rPr>
      <t>Bladie</t>
    </r>
  </si>
  <si>
    <r>
      <rPr>
        <sz val="9"/>
        <rFont val="Tw Cen MT"/>
        <family val="2"/>
      </rPr>
      <t>APL-I-936</t>
    </r>
  </si>
  <si>
    <r>
      <rPr>
        <sz val="9"/>
        <rFont val="Tw Cen MT"/>
        <family val="2"/>
      </rPr>
      <t>AEX 550/15</t>
    </r>
  </si>
  <si>
    <r>
      <rPr>
        <sz val="9"/>
        <rFont val="Tw Cen MT"/>
        <family val="2"/>
      </rPr>
      <t>Oura SARL</t>
    </r>
  </si>
  <si>
    <r>
      <rPr>
        <sz val="9"/>
        <rFont val="Tw Cen MT"/>
        <family val="2"/>
      </rPr>
      <t>086134145B</t>
    </r>
  </si>
  <si>
    <r>
      <rPr>
        <sz val="10"/>
        <rFont val="Tw Cen MT"/>
        <family val="2"/>
      </rPr>
      <t>Dontekéré</t>
    </r>
  </si>
  <si>
    <r>
      <rPr>
        <sz val="9"/>
        <rFont val="Tw Cen MT"/>
        <family val="2"/>
      </rPr>
      <t>APL-I-937</t>
    </r>
  </si>
  <si>
    <r>
      <rPr>
        <sz val="9"/>
        <rFont val="Tw Cen MT"/>
        <family val="2"/>
      </rPr>
      <t>AEX 551/15</t>
    </r>
  </si>
  <si>
    <r>
      <rPr>
        <sz val="9"/>
        <rFont val="Tw Cen MT"/>
        <family val="2"/>
      </rPr>
      <t>APL-I-938</t>
    </r>
  </si>
  <si>
    <r>
      <rPr>
        <sz val="10"/>
        <rFont val="Tw Cen MT"/>
        <family val="2"/>
      </rPr>
      <t>Diala-Sud</t>
    </r>
  </si>
  <si>
    <r>
      <rPr>
        <sz val="9"/>
        <rFont val="Tw Cen MT"/>
        <family val="2"/>
      </rPr>
      <t>APL-I-939</t>
    </r>
  </si>
  <si>
    <r>
      <rPr>
        <sz val="9"/>
        <rFont val="Tw Cen MT"/>
        <family val="2"/>
      </rPr>
      <t>AEX 552/15</t>
    </r>
  </si>
  <si>
    <r>
      <rPr>
        <sz val="10"/>
        <rFont val="Tw Cen MT"/>
        <family val="2"/>
      </rPr>
      <t>Tintiba Nord</t>
    </r>
  </si>
  <si>
    <r>
      <rPr>
        <sz val="9"/>
        <rFont val="Tw Cen MT"/>
        <family val="2"/>
      </rPr>
      <t>APL-I-94</t>
    </r>
  </si>
  <si>
    <r>
      <rPr>
        <sz val="9"/>
        <rFont val="Tw Cen MT"/>
        <family val="2"/>
      </rPr>
      <t>PR 90/13</t>
    </r>
  </si>
  <si>
    <r>
      <rPr>
        <sz val="10"/>
        <rFont val="Tw Cen MT"/>
        <family val="2"/>
      </rPr>
      <t>Manankoulou Sud</t>
    </r>
  </si>
  <si>
    <r>
      <rPr>
        <sz val="9"/>
        <rFont val="Tw Cen MT"/>
        <family val="2"/>
      </rPr>
      <t>APL-I-940</t>
    </r>
  </si>
  <si>
    <r>
      <rPr>
        <sz val="9"/>
        <rFont val="Tw Cen MT"/>
        <family val="2"/>
      </rPr>
      <t>AEX 553/15</t>
    </r>
  </si>
  <si>
    <r>
      <rPr>
        <sz val="9"/>
        <rFont val="Tw Cen MT"/>
        <family val="2"/>
      </rPr>
      <t>APL-I-941</t>
    </r>
  </si>
  <si>
    <r>
      <rPr>
        <sz val="9"/>
        <rFont val="Tw Cen MT"/>
        <family val="2"/>
      </rPr>
      <t>AEX 554/15</t>
    </r>
  </si>
  <si>
    <r>
      <rPr>
        <sz val="9"/>
        <rFont val="Tw Cen MT"/>
        <family val="2"/>
      </rPr>
      <t>APL-I-942</t>
    </r>
  </si>
  <si>
    <r>
      <rPr>
        <sz val="9"/>
        <rFont val="Tw Cen MT"/>
        <family val="2"/>
      </rPr>
      <t>AEX 555/15</t>
    </r>
  </si>
  <si>
    <r>
      <rPr>
        <sz val="10"/>
        <rFont val="Tw Cen MT"/>
        <family val="2"/>
      </rPr>
      <t>Tiorola Nord</t>
    </r>
  </si>
  <si>
    <r>
      <rPr>
        <sz val="9"/>
        <rFont val="Tw Cen MT"/>
        <family val="2"/>
      </rPr>
      <t>APL-I-943</t>
    </r>
  </si>
  <si>
    <r>
      <rPr>
        <sz val="9"/>
        <rFont val="Tw Cen MT"/>
        <family val="2"/>
      </rPr>
      <t>AEX 556/15</t>
    </r>
  </si>
  <si>
    <r>
      <rPr>
        <sz val="9"/>
        <rFont val="Tw Cen MT"/>
        <family val="2"/>
      </rPr>
      <t>APL-I-944</t>
    </r>
  </si>
  <si>
    <r>
      <rPr>
        <sz val="9"/>
        <rFont val="Tw Cen MT"/>
        <family val="2"/>
      </rPr>
      <t>AEX 557/15</t>
    </r>
  </si>
  <si>
    <r>
      <rPr>
        <sz val="9"/>
        <rFont val="Tw Cen MT"/>
        <family val="2"/>
      </rPr>
      <t>APL-I-945</t>
    </r>
  </si>
  <si>
    <r>
      <rPr>
        <sz val="9"/>
        <rFont val="Tw Cen MT"/>
        <family val="2"/>
      </rPr>
      <t>AEX 558/15</t>
    </r>
  </si>
  <si>
    <r>
      <rPr>
        <sz val="10"/>
        <rFont val="Tw Cen MT"/>
        <family val="2"/>
      </rPr>
      <t>Djibroula</t>
    </r>
  </si>
  <si>
    <r>
      <rPr>
        <sz val="9"/>
        <rFont val="Tw Cen MT"/>
        <family val="2"/>
      </rPr>
      <t>APL-I-946</t>
    </r>
  </si>
  <si>
    <r>
      <rPr>
        <sz val="9"/>
        <rFont val="Tw Cen MT"/>
        <family val="2"/>
      </rPr>
      <t>AEX 559/15</t>
    </r>
  </si>
  <si>
    <r>
      <rPr>
        <sz val="9"/>
        <rFont val="Tw Cen MT"/>
        <family val="2"/>
      </rPr>
      <t>M.C.O. INDUSTRIE-SARL</t>
    </r>
  </si>
  <si>
    <r>
      <rPr>
        <sz val="10"/>
        <rFont val="Tw Cen MT"/>
        <family val="2"/>
      </rPr>
      <t>Dogo</t>
    </r>
  </si>
  <si>
    <r>
      <rPr>
        <sz val="9"/>
        <rFont val="Tw Cen MT"/>
        <family val="2"/>
      </rPr>
      <t>APL-I-947</t>
    </r>
  </si>
  <si>
    <r>
      <rPr>
        <sz val="9"/>
        <rFont val="Tw Cen MT"/>
        <family val="2"/>
      </rPr>
      <t>AEX 560/15</t>
    </r>
  </si>
  <si>
    <r>
      <rPr>
        <sz val="9"/>
        <rFont val="Tw Cen MT"/>
        <family val="2"/>
      </rPr>
      <t>Lory Sanu Sarl</t>
    </r>
  </si>
  <si>
    <r>
      <rPr>
        <sz val="9"/>
        <rFont val="Tw Cen MT"/>
        <family val="2"/>
      </rPr>
      <t>08613270SY</t>
    </r>
  </si>
  <si>
    <r>
      <rPr>
        <sz val="10"/>
        <rFont val="Tw Cen MT"/>
        <family val="2"/>
      </rPr>
      <t>Mala</t>
    </r>
  </si>
  <si>
    <r>
      <rPr>
        <sz val="9"/>
        <rFont val="Tw Cen MT"/>
        <family val="2"/>
      </rPr>
      <t>APL-I-948</t>
    </r>
  </si>
  <si>
    <r>
      <rPr>
        <sz val="9"/>
        <rFont val="Tw Cen MT"/>
        <family val="2"/>
      </rPr>
      <t>AEX 561/15</t>
    </r>
  </si>
  <si>
    <r>
      <rPr>
        <sz val="9"/>
        <rFont val="Tw Cen MT"/>
        <family val="2"/>
      </rPr>
      <t>Marwood Technologies Mali (MTM) SARL</t>
    </r>
  </si>
  <si>
    <r>
      <rPr>
        <sz val="9"/>
        <rFont val="Tw Cen MT"/>
        <family val="2"/>
      </rPr>
      <t>APL-I-949</t>
    </r>
  </si>
  <si>
    <r>
      <rPr>
        <sz val="9"/>
        <rFont val="Tw Cen MT"/>
        <family val="2"/>
      </rPr>
      <t>AEX 562/15</t>
    </r>
  </si>
  <si>
    <r>
      <rPr>
        <sz val="9"/>
        <rFont val="Tw Cen MT"/>
        <family val="2"/>
      </rPr>
      <t>Songhai Gold Mali</t>
    </r>
  </si>
  <si>
    <r>
      <rPr>
        <sz val="9"/>
        <rFont val="Tw Cen MT"/>
        <family val="2"/>
      </rPr>
      <t>APL-I-95</t>
    </r>
  </si>
  <si>
    <r>
      <rPr>
        <sz val="9"/>
        <rFont val="Tw Cen MT"/>
        <family val="2"/>
      </rPr>
      <t>PR 91/13</t>
    </r>
  </si>
  <si>
    <r>
      <rPr>
        <sz val="10"/>
        <rFont val="Tw Cen MT"/>
        <family val="2"/>
      </rPr>
      <t>Diendio-Sud</t>
    </r>
  </si>
  <si>
    <r>
      <rPr>
        <sz val="9"/>
        <rFont val="Tw Cen MT"/>
        <family val="2"/>
      </rPr>
      <t>APL-I-950</t>
    </r>
  </si>
  <si>
    <r>
      <rPr>
        <sz val="9"/>
        <rFont val="Tw Cen MT"/>
        <family val="2"/>
      </rPr>
      <t>AEX 563/15</t>
    </r>
  </si>
  <si>
    <r>
      <rPr>
        <sz val="9"/>
        <rFont val="Tw Cen MT"/>
        <family val="2"/>
      </rPr>
      <t>APL-I-951</t>
    </r>
  </si>
  <si>
    <r>
      <rPr>
        <sz val="9"/>
        <rFont val="Tw Cen MT"/>
        <family val="2"/>
      </rPr>
      <t>PR 2540/21</t>
    </r>
  </si>
  <si>
    <r>
      <rPr>
        <sz val="10"/>
        <rFont val="Tw Cen MT"/>
        <family val="2"/>
      </rPr>
      <t>Baroumba</t>
    </r>
  </si>
  <si>
    <r>
      <rPr>
        <sz val="9"/>
        <rFont val="Tw Cen MT"/>
        <family val="2"/>
      </rPr>
      <t>APL-I-952</t>
    </r>
  </si>
  <si>
    <r>
      <rPr>
        <sz val="9"/>
        <rFont val="Tw Cen MT"/>
        <family val="2"/>
      </rPr>
      <t>APL-I-953</t>
    </r>
  </si>
  <si>
    <r>
      <rPr>
        <sz val="9"/>
        <rFont val="Tw Cen MT"/>
        <family val="2"/>
      </rPr>
      <t>APL-I-954</t>
    </r>
  </si>
  <si>
    <r>
      <rPr>
        <sz val="9"/>
        <rFont val="Tw Cen MT"/>
        <family val="2"/>
      </rPr>
      <t>AEX 599/15</t>
    </r>
  </si>
  <si>
    <r>
      <rPr>
        <sz val="9"/>
        <rFont val="Tw Cen MT"/>
        <family val="2"/>
      </rPr>
      <t>APL-I-955</t>
    </r>
  </si>
  <si>
    <r>
      <rPr>
        <sz val="9"/>
        <rFont val="Tw Cen MT"/>
        <family val="2"/>
      </rPr>
      <t>APL-I-956</t>
    </r>
  </si>
  <si>
    <r>
      <rPr>
        <sz val="10"/>
        <rFont val="Tw Cen MT"/>
        <family val="2"/>
      </rPr>
      <t>Dialafara-Ouest</t>
    </r>
  </si>
  <si>
    <r>
      <rPr>
        <sz val="9"/>
        <rFont val="Tw Cen MT"/>
        <family val="2"/>
      </rPr>
      <t>APL-I-957</t>
    </r>
  </si>
  <si>
    <r>
      <rPr>
        <sz val="9"/>
        <rFont val="Tw Cen MT"/>
        <family val="2"/>
      </rPr>
      <t>Haïda-Corps-SARL</t>
    </r>
  </si>
  <si>
    <r>
      <rPr>
        <sz val="9"/>
        <rFont val="Tw Cen MT"/>
        <family val="2"/>
      </rPr>
      <t>073316089D</t>
    </r>
  </si>
  <si>
    <r>
      <rPr>
        <sz val="10"/>
        <rFont val="Tw Cen MT"/>
        <family val="2"/>
      </rPr>
      <t>Kourou Kegni</t>
    </r>
  </si>
  <si>
    <r>
      <rPr>
        <sz val="9"/>
        <rFont val="Tw Cen MT"/>
        <family val="2"/>
      </rPr>
      <t>APL-I-958</t>
    </r>
  </si>
  <si>
    <r>
      <rPr>
        <sz val="9"/>
        <rFont val="Tw Cen MT"/>
        <family val="2"/>
      </rPr>
      <t>AEX 569/15</t>
    </r>
  </si>
  <si>
    <r>
      <rPr>
        <sz val="9"/>
        <rFont val="Tw Cen MT"/>
        <family val="2"/>
      </rPr>
      <t>APL-I-959</t>
    </r>
  </si>
  <si>
    <r>
      <rPr>
        <sz val="9"/>
        <rFont val="Tw Cen MT"/>
        <family val="2"/>
      </rPr>
      <t>Entreprise d'orpaillage de Blandinsou</t>
    </r>
  </si>
  <si>
    <r>
      <rPr>
        <sz val="9"/>
        <rFont val="Tw Cen MT"/>
        <family val="2"/>
      </rPr>
      <t>28-08-2012</t>
    </r>
  </si>
  <si>
    <r>
      <rPr>
        <sz val="10"/>
        <rFont val="Tw Cen MT"/>
        <family val="2"/>
      </rPr>
      <t>Dialafara-Sud</t>
    </r>
  </si>
  <si>
    <r>
      <rPr>
        <sz val="9"/>
        <rFont val="Tw Cen MT"/>
        <family val="2"/>
      </rPr>
      <t>APL-I-96</t>
    </r>
  </si>
  <si>
    <r>
      <rPr>
        <sz val="9"/>
        <rFont val="Tw Cen MT"/>
        <family val="2"/>
      </rPr>
      <t>PR 92/13</t>
    </r>
  </si>
  <si>
    <r>
      <rPr>
        <sz val="10"/>
        <rFont val="Tw Cen MT"/>
        <family val="2"/>
      </rPr>
      <t>Kofia Sud</t>
    </r>
  </si>
  <si>
    <r>
      <rPr>
        <sz val="9"/>
        <rFont val="Tw Cen MT"/>
        <family val="2"/>
      </rPr>
      <t>APL-I-960</t>
    </r>
  </si>
  <si>
    <r>
      <rPr>
        <sz val="9"/>
        <rFont val="Tw Cen MT"/>
        <family val="2"/>
      </rPr>
      <t>AEX 577/15</t>
    </r>
  </si>
  <si>
    <r>
      <rPr>
        <sz val="10"/>
        <rFont val="Tw Cen MT"/>
        <family val="2"/>
      </rPr>
      <t>Baninkoro</t>
    </r>
  </si>
  <si>
    <r>
      <rPr>
        <sz val="9"/>
        <rFont val="Tw Cen MT"/>
        <family val="2"/>
      </rPr>
      <t>APL-I-961</t>
    </r>
  </si>
  <si>
    <r>
      <rPr>
        <sz val="9"/>
        <rFont val="Tw Cen MT"/>
        <family val="2"/>
      </rPr>
      <t>Cristal Gold Mali SARL</t>
    </r>
  </si>
  <si>
    <r>
      <rPr>
        <sz val="9"/>
        <rFont val="Tw Cen MT"/>
        <family val="2"/>
      </rPr>
      <t>084123493H</t>
    </r>
  </si>
  <si>
    <r>
      <rPr>
        <sz val="10"/>
        <rFont val="Tw Cen MT"/>
        <family val="2"/>
      </rPr>
      <t>Douni-Est</t>
    </r>
  </si>
  <si>
    <r>
      <rPr>
        <sz val="9"/>
        <rFont val="Tw Cen MT"/>
        <family val="2"/>
      </rPr>
      <t>APL-I-962</t>
    </r>
  </si>
  <si>
    <r>
      <rPr>
        <sz val="9"/>
        <rFont val="Tw Cen MT"/>
        <family val="2"/>
      </rPr>
      <t>PR 777/16</t>
    </r>
  </si>
  <si>
    <r>
      <rPr>
        <sz val="9"/>
        <rFont val="Tw Cen MT"/>
        <family val="2"/>
      </rPr>
      <t>APL-I-963</t>
    </r>
  </si>
  <si>
    <r>
      <rPr>
        <sz val="10"/>
        <rFont val="Tw Cen MT"/>
        <family val="2"/>
      </rPr>
      <t>Dontékélé</t>
    </r>
  </si>
  <si>
    <r>
      <rPr>
        <sz val="9"/>
        <rFont val="Tw Cen MT"/>
        <family val="2"/>
      </rPr>
      <t>APL-I-964</t>
    </r>
  </si>
  <si>
    <r>
      <rPr>
        <sz val="9"/>
        <rFont val="Tw Cen MT"/>
        <family val="2"/>
      </rPr>
      <t>AE 638/15</t>
    </r>
  </si>
  <si>
    <r>
      <rPr>
        <sz val="9"/>
        <rFont val="Tw Cen MT"/>
        <family val="2"/>
      </rPr>
      <t>Concorde Mali Sarl</t>
    </r>
  </si>
  <si>
    <r>
      <rPr>
        <sz val="9"/>
        <rFont val="Tw Cen MT"/>
        <family val="2"/>
      </rPr>
      <t>083316103N</t>
    </r>
  </si>
  <si>
    <r>
      <rPr>
        <sz val="10"/>
        <rFont val="Tw Cen MT"/>
        <family val="2"/>
      </rPr>
      <t>Konian</t>
    </r>
  </si>
  <si>
    <r>
      <rPr>
        <sz val="9"/>
        <rFont val="Tw Cen MT"/>
        <family val="2"/>
      </rPr>
      <t>APL-I-965</t>
    </r>
  </si>
  <si>
    <r>
      <rPr>
        <sz val="9"/>
        <rFont val="Tw Cen MT"/>
        <family val="2"/>
      </rPr>
      <t>APL-I-966</t>
    </r>
  </si>
  <si>
    <r>
      <rPr>
        <sz val="9"/>
        <rFont val="Tw Cen MT"/>
        <family val="2"/>
      </rPr>
      <t>AEX 587/15</t>
    </r>
  </si>
  <si>
    <r>
      <rPr>
        <sz val="10"/>
        <rFont val="Tw Cen MT"/>
        <family val="2"/>
      </rPr>
      <t>Sibinndi NW</t>
    </r>
  </si>
  <si>
    <r>
      <rPr>
        <sz val="9"/>
        <rFont val="Tw Cen MT"/>
        <family val="2"/>
      </rPr>
      <t>APL-I-967</t>
    </r>
  </si>
  <si>
    <r>
      <rPr>
        <sz val="9"/>
        <rFont val="Tw Cen MT"/>
        <family val="2"/>
      </rPr>
      <t>AEX 586/15</t>
    </r>
  </si>
  <si>
    <r>
      <rPr>
        <sz val="10"/>
        <rFont val="Tw Cen MT"/>
        <family val="2"/>
      </rPr>
      <t>Sibinndi NE</t>
    </r>
  </si>
  <si>
    <r>
      <rPr>
        <sz val="9"/>
        <rFont val="Tw Cen MT"/>
        <family val="2"/>
      </rPr>
      <t>APL-I-968</t>
    </r>
  </si>
  <si>
    <r>
      <rPr>
        <sz val="9"/>
        <rFont val="Tw Cen MT"/>
        <family val="2"/>
      </rPr>
      <t>AP 772/16</t>
    </r>
  </si>
  <si>
    <r>
      <rPr>
        <sz val="9"/>
        <rFont val="Tw Cen MT"/>
        <family val="2"/>
      </rPr>
      <t>Société TANBAOURA (SO.TAN-SARL)</t>
    </r>
  </si>
  <si>
    <r>
      <rPr>
        <sz val="9"/>
        <rFont val="Tw Cen MT"/>
        <family val="2"/>
      </rPr>
      <t>083327536C</t>
    </r>
  </si>
  <si>
    <r>
      <rPr>
        <sz val="10"/>
        <rFont val="Tw Cen MT"/>
        <family val="2"/>
      </rPr>
      <t>Safarhadala-Nord</t>
    </r>
  </si>
  <si>
    <r>
      <rPr>
        <sz val="9"/>
        <rFont val="Tw Cen MT"/>
        <family val="2"/>
      </rPr>
      <t>APL-I-969</t>
    </r>
  </si>
  <si>
    <r>
      <rPr>
        <sz val="9"/>
        <rFont val="Tw Cen MT"/>
        <family val="2"/>
      </rPr>
      <t>AEX 600/15</t>
    </r>
  </si>
  <si>
    <r>
      <rPr>
        <sz val="9"/>
        <rFont val="Tw Cen MT"/>
        <family val="2"/>
      </rPr>
      <t>B.S.D Minerales SARL</t>
    </r>
  </si>
  <si>
    <r>
      <rPr>
        <sz val="9"/>
        <rFont val="Tw Cen MT"/>
        <family val="2"/>
      </rPr>
      <t>082228070E</t>
    </r>
  </si>
  <si>
    <r>
      <rPr>
        <sz val="9"/>
        <rFont val="Tw Cen MT"/>
        <family val="2"/>
      </rPr>
      <t>APL-I-97</t>
    </r>
  </si>
  <si>
    <r>
      <rPr>
        <sz val="9"/>
        <rFont val="Tw Cen MT"/>
        <family val="2"/>
      </rPr>
      <t>PR 93/13</t>
    </r>
  </si>
  <si>
    <r>
      <rPr>
        <sz val="10"/>
        <rFont val="Tw Cen MT"/>
        <family val="2"/>
      </rPr>
      <t>Siribaya Centre</t>
    </r>
  </si>
  <si>
    <r>
      <rPr>
        <sz val="9"/>
        <rFont val="Tw Cen MT"/>
        <family val="2"/>
      </rPr>
      <t>APL-I-970</t>
    </r>
  </si>
  <si>
    <r>
      <rPr>
        <sz val="9"/>
        <rFont val="Tw Cen MT"/>
        <family val="2"/>
      </rPr>
      <t>PR 1202/17</t>
    </r>
  </si>
  <si>
    <r>
      <rPr>
        <sz val="10"/>
        <rFont val="Tw Cen MT"/>
        <family val="2"/>
      </rPr>
      <t>Satifara-Ouest</t>
    </r>
  </si>
  <si>
    <r>
      <rPr>
        <sz val="9"/>
        <rFont val="Tw Cen MT"/>
        <family val="2"/>
      </rPr>
      <t>APL-I-971</t>
    </r>
  </si>
  <si>
    <r>
      <rPr>
        <sz val="9"/>
        <rFont val="Tw Cen MT"/>
        <family val="2"/>
      </rPr>
      <t>PR 703/15</t>
    </r>
  </si>
  <si>
    <r>
      <rPr>
        <sz val="10"/>
        <rFont val="Tw Cen MT"/>
        <family val="2"/>
      </rPr>
      <t>Balandougou-Sud</t>
    </r>
  </si>
  <si>
    <r>
      <rPr>
        <sz val="9"/>
        <rFont val="Tw Cen MT"/>
        <family val="2"/>
      </rPr>
      <t>APL-I-972</t>
    </r>
  </si>
  <si>
    <r>
      <rPr>
        <sz val="9"/>
        <rFont val="Tw Cen MT"/>
        <family val="2"/>
      </rPr>
      <t>PR 704/15</t>
    </r>
  </si>
  <si>
    <r>
      <rPr>
        <sz val="9"/>
        <rFont val="Tw Cen MT"/>
        <family val="2"/>
      </rPr>
      <t>APL-I-973</t>
    </r>
  </si>
  <si>
    <r>
      <rPr>
        <sz val="9"/>
        <rFont val="Tw Cen MT"/>
        <family val="2"/>
      </rPr>
      <t>AEX 601/15</t>
    </r>
  </si>
  <si>
    <r>
      <rPr>
        <sz val="10"/>
        <rFont val="Tw Cen MT"/>
        <family val="2"/>
      </rPr>
      <t>Siriba</t>
    </r>
  </si>
  <si>
    <r>
      <rPr>
        <sz val="9"/>
        <rFont val="Tw Cen MT"/>
        <family val="2"/>
      </rPr>
      <t>APL-I-974</t>
    </r>
  </si>
  <si>
    <r>
      <rPr>
        <sz val="10"/>
        <rFont val="Tw Cen MT"/>
        <family val="2"/>
      </rPr>
      <t>Bladié</t>
    </r>
  </si>
  <si>
    <r>
      <rPr>
        <sz val="9"/>
        <rFont val="Tw Cen MT"/>
        <family val="2"/>
      </rPr>
      <t>APL-I-975</t>
    </r>
  </si>
  <si>
    <r>
      <rPr>
        <sz val="9"/>
        <rFont val="Tw Cen MT"/>
        <family val="2"/>
      </rPr>
      <t>Union Gold Mining SARL</t>
    </r>
  </si>
  <si>
    <r>
      <rPr>
        <sz val="9"/>
        <rFont val="Tw Cen MT"/>
        <family val="2"/>
      </rPr>
      <t>APL-I-976</t>
    </r>
  </si>
  <si>
    <r>
      <rPr>
        <sz val="9"/>
        <rFont val="Tw Cen MT"/>
        <family val="2"/>
      </rPr>
      <t>AEX 585/15</t>
    </r>
  </si>
  <si>
    <r>
      <rPr>
        <sz val="9"/>
        <rFont val="Tw Cen MT"/>
        <family val="2"/>
      </rPr>
      <t>APL-I-977</t>
    </r>
  </si>
  <si>
    <r>
      <rPr>
        <sz val="9"/>
        <rFont val="Tw Cen MT"/>
        <family val="2"/>
      </rPr>
      <t>AEX 580/15</t>
    </r>
  </si>
  <si>
    <r>
      <rPr>
        <sz val="9"/>
        <rFont val="Tw Cen MT"/>
        <family val="2"/>
      </rPr>
      <t>APL-I-978</t>
    </r>
  </si>
  <si>
    <r>
      <rPr>
        <sz val="9"/>
        <rFont val="Tw Cen MT"/>
        <family val="2"/>
      </rPr>
      <t>AEX 602/15</t>
    </r>
  </si>
  <si>
    <r>
      <rPr>
        <sz val="9"/>
        <rFont val="Tw Cen MT"/>
        <family val="2"/>
      </rPr>
      <t>Diarra Entreprise</t>
    </r>
  </si>
  <si>
    <r>
      <rPr>
        <sz val="9"/>
        <rFont val="Tw Cen MT"/>
        <family val="2"/>
      </rPr>
      <t>0510001117W</t>
    </r>
  </si>
  <si>
    <r>
      <rPr>
        <sz val="10"/>
        <rFont val="Tw Cen MT"/>
        <family val="2"/>
      </rPr>
      <t>Fiko</t>
    </r>
  </si>
  <si>
    <r>
      <rPr>
        <sz val="9"/>
        <rFont val="Tw Cen MT"/>
        <family val="2"/>
      </rPr>
      <t>APL-I-979</t>
    </r>
  </si>
  <si>
    <r>
      <rPr>
        <sz val="9"/>
        <rFont val="Tw Cen MT"/>
        <family val="2"/>
      </rPr>
      <t>PR 887/16</t>
    </r>
  </si>
  <si>
    <r>
      <rPr>
        <sz val="9"/>
        <rFont val="Tw Cen MT"/>
        <family val="2"/>
      </rPr>
      <t>APL-I-98</t>
    </r>
  </si>
  <si>
    <r>
      <rPr>
        <sz val="9"/>
        <rFont val="Tw Cen MT"/>
        <family val="2"/>
      </rPr>
      <t>PR 94/13</t>
    </r>
  </si>
  <si>
    <r>
      <rPr>
        <sz val="10"/>
        <rFont val="Tw Cen MT"/>
        <family val="2"/>
      </rPr>
      <t>Kata</t>
    </r>
  </si>
  <si>
    <r>
      <rPr>
        <sz val="9"/>
        <rFont val="Tw Cen MT"/>
        <family val="2"/>
      </rPr>
      <t>APL-I-980</t>
    </r>
  </si>
  <si>
    <r>
      <rPr>
        <sz val="9"/>
        <rFont val="Tw Cen MT"/>
        <family val="2"/>
      </rPr>
      <t>AEX 619/15</t>
    </r>
  </si>
  <si>
    <r>
      <rPr>
        <sz val="9"/>
        <rFont val="Tw Cen MT"/>
        <family val="2"/>
      </rPr>
      <t>APL-I-981</t>
    </r>
  </si>
  <si>
    <r>
      <rPr>
        <sz val="9"/>
        <rFont val="Tw Cen MT"/>
        <family val="2"/>
      </rPr>
      <t>APL-I-982</t>
    </r>
  </si>
  <si>
    <r>
      <rPr>
        <sz val="9"/>
        <rFont val="Tw Cen MT"/>
        <family val="2"/>
      </rPr>
      <t>AEX 581/15</t>
    </r>
  </si>
  <si>
    <r>
      <rPr>
        <sz val="9"/>
        <rFont val="Tw Cen MT"/>
        <family val="2"/>
      </rPr>
      <t>Vital Mining-SARL</t>
    </r>
  </si>
  <si>
    <r>
      <rPr>
        <sz val="9"/>
        <rFont val="Tw Cen MT"/>
        <family val="2"/>
      </rPr>
      <t>085129380E</t>
    </r>
  </si>
  <si>
    <r>
      <rPr>
        <sz val="10"/>
        <rFont val="Tw Cen MT"/>
        <family val="2"/>
      </rPr>
      <t>Boundio</t>
    </r>
  </si>
  <si>
    <r>
      <rPr>
        <sz val="9"/>
        <rFont val="Tw Cen MT"/>
        <family val="2"/>
      </rPr>
      <t>APL-I-983</t>
    </r>
  </si>
  <si>
    <r>
      <rPr>
        <sz val="10"/>
        <rFont val="Tw Cen MT"/>
        <family val="2"/>
      </rPr>
      <t>Samala</t>
    </r>
  </si>
  <si>
    <r>
      <rPr>
        <sz val="9"/>
        <rFont val="Tw Cen MT"/>
        <family val="2"/>
      </rPr>
      <t>APL-I-984</t>
    </r>
  </si>
  <si>
    <r>
      <rPr>
        <sz val="9"/>
        <rFont val="Tw Cen MT"/>
        <family val="2"/>
      </rPr>
      <t>AEX 643/15</t>
    </r>
  </si>
  <si>
    <r>
      <rPr>
        <sz val="9"/>
        <rFont val="Tw Cen MT"/>
        <family val="2"/>
      </rPr>
      <t>APL-I-985</t>
    </r>
  </si>
  <si>
    <r>
      <rPr>
        <sz val="9"/>
        <rFont val="Tw Cen MT"/>
        <family val="2"/>
      </rPr>
      <t>AE 570/01</t>
    </r>
  </si>
  <si>
    <r>
      <rPr>
        <sz val="9"/>
        <rFont val="Tw Cen MT"/>
        <family val="2"/>
      </rPr>
      <t>Usine Céramique du Mali (UCEMA) S.A</t>
    </r>
  </si>
  <si>
    <r>
      <rPr>
        <sz val="9"/>
        <rFont val="Tw Cen MT"/>
        <family val="2"/>
      </rPr>
      <t>084100729X</t>
    </r>
  </si>
  <si>
    <r>
      <rPr>
        <sz val="9"/>
        <rFont val="Tw Cen MT"/>
        <family val="2"/>
      </rPr>
      <t>APL-I-986</t>
    </r>
  </si>
  <si>
    <r>
      <rPr>
        <sz val="9"/>
        <rFont val="Tw Cen MT"/>
        <family val="2"/>
      </rPr>
      <t>PR 2085/19</t>
    </r>
  </si>
  <si>
    <r>
      <rPr>
        <sz val="9"/>
        <rFont val="Tw Cen MT"/>
        <family val="2"/>
      </rPr>
      <t>Damanda Gold SARL Unipersonnelle</t>
    </r>
  </si>
  <si>
    <r>
      <rPr>
        <sz val="9"/>
        <rFont val="Tw Cen MT"/>
        <family val="2"/>
      </rPr>
      <t>082246081M</t>
    </r>
  </si>
  <si>
    <r>
      <rPr>
        <sz val="10"/>
        <rFont val="Tw Cen MT"/>
        <family val="2"/>
      </rPr>
      <t>Bourouna</t>
    </r>
  </si>
  <si>
    <r>
      <rPr>
        <sz val="9"/>
        <rFont val="Tw Cen MT"/>
        <family val="2"/>
      </rPr>
      <t>APL-I-987</t>
    </r>
  </si>
  <si>
    <r>
      <rPr>
        <sz val="9"/>
        <rFont val="Tw Cen MT"/>
        <family val="2"/>
      </rPr>
      <t>AEX 584/15</t>
    </r>
  </si>
  <si>
    <r>
      <rPr>
        <sz val="9"/>
        <rFont val="Tw Cen MT"/>
        <family val="2"/>
      </rPr>
      <t>APL-I-988</t>
    </r>
  </si>
  <si>
    <r>
      <rPr>
        <sz val="9"/>
        <rFont val="Tw Cen MT"/>
        <family val="2"/>
      </rPr>
      <t>AEX 583/15</t>
    </r>
  </si>
  <si>
    <r>
      <rPr>
        <sz val="9"/>
        <rFont val="Tw Cen MT"/>
        <family val="2"/>
      </rPr>
      <t>APL-I-989</t>
    </r>
  </si>
  <si>
    <r>
      <rPr>
        <sz val="9"/>
        <rFont val="Tw Cen MT"/>
        <family val="2"/>
      </rPr>
      <t>APL-I-99</t>
    </r>
  </si>
  <si>
    <r>
      <rPr>
        <sz val="9"/>
        <rFont val="Tw Cen MT"/>
        <family val="2"/>
      </rPr>
      <t>PR 95/13</t>
    </r>
  </si>
  <si>
    <r>
      <rPr>
        <sz val="9"/>
        <rFont val="Tw Cen MT"/>
        <family val="2"/>
      </rPr>
      <t>APL-I-990</t>
    </r>
  </si>
  <si>
    <r>
      <rPr>
        <sz val="9"/>
        <rFont val="Tw Cen MT"/>
        <family val="2"/>
      </rPr>
      <t>AEX 582/15</t>
    </r>
  </si>
  <si>
    <r>
      <rPr>
        <sz val="10"/>
        <rFont val="Tw Cen MT"/>
        <family val="2"/>
      </rPr>
      <t>Niania</t>
    </r>
  </si>
  <si>
    <r>
      <rPr>
        <sz val="9"/>
        <rFont val="Tw Cen MT"/>
        <family val="2"/>
      </rPr>
      <t>APL-I-991</t>
    </r>
  </si>
  <si>
    <r>
      <rPr>
        <sz val="9"/>
        <rFont val="Tw Cen MT"/>
        <family val="2"/>
      </rPr>
      <t>AEX 578/15</t>
    </r>
  </si>
  <si>
    <r>
      <rPr>
        <sz val="10"/>
        <rFont val="Tw Cen MT"/>
        <family val="2"/>
      </rPr>
      <t>Tiadougou-Kolondiè</t>
    </r>
  </si>
  <si>
    <r>
      <rPr>
        <sz val="9"/>
        <rFont val="Tw Cen MT"/>
        <family val="2"/>
      </rPr>
      <t>APL-I-992</t>
    </r>
  </si>
  <si>
    <r>
      <rPr>
        <sz val="9"/>
        <rFont val="Tw Cen MT"/>
        <family val="2"/>
      </rPr>
      <t>AEX 579/15</t>
    </r>
  </si>
  <si>
    <r>
      <rPr>
        <sz val="9"/>
        <rFont val="Tw Cen MT"/>
        <family val="2"/>
      </rPr>
      <t>APL-I-993</t>
    </r>
  </si>
  <si>
    <r>
      <rPr>
        <sz val="10"/>
        <rFont val="Tw Cen MT"/>
        <family val="2"/>
      </rPr>
      <t>Katoumana</t>
    </r>
  </si>
  <si>
    <r>
      <rPr>
        <sz val="9"/>
        <rFont val="Tw Cen MT"/>
        <family val="2"/>
      </rPr>
      <t>APL-I-994</t>
    </r>
  </si>
  <si>
    <r>
      <rPr>
        <sz val="9"/>
        <rFont val="Tw Cen MT"/>
        <family val="2"/>
      </rPr>
      <t>PR 2179/19</t>
    </r>
  </si>
  <si>
    <r>
      <rPr>
        <sz val="10"/>
        <rFont val="Tw Cen MT"/>
        <family val="2"/>
      </rPr>
      <t>Ouarala</t>
    </r>
  </si>
  <si>
    <r>
      <rPr>
        <sz val="9"/>
        <rFont val="Tw Cen MT"/>
        <family val="2"/>
      </rPr>
      <t>APL-I-995</t>
    </r>
  </si>
  <si>
    <r>
      <rPr>
        <sz val="9"/>
        <rFont val="Tw Cen MT"/>
        <family val="2"/>
      </rPr>
      <t>PR 2509/21</t>
    </r>
  </si>
  <si>
    <r>
      <rPr>
        <sz val="10"/>
        <rFont val="Tw Cen MT"/>
        <family val="2"/>
      </rPr>
      <t>Kérekoto-Nord</t>
    </r>
  </si>
  <si>
    <r>
      <rPr>
        <sz val="9"/>
        <rFont val="Tw Cen MT"/>
        <family val="2"/>
      </rPr>
      <t>APL-I-996</t>
    </r>
  </si>
  <si>
    <r>
      <rPr>
        <sz val="9"/>
        <rFont val="Tw Cen MT"/>
        <family val="2"/>
      </rPr>
      <t>AEX 603/15</t>
    </r>
  </si>
  <si>
    <r>
      <rPr>
        <sz val="9"/>
        <rFont val="Tw Cen MT"/>
        <family val="2"/>
      </rPr>
      <t>Sahel LTD Company-SARL</t>
    </r>
  </si>
  <si>
    <r>
      <rPr>
        <sz val="9"/>
        <rFont val="Tw Cen MT"/>
        <family val="2"/>
      </rPr>
      <t>086135044M</t>
    </r>
  </si>
  <si>
    <r>
      <rPr>
        <sz val="10"/>
        <rFont val="Tw Cen MT"/>
        <family val="2"/>
      </rPr>
      <t>Dionkaréla</t>
    </r>
  </si>
  <si>
    <r>
      <rPr>
        <sz val="9"/>
        <rFont val="Tw Cen MT"/>
        <family val="2"/>
      </rPr>
      <t>APL-I-997</t>
    </r>
  </si>
  <si>
    <r>
      <rPr>
        <sz val="9"/>
        <rFont val="Tw Cen MT"/>
        <family val="2"/>
      </rPr>
      <t>APL-I-998</t>
    </r>
  </si>
  <si>
    <r>
      <rPr>
        <sz val="9"/>
        <rFont val="Tw Cen MT"/>
        <family val="2"/>
      </rPr>
      <t>AEX 604/15</t>
    </r>
  </si>
  <si>
    <r>
      <rPr>
        <sz val="9"/>
        <rFont val="Tw Cen MT"/>
        <family val="2"/>
      </rPr>
      <t>APL-I-999</t>
    </r>
  </si>
  <si>
    <r>
      <rPr>
        <sz val="9"/>
        <rFont val="Tw Cen MT"/>
        <family val="2"/>
      </rPr>
      <t>AEX 621/15</t>
    </r>
  </si>
  <si>
    <r>
      <rPr>
        <sz val="9"/>
        <rFont val="Tw Cen MT"/>
        <family val="2"/>
      </rPr>
      <t>null</t>
    </r>
  </si>
  <si>
    <t>Application Code</t>
  </si>
  <si>
    <t>License Code</t>
  </si>
  <si>
    <t>Application Date</t>
  </si>
  <si>
    <t>Start Date</t>
  </si>
  <si>
    <t>Expiry Date</t>
  </si>
  <si>
    <t>Renewals</t>
  </si>
  <si>
    <t>Owner Name</t>
  </si>
  <si>
    <t>Tax Identification No</t>
  </si>
  <si>
    <t>Status</t>
  </si>
  <si>
    <t>Minerals</t>
  </si>
  <si>
    <t>Base Name</t>
  </si>
  <si>
    <t>Base Value</t>
  </si>
  <si>
    <t>Sub-location</t>
  </si>
  <si>
    <t>Annexe 8 – Répertoire des titres miniers</t>
  </si>
  <si>
    <t xml:space="preserve">LES AUTORISATIONS D’EXPLORATION OCTROYEES </t>
  </si>
  <si>
    <t>Localité/District géologique</t>
  </si>
  <si>
    <t>Substance</t>
  </si>
  <si>
    <t>Sup. / Km²</t>
  </si>
  <si>
    <t>N° de l’Autorisation et date d’octroi</t>
  </si>
  <si>
    <r>
      <t>01.</t>
    </r>
    <r>
      <rPr>
        <sz val="7"/>
        <color theme="1"/>
        <rFont val="Times New Roman"/>
        <family val="1"/>
      </rPr>
      <t xml:space="preserve">   </t>
    </r>
    <r>
      <rPr>
        <sz val="10"/>
        <color theme="1"/>
        <rFont val="Tw Cen MT"/>
        <family val="2"/>
      </rPr>
      <t> </t>
    </r>
  </si>
  <si>
    <t>Entreprise de construction Moussa Keita SARL</t>
  </si>
  <si>
    <t>Doubabougou-Sud/Nara-Kolokani</t>
  </si>
  <si>
    <t>Dolérite</t>
  </si>
  <si>
    <t>N°000021/DNGM du 08/01/2019</t>
  </si>
  <si>
    <r>
      <t>02.</t>
    </r>
    <r>
      <rPr>
        <sz val="7"/>
        <color theme="1"/>
        <rFont val="Times New Roman"/>
        <family val="1"/>
      </rPr>
      <t xml:space="preserve">   </t>
    </r>
    <r>
      <rPr>
        <sz val="10"/>
        <color theme="1"/>
        <rFont val="Tw Cen MT"/>
        <family val="2"/>
      </rPr>
      <t> </t>
    </r>
  </si>
  <si>
    <t>Predictive Discovery Mali SARL</t>
  </si>
  <si>
    <t>Moribala/Yanfolila</t>
  </si>
  <si>
    <t>Or</t>
  </si>
  <si>
    <t>N°000027/DNGM du 08/01/2019</t>
  </si>
  <si>
    <r>
      <t>03.</t>
    </r>
    <r>
      <rPr>
        <sz val="7"/>
        <color theme="1"/>
        <rFont val="Times New Roman"/>
        <family val="1"/>
      </rPr>
      <t xml:space="preserve">   </t>
    </r>
    <r>
      <rPr>
        <sz val="10"/>
        <color theme="1"/>
        <rFont val="Tw Cen MT"/>
        <family val="2"/>
      </rPr>
      <t> </t>
    </r>
  </si>
  <si>
    <t xml:space="preserve">Le groupe SOABF SARL                                                                                                                                                                                                                      </t>
  </si>
  <si>
    <t>Badougou-Djoliba/Kangaba</t>
  </si>
  <si>
    <t>Sable-Gravier</t>
  </si>
  <si>
    <t>N°000028/DNGM du 08/01/2019</t>
  </si>
  <si>
    <r>
      <t>04.</t>
    </r>
    <r>
      <rPr>
        <sz val="7"/>
        <color theme="1"/>
        <rFont val="Times New Roman"/>
        <family val="1"/>
      </rPr>
      <t xml:space="preserve">   </t>
    </r>
    <r>
      <rPr>
        <sz val="10"/>
        <color theme="1"/>
        <rFont val="Tw Cen MT"/>
        <family val="2"/>
      </rPr>
      <t> </t>
    </r>
  </si>
  <si>
    <t>Catalyst Ressources Sarl</t>
  </si>
  <si>
    <t>Yatia –sud/Kéniéba</t>
  </si>
  <si>
    <r>
      <t>05.</t>
    </r>
    <r>
      <rPr>
        <sz val="7"/>
        <color theme="1"/>
        <rFont val="Times New Roman"/>
        <family val="1"/>
      </rPr>
      <t xml:space="preserve">   </t>
    </r>
    <r>
      <rPr>
        <sz val="10"/>
        <color theme="1"/>
        <rFont val="Tw Cen MT"/>
        <family val="2"/>
      </rPr>
      <t> </t>
    </r>
  </si>
  <si>
    <t>Sahel Mines SARL</t>
  </si>
  <si>
    <t>Mantia-Madinnkilé/ Kita-Nioro</t>
  </si>
  <si>
    <t>Calcaire</t>
  </si>
  <si>
    <t>N°000238/DNGM du 29/01/2019</t>
  </si>
  <si>
    <r>
      <t>06.</t>
    </r>
    <r>
      <rPr>
        <sz val="7"/>
        <color theme="1"/>
        <rFont val="Times New Roman"/>
        <family val="1"/>
      </rPr>
      <t xml:space="preserve">   </t>
    </r>
    <r>
      <rPr>
        <sz val="10"/>
        <color theme="1"/>
        <rFont val="Tw Cen MT"/>
        <family val="2"/>
      </rPr>
      <t> </t>
    </r>
  </si>
  <si>
    <t>SIMO Gold SARL</t>
  </si>
  <si>
    <t>Folona/Bougouni</t>
  </si>
  <si>
    <t>N°000239/DNGM du 29/01/2019</t>
  </si>
  <si>
    <r>
      <t>07.</t>
    </r>
    <r>
      <rPr>
        <sz val="7"/>
        <color theme="1"/>
        <rFont val="Times New Roman"/>
        <family val="1"/>
      </rPr>
      <t xml:space="preserve">   </t>
    </r>
    <r>
      <rPr>
        <sz val="10"/>
        <color theme="1"/>
        <rFont val="Tw Cen MT"/>
        <family val="2"/>
      </rPr>
      <t> </t>
    </r>
  </si>
  <si>
    <t>West Africa Special Minerals</t>
  </si>
  <si>
    <t>Damana/Bougouni</t>
  </si>
  <si>
    <t>Lithium</t>
  </si>
  <si>
    <t>N°000240/DNGM du 29/01/2019</t>
  </si>
  <si>
    <r>
      <t>08.</t>
    </r>
    <r>
      <rPr>
        <sz val="7"/>
        <color theme="1"/>
        <rFont val="Times New Roman"/>
        <family val="1"/>
      </rPr>
      <t xml:space="preserve">   </t>
    </r>
    <r>
      <rPr>
        <sz val="10"/>
        <color theme="1"/>
        <rFont val="Tw Cen MT"/>
        <family val="2"/>
      </rPr>
      <t> </t>
    </r>
  </si>
  <si>
    <t>Sow et Famille Distribution « S.F.D » SARL</t>
  </si>
  <si>
    <t>Faraba/ Kéniéba</t>
  </si>
  <si>
    <t>N°000241/DNGM du 29/01/2019</t>
  </si>
  <si>
    <r>
      <t>09.</t>
    </r>
    <r>
      <rPr>
        <sz val="7"/>
        <color theme="1"/>
        <rFont val="Times New Roman"/>
        <family val="1"/>
      </rPr>
      <t xml:space="preserve">   </t>
    </r>
    <r>
      <rPr>
        <sz val="10"/>
        <color theme="1"/>
        <rFont val="Tw Cen MT"/>
        <family val="2"/>
      </rPr>
      <t> </t>
    </r>
  </si>
  <si>
    <t>Niako/Yanfolila</t>
  </si>
  <si>
    <t>N°000242/DNGM du 29/01/2019</t>
  </si>
  <si>
    <r>
      <t>10.</t>
    </r>
    <r>
      <rPr>
        <sz val="7"/>
        <color theme="1"/>
        <rFont val="Times New Roman"/>
        <family val="1"/>
      </rPr>
      <t xml:space="preserve">   </t>
    </r>
    <r>
      <rPr>
        <sz val="10"/>
        <color theme="1"/>
        <rFont val="Tw Cen MT"/>
        <family val="2"/>
      </rPr>
      <t> </t>
    </r>
  </si>
  <si>
    <t>Catalyst Ressource SARL</t>
  </si>
  <si>
    <t>Yatia-Sud/Kéniéba</t>
  </si>
  <si>
    <t>N°000243/DNGM du 29/01/2019</t>
  </si>
  <si>
    <r>
      <t>11.</t>
    </r>
    <r>
      <rPr>
        <sz val="7"/>
        <color theme="1"/>
        <rFont val="Times New Roman"/>
        <family val="1"/>
      </rPr>
      <t xml:space="preserve">   </t>
    </r>
    <r>
      <rPr>
        <sz val="10"/>
        <color theme="1"/>
        <rFont val="Tw Cen MT"/>
        <family val="2"/>
      </rPr>
      <t> </t>
    </r>
  </si>
  <si>
    <t>N°000446/DNGM du 18/02/2019</t>
  </si>
  <si>
    <r>
      <t>12.</t>
    </r>
    <r>
      <rPr>
        <sz val="7"/>
        <color theme="1"/>
        <rFont val="Times New Roman"/>
        <family val="1"/>
      </rPr>
      <t xml:space="preserve">   </t>
    </r>
    <r>
      <rPr>
        <sz val="10"/>
        <color theme="1"/>
        <rFont val="Tw Cen MT"/>
        <family val="2"/>
      </rPr>
      <t> </t>
    </r>
  </si>
  <si>
    <t>MNG Mali Ciment SA</t>
  </si>
  <si>
    <t>Makana/Kita-Nioro</t>
  </si>
  <si>
    <t>N°000520/DNGM du 25/02/2019</t>
  </si>
  <si>
    <r>
      <t>13.</t>
    </r>
    <r>
      <rPr>
        <sz val="7"/>
        <color theme="1"/>
        <rFont val="Times New Roman"/>
        <family val="1"/>
      </rPr>
      <t xml:space="preserve">   </t>
    </r>
    <r>
      <rPr>
        <sz val="10"/>
        <color theme="1"/>
        <rFont val="Tw Cen MT"/>
        <family val="2"/>
      </rPr>
      <t> </t>
    </r>
  </si>
  <si>
    <t xml:space="preserve">Covec Mali </t>
  </si>
  <si>
    <t>Ségué/Nara-Kolokani</t>
  </si>
  <si>
    <t>N°000521/DNGM du 25/02/2019</t>
  </si>
  <si>
    <r>
      <t>14.</t>
    </r>
    <r>
      <rPr>
        <sz val="7"/>
        <color theme="1"/>
        <rFont val="Times New Roman"/>
        <family val="1"/>
      </rPr>
      <t xml:space="preserve">   </t>
    </r>
    <r>
      <rPr>
        <sz val="10"/>
        <color theme="1"/>
        <rFont val="Tw Cen MT"/>
        <family val="2"/>
      </rPr>
      <t> </t>
    </r>
  </si>
  <si>
    <t>HMI-SA</t>
  </si>
  <si>
    <t>Niarako/ Bougouni</t>
  </si>
  <si>
    <t>N°000569/DNGM du 27/02/2019</t>
  </si>
  <si>
    <r>
      <t>15.</t>
    </r>
    <r>
      <rPr>
        <sz val="7"/>
        <color theme="1"/>
        <rFont val="Times New Roman"/>
        <family val="1"/>
      </rPr>
      <t xml:space="preserve">   </t>
    </r>
    <r>
      <rPr>
        <sz val="10"/>
        <color theme="1"/>
        <rFont val="Tw Cen MT"/>
        <family val="2"/>
      </rPr>
      <t> </t>
    </r>
  </si>
  <si>
    <t>Tiodougou/Bougouni</t>
  </si>
  <si>
    <t>N°000570/DNGM du 27/02/2019</t>
  </si>
  <si>
    <r>
      <t>16.</t>
    </r>
    <r>
      <rPr>
        <sz val="7"/>
        <color theme="1"/>
        <rFont val="Times New Roman"/>
        <family val="1"/>
      </rPr>
      <t xml:space="preserve">   </t>
    </r>
    <r>
      <rPr>
        <sz val="10"/>
        <color theme="1"/>
        <rFont val="Tw Cen MT"/>
        <family val="2"/>
      </rPr>
      <t> </t>
    </r>
  </si>
  <si>
    <t>Mineko SARL</t>
  </si>
  <si>
    <t>Léya-Est/Kéniéba</t>
  </si>
  <si>
    <t>N°000571/DNGM du 27/02/2019</t>
  </si>
  <si>
    <r>
      <t>17.</t>
    </r>
    <r>
      <rPr>
        <sz val="7"/>
        <color theme="1"/>
        <rFont val="Times New Roman"/>
        <family val="1"/>
      </rPr>
      <t xml:space="preserve">   </t>
    </r>
    <r>
      <rPr>
        <sz val="10"/>
        <color theme="1"/>
        <rFont val="Tw Cen MT"/>
        <family val="2"/>
      </rPr>
      <t> </t>
    </r>
  </si>
  <si>
    <t>Kougné Mining Company « K.CO-Mining » SARL</t>
  </si>
  <si>
    <t>Chiémé/ Bagoé</t>
  </si>
  <si>
    <t>N°000615/DNGM du 01/03/2019</t>
  </si>
  <si>
    <r>
      <t>18.</t>
    </r>
    <r>
      <rPr>
        <sz val="7"/>
        <color theme="1"/>
        <rFont val="Times New Roman"/>
        <family val="1"/>
      </rPr>
      <t xml:space="preserve">   </t>
    </r>
    <r>
      <rPr>
        <sz val="10"/>
        <color theme="1"/>
        <rFont val="Tw Cen MT"/>
        <family val="2"/>
      </rPr>
      <t> </t>
    </r>
  </si>
  <si>
    <t>Kougnemine SARL</t>
  </si>
  <si>
    <t>Nianasso/Bagoé</t>
  </si>
  <si>
    <t>N°000616/DNGM du 01/03/2019</t>
  </si>
  <si>
    <r>
      <t>19.</t>
    </r>
    <r>
      <rPr>
        <sz val="7"/>
        <color theme="1"/>
        <rFont val="Times New Roman"/>
        <family val="1"/>
      </rPr>
      <t xml:space="preserve">   </t>
    </r>
    <r>
      <rPr>
        <sz val="10"/>
        <color theme="1"/>
        <rFont val="Tw Cen MT"/>
        <family val="2"/>
      </rPr>
      <t> </t>
    </r>
  </si>
  <si>
    <t>Sorodian/ Yanfolila</t>
  </si>
  <si>
    <t>N°000617/DNGM du 01/03/2019</t>
  </si>
  <si>
    <r>
      <t>20.</t>
    </r>
    <r>
      <rPr>
        <sz val="7"/>
        <color theme="1"/>
        <rFont val="Times New Roman"/>
        <family val="1"/>
      </rPr>
      <t xml:space="preserve">   </t>
    </r>
    <r>
      <rPr>
        <sz val="10"/>
        <color theme="1"/>
        <rFont val="Tw Cen MT"/>
        <family val="2"/>
      </rPr>
      <t> </t>
    </r>
  </si>
  <si>
    <t>Mines Carries Sa</t>
  </si>
  <si>
    <t>Diangounté-Nord-Ouest/Kéniéba</t>
  </si>
  <si>
    <t>N°000765/DNGM du 21/03/2019</t>
  </si>
  <si>
    <r>
      <t>21.</t>
    </r>
    <r>
      <rPr>
        <sz val="7"/>
        <color theme="1"/>
        <rFont val="Times New Roman"/>
        <family val="1"/>
      </rPr>
      <t xml:space="preserve">   </t>
    </r>
    <r>
      <rPr>
        <sz val="10"/>
        <color theme="1"/>
        <rFont val="Tw Cen MT"/>
        <family val="2"/>
      </rPr>
      <t> </t>
    </r>
  </si>
  <si>
    <t xml:space="preserve">Mohamed Aly Services </t>
  </si>
  <si>
    <t>Difémou-Nord/Kangaba</t>
  </si>
  <si>
    <t>N°000766/DNGM du 21/03/2019</t>
  </si>
  <si>
    <r>
      <t>22.</t>
    </r>
    <r>
      <rPr>
        <sz val="7"/>
        <color theme="1"/>
        <rFont val="Times New Roman"/>
        <family val="1"/>
      </rPr>
      <t xml:space="preserve">   </t>
    </r>
    <r>
      <rPr>
        <sz val="10"/>
        <color theme="1"/>
        <rFont val="Tw Cen MT"/>
        <family val="2"/>
      </rPr>
      <t> </t>
    </r>
  </si>
  <si>
    <t>Minékalé Forages Sarl</t>
  </si>
  <si>
    <t>Kissa/Bougouni</t>
  </si>
  <si>
    <t>N°000767/DNGM du 21/03/2019</t>
  </si>
  <si>
    <r>
      <t>23.</t>
    </r>
    <r>
      <rPr>
        <sz val="7"/>
        <color theme="1"/>
        <rFont val="Times New Roman"/>
        <family val="1"/>
      </rPr>
      <t xml:space="preserve">   </t>
    </r>
    <r>
      <rPr>
        <sz val="10"/>
        <color theme="1"/>
        <rFont val="Tw Cen MT"/>
        <family val="2"/>
      </rPr>
      <t> </t>
    </r>
  </si>
  <si>
    <t>Niorgo Sarl</t>
  </si>
  <si>
    <t>Sirimana/Yanfolila</t>
  </si>
  <si>
    <t>N°000768/DNGM du 21/03/2019</t>
  </si>
  <si>
    <r>
      <t>24.</t>
    </r>
    <r>
      <rPr>
        <sz val="7"/>
        <color theme="1"/>
        <rFont val="Times New Roman"/>
        <family val="1"/>
      </rPr>
      <t xml:space="preserve">   </t>
    </r>
    <r>
      <rPr>
        <sz val="10"/>
        <color theme="1"/>
        <rFont val="Tw Cen MT"/>
        <family val="2"/>
      </rPr>
      <t> </t>
    </r>
  </si>
  <si>
    <t>Africaine des Travaux et de Construction (SO.A.TRA.CO Sarl)</t>
  </si>
  <si>
    <t>Sara-Madina/Kita-Nioro</t>
  </si>
  <si>
    <t>N°000769/DNGM du 21/03/2019</t>
  </si>
  <si>
    <r>
      <t>25.</t>
    </r>
    <r>
      <rPr>
        <sz val="7"/>
        <color theme="1"/>
        <rFont val="Times New Roman"/>
        <family val="1"/>
      </rPr>
      <t xml:space="preserve">   </t>
    </r>
    <r>
      <rPr>
        <sz val="10"/>
        <color theme="1"/>
        <rFont val="Tw Cen MT"/>
        <family val="2"/>
      </rPr>
      <t> </t>
    </r>
  </si>
  <si>
    <t>African Minerals Exploration Mali (AMEX MALI Sarl)</t>
  </si>
  <si>
    <t>Thiéla/Bougouni</t>
  </si>
  <si>
    <t>N°000770/DNGM du 21/03/2019</t>
  </si>
  <si>
    <r>
      <t>26.</t>
    </r>
    <r>
      <rPr>
        <sz val="7"/>
        <color theme="1"/>
        <rFont val="Times New Roman"/>
        <family val="1"/>
      </rPr>
      <t xml:space="preserve">   </t>
    </r>
    <r>
      <rPr>
        <sz val="10"/>
        <color theme="1"/>
        <rFont val="Tw Cen MT"/>
        <family val="2"/>
      </rPr>
      <t> </t>
    </r>
  </si>
  <si>
    <t>Entreprise de Construction Moussa KEITA</t>
  </si>
  <si>
    <t>Tibi-Ouest/Kolokani</t>
  </si>
  <si>
    <t>N°000771/DNGM du 21/03/2019</t>
  </si>
  <si>
    <r>
      <t>27.</t>
    </r>
    <r>
      <rPr>
        <sz val="7"/>
        <color theme="1"/>
        <rFont val="Times New Roman"/>
        <family val="1"/>
      </rPr>
      <t xml:space="preserve">   </t>
    </r>
    <r>
      <rPr>
        <sz val="10"/>
        <color theme="1"/>
        <rFont val="Tw Cen MT"/>
        <family val="2"/>
      </rPr>
      <t> </t>
    </r>
  </si>
  <si>
    <t>Tibi-Sud/Kolokani</t>
  </si>
  <si>
    <t>N°000772/DNGM du 21/03/2019</t>
  </si>
  <si>
    <r>
      <t>28.</t>
    </r>
    <r>
      <rPr>
        <sz val="7"/>
        <color theme="1"/>
        <rFont val="Times New Roman"/>
        <family val="1"/>
      </rPr>
      <t xml:space="preserve">   </t>
    </r>
    <r>
      <rPr>
        <sz val="10"/>
        <color theme="1"/>
        <rFont val="Tw Cen MT"/>
        <family val="2"/>
      </rPr>
      <t> </t>
    </r>
  </si>
  <si>
    <t>Saphir Sarl</t>
  </si>
  <si>
    <t>Zaniéna-Est/Bougouni</t>
  </si>
  <si>
    <t>N°000774/DNGM du 21/03/2019</t>
  </si>
  <si>
    <r>
      <t>29.</t>
    </r>
    <r>
      <rPr>
        <sz val="7"/>
        <color theme="1"/>
        <rFont val="Times New Roman"/>
        <family val="1"/>
      </rPr>
      <t xml:space="preserve">   </t>
    </r>
    <r>
      <rPr>
        <sz val="10"/>
        <color theme="1"/>
        <rFont val="Tw Cen MT"/>
        <family val="2"/>
      </rPr>
      <t> </t>
    </r>
  </si>
  <si>
    <t>Roc Entreprise Sarl</t>
  </si>
  <si>
    <t>Sopi/Bagoe</t>
  </si>
  <si>
    <t>N°000831/DNGM du 29/03/2019</t>
  </si>
  <si>
    <r>
      <t>30.</t>
    </r>
    <r>
      <rPr>
        <sz val="7"/>
        <color theme="1"/>
        <rFont val="Times New Roman"/>
        <family val="1"/>
      </rPr>
      <t xml:space="preserve">   </t>
    </r>
    <r>
      <rPr>
        <sz val="10"/>
        <color theme="1"/>
        <rFont val="Tw Cen MT"/>
        <family val="2"/>
      </rPr>
      <t> </t>
    </r>
  </si>
  <si>
    <t>RANGAABE Sarl</t>
  </si>
  <si>
    <t>Djinna-Nord/Kangaba</t>
  </si>
  <si>
    <t>N°000832/DNGM du 29/03/2019</t>
  </si>
  <si>
    <r>
      <t>31.</t>
    </r>
    <r>
      <rPr>
        <sz val="7"/>
        <color theme="1"/>
        <rFont val="Times New Roman"/>
        <family val="1"/>
      </rPr>
      <t xml:space="preserve">   </t>
    </r>
    <r>
      <rPr>
        <sz val="10"/>
        <color theme="1"/>
        <rFont val="Tw Cen MT"/>
        <family val="2"/>
      </rPr>
      <t> </t>
    </r>
  </si>
  <si>
    <t>Sacko Holding Sa</t>
  </si>
  <si>
    <t>Bema/Kita-Nioro</t>
  </si>
  <si>
    <t>N°000907/DNGM du 05/04/2019</t>
  </si>
  <si>
    <r>
      <t>32.</t>
    </r>
    <r>
      <rPr>
        <sz val="7"/>
        <color theme="1"/>
        <rFont val="Times New Roman"/>
        <family val="1"/>
      </rPr>
      <t xml:space="preserve">   </t>
    </r>
    <r>
      <rPr>
        <sz val="10"/>
        <color theme="1"/>
        <rFont val="Tw Cen MT"/>
        <family val="2"/>
      </rPr>
      <t> </t>
    </r>
  </si>
  <si>
    <t>CIMAF MALI SA</t>
  </si>
  <si>
    <t>Sanambélé/Bougouni</t>
  </si>
  <si>
    <t>Argiles</t>
  </si>
  <si>
    <t>N°000906/DNGM du 05/04/2019</t>
  </si>
  <si>
    <r>
      <t>33.</t>
    </r>
    <r>
      <rPr>
        <sz val="7"/>
        <color theme="1"/>
        <rFont val="Times New Roman"/>
        <family val="1"/>
      </rPr>
      <t xml:space="preserve">   </t>
    </r>
    <r>
      <rPr>
        <sz val="10"/>
        <color theme="1"/>
        <rFont val="Tw Cen MT"/>
        <family val="2"/>
      </rPr>
      <t> </t>
    </r>
  </si>
  <si>
    <t>N°000954/DNGM du 09/04/2019</t>
  </si>
  <si>
    <r>
      <t>34.</t>
    </r>
    <r>
      <rPr>
        <sz val="7"/>
        <color theme="1"/>
        <rFont val="Times New Roman"/>
        <family val="1"/>
      </rPr>
      <t xml:space="preserve">   </t>
    </r>
    <r>
      <rPr>
        <sz val="10"/>
        <color theme="1"/>
        <rFont val="Tw Cen MT"/>
        <family val="2"/>
      </rPr>
      <t> </t>
    </r>
  </si>
  <si>
    <t>Groupement ETEP/EGK</t>
  </si>
  <si>
    <t>Béssina-Nord/Bagoe</t>
  </si>
  <si>
    <t>N°001039/DNGM du 17/04/2019</t>
  </si>
  <si>
    <r>
      <t>35.</t>
    </r>
    <r>
      <rPr>
        <sz val="7"/>
        <color theme="1"/>
        <rFont val="Times New Roman"/>
        <family val="1"/>
      </rPr>
      <t xml:space="preserve">   </t>
    </r>
    <r>
      <rPr>
        <sz val="10"/>
        <color theme="1"/>
        <rFont val="Tw Cen MT"/>
        <family val="2"/>
      </rPr>
      <t> </t>
    </r>
  </si>
  <si>
    <t>KDC GEMS SARL</t>
  </si>
  <si>
    <t>Oussoubidiana/Kita-Nioro</t>
  </si>
  <si>
    <t>Grenat</t>
  </si>
  <si>
    <t>N°001040/DNGM du 17/04/2019</t>
  </si>
  <si>
    <r>
      <t>36.</t>
    </r>
    <r>
      <rPr>
        <sz val="7"/>
        <color theme="1"/>
        <rFont val="Times New Roman"/>
        <family val="1"/>
      </rPr>
      <t xml:space="preserve">   </t>
    </r>
    <r>
      <rPr>
        <sz val="10"/>
        <color theme="1"/>
        <rFont val="Tw Cen MT"/>
        <family val="2"/>
      </rPr>
      <t> </t>
    </r>
  </si>
  <si>
    <t xml:space="preserve">Minéral  Management Consulting«MMC» Sarl  </t>
  </si>
  <si>
    <t>Bountou-Nord-Ouest/Kéniéba</t>
  </si>
  <si>
    <t>N°002108/DNGM du 13/05/2019</t>
  </si>
  <si>
    <r>
      <t>37.</t>
    </r>
    <r>
      <rPr>
        <sz val="7"/>
        <color theme="1"/>
        <rFont val="Times New Roman"/>
        <family val="1"/>
      </rPr>
      <t xml:space="preserve">   </t>
    </r>
    <r>
      <rPr>
        <sz val="10"/>
        <color theme="1"/>
        <rFont val="Tw Cen MT"/>
        <family val="2"/>
      </rPr>
      <t> </t>
    </r>
  </si>
  <si>
    <t>Ashanti Gold Mali-Sarl</t>
  </si>
  <si>
    <t>Farikounda/Kéniéba</t>
  </si>
  <si>
    <t>N°002109/DNGM du 13/05/2019</t>
  </si>
  <si>
    <r>
      <t>38.</t>
    </r>
    <r>
      <rPr>
        <sz val="7"/>
        <color theme="1"/>
        <rFont val="Times New Roman"/>
        <family val="1"/>
      </rPr>
      <t xml:space="preserve">   </t>
    </r>
    <r>
      <rPr>
        <sz val="10"/>
        <color theme="1"/>
        <rFont val="Tw Cen MT"/>
        <family val="2"/>
      </rPr>
      <t> </t>
    </r>
  </si>
  <si>
    <t>Matrix Mining Sarl</t>
  </si>
  <si>
    <t>Diérila/ Bougouni</t>
  </si>
  <si>
    <t>N°002110/DNGM du 13/05/2019</t>
  </si>
  <si>
    <r>
      <t>39.</t>
    </r>
    <r>
      <rPr>
        <sz val="7"/>
        <color theme="1"/>
        <rFont val="Times New Roman"/>
        <family val="1"/>
      </rPr>
      <t xml:space="preserve">   </t>
    </r>
    <r>
      <rPr>
        <sz val="10"/>
        <color theme="1"/>
        <rFont val="Tw Cen MT"/>
        <family val="2"/>
      </rPr>
      <t> </t>
    </r>
  </si>
  <si>
    <t>Immobilière Seydou N’DIAYE Sarl</t>
  </si>
  <si>
    <t>Manfala/Bougouni</t>
  </si>
  <si>
    <t>N°002111/DNGM du 13/05/2019</t>
  </si>
  <si>
    <r>
      <t>40.</t>
    </r>
    <r>
      <rPr>
        <sz val="7"/>
        <color theme="1"/>
        <rFont val="Times New Roman"/>
        <family val="1"/>
      </rPr>
      <t xml:space="preserve">   </t>
    </r>
    <r>
      <rPr>
        <sz val="10"/>
        <color theme="1"/>
        <rFont val="Tw Cen MT"/>
        <family val="2"/>
      </rPr>
      <t> </t>
    </r>
  </si>
  <si>
    <t>Kan Mining Sarl</t>
  </si>
  <si>
    <t>Késsako/Bougouni</t>
  </si>
  <si>
    <t>N°002112/DNGM du 13/05/2019</t>
  </si>
  <si>
    <r>
      <t>41.</t>
    </r>
    <r>
      <rPr>
        <sz val="7"/>
        <color theme="1"/>
        <rFont val="Times New Roman"/>
        <family val="1"/>
      </rPr>
      <t xml:space="preserve">   </t>
    </r>
    <r>
      <rPr>
        <sz val="10"/>
        <color theme="1"/>
        <rFont val="Tw Cen MT"/>
        <family val="2"/>
      </rPr>
      <t> </t>
    </r>
  </si>
  <si>
    <t>Conseil Ingénierie et Recherche Appliquée Sa « CIRA SA »</t>
  </si>
  <si>
    <t>Sangafé-Nord/Bafoulabé</t>
  </si>
  <si>
    <t>N°002113/DNGM du 13/05/2019</t>
  </si>
  <si>
    <r>
      <t>42.</t>
    </r>
    <r>
      <rPr>
        <sz val="7"/>
        <color theme="1"/>
        <rFont val="Times New Roman"/>
        <family val="1"/>
      </rPr>
      <t xml:space="preserve">   </t>
    </r>
    <r>
      <rPr>
        <sz val="10"/>
        <color theme="1"/>
        <rFont val="Tw Cen MT"/>
        <family val="2"/>
      </rPr>
      <t> </t>
    </r>
  </si>
  <si>
    <t>Dionkala/Bougouni</t>
  </si>
  <si>
    <t>N°002114/DNGM du 13/05/2019</t>
  </si>
  <si>
    <r>
      <t>43.</t>
    </r>
    <r>
      <rPr>
        <sz val="7"/>
        <color theme="1"/>
        <rFont val="Times New Roman"/>
        <family val="1"/>
      </rPr>
      <t xml:space="preserve">   </t>
    </r>
    <r>
      <rPr>
        <sz val="10"/>
        <color theme="1"/>
        <rFont val="Tw Cen MT"/>
        <family val="2"/>
      </rPr>
      <t> </t>
    </r>
  </si>
  <si>
    <t>Africane  Mining Trauvaux Publies « S.A.M.T.P Sarl »</t>
  </si>
  <si>
    <t>Kankélena/Bougouni</t>
  </si>
  <si>
    <t>N°002136/DNGM du 14/05/2019</t>
  </si>
  <si>
    <r>
      <t>44.</t>
    </r>
    <r>
      <rPr>
        <sz val="7"/>
        <color theme="1"/>
        <rFont val="Times New Roman"/>
        <family val="1"/>
      </rPr>
      <t xml:space="preserve">   </t>
    </r>
    <r>
      <rPr>
        <sz val="10"/>
        <color theme="1"/>
        <rFont val="Tw Cen MT"/>
        <family val="2"/>
      </rPr>
      <t> </t>
    </r>
  </si>
  <si>
    <t>Timi GOLD Sarl</t>
  </si>
  <si>
    <t>Sandougoula-Nord/Yanfolila</t>
  </si>
  <si>
    <t>N°002137/DNGM du 14/05/2019</t>
  </si>
  <si>
    <r>
      <t>45.</t>
    </r>
    <r>
      <rPr>
        <sz val="7"/>
        <color theme="1"/>
        <rFont val="Times New Roman"/>
        <family val="1"/>
      </rPr>
      <t xml:space="preserve">   </t>
    </r>
    <r>
      <rPr>
        <sz val="10"/>
        <color theme="1"/>
        <rFont val="Tw Cen MT"/>
        <family val="2"/>
      </rPr>
      <t> </t>
    </r>
  </si>
  <si>
    <t>Enviro Mining Sarl</t>
  </si>
  <si>
    <t>Satifara-Sud/Kénieba</t>
  </si>
  <si>
    <t>N°002218/DNGM du 23/05/2019</t>
  </si>
  <si>
    <r>
      <t>46.</t>
    </r>
    <r>
      <rPr>
        <sz val="7"/>
        <color theme="1"/>
        <rFont val="Times New Roman"/>
        <family val="1"/>
      </rPr>
      <t xml:space="preserve">   </t>
    </r>
    <r>
      <rPr>
        <sz val="10"/>
        <color theme="1"/>
        <rFont val="Tw Cen MT"/>
        <family val="2"/>
      </rPr>
      <t> </t>
    </r>
  </si>
  <si>
    <t xml:space="preserve">Hong Fa Mining SARL </t>
  </si>
  <si>
    <t>Métédia-Ouest/kéniéba</t>
  </si>
  <si>
    <t>N°002219/DNGM du 23/05/2019</t>
  </si>
  <si>
    <r>
      <t>47.</t>
    </r>
    <r>
      <rPr>
        <sz val="7"/>
        <color theme="1"/>
        <rFont val="Times New Roman"/>
        <family val="1"/>
      </rPr>
      <t xml:space="preserve">   </t>
    </r>
    <r>
      <rPr>
        <sz val="10"/>
        <color theme="1"/>
        <rFont val="Tw Cen MT"/>
        <family val="2"/>
      </rPr>
      <t> </t>
    </r>
  </si>
  <si>
    <t>Faraba/ken Kéniéba</t>
  </si>
  <si>
    <t>N°002220/DNGM du 23/05/2019</t>
  </si>
  <si>
    <r>
      <t>48.</t>
    </r>
    <r>
      <rPr>
        <sz val="7"/>
        <color theme="1"/>
        <rFont val="Times New Roman"/>
        <family val="1"/>
      </rPr>
      <t xml:space="preserve">   </t>
    </r>
    <r>
      <rPr>
        <sz val="10"/>
        <color theme="1"/>
        <rFont val="Tw Cen MT"/>
        <family val="2"/>
      </rPr>
      <t> </t>
    </r>
  </si>
  <si>
    <t>Toka Mining Holding</t>
  </si>
  <si>
    <t>Kouroubo-Est/kéniéba</t>
  </si>
  <si>
    <t>N°002221/DNGM du 23/05/2019</t>
  </si>
  <si>
    <r>
      <t>49.</t>
    </r>
    <r>
      <rPr>
        <sz val="7"/>
        <color theme="1"/>
        <rFont val="Times New Roman"/>
        <family val="1"/>
      </rPr>
      <t xml:space="preserve">   </t>
    </r>
    <r>
      <rPr>
        <sz val="10"/>
        <color theme="1"/>
        <rFont val="Tw Cen MT"/>
        <family val="2"/>
      </rPr>
      <t> </t>
    </r>
  </si>
  <si>
    <t>Timi Gold Sarl</t>
  </si>
  <si>
    <t>Dinso Béleda/Yanfolila</t>
  </si>
  <si>
    <t>N°002222/DNGM du 23/05/2019</t>
  </si>
  <si>
    <r>
      <t>50.</t>
    </r>
    <r>
      <rPr>
        <sz val="7"/>
        <color theme="1"/>
        <rFont val="Times New Roman"/>
        <family val="1"/>
      </rPr>
      <t xml:space="preserve">   </t>
    </r>
    <r>
      <rPr>
        <sz val="10"/>
        <color theme="1"/>
        <rFont val="Tw Cen MT"/>
        <family val="2"/>
      </rPr>
      <t> </t>
    </r>
  </si>
  <si>
    <t xml:space="preserve">Minéral Management Consulting«MMC» Sarl  </t>
  </si>
  <si>
    <t>Kéniébandi-Est/Kéniéba</t>
  </si>
  <si>
    <t>N°002223/DNGM du 23/05/2019</t>
  </si>
  <si>
    <r>
      <t>51.</t>
    </r>
    <r>
      <rPr>
        <sz val="7"/>
        <color theme="1"/>
        <rFont val="Times New Roman"/>
        <family val="1"/>
      </rPr>
      <t xml:space="preserve">   </t>
    </r>
    <r>
      <rPr>
        <sz val="10"/>
        <color theme="1"/>
        <rFont val="Tw Cen MT"/>
        <family val="2"/>
      </rPr>
      <t> </t>
    </r>
  </si>
  <si>
    <t>Doussey Sarl</t>
  </si>
  <si>
    <t>Siribaya-Ouest/Kéniéba</t>
  </si>
  <si>
    <t>N°002255/DNGM du 28/05/2019</t>
  </si>
  <si>
    <r>
      <t>52.</t>
    </r>
    <r>
      <rPr>
        <sz val="7"/>
        <color theme="1"/>
        <rFont val="Times New Roman"/>
        <family val="1"/>
      </rPr>
      <t xml:space="preserve">   </t>
    </r>
    <r>
      <rPr>
        <sz val="10"/>
        <color theme="1"/>
        <rFont val="Tw Cen MT"/>
        <family val="2"/>
      </rPr>
      <t> </t>
    </r>
  </si>
  <si>
    <t>Des Mines de Darsalam SARL</t>
  </si>
  <si>
    <t>Darsalam/Kéniéba</t>
  </si>
  <si>
    <t>N°002256/DNGM du 28/05/2019</t>
  </si>
  <si>
    <r>
      <t>53.</t>
    </r>
    <r>
      <rPr>
        <sz val="7"/>
        <color theme="1"/>
        <rFont val="Times New Roman"/>
        <family val="1"/>
      </rPr>
      <t xml:space="preserve">   </t>
    </r>
    <r>
      <rPr>
        <sz val="10"/>
        <color theme="1"/>
        <rFont val="Tw Cen MT"/>
        <family val="2"/>
      </rPr>
      <t> </t>
    </r>
  </si>
  <si>
    <t>Semaka Mining Sarl</t>
  </si>
  <si>
    <t>Blakala-Ouest/Kolondiéba</t>
  </si>
  <si>
    <t>N°002257/DNGM du 28/05/2019</t>
  </si>
  <si>
    <r>
      <t>54.</t>
    </r>
    <r>
      <rPr>
        <sz val="7"/>
        <color theme="1"/>
        <rFont val="Times New Roman"/>
        <family val="1"/>
      </rPr>
      <t xml:space="preserve">   </t>
    </r>
    <r>
      <rPr>
        <sz val="10"/>
        <color theme="1"/>
        <rFont val="Tw Cen MT"/>
        <family val="2"/>
      </rPr>
      <t> </t>
    </r>
  </si>
  <si>
    <t>Sheng Tong Sarl</t>
  </si>
  <si>
    <t>Baboto-Ouest/Kéniéba</t>
  </si>
  <si>
    <t>N°002258/DNGM du 28/05/2019</t>
  </si>
  <si>
    <r>
      <t>55.</t>
    </r>
    <r>
      <rPr>
        <sz val="7"/>
        <color theme="1"/>
        <rFont val="Times New Roman"/>
        <family val="1"/>
      </rPr>
      <t xml:space="preserve">   </t>
    </r>
    <r>
      <rPr>
        <sz val="10"/>
        <color theme="1"/>
        <rFont val="Tw Cen MT"/>
        <family val="2"/>
      </rPr>
      <t> </t>
    </r>
  </si>
  <si>
    <t>Oklo resources Mali Sarl</t>
  </si>
  <si>
    <t>Darrousalam/Kéniéba</t>
  </si>
  <si>
    <t>N°002259/DNGM du 28/05/2019</t>
  </si>
  <si>
    <r>
      <t>56.</t>
    </r>
    <r>
      <rPr>
        <sz val="7"/>
        <color theme="1"/>
        <rFont val="Times New Roman"/>
        <family val="1"/>
      </rPr>
      <t xml:space="preserve">   </t>
    </r>
    <r>
      <rPr>
        <sz val="10"/>
        <color theme="1"/>
        <rFont val="Tw Cen MT"/>
        <family val="2"/>
      </rPr>
      <t> </t>
    </r>
  </si>
  <si>
    <t>Solage Mining Sarl</t>
  </si>
  <si>
    <t>Ségando-Ouest/Kéniéba</t>
  </si>
  <si>
    <t>N°003341/DNGM du 10/06/2019</t>
  </si>
  <si>
    <r>
      <t>57.</t>
    </r>
    <r>
      <rPr>
        <sz val="7"/>
        <color theme="1"/>
        <rFont val="Times New Roman"/>
        <family val="1"/>
      </rPr>
      <t xml:space="preserve">   </t>
    </r>
    <r>
      <rPr>
        <sz val="10"/>
        <color theme="1"/>
        <rFont val="Tw Cen MT"/>
        <family val="2"/>
      </rPr>
      <t> </t>
    </r>
  </si>
  <si>
    <t>Diéou/Bagoe</t>
  </si>
  <si>
    <t>N°003342/DNGM du 10/06/2019</t>
  </si>
  <si>
    <r>
      <t>58.</t>
    </r>
    <r>
      <rPr>
        <sz val="7"/>
        <color theme="1"/>
        <rFont val="Times New Roman"/>
        <family val="1"/>
      </rPr>
      <t xml:space="preserve">   </t>
    </r>
    <r>
      <rPr>
        <sz val="10"/>
        <color theme="1"/>
        <rFont val="Tw Cen MT"/>
        <family val="2"/>
      </rPr>
      <t> </t>
    </r>
  </si>
  <si>
    <t>Bou et Freres SBF Sarl</t>
  </si>
  <si>
    <t>Gouba-Nord/Kéniéba</t>
  </si>
  <si>
    <t>N°003343/DNGM du 10/06/2019</t>
  </si>
  <si>
    <r>
      <t>59.</t>
    </r>
    <r>
      <rPr>
        <sz val="7"/>
        <color theme="1"/>
        <rFont val="Times New Roman"/>
        <family val="1"/>
      </rPr>
      <t xml:space="preserve">   </t>
    </r>
    <r>
      <rPr>
        <sz val="10"/>
        <color theme="1"/>
        <rFont val="Tw Cen MT"/>
        <family val="2"/>
      </rPr>
      <t> </t>
    </r>
  </si>
  <si>
    <t>DT Service Sarl</t>
  </si>
  <si>
    <t>Goro-Nord/Kangaba</t>
  </si>
  <si>
    <t>N°003344/DNGM du 10/06/2019</t>
  </si>
  <si>
    <r>
      <t>60.</t>
    </r>
    <r>
      <rPr>
        <sz val="7"/>
        <color theme="1"/>
        <rFont val="Times New Roman"/>
        <family val="1"/>
      </rPr>
      <t xml:space="preserve">   </t>
    </r>
    <r>
      <rPr>
        <sz val="10"/>
        <color theme="1"/>
        <rFont val="Tw Cen MT"/>
        <family val="2"/>
      </rPr>
      <t> </t>
    </r>
  </si>
  <si>
    <t>Badjika Gold Sarl</t>
  </si>
  <si>
    <t>Kourouma-Ouest/Bougouni</t>
  </si>
  <si>
    <t>N°003345/DNGM du 10/06/2019</t>
  </si>
  <si>
    <r>
      <t>61.</t>
    </r>
    <r>
      <rPr>
        <sz val="7"/>
        <color theme="1"/>
        <rFont val="Times New Roman"/>
        <family val="1"/>
      </rPr>
      <t xml:space="preserve">   </t>
    </r>
    <r>
      <rPr>
        <sz val="10"/>
        <color theme="1"/>
        <rFont val="Tw Cen MT"/>
        <family val="2"/>
      </rPr>
      <t> </t>
    </r>
  </si>
  <si>
    <t>Expres Transport et Logistiques-Sarl</t>
  </si>
  <si>
    <t>Gourel-Siri/Kia-Nioro</t>
  </si>
  <si>
    <t>N°003346/DNGM du 10/06/2019</t>
  </si>
  <si>
    <r>
      <t>62.</t>
    </r>
    <r>
      <rPr>
        <sz val="7"/>
        <color theme="1"/>
        <rFont val="Times New Roman"/>
        <family val="1"/>
      </rPr>
      <t xml:space="preserve">   </t>
    </r>
    <r>
      <rPr>
        <sz val="10"/>
        <color theme="1"/>
        <rFont val="Tw Cen MT"/>
        <family val="2"/>
      </rPr>
      <t> </t>
    </r>
  </si>
  <si>
    <t xml:space="preserve">DMB Mining Sarl </t>
  </si>
  <si>
    <t>Soumala/Kéniéba</t>
  </si>
  <si>
    <t>N°003347/DNGM du 10/06/2019</t>
  </si>
  <si>
    <r>
      <t>63.</t>
    </r>
    <r>
      <rPr>
        <sz val="7"/>
        <color theme="1"/>
        <rFont val="Times New Roman"/>
        <family val="1"/>
      </rPr>
      <t xml:space="preserve">   </t>
    </r>
    <r>
      <rPr>
        <sz val="10"/>
        <color theme="1"/>
        <rFont val="Tw Cen MT"/>
        <family val="2"/>
      </rPr>
      <t> </t>
    </r>
  </si>
  <si>
    <t>DMB Mining Sarl</t>
  </si>
  <si>
    <t>Sanokolé/Kayes</t>
  </si>
  <si>
    <t>N°003348/DNGM du 10/06/2019</t>
  </si>
  <si>
    <r>
      <t>64.</t>
    </r>
    <r>
      <rPr>
        <sz val="7"/>
        <color theme="1"/>
        <rFont val="Times New Roman"/>
        <family val="1"/>
      </rPr>
      <t xml:space="preserve">   </t>
    </r>
    <r>
      <rPr>
        <sz val="10"/>
        <color theme="1"/>
        <rFont val="Tw Cen MT"/>
        <family val="2"/>
      </rPr>
      <t> </t>
    </r>
  </si>
  <si>
    <t>Beta Mining corporation Sarl</t>
  </si>
  <si>
    <t>Baraba-Lagué/Kayes</t>
  </si>
  <si>
    <t>N°003373/DNGM du 12/06/2019</t>
  </si>
  <si>
    <r>
      <t>65.</t>
    </r>
    <r>
      <rPr>
        <sz val="7"/>
        <color theme="1"/>
        <rFont val="Times New Roman"/>
        <family val="1"/>
      </rPr>
      <t xml:space="preserve">   </t>
    </r>
    <r>
      <rPr>
        <sz val="10"/>
        <color theme="1"/>
        <rFont val="Tw Cen MT"/>
        <family val="2"/>
      </rPr>
      <t> </t>
    </r>
  </si>
  <si>
    <t>Bountou-Nord-Est/Kénieba</t>
  </si>
  <si>
    <t>N°003489/DNGM du 24/06/2019</t>
  </si>
  <si>
    <r>
      <t>66.</t>
    </r>
    <r>
      <rPr>
        <sz val="7"/>
        <color theme="1"/>
        <rFont val="Times New Roman"/>
        <family val="1"/>
      </rPr>
      <t xml:space="preserve">   </t>
    </r>
    <r>
      <rPr>
        <sz val="10"/>
        <color theme="1"/>
        <rFont val="Tw Cen MT"/>
        <family val="2"/>
      </rPr>
      <t> </t>
    </r>
  </si>
  <si>
    <t>Goldenrroxs Mining Mali Sarl</t>
  </si>
  <si>
    <t>Fandou/Kéniéba</t>
  </si>
  <si>
    <t>N°003490/DNGM du 24/06/2019</t>
  </si>
  <si>
    <r>
      <t>67.</t>
    </r>
    <r>
      <rPr>
        <sz val="7"/>
        <color theme="1"/>
        <rFont val="Times New Roman"/>
        <family val="1"/>
      </rPr>
      <t xml:space="preserve">   </t>
    </r>
    <r>
      <rPr>
        <sz val="10"/>
        <color theme="1"/>
        <rFont val="Tw Cen MT"/>
        <family val="2"/>
      </rPr>
      <t> </t>
    </r>
  </si>
  <si>
    <t>Yi Yuan Mines Sarl</t>
  </si>
  <si>
    <t>Soukoutali/Kita-Nioro</t>
  </si>
  <si>
    <t>Bauxite</t>
  </si>
  <si>
    <t>N°003491/DNGM du 24/06/2019</t>
  </si>
  <si>
    <r>
      <t>68.</t>
    </r>
    <r>
      <rPr>
        <sz val="7"/>
        <color theme="1"/>
        <rFont val="Times New Roman"/>
        <family val="1"/>
      </rPr>
      <t xml:space="preserve">   </t>
    </r>
    <r>
      <rPr>
        <sz val="10"/>
        <color theme="1"/>
        <rFont val="Tw Cen MT"/>
        <family val="2"/>
      </rPr>
      <t> </t>
    </r>
  </si>
  <si>
    <t>Pierres et Précieux Sarl</t>
  </si>
  <si>
    <t>Massioko-Ouest /Bagoe</t>
  </si>
  <si>
    <t>N°003492/DNGM du 24/06/2019</t>
  </si>
  <si>
    <r>
      <t>69.</t>
    </r>
    <r>
      <rPr>
        <sz val="7"/>
        <color theme="1"/>
        <rFont val="Times New Roman"/>
        <family val="1"/>
      </rPr>
      <t xml:space="preserve">   </t>
    </r>
    <r>
      <rPr>
        <sz val="10"/>
        <color theme="1"/>
        <rFont val="Tw Cen MT"/>
        <family val="2"/>
      </rPr>
      <t> </t>
    </r>
  </si>
  <si>
    <t>Salamalé/Kangaba</t>
  </si>
  <si>
    <t>N°003493/DNGM du 24/06/2019</t>
  </si>
  <si>
    <r>
      <t>70.</t>
    </r>
    <r>
      <rPr>
        <sz val="7"/>
        <color theme="1"/>
        <rFont val="Times New Roman"/>
        <family val="1"/>
      </rPr>
      <t xml:space="preserve">   </t>
    </r>
    <r>
      <rPr>
        <sz val="10"/>
        <color theme="1"/>
        <rFont val="Tw Cen MT"/>
        <family val="2"/>
      </rPr>
      <t> </t>
    </r>
  </si>
  <si>
    <t>Kabanadi/Kita-Nioro</t>
  </si>
  <si>
    <t>bauxite</t>
  </si>
  <si>
    <t>N°003494/DNGM du 24/06/2019</t>
  </si>
  <si>
    <r>
      <t>71.</t>
    </r>
    <r>
      <rPr>
        <sz val="7"/>
        <color theme="1"/>
        <rFont val="Times New Roman"/>
        <family val="1"/>
      </rPr>
      <t xml:space="preserve">   </t>
    </r>
    <r>
      <rPr>
        <sz val="10"/>
        <color theme="1"/>
        <rFont val="Tw Cen MT"/>
        <family val="2"/>
      </rPr>
      <t> </t>
    </r>
  </si>
  <si>
    <t>« G.M Mining Sarl »</t>
  </si>
  <si>
    <t>Gouba/Kéniéba</t>
  </si>
  <si>
    <t>N°003703/DNGM du 03/07/2019</t>
  </si>
  <si>
    <r>
      <t>72.</t>
    </r>
    <r>
      <rPr>
        <sz val="7"/>
        <color theme="1"/>
        <rFont val="Times New Roman"/>
        <family val="1"/>
      </rPr>
      <t xml:space="preserve">   </t>
    </r>
    <r>
      <rPr>
        <sz val="10"/>
        <color theme="1"/>
        <rFont val="Tw Cen MT"/>
        <family val="2"/>
      </rPr>
      <t> </t>
    </r>
  </si>
  <si>
    <t>Luire Mining Sarl</t>
  </si>
  <si>
    <t>Sinnsiné/bougouni</t>
  </si>
  <si>
    <t>N°003704/DNGM du 03/07/2019</t>
  </si>
  <si>
    <r>
      <t>73.</t>
    </r>
    <r>
      <rPr>
        <sz val="7"/>
        <color theme="1"/>
        <rFont val="Times New Roman"/>
        <family val="1"/>
      </rPr>
      <t xml:space="preserve">   </t>
    </r>
    <r>
      <rPr>
        <sz val="10"/>
        <color theme="1"/>
        <rFont val="Tw Cen MT"/>
        <family val="2"/>
      </rPr>
      <t> </t>
    </r>
  </si>
  <si>
    <t>Harmattan Consulting-Sarl</t>
  </si>
  <si>
    <t>Sola-Ouest/Kénieba</t>
  </si>
  <si>
    <t>N°003705/DNGM du 03/07/2019</t>
  </si>
  <si>
    <r>
      <t>74.</t>
    </r>
    <r>
      <rPr>
        <sz val="7"/>
        <color theme="1"/>
        <rFont val="Times New Roman"/>
        <family val="1"/>
      </rPr>
      <t xml:space="preserve">   </t>
    </r>
    <r>
      <rPr>
        <sz val="10"/>
        <color theme="1"/>
        <rFont val="Tw Cen MT"/>
        <family val="2"/>
      </rPr>
      <t> </t>
    </r>
  </si>
  <si>
    <t>O.T.C.I Mining Investissement Sarl</t>
  </si>
  <si>
    <t>Sirimoulou/Kayes</t>
  </si>
  <si>
    <t>Quartz</t>
  </si>
  <si>
    <t>N°003706/DNGM du 03/07/2019</t>
  </si>
  <si>
    <r>
      <t>75.</t>
    </r>
    <r>
      <rPr>
        <sz val="7"/>
        <color theme="1"/>
        <rFont val="Times New Roman"/>
        <family val="1"/>
      </rPr>
      <t xml:space="preserve">   </t>
    </r>
    <r>
      <rPr>
        <sz val="10"/>
        <color theme="1"/>
        <rFont val="Tw Cen MT"/>
        <family val="2"/>
      </rPr>
      <t> </t>
    </r>
  </si>
  <si>
    <t>Djibala/Bougouni</t>
  </si>
  <si>
    <t>N°003707/DNGM du 03/07/2019</t>
  </si>
  <si>
    <r>
      <t>76.</t>
    </r>
    <r>
      <rPr>
        <sz val="7"/>
        <color theme="1"/>
        <rFont val="Times New Roman"/>
        <family val="1"/>
      </rPr>
      <t xml:space="preserve">   </t>
    </r>
    <r>
      <rPr>
        <sz val="10"/>
        <color theme="1"/>
        <rFont val="Tw Cen MT"/>
        <family val="2"/>
      </rPr>
      <t> </t>
    </r>
  </si>
  <si>
    <t>Damladeniz Sarl</t>
  </si>
  <si>
    <t>Yélékébougou Nord/Kangaba</t>
  </si>
  <si>
    <t>N°003745/DNGM du 09/07/2019</t>
  </si>
  <si>
    <r>
      <t>77.</t>
    </r>
    <r>
      <rPr>
        <sz val="7"/>
        <color theme="1"/>
        <rFont val="Times New Roman"/>
        <family val="1"/>
      </rPr>
      <t xml:space="preserve">   </t>
    </r>
    <r>
      <rPr>
        <sz val="10"/>
        <color theme="1"/>
        <rFont val="Tw Cen MT"/>
        <family val="2"/>
      </rPr>
      <t> </t>
    </r>
  </si>
  <si>
    <t>Entreprise Générale Traoré et Frères (EGTEF)</t>
  </si>
  <si>
    <t>Dinguilou/Kayes</t>
  </si>
  <si>
    <t>N°003889/DNGM du 23/07/2019</t>
  </si>
  <si>
    <r>
      <t>78.</t>
    </r>
    <r>
      <rPr>
        <sz val="7"/>
        <color theme="1"/>
        <rFont val="Times New Roman"/>
        <family val="1"/>
      </rPr>
      <t xml:space="preserve">   </t>
    </r>
    <r>
      <rPr>
        <sz val="10"/>
        <color theme="1"/>
        <rFont val="Tw Cen MT"/>
        <family val="2"/>
      </rPr>
      <t> </t>
    </r>
  </si>
  <si>
    <t>TDC Mining Sarl</t>
  </si>
  <si>
    <t>Niarané/Kita-Nioro</t>
  </si>
  <si>
    <t>N°003890/DNGM du 23/07/2019</t>
  </si>
  <si>
    <r>
      <t>79.</t>
    </r>
    <r>
      <rPr>
        <sz val="7"/>
        <color theme="1"/>
        <rFont val="Times New Roman"/>
        <family val="1"/>
      </rPr>
      <t xml:space="preserve">   </t>
    </r>
    <r>
      <rPr>
        <sz val="10"/>
        <color theme="1"/>
        <rFont val="Tw Cen MT"/>
        <family val="2"/>
      </rPr>
      <t> </t>
    </r>
  </si>
  <si>
    <t>Harmatan Consulting Sarl</t>
  </si>
  <si>
    <t>Bantanko-Est/Kéniéba</t>
  </si>
  <si>
    <t>N°003891/DNGM du 23/07/2019</t>
  </si>
  <si>
    <r>
      <t>80.</t>
    </r>
    <r>
      <rPr>
        <sz val="7"/>
        <color theme="1"/>
        <rFont val="Times New Roman"/>
        <family val="1"/>
      </rPr>
      <t xml:space="preserve">   </t>
    </r>
    <r>
      <rPr>
        <sz val="10"/>
        <color theme="1"/>
        <rFont val="Tw Cen MT"/>
        <family val="2"/>
      </rPr>
      <t> </t>
    </r>
  </si>
  <si>
    <t>Cabinet de Consultants Minières Sarl</t>
  </si>
  <si>
    <t>Komassala-Sud/Bougouni</t>
  </si>
  <si>
    <t>N°003892/DNGM du 23/07/2019</t>
  </si>
  <si>
    <r>
      <t>81.</t>
    </r>
    <r>
      <rPr>
        <sz val="7"/>
        <color theme="1"/>
        <rFont val="Times New Roman"/>
        <family val="1"/>
      </rPr>
      <t xml:space="preserve">   </t>
    </r>
    <r>
      <rPr>
        <sz val="10"/>
        <color theme="1"/>
        <rFont val="Tw Cen MT"/>
        <family val="2"/>
      </rPr>
      <t> </t>
    </r>
  </si>
  <si>
    <t xml:space="preserve">Sid Ingenieurs et Conseils </t>
  </si>
  <si>
    <t>Diaméra/Kita-Nioro</t>
  </si>
  <si>
    <t>N°003893/DNGM du 23/07/2019</t>
  </si>
  <si>
    <r>
      <t>82.</t>
    </r>
    <r>
      <rPr>
        <sz val="7"/>
        <color theme="1"/>
        <rFont val="Times New Roman"/>
        <family val="1"/>
      </rPr>
      <t xml:space="preserve">   </t>
    </r>
    <r>
      <rPr>
        <sz val="10"/>
        <color theme="1"/>
        <rFont val="Tw Cen MT"/>
        <family val="2"/>
      </rPr>
      <t> </t>
    </r>
  </si>
  <si>
    <t>Minière de Recherche et d’Exploitation du Mali Sarl</t>
  </si>
  <si>
    <t>Kéniéro/Kangaba</t>
  </si>
  <si>
    <t>N°003894/DNGM du 23/07/2019</t>
  </si>
  <si>
    <r>
      <t>83.</t>
    </r>
    <r>
      <rPr>
        <sz val="7"/>
        <color theme="1"/>
        <rFont val="Times New Roman"/>
        <family val="1"/>
      </rPr>
      <t xml:space="preserve">   </t>
    </r>
    <r>
      <rPr>
        <sz val="10"/>
        <color theme="1"/>
        <rFont val="Tw Cen MT"/>
        <family val="2"/>
      </rPr>
      <t> </t>
    </r>
  </si>
  <si>
    <t>Glob Access Sarl</t>
  </si>
  <si>
    <t>Zéguéré/Bagoé</t>
  </si>
  <si>
    <t>N°003895/DNGM du 23/07/2019</t>
  </si>
  <si>
    <r>
      <t>84.</t>
    </r>
    <r>
      <rPr>
        <sz val="7"/>
        <color theme="1"/>
        <rFont val="Times New Roman"/>
        <family val="1"/>
      </rPr>
      <t xml:space="preserve">   </t>
    </r>
    <r>
      <rPr>
        <sz val="10"/>
        <color theme="1"/>
        <rFont val="Tw Cen MT"/>
        <family val="2"/>
      </rPr>
      <t> </t>
    </r>
  </si>
  <si>
    <t>Diamond Cemant Mali Sa</t>
  </si>
  <si>
    <t>Béma-Est/Kita-Nioro</t>
  </si>
  <si>
    <t>N°004034/DNGM du 02/08/2019</t>
  </si>
  <si>
    <r>
      <t>85.</t>
    </r>
    <r>
      <rPr>
        <sz val="7"/>
        <color theme="1"/>
        <rFont val="Times New Roman"/>
        <family val="1"/>
      </rPr>
      <t xml:space="preserve">   </t>
    </r>
    <r>
      <rPr>
        <sz val="10"/>
        <color theme="1"/>
        <rFont val="Tw Cen MT"/>
        <family val="2"/>
      </rPr>
      <t> </t>
    </r>
  </si>
  <si>
    <t>Satifara-Sud/Kéniéba</t>
  </si>
  <si>
    <t>N°004035/DNGM du 02/08/2019</t>
  </si>
  <si>
    <r>
      <t>86.</t>
    </r>
    <r>
      <rPr>
        <sz val="7"/>
        <color theme="1"/>
        <rFont val="Times New Roman"/>
        <family val="1"/>
      </rPr>
      <t xml:space="preserve">   </t>
    </r>
    <r>
      <rPr>
        <sz val="10"/>
        <color theme="1"/>
        <rFont val="Tw Cen MT"/>
        <family val="2"/>
      </rPr>
      <t> </t>
    </r>
  </si>
  <si>
    <t>Dembele Mining Corporation « DMC » Sarlu</t>
  </si>
  <si>
    <t>Sérinati/Kéniéba</t>
  </si>
  <si>
    <t>N°004036/DNGM du 02/08/2019</t>
  </si>
  <si>
    <r>
      <t>87.</t>
    </r>
    <r>
      <rPr>
        <sz val="7"/>
        <color theme="1"/>
        <rFont val="Times New Roman"/>
        <family val="1"/>
      </rPr>
      <t xml:space="preserve">   </t>
    </r>
    <r>
      <rPr>
        <sz val="10"/>
        <color theme="1"/>
        <rFont val="Tw Cen MT"/>
        <family val="2"/>
      </rPr>
      <t> </t>
    </r>
  </si>
  <si>
    <t>Mali Sadio Or Sarl</t>
  </si>
  <si>
    <t>Faraba-Ouest/Kéniéba</t>
  </si>
  <si>
    <t>N°004037/DNGM du 02/08/2019</t>
  </si>
  <si>
    <r>
      <t>88.</t>
    </r>
    <r>
      <rPr>
        <sz val="7"/>
        <color theme="1"/>
        <rFont val="Times New Roman"/>
        <family val="1"/>
      </rPr>
      <t xml:space="preserve">   </t>
    </r>
    <r>
      <rPr>
        <sz val="10"/>
        <color theme="1"/>
        <rFont val="Tw Cen MT"/>
        <family val="2"/>
      </rPr>
      <t> </t>
    </r>
  </si>
  <si>
    <t>Beta Mining Corporation Sarl</t>
  </si>
  <si>
    <t>Kébila/Bougouni</t>
  </si>
  <si>
    <t>N°004038/DNGM du 02/08/2019</t>
  </si>
  <si>
    <r>
      <t>89.</t>
    </r>
    <r>
      <rPr>
        <sz val="7"/>
        <color theme="1"/>
        <rFont val="Times New Roman"/>
        <family val="1"/>
      </rPr>
      <t xml:space="preserve">   </t>
    </r>
    <r>
      <rPr>
        <sz val="10"/>
        <color theme="1"/>
        <rFont val="Tw Cen MT"/>
        <family val="2"/>
      </rPr>
      <t> </t>
    </r>
  </si>
  <si>
    <t>Dangoué/Yanfolila</t>
  </si>
  <si>
    <t>N°005004/DNGM du 07/08/2019</t>
  </si>
  <si>
    <r>
      <t>90.</t>
    </r>
    <r>
      <rPr>
        <sz val="7"/>
        <color theme="1"/>
        <rFont val="Times New Roman"/>
        <family val="1"/>
      </rPr>
      <t xml:space="preserve">   </t>
    </r>
    <r>
      <rPr>
        <sz val="10"/>
        <color theme="1"/>
        <rFont val="Tw Cen MT"/>
        <family val="2"/>
      </rPr>
      <t> </t>
    </r>
  </si>
  <si>
    <t>Sidiba Mining Sa</t>
  </si>
  <si>
    <t>Daounabéré-Nord Est/Yanfolila</t>
  </si>
  <si>
    <t>N°005107/DNGM du 23/08/2019</t>
  </si>
  <si>
    <r>
      <t>91.</t>
    </r>
    <r>
      <rPr>
        <sz val="7"/>
        <color theme="1"/>
        <rFont val="Times New Roman"/>
        <family val="1"/>
      </rPr>
      <t xml:space="preserve">   </t>
    </r>
    <r>
      <rPr>
        <sz val="10"/>
        <color theme="1"/>
        <rFont val="Tw Cen MT"/>
        <family val="2"/>
      </rPr>
      <t> </t>
    </r>
  </si>
  <si>
    <t>Entreprise de Construction Moussa KEITA Sarl</t>
  </si>
  <si>
    <t>Ouassourola/Kangaba</t>
  </si>
  <si>
    <t>N°005108/DNGM du 23/08/2019</t>
  </si>
  <si>
    <r>
      <t>92.</t>
    </r>
    <r>
      <rPr>
        <sz val="7"/>
        <color theme="1"/>
        <rFont val="Times New Roman"/>
        <family val="1"/>
      </rPr>
      <t xml:space="preserve">   </t>
    </r>
    <r>
      <rPr>
        <sz val="10"/>
        <color theme="1"/>
        <rFont val="Tw Cen MT"/>
        <family val="2"/>
      </rPr>
      <t> </t>
    </r>
  </si>
  <si>
    <t>Conseil Ingénieurs et Recherche Appliquée « CIRA »</t>
  </si>
  <si>
    <t>Sangafé-Nord/Kita-Nioro</t>
  </si>
  <si>
    <t>N°005109/DNGM du 23/08/2019</t>
  </si>
  <si>
    <r>
      <t>93.</t>
    </r>
    <r>
      <rPr>
        <sz val="7"/>
        <color theme="1"/>
        <rFont val="Times New Roman"/>
        <family val="1"/>
      </rPr>
      <t xml:space="preserve">   </t>
    </r>
    <r>
      <rPr>
        <sz val="10"/>
        <color theme="1"/>
        <rFont val="Tw Cen MT"/>
        <family val="2"/>
      </rPr>
      <t> </t>
    </r>
  </si>
  <si>
    <t>Carrière et Chaux du Mali « CCM SA »</t>
  </si>
  <si>
    <t>Zambougou-Kourou/Kangaba</t>
  </si>
  <si>
    <t>Dolomie</t>
  </si>
  <si>
    <t>N°004110/DNGM du 23/08/2019</t>
  </si>
  <si>
    <r>
      <t>94.</t>
    </r>
    <r>
      <rPr>
        <sz val="7"/>
        <color theme="1"/>
        <rFont val="Times New Roman"/>
        <family val="1"/>
      </rPr>
      <t xml:space="preserve">   </t>
    </r>
    <r>
      <rPr>
        <sz val="10"/>
        <color theme="1"/>
        <rFont val="Tw Cen MT"/>
        <family val="2"/>
      </rPr>
      <t> </t>
    </r>
  </si>
  <si>
    <t>T.H MINING Compagny sarl</t>
  </si>
  <si>
    <t>Samankoto-Sud/Kéniéba</t>
  </si>
  <si>
    <t>N°004112/DNGM du 26/08/2019</t>
  </si>
  <si>
    <r>
      <t>95.</t>
    </r>
    <r>
      <rPr>
        <sz val="7"/>
        <color theme="1"/>
        <rFont val="Times New Roman"/>
        <family val="1"/>
      </rPr>
      <t xml:space="preserve">   </t>
    </r>
    <r>
      <rPr>
        <sz val="10"/>
        <color theme="1"/>
        <rFont val="Tw Cen MT"/>
        <family val="2"/>
      </rPr>
      <t> </t>
    </r>
  </si>
  <si>
    <t>Environ Mining Sarl</t>
  </si>
  <si>
    <t>Kamalé/Kangaba</t>
  </si>
  <si>
    <t>N°004114/DNGM du 27/08/2019</t>
  </si>
  <si>
    <r>
      <t>96.</t>
    </r>
    <r>
      <rPr>
        <sz val="7"/>
        <color theme="1"/>
        <rFont val="Times New Roman"/>
        <family val="1"/>
      </rPr>
      <t xml:space="preserve">   </t>
    </r>
    <r>
      <rPr>
        <sz val="10"/>
        <color theme="1"/>
        <rFont val="Tw Cen MT"/>
        <family val="2"/>
      </rPr>
      <t> </t>
    </r>
  </si>
  <si>
    <t>Kandiolé-Sud Est/Kéniéba</t>
  </si>
  <si>
    <t>N°004115/DNGM du 27/08/2019</t>
  </si>
  <si>
    <r>
      <t>97.</t>
    </r>
    <r>
      <rPr>
        <sz val="7"/>
        <color theme="1"/>
        <rFont val="Times New Roman"/>
        <family val="1"/>
      </rPr>
      <t xml:space="preserve">   </t>
    </r>
    <r>
      <rPr>
        <sz val="10"/>
        <color theme="1"/>
        <rFont val="Tw Cen MT"/>
        <family val="2"/>
      </rPr>
      <t> </t>
    </r>
  </si>
  <si>
    <t>Noura Conseils Sarl</t>
  </si>
  <si>
    <t>Garalo-Est/Bougouni</t>
  </si>
  <si>
    <t>N°004116/DNGM du 27/08/2019</t>
  </si>
  <si>
    <r>
      <t>98.</t>
    </r>
    <r>
      <rPr>
        <sz val="7"/>
        <color theme="1"/>
        <rFont val="Times New Roman"/>
        <family val="1"/>
      </rPr>
      <t xml:space="preserve">   </t>
    </r>
    <r>
      <rPr>
        <sz val="10"/>
        <color theme="1"/>
        <rFont val="Tw Cen MT"/>
        <family val="2"/>
      </rPr>
      <t> </t>
    </r>
  </si>
  <si>
    <t>Sopi/Bagoé</t>
  </si>
  <si>
    <t>N°004117/DNGM du 27/08/2019</t>
  </si>
  <si>
    <r>
      <t>99.</t>
    </r>
    <r>
      <rPr>
        <sz val="7"/>
        <color theme="1"/>
        <rFont val="Times New Roman"/>
        <family val="1"/>
      </rPr>
      <t xml:space="preserve">   </t>
    </r>
    <r>
      <rPr>
        <sz val="10"/>
        <color theme="1"/>
        <rFont val="Tw Cen MT"/>
        <family val="2"/>
      </rPr>
      <t> </t>
    </r>
  </si>
  <si>
    <t>Karouma-Ouest/Kéniéba</t>
  </si>
  <si>
    <t>N°004118/DNGM du 27/08/2019</t>
  </si>
  <si>
    <r>
      <t>100.</t>
    </r>
    <r>
      <rPr>
        <sz val="7"/>
        <color theme="1"/>
        <rFont val="Times New Roman"/>
        <family val="1"/>
      </rPr>
      <t xml:space="preserve">          </t>
    </r>
    <r>
      <rPr>
        <sz val="10"/>
        <color theme="1"/>
        <rFont val="Tw Cen MT"/>
        <family val="2"/>
      </rPr>
      <t> </t>
    </r>
  </si>
  <si>
    <t>Demboel II.D Sarl</t>
  </si>
  <si>
    <t>Dioba/Kangaba</t>
  </si>
  <si>
    <t>N°004119/DNGM du 27/08/2019</t>
  </si>
  <si>
    <r>
      <t>101.</t>
    </r>
    <r>
      <rPr>
        <sz val="7"/>
        <color theme="1"/>
        <rFont val="Times New Roman"/>
        <family val="1"/>
      </rPr>
      <t xml:space="preserve">          </t>
    </r>
    <r>
      <rPr>
        <sz val="10"/>
        <color theme="1"/>
        <rFont val="Tw Cen MT"/>
        <family val="2"/>
      </rPr>
      <t> </t>
    </r>
  </si>
  <si>
    <t>Siranikoro/Kangaba</t>
  </si>
  <si>
    <t>N°004120/DNGM du 27/08/2019</t>
  </si>
  <si>
    <r>
      <t>102.</t>
    </r>
    <r>
      <rPr>
        <sz val="7"/>
        <color theme="1"/>
        <rFont val="Times New Roman"/>
        <family val="1"/>
      </rPr>
      <t xml:space="preserve">          </t>
    </r>
    <r>
      <rPr>
        <sz val="10"/>
        <color theme="1"/>
        <rFont val="Tw Cen MT"/>
        <family val="2"/>
      </rPr>
      <t> </t>
    </r>
  </si>
  <si>
    <t>Lana SA</t>
  </si>
  <si>
    <t>Diatamoussa-Nord/Kayes</t>
  </si>
  <si>
    <t>N°005266/DNGM du 18/09/2019</t>
  </si>
  <si>
    <r>
      <t>103.</t>
    </r>
    <r>
      <rPr>
        <sz val="7"/>
        <color theme="1"/>
        <rFont val="Times New Roman"/>
        <family val="1"/>
      </rPr>
      <t xml:space="preserve">          </t>
    </r>
    <r>
      <rPr>
        <sz val="10"/>
        <color theme="1"/>
        <rFont val="Tw Cen MT"/>
        <family val="2"/>
      </rPr>
      <t> </t>
    </r>
  </si>
  <si>
    <t>Générale D’Equipement, de Prestation et Management « G.E..P.M » SARL</t>
  </si>
  <si>
    <t>Digan/Bagoé</t>
  </si>
  <si>
    <t>N°005267/DNGM du 18/09/2019</t>
  </si>
  <si>
    <r>
      <t>104.</t>
    </r>
    <r>
      <rPr>
        <sz val="7"/>
        <color theme="1"/>
        <rFont val="Times New Roman"/>
        <family val="1"/>
      </rPr>
      <t xml:space="preserve">          </t>
    </r>
    <r>
      <rPr>
        <sz val="10"/>
        <color theme="1"/>
        <rFont val="Tw Cen MT"/>
        <family val="2"/>
      </rPr>
      <t> </t>
    </r>
  </si>
  <si>
    <t>Calitis Mining SARLU</t>
  </si>
  <si>
    <t>Narembougou/Yanfolila</t>
  </si>
  <si>
    <t>N°005268/DNGM du 18/09/2019</t>
  </si>
  <si>
    <r>
      <t>105.</t>
    </r>
    <r>
      <rPr>
        <sz val="7"/>
        <color theme="1"/>
        <rFont val="Times New Roman"/>
        <family val="1"/>
      </rPr>
      <t xml:space="preserve">          </t>
    </r>
    <r>
      <rPr>
        <sz val="10"/>
        <color theme="1"/>
        <rFont val="Tw Cen MT"/>
        <family val="2"/>
      </rPr>
      <t> </t>
    </r>
  </si>
  <si>
    <t>Ba Mining SA</t>
  </si>
  <si>
    <t>Dialakoro-Est/Yanfolila</t>
  </si>
  <si>
    <t>N°005269/DNGM du 18/09/2019</t>
  </si>
  <si>
    <r>
      <t>106.</t>
    </r>
    <r>
      <rPr>
        <sz val="7"/>
        <color theme="1"/>
        <rFont val="Times New Roman"/>
        <family val="1"/>
      </rPr>
      <t xml:space="preserve">          </t>
    </r>
    <r>
      <rPr>
        <sz val="10"/>
        <color theme="1"/>
        <rFont val="Tw Cen MT"/>
        <family val="2"/>
      </rPr>
      <t> </t>
    </r>
  </si>
  <si>
    <t>O.T.C.I Mining Investissement SARL</t>
  </si>
  <si>
    <t>Foulalaba/Bougouni</t>
  </si>
  <si>
    <t>Manganèse</t>
  </si>
  <si>
    <t>N°005270/DNGM du 18/09/2019</t>
  </si>
  <si>
    <r>
      <t>107.</t>
    </r>
    <r>
      <rPr>
        <sz val="7"/>
        <color theme="1"/>
        <rFont val="Times New Roman"/>
        <family val="1"/>
      </rPr>
      <t xml:space="preserve">          </t>
    </r>
    <r>
      <rPr>
        <sz val="10"/>
        <color theme="1"/>
        <rFont val="Tw Cen MT"/>
        <family val="2"/>
      </rPr>
      <t> </t>
    </r>
  </si>
  <si>
    <t>Baba DOUMBIA SARL</t>
  </si>
  <si>
    <t>Ntosso/Koutiala</t>
  </si>
  <si>
    <t>N°005271/DNGM du 18/09/2019</t>
  </si>
  <si>
    <r>
      <t>108.</t>
    </r>
    <r>
      <rPr>
        <sz val="7"/>
        <color theme="1"/>
        <rFont val="Times New Roman"/>
        <family val="1"/>
      </rPr>
      <t xml:space="preserve">          </t>
    </r>
    <r>
      <rPr>
        <sz val="10"/>
        <color theme="1"/>
        <rFont val="Tw Cen MT"/>
        <family val="2"/>
      </rPr>
      <t> </t>
    </r>
  </si>
  <si>
    <t>Société Africaine Mining Travaux Publics « S.A.M.T.P » SARL</t>
  </si>
  <si>
    <t>Fala-Ouest/Bougouni</t>
  </si>
  <si>
    <t>N°005385/DNGM du 01/10/2019</t>
  </si>
  <si>
    <r>
      <t>109.</t>
    </r>
    <r>
      <rPr>
        <sz val="7"/>
        <color theme="1"/>
        <rFont val="Times New Roman"/>
        <family val="1"/>
      </rPr>
      <t xml:space="preserve">          </t>
    </r>
    <r>
      <rPr>
        <sz val="10"/>
        <color theme="1"/>
        <rFont val="Tw Cen MT"/>
        <family val="2"/>
      </rPr>
      <t> </t>
    </r>
  </si>
  <si>
    <t>Société Brasseries du Mali « SOBRAM » SARL</t>
  </si>
  <si>
    <t>Sadiouroubougou/Bougouni</t>
  </si>
  <si>
    <t>Eau</t>
  </si>
  <si>
    <t>N°005459/DNGM du 02/10/2019</t>
  </si>
  <si>
    <r>
      <t>110.</t>
    </r>
    <r>
      <rPr>
        <sz val="7"/>
        <color theme="1"/>
        <rFont val="Times New Roman"/>
        <family val="1"/>
      </rPr>
      <t xml:space="preserve">          </t>
    </r>
    <r>
      <rPr>
        <sz val="10"/>
        <color theme="1"/>
        <rFont val="Tw Cen MT"/>
        <family val="2"/>
      </rPr>
      <t> </t>
    </r>
  </si>
  <si>
    <t>Sanou Woule-SA</t>
  </si>
  <si>
    <t>Fogoba/Bagoé</t>
  </si>
  <si>
    <t>N°005460/DNGM du 02/10/2019</t>
  </si>
  <si>
    <r>
      <t>111.</t>
    </r>
    <r>
      <rPr>
        <sz val="7"/>
        <color theme="1"/>
        <rFont val="Times New Roman"/>
        <family val="1"/>
      </rPr>
      <t xml:space="preserve">          </t>
    </r>
    <r>
      <rPr>
        <sz val="10"/>
        <color theme="1"/>
        <rFont val="Tw Cen MT"/>
        <family val="2"/>
      </rPr>
      <t> </t>
    </r>
  </si>
  <si>
    <t>Africa Mines Services « A.M.S » SARL</t>
  </si>
  <si>
    <t>Fala/Bougouni</t>
  </si>
  <si>
    <t>N°005461/DNGM du 02/10/2019</t>
  </si>
  <si>
    <r>
      <t>112.</t>
    </r>
    <r>
      <rPr>
        <sz val="7"/>
        <color theme="1"/>
        <rFont val="Times New Roman"/>
        <family val="1"/>
      </rPr>
      <t xml:space="preserve">          </t>
    </r>
    <r>
      <rPr>
        <sz val="10"/>
        <color theme="1"/>
        <rFont val="Tw Cen MT"/>
        <family val="2"/>
      </rPr>
      <t> </t>
    </r>
  </si>
  <si>
    <t>Sagouana/Bougouni</t>
  </si>
  <si>
    <t>N°005462/DNGM du 02/10/2019</t>
  </si>
  <si>
    <r>
      <t>113.</t>
    </r>
    <r>
      <rPr>
        <sz val="7"/>
        <color theme="1"/>
        <rFont val="Times New Roman"/>
        <family val="1"/>
      </rPr>
      <t xml:space="preserve">          </t>
    </r>
    <r>
      <rPr>
        <sz val="10"/>
        <color theme="1"/>
        <rFont val="Tw Cen MT"/>
        <family val="2"/>
      </rPr>
      <t> </t>
    </r>
  </si>
  <si>
    <t>Beta Mining Corporation SARL</t>
  </si>
  <si>
    <t>N°005463/DNGM du 02/10/2019</t>
  </si>
  <si>
    <r>
      <t>114.</t>
    </r>
    <r>
      <rPr>
        <sz val="7"/>
        <color theme="1"/>
        <rFont val="Times New Roman"/>
        <family val="1"/>
      </rPr>
      <t xml:space="preserve">          </t>
    </r>
    <r>
      <rPr>
        <sz val="10"/>
        <color theme="1"/>
        <rFont val="Tw Cen MT"/>
        <family val="2"/>
      </rPr>
      <t> </t>
    </r>
  </si>
  <si>
    <t>Wan Xiang Mining SARL</t>
  </si>
  <si>
    <t>Nanikoro/Kéniéba</t>
  </si>
  <si>
    <t>N°005464/DNGM du 02/10/2019</t>
  </si>
  <si>
    <r>
      <t>115.</t>
    </r>
    <r>
      <rPr>
        <sz val="7"/>
        <color theme="1"/>
        <rFont val="Times New Roman"/>
        <family val="1"/>
      </rPr>
      <t xml:space="preserve">          </t>
    </r>
    <r>
      <rPr>
        <sz val="10"/>
        <color theme="1"/>
        <rFont val="Tw Cen MT"/>
        <family val="2"/>
      </rPr>
      <t> </t>
    </r>
  </si>
  <si>
    <t>G.M Mining SARL</t>
  </si>
  <si>
    <t>N°005465/DNGM du 02/10/2019</t>
  </si>
  <si>
    <r>
      <t>116.</t>
    </r>
    <r>
      <rPr>
        <sz val="7"/>
        <color theme="1"/>
        <rFont val="Times New Roman"/>
        <family val="1"/>
      </rPr>
      <t xml:space="preserve">          </t>
    </r>
    <r>
      <rPr>
        <sz val="10"/>
        <color theme="1"/>
        <rFont val="Tw Cen MT"/>
        <family val="2"/>
      </rPr>
      <t> </t>
    </r>
  </si>
  <si>
    <t>Ets Gakou Distribution SARL</t>
  </si>
  <si>
    <t>Kourouba-Nord-Ouest</t>
  </si>
  <si>
    <t>N°005534/DNGM du 04/10/2019</t>
  </si>
  <si>
    <r>
      <t>117.</t>
    </r>
    <r>
      <rPr>
        <sz val="7"/>
        <color theme="1"/>
        <rFont val="Times New Roman"/>
        <family val="1"/>
      </rPr>
      <t xml:space="preserve">          </t>
    </r>
    <r>
      <rPr>
        <sz val="10"/>
        <color theme="1"/>
        <rFont val="Tw Cen MT"/>
        <family val="2"/>
      </rPr>
      <t> </t>
    </r>
  </si>
  <si>
    <t>Carrière Wassolo SARL</t>
  </si>
  <si>
    <t>Korokoro/Yanfolila</t>
  </si>
  <si>
    <t>N°005535/DNGM du 04/10/2019</t>
  </si>
  <si>
    <r>
      <t>118.</t>
    </r>
    <r>
      <rPr>
        <sz val="7"/>
        <color theme="1"/>
        <rFont val="Times New Roman"/>
        <family val="1"/>
      </rPr>
      <t xml:space="preserve">          </t>
    </r>
    <r>
      <rPr>
        <sz val="10"/>
        <color theme="1"/>
        <rFont val="Tw Cen MT"/>
        <family val="2"/>
      </rPr>
      <t> </t>
    </r>
  </si>
  <si>
    <t>Doussey SARLU</t>
  </si>
  <si>
    <t>Ngolokasso/Bagoé</t>
  </si>
  <si>
    <t>N°005536/DNGM du 04/10/2019</t>
  </si>
  <si>
    <r>
      <t>119.</t>
    </r>
    <r>
      <rPr>
        <sz val="7"/>
        <color theme="1"/>
        <rFont val="Times New Roman"/>
        <family val="1"/>
      </rPr>
      <t xml:space="preserve">          </t>
    </r>
    <r>
      <rPr>
        <sz val="10"/>
        <color theme="1"/>
        <rFont val="Tw Cen MT"/>
        <family val="2"/>
      </rPr>
      <t> </t>
    </r>
  </si>
  <si>
    <t>Conseil Ingénierie et Recherche Appliquée « CIRA » SA</t>
  </si>
  <si>
    <t>Sangafé-Sud/Kita-Nioro</t>
  </si>
  <si>
    <t>N°005537/DNGM du 04/10/2019</t>
  </si>
  <si>
    <r>
      <t>120.</t>
    </r>
    <r>
      <rPr>
        <sz val="7"/>
        <color theme="1"/>
        <rFont val="Times New Roman"/>
        <family val="1"/>
      </rPr>
      <t xml:space="preserve">          </t>
    </r>
    <r>
      <rPr>
        <sz val="10"/>
        <color theme="1"/>
        <rFont val="Tw Cen MT"/>
        <family val="2"/>
      </rPr>
      <t> </t>
    </r>
  </si>
  <si>
    <t>Société Mines Recherche et Exploitation Sarl « Mirex Sarl »</t>
  </si>
  <si>
    <t>Manakorola/Bougouni</t>
  </si>
  <si>
    <t>N°005690/DNGM du 22/10/2019</t>
  </si>
  <si>
    <r>
      <t>121.</t>
    </r>
    <r>
      <rPr>
        <sz val="7"/>
        <color theme="1"/>
        <rFont val="Times New Roman"/>
        <family val="1"/>
      </rPr>
      <t xml:space="preserve">          </t>
    </r>
    <r>
      <rPr>
        <sz val="10"/>
        <color theme="1"/>
        <rFont val="Tw Cen MT"/>
        <family val="2"/>
      </rPr>
      <t> </t>
    </r>
  </si>
  <si>
    <t>Société Hanne Sogoré Construction et Mines Sarl</t>
  </si>
  <si>
    <t>Tiorola/Bougouni</t>
  </si>
  <si>
    <t>N°005691/DNGM du 22/10/2019</t>
  </si>
  <si>
    <r>
      <t>122.</t>
    </r>
    <r>
      <rPr>
        <sz val="7"/>
        <color theme="1"/>
        <rFont val="Times New Roman"/>
        <family val="1"/>
      </rPr>
      <t xml:space="preserve">          </t>
    </r>
    <r>
      <rPr>
        <sz val="10"/>
        <color theme="1"/>
        <rFont val="Tw Cen MT"/>
        <family val="2"/>
      </rPr>
      <t> </t>
    </r>
  </si>
  <si>
    <t>Société Royal Mining Sarlu</t>
  </si>
  <si>
    <t>Déniéla/Bougouni</t>
  </si>
  <si>
    <t>N°005692/DNGM du 22/10/2019</t>
  </si>
  <si>
    <r>
      <t>123.</t>
    </r>
    <r>
      <rPr>
        <sz val="7"/>
        <color theme="1"/>
        <rFont val="Times New Roman"/>
        <family val="1"/>
      </rPr>
      <t xml:space="preserve">          </t>
    </r>
    <r>
      <rPr>
        <sz val="10"/>
        <color theme="1"/>
        <rFont val="Tw Cen MT"/>
        <family val="2"/>
      </rPr>
      <t> </t>
    </r>
  </si>
  <si>
    <t>Société Gestion Des Carrières Du Mali Sarl « Sogecam Mining Sarl »</t>
  </si>
  <si>
    <t>Fabougoula-Est/Kati</t>
  </si>
  <si>
    <t>0 ,85</t>
  </si>
  <si>
    <t>N°005693/DNGM du 22/10/2019</t>
  </si>
  <si>
    <r>
      <t>124.</t>
    </r>
    <r>
      <rPr>
        <sz val="7"/>
        <color theme="1"/>
        <rFont val="Times New Roman"/>
        <family val="1"/>
      </rPr>
      <t xml:space="preserve">          </t>
    </r>
    <r>
      <rPr>
        <sz val="10"/>
        <color theme="1"/>
        <rFont val="Tw Cen MT"/>
        <family val="2"/>
      </rPr>
      <t> </t>
    </r>
  </si>
  <si>
    <t>Société Sid Ingenieurs et Conseils</t>
  </si>
  <si>
    <t>Banankoro/Bougouni</t>
  </si>
  <si>
    <t>N°005781/DNGM du 31/10/2019</t>
  </si>
  <si>
    <r>
      <t>125.</t>
    </r>
    <r>
      <rPr>
        <sz val="7"/>
        <color theme="1"/>
        <rFont val="Times New Roman"/>
        <family val="1"/>
      </rPr>
      <t xml:space="preserve">          </t>
    </r>
    <r>
      <rPr>
        <sz val="10"/>
        <color theme="1"/>
        <rFont val="Tw Cen MT"/>
        <family val="2"/>
      </rPr>
      <t> </t>
    </r>
  </si>
  <si>
    <t>Société Demboel II.D Sarl</t>
  </si>
  <si>
    <t>Daba/Kati</t>
  </si>
  <si>
    <t>Granite</t>
  </si>
  <si>
    <t>N°005782/DNGM du 31/10/2019</t>
  </si>
  <si>
    <r>
      <t>126.</t>
    </r>
    <r>
      <rPr>
        <sz val="7"/>
        <color theme="1"/>
        <rFont val="Times New Roman"/>
        <family val="1"/>
      </rPr>
      <t xml:space="preserve">          </t>
    </r>
    <r>
      <rPr>
        <sz val="10"/>
        <color theme="1"/>
        <rFont val="Tw Cen MT"/>
        <family val="2"/>
      </rPr>
      <t> </t>
    </r>
  </si>
  <si>
    <t>Société Somireo Sarl</t>
  </si>
  <si>
    <t>Kaniéné/Kadiolo</t>
  </si>
  <si>
    <t>N°005783/DNGM du 31/10/2019</t>
  </si>
  <si>
    <r>
      <t>127.</t>
    </r>
    <r>
      <rPr>
        <sz val="7"/>
        <color theme="1"/>
        <rFont val="Times New Roman"/>
        <family val="1"/>
      </rPr>
      <t xml:space="preserve">          </t>
    </r>
    <r>
      <rPr>
        <sz val="10"/>
        <color theme="1"/>
        <rFont val="Tw Cen MT"/>
        <family val="2"/>
      </rPr>
      <t> </t>
    </r>
  </si>
  <si>
    <t>Société Titan Mining Consulting et Trading Sarl « TMCT Sarl »</t>
  </si>
  <si>
    <t>Ngakana-Ouest/Kati</t>
  </si>
  <si>
    <t>N°005784/DNGM du 31/10/2019</t>
  </si>
  <si>
    <r>
      <t>128.</t>
    </r>
    <r>
      <rPr>
        <sz val="7"/>
        <color theme="1"/>
        <rFont val="Times New Roman"/>
        <family val="1"/>
      </rPr>
      <t xml:space="preserve">          </t>
    </r>
    <r>
      <rPr>
        <sz val="10"/>
        <color theme="1"/>
        <rFont val="Tw Cen MT"/>
        <family val="2"/>
      </rPr>
      <t> </t>
    </r>
  </si>
  <si>
    <t>Yélékébougou-Sud/Kati</t>
  </si>
  <si>
    <t>N°005785/DNGM du 31/10/2019</t>
  </si>
  <si>
    <r>
      <t>129.</t>
    </r>
    <r>
      <rPr>
        <sz val="7"/>
        <color theme="1"/>
        <rFont val="Times New Roman"/>
        <family val="1"/>
      </rPr>
      <t xml:space="preserve">          </t>
    </r>
    <r>
      <rPr>
        <sz val="10"/>
        <color theme="1"/>
        <rFont val="Tw Cen MT"/>
        <family val="2"/>
      </rPr>
      <t> </t>
    </r>
  </si>
  <si>
    <t>Sébenidian/Kangaba</t>
  </si>
  <si>
    <t>N°005786/DNGM du 31/10/2019</t>
  </si>
  <si>
    <r>
      <t>130.</t>
    </r>
    <r>
      <rPr>
        <sz val="7"/>
        <color theme="1"/>
        <rFont val="Times New Roman"/>
        <family val="1"/>
      </rPr>
      <t xml:space="preserve">          </t>
    </r>
    <r>
      <rPr>
        <sz val="10"/>
        <color theme="1"/>
        <rFont val="Tw Cen MT"/>
        <family val="2"/>
      </rPr>
      <t> </t>
    </r>
  </si>
  <si>
    <t>D’ouroumpana/Bougouni</t>
  </si>
  <si>
    <t>N°005787/DNGM du 31/10/2019</t>
  </si>
  <si>
    <r>
      <t>131.</t>
    </r>
    <r>
      <rPr>
        <sz val="7"/>
        <color theme="1"/>
        <rFont val="Times New Roman"/>
        <family val="1"/>
      </rPr>
      <t xml:space="preserve">          </t>
    </r>
    <r>
      <rPr>
        <sz val="10"/>
        <color theme="1"/>
        <rFont val="Tw Cen MT"/>
        <family val="2"/>
      </rPr>
      <t> </t>
    </r>
  </si>
  <si>
    <t>Dieguelou/Kayes</t>
  </si>
  <si>
    <t>N°005788/DNGM du 31/10/2019</t>
  </si>
  <si>
    <r>
      <t>132.</t>
    </r>
    <r>
      <rPr>
        <sz val="7"/>
        <color theme="1"/>
        <rFont val="Times New Roman"/>
        <family val="1"/>
      </rPr>
      <t xml:space="preserve">          </t>
    </r>
    <r>
      <rPr>
        <sz val="10"/>
        <color theme="1"/>
        <rFont val="Tw Cen MT"/>
        <family val="2"/>
      </rPr>
      <t> </t>
    </r>
  </si>
  <si>
    <t xml:space="preserve">Société « G.M Mining Sarl » </t>
  </si>
  <si>
    <t>N°005789/DNGM du 31/10/2019</t>
  </si>
  <si>
    <r>
      <t>133.</t>
    </r>
    <r>
      <rPr>
        <sz val="7"/>
        <color theme="1"/>
        <rFont val="Times New Roman"/>
        <family val="1"/>
      </rPr>
      <t xml:space="preserve">          </t>
    </r>
    <r>
      <rPr>
        <sz val="10"/>
        <color theme="1"/>
        <rFont val="Tw Cen MT"/>
        <family val="2"/>
      </rPr>
      <t> </t>
    </r>
  </si>
  <si>
    <t>Société « HMI sa »</t>
  </si>
  <si>
    <t>Sélofara-Nord/Kangaba</t>
  </si>
  <si>
    <t>N°005871/DNGM du 08/11/2019</t>
  </si>
  <si>
    <r>
      <t>134.</t>
    </r>
    <r>
      <rPr>
        <sz val="7"/>
        <color theme="1"/>
        <rFont val="Times New Roman"/>
        <family val="1"/>
      </rPr>
      <t xml:space="preserve">          </t>
    </r>
    <r>
      <rPr>
        <sz val="10"/>
        <color theme="1"/>
        <rFont val="Tw Cen MT"/>
        <family val="2"/>
      </rPr>
      <t> </t>
    </r>
  </si>
  <si>
    <t>Société « HMI Sa »</t>
  </si>
  <si>
    <t>Mamouroula/Yanfolila</t>
  </si>
  <si>
    <t>N°005872/DNGM du 08/11/2019</t>
  </si>
  <si>
    <r>
      <t>135.</t>
    </r>
    <r>
      <rPr>
        <sz val="7"/>
        <color theme="1"/>
        <rFont val="Times New Roman"/>
        <family val="1"/>
      </rPr>
      <t xml:space="preserve">          </t>
    </r>
    <r>
      <rPr>
        <sz val="10"/>
        <color theme="1"/>
        <rFont val="Tw Cen MT"/>
        <family val="2"/>
      </rPr>
      <t> </t>
    </r>
  </si>
  <si>
    <t>Société Stones Sa</t>
  </si>
  <si>
    <t>Lambatara-Est/Yélémané</t>
  </si>
  <si>
    <t>Feldspath</t>
  </si>
  <si>
    <t>N°005873/DNGM du 08/11/2019</t>
  </si>
  <si>
    <r>
      <t>136.</t>
    </r>
    <r>
      <rPr>
        <sz val="7"/>
        <color theme="1"/>
        <rFont val="Times New Roman"/>
        <family val="1"/>
      </rPr>
      <t xml:space="preserve">          </t>
    </r>
    <r>
      <rPr>
        <sz val="10"/>
        <color theme="1"/>
        <rFont val="Tw Cen MT"/>
        <family val="2"/>
      </rPr>
      <t> </t>
    </r>
  </si>
  <si>
    <t>Société « HMI Sa »</t>
  </si>
  <si>
    <t>Nouanko/Bougouni</t>
  </si>
  <si>
    <t>N°005874/DNGM du 08/11/2019</t>
  </si>
  <si>
    <r>
      <t>137.</t>
    </r>
    <r>
      <rPr>
        <sz val="7"/>
        <color theme="1"/>
        <rFont val="Times New Roman"/>
        <family val="1"/>
      </rPr>
      <t xml:space="preserve">          </t>
    </r>
    <r>
      <rPr>
        <sz val="10"/>
        <color theme="1"/>
        <rFont val="Tw Cen MT"/>
        <family val="2"/>
      </rPr>
      <t> </t>
    </r>
  </si>
  <si>
    <t>Société Jin Xin Mining Sarl</t>
  </si>
  <si>
    <t>Faraba</t>
  </si>
  <si>
    <t>N°005875/DNGM du 08/11/2019</t>
  </si>
  <si>
    <r>
      <t>138.</t>
    </r>
    <r>
      <rPr>
        <sz val="7"/>
        <color theme="1"/>
        <rFont val="Times New Roman"/>
        <family val="1"/>
      </rPr>
      <t xml:space="preserve">          </t>
    </r>
    <r>
      <rPr>
        <sz val="10"/>
        <color theme="1"/>
        <rFont val="Tw Cen MT"/>
        <family val="2"/>
      </rPr>
      <t> </t>
    </r>
  </si>
  <si>
    <t>Société Agile Sarl</t>
  </si>
  <si>
    <t>N°005876/DNGM du 08/11/2019</t>
  </si>
  <si>
    <r>
      <t>139.</t>
    </r>
    <r>
      <rPr>
        <sz val="7"/>
        <color theme="1"/>
        <rFont val="Times New Roman"/>
        <family val="1"/>
      </rPr>
      <t xml:space="preserve">          </t>
    </r>
    <r>
      <rPr>
        <sz val="10"/>
        <color theme="1"/>
        <rFont val="Tw Cen MT"/>
        <family val="2"/>
      </rPr>
      <t> </t>
    </r>
  </si>
  <si>
    <t>Société « HMI Sa »</t>
  </si>
  <si>
    <t>Ouakoro</t>
  </si>
  <si>
    <t>N°005877/DNGM du 08/11/2019</t>
  </si>
  <si>
    <r>
      <t>140.</t>
    </r>
    <r>
      <rPr>
        <sz val="7"/>
        <color theme="1"/>
        <rFont val="Times New Roman"/>
        <family val="1"/>
      </rPr>
      <t xml:space="preserve">          </t>
    </r>
    <r>
      <rPr>
        <sz val="10"/>
        <color theme="1"/>
        <rFont val="Tw Cen MT"/>
        <family val="2"/>
      </rPr>
      <t> </t>
    </r>
  </si>
  <si>
    <t>Société « Xin Wang Mining CO LTD Sarl »</t>
  </si>
  <si>
    <t>Kossaya-Sud-Ouest</t>
  </si>
  <si>
    <t>N°006047/DNGM du 29/11/2019</t>
  </si>
  <si>
    <r>
      <t>141.</t>
    </r>
    <r>
      <rPr>
        <sz val="7"/>
        <color theme="1"/>
        <rFont val="Times New Roman"/>
        <family val="1"/>
      </rPr>
      <t xml:space="preserve">          </t>
    </r>
    <r>
      <rPr>
        <sz val="10"/>
        <color theme="1"/>
        <rFont val="Tw Cen MT"/>
        <family val="2"/>
      </rPr>
      <t> </t>
    </r>
  </si>
  <si>
    <t>Mambila/Kati</t>
  </si>
  <si>
    <t>Grès</t>
  </si>
  <si>
    <t>N°006057/DNGM du 02/12/2019</t>
  </si>
  <si>
    <r>
      <t>142.</t>
    </r>
    <r>
      <rPr>
        <sz val="7"/>
        <color theme="1"/>
        <rFont val="Times New Roman"/>
        <family val="1"/>
      </rPr>
      <t xml:space="preserve">          </t>
    </r>
    <r>
      <rPr>
        <sz val="10"/>
        <color theme="1"/>
        <rFont val="Tw Cen MT"/>
        <family val="2"/>
      </rPr>
      <t> </t>
    </r>
  </si>
  <si>
    <t>MB Mines Sarl</t>
  </si>
  <si>
    <t>Songoria/Bougouni</t>
  </si>
  <si>
    <t>N°006277/DNGM du 30/12/2019</t>
  </si>
  <si>
    <r>
      <t>143.</t>
    </r>
    <r>
      <rPr>
        <sz val="7"/>
        <color theme="1"/>
        <rFont val="Times New Roman"/>
        <family val="1"/>
      </rPr>
      <t xml:space="preserve">          </t>
    </r>
    <r>
      <rPr>
        <sz val="10"/>
        <color theme="1"/>
        <rFont val="Tw Cen MT"/>
        <family val="2"/>
      </rPr>
      <t> </t>
    </r>
  </si>
  <si>
    <t>Global Busness Saervives International Sarl</t>
  </si>
  <si>
    <t>Komana-Kouta Sud/Kangaba</t>
  </si>
  <si>
    <t>N°006278/DNGM du 30/12/2019</t>
  </si>
  <si>
    <r>
      <t>144.</t>
    </r>
    <r>
      <rPr>
        <sz val="7"/>
        <color theme="1"/>
        <rFont val="Times New Roman"/>
        <family val="1"/>
      </rPr>
      <t xml:space="preserve">          </t>
    </r>
    <r>
      <rPr>
        <sz val="10"/>
        <color theme="1"/>
        <rFont val="Tw Cen MT"/>
        <family val="2"/>
      </rPr>
      <t> </t>
    </r>
  </si>
  <si>
    <t>Bertyn Mining Sarl</t>
  </si>
  <si>
    <t>Guifi/Kayes</t>
  </si>
  <si>
    <t>N°006279/DNGM du 30/12/2019</t>
  </si>
  <si>
    <r>
      <t>145.</t>
    </r>
    <r>
      <rPr>
        <sz val="7"/>
        <color theme="1"/>
        <rFont val="Times New Roman"/>
        <family val="1"/>
      </rPr>
      <t xml:space="preserve">          </t>
    </r>
    <r>
      <rPr>
        <sz val="10"/>
        <color theme="1"/>
        <rFont val="Tw Cen MT"/>
        <family val="2"/>
      </rPr>
      <t> </t>
    </r>
  </si>
  <si>
    <t>Global Equipements &amp; Services Gold (SOGESGOLD SA)</t>
  </si>
  <si>
    <t>Dialakoro/Bougouni</t>
  </si>
  <si>
    <t>N°006280/DNGM du 30/12/2019</t>
  </si>
  <si>
    <r>
      <t>146.</t>
    </r>
    <r>
      <rPr>
        <sz val="7"/>
        <color theme="1"/>
        <rFont val="Times New Roman"/>
        <family val="1"/>
      </rPr>
      <t xml:space="preserve">          </t>
    </r>
    <r>
      <rPr>
        <sz val="10"/>
        <color theme="1"/>
        <rFont val="Tw Cen MT"/>
        <family val="2"/>
      </rPr>
      <t> </t>
    </r>
  </si>
  <si>
    <t>Kounnfaga Mining Services Sarl</t>
  </si>
  <si>
    <t>Barayana-Sud/Bougouni</t>
  </si>
  <si>
    <t>N°06281/DNGM du 30/12/2019</t>
  </si>
  <si>
    <r>
      <t>147.</t>
    </r>
    <r>
      <rPr>
        <sz val="7"/>
        <color theme="1"/>
        <rFont val="Times New Roman"/>
        <family val="1"/>
      </rPr>
      <t xml:space="preserve">          </t>
    </r>
    <r>
      <rPr>
        <sz val="10"/>
        <color theme="1"/>
        <rFont val="Tw Cen MT"/>
        <family val="2"/>
      </rPr>
      <t> </t>
    </r>
  </si>
  <si>
    <t>Longue Prosperite Mali ‘ « L.P.M »</t>
  </si>
  <si>
    <t>Diakon/Kita-Nioro</t>
  </si>
  <si>
    <t>N°006293/DNGM du 31/12/2019</t>
  </si>
  <si>
    <r>
      <t>148.</t>
    </r>
    <r>
      <rPr>
        <sz val="7"/>
        <color theme="1"/>
        <rFont val="Times New Roman"/>
        <family val="1"/>
      </rPr>
      <t xml:space="preserve">          </t>
    </r>
    <r>
      <rPr>
        <sz val="10"/>
        <color theme="1"/>
        <rFont val="Tw Cen MT"/>
        <family val="2"/>
      </rPr>
      <t> </t>
    </r>
  </si>
  <si>
    <t>T.H Mining Company Sarl</t>
  </si>
  <si>
    <t>Sélou-Sud/Kéniéba</t>
  </si>
  <si>
    <t>N°006294/DNGM du 31/12/2019</t>
  </si>
  <si>
    <r>
      <t>149.</t>
    </r>
    <r>
      <rPr>
        <sz val="7"/>
        <color theme="1"/>
        <rFont val="Times New Roman"/>
        <family val="1"/>
      </rPr>
      <t xml:space="preserve">          </t>
    </r>
    <r>
      <rPr>
        <sz val="10"/>
        <color theme="1"/>
        <rFont val="Tw Cen MT"/>
        <family val="2"/>
      </rPr>
      <t>E</t>
    </r>
  </si>
  <si>
    <t>Mokoyako/Kangaba</t>
  </si>
  <si>
    <t>N°006295/DNGM du 31/12/2019</t>
  </si>
  <si>
    <t xml:space="preserve">LES PERMIS DE RECHERCHE ATTRIBUES </t>
  </si>
  <si>
    <t>N° de l’Arrêté et date d’attribution</t>
  </si>
  <si>
    <t>Localité</t>
  </si>
  <si>
    <t>District géologique</t>
  </si>
  <si>
    <t>Sup. /Km²</t>
  </si>
  <si>
    <r>
      <t>01.</t>
    </r>
    <r>
      <rPr>
        <sz val="7"/>
        <color rgb="FF000000"/>
        <rFont val="Times New Roman"/>
        <family val="1"/>
      </rPr>
      <t xml:space="preserve">   </t>
    </r>
    <r>
      <rPr>
        <sz val="10"/>
        <color rgb="FF000000"/>
        <rFont val="Tw Cen MT"/>
        <family val="2"/>
      </rPr>
      <t> </t>
    </r>
  </si>
  <si>
    <t>Soudan Mining Company Sarl</t>
  </si>
  <si>
    <t>N°2019-0248/MMP-SG du 13/02/2019</t>
  </si>
  <si>
    <t>Fougouelé-Est</t>
  </si>
  <si>
    <t>Bagoé</t>
  </si>
  <si>
    <r>
      <t>02.</t>
    </r>
    <r>
      <rPr>
        <sz val="7"/>
        <color rgb="FF000000"/>
        <rFont val="Times New Roman"/>
        <family val="1"/>
      </rPr>
      <t xml:space="preserve">   </t>
    </r>
    <r>
      <rPr>
        <sz val="10"/>
        <color rgb="FF000000"/>
        <rFont val="Tw Cen MT"/>
        <family val="2"/>
      </rPr>
      <t> </t>
    </r>
  </si>
  <si>
    <t>DDRI MINING SARL</t>
  </si>
  <si>
    <t>N°2019-0251/MMP-SG du 13/02/2019</t>
  </si>
  <si>
    <t>Boutounguissi</t>
  </si>
  <si>
    <r>
      <t>03.</t>
    </r>
    <r>
      <rPr>
        <sz val="7"/>
        <color rgb="FF000000"/>
        <rFont val="Times New Roman"/>
        <family val="1"/>
      </rPr>
      <t xml:space="preserve">   </t>
    </r>
    <r>
      <rPr>
        <sz val="10"/>
        <color rgb="FF000000"/>
        <rFont val="Tw Cen MT"/>
        <family val="2"/>
      </rPr>
      <t> </t>
    </r>
  </si>
  <si>
    <t>Zendai Huijin Mines Mali Sarl</t>
  </si>
  <si>
    <t>N°2019-0497/MMP-SG du 05/03/2019</t>
  </si>
  <si>
    <t>Soromana</t>
  </si>
  <si>
    <t>Yanfolila</t>
  </si>
  <si>
    <r>
      <t>04.</t>
    </r>
    <r>
      <rPr>
        <sz val="7"/>
        <color rgb="FF000000"/>
        <rFont val="Times New Roman"/>
        <family val="1"/>
      </rPr>
      <t xml:space="preserve">   </t>
    </r>
    <r>
      <rPr>
        <sz val="10"/>
        <color rgb="FF000000"/>
        <rFont val="Tw Cen MT"/>
        <family val="2"/>
      </rPr>
      <t> </t>
    </r>
  </si>
  <si>
    <t>Mali Minerals Resources Sa</t>
  </si>
  <si>
    <t>N°2019-0551/MMP-SG du 12/03/2019</t>
  </si>
  <si>
    <t>Keninkoun</t>
  </si>
  <si>
    <t>Kangaba</t>
  </si>
  <si>
    <r>
      <t>05.</t>
    </r>
    <r>
      <rPr>
        <sz val="7"/>
        <color rgb="FF000000"/>
        <rFont val="Times New Roman"/>
        <family val="1"/>
      </rPr>
      <t xml:space="preserve">   </t>
    </r>
    <r>
      <rPr>
        <sz val="10"/>
        <color rgb="FF000000"/>
        <rFont val="Tw Cen MT"/>
        <family val="2"/>
      </rPr>
      <t> </t>
    </r>
  </si>
  <si>
    <t>N°2019-0552/MMP-SG du 12/03/2019</t>
  </si>
  <si>
    <t>Banankoro</t>
  </si>
  <si>
    <r>
      <t>06.</t>
    </r>
    <r>
      <rPr>
        <sz val="7"/>
        <color rgb="FF000000"/>
        <rFont val="Times New Roman"/>
        <family val="1"/>
      </rPr>
      <t xml:space="preserve">   </t>
    </r>
    <r>
      <rPr>
        <sz val="10"/>
        <color rgb="FF000000"/>
        <rFont val="Tw Cen MT"/>
        <family val="2"/>
      </rPr>
      <t> </t>
    </r>
  </si>
  <si>
    <t>Chaka Mining Sarl</t>
  </si>
  <si>
    <t>N°2019-0652/MMP-SG du 19/03/2019</t>
  </si>
  <si>
    <t>Dembasso</t>
  </si>
  <si>
    <t>Bagoe</t>
  </si>
  <si>
    <r>
      <t>07.</t>
    </r>
    <r>
      <rPr>
        <sz val="7"/>
        <color rgb="FF000000"/>
        <rFont val="Times New Roman"/>
        <family val="1"/>
      </rPr>
      <t xml:space="preserve">   </t>
    </r>
    <r>
      <rPr>
        <sz val="10"/>
        <color rgb="FF000000"/>
        <rFont val="Tw Cen MT"/>
        <family val="2"/>
      </rPr>
      <t> </t>
    </r>
  </si>
  <si>
    <t>Teyssir Mining Sarl</t>
  </si>
  <si>
    <t>N°2019-0695/MMP-SG du 21/03/2019</t>
  </si>
  <si>
    <t>Kéléya-Sud</t>
  </si>
  <si>
    <t>Bougouni</t>
  </si>
  <si>
    <r>
      <t>08.</t>
    </r>
    <r>
      <rPr>
        <sz val="7"/>
        <color rgb="FF000000"/>
        <rFont val="Times New Roman"/>
        <family val="1"/>
      </rPr>
      <t xml:space="preserve">   </t>
    </r>
    <r>
      <rPr>
        <sz val="10"/>
        <color rgb="FF000000"/>
        <rFont val="Tw Cen MT"/>
        <family val="2"/>
      </rPr>
      <t> </t>
    </r>
  </si>
  <si>
    <t>Mali Maria Service Sarl</t>
  </si>
  <si>
    <t>N°2019-0864/MMP-SG du 03/04/2019</t>
  </si>
  <si>
    <t>Tosseguela</t>
  </si>
  <si>
    <r>
      <t>09.</t>
    </r>
    <r>
      <rPr>
        <sz val="7"/>
        <color rgb="FF000000"/>
        <rFont val="Times New Roman"/>
        <family val="1"/>
      </rPr>
      <t xml:space="preserve">   </t>
    </r>
    <r>
      <rPr>
        <sz val="10"/>
        <color rgb="FF000000"/>
        <rFont val="Tw Cen MT"/>
        <family val="2"/>
      </rPr>
      <t> </t>
    </r>
  </si>
  <si>
    <t>Sahasra Gold Mining Sarl</t>
  </si>
  <si>
    <t>N°2019-1216/MMP-SG du 18/04/2019</t>
  </si>
  <si>
    <t>Falako-Ouest</t>
  </si>
  <si>
    <t>Kéniéba</t>
  </si>
  <si>
    <r>
      <t>10.</t>
    </r>
    <r>
      <rPr>
        <sz val="7"/>
        <color rgb="FF000000"/>
        <rFont val="Times New Roman"/>
        <family val="1"/>
      </rPr>
      <t xml:space="preserve">   </t>
    </r>
    <r>
      <rPr>
        <sz val="10"/>
        <color rgb="FF000000"/>
        <rFont val="Tw Cen MT"/>
        <family val="2"/>
      </rPr>
      <t> </t>
    </r>
  </si>
  <si>
    <t>N°2019-1427/MMP-SG du 06/06/2019</t>
  </si>
  <si>
    <t>Morobougou</t>
  </si>
  <si>
    <r>
      <t>11.</t>
    </r>
    <r>
      <rPr>
        <sz val="7"/>
        <color rgb="FF000000"/>
        <rFont val="Times New Roman"/>
        <family val="1"/>
      </rPr>
      <t xml:space="preserve">   </t>
    </r>
    <r>
      <rPr>
        <sz val="10"/>
        <color rgb="FF000000"/>
        <rFont val="Tw Cen MT"/>
        <family val="2"/>
      </rPr>
      <t> </t>
    </r>
  </si>
  <si>
    <t>Camara Brothers Corporation (CAMAB-Sar)</t>
  </si>
  <si>
    <t>N°2019-1428/MMP-SG du 06/06/2019</t>
  </si>
  <si>
    <t>Dossola</t>
  </si>
  <si>
    <r>
      <t>12.</t>
    </r>
    <r>
      <rPr>
        <sz val="7"/>
        <color rgb="FF000000"/>
        <rFont val="Times New Roman"/>
        <family val="1"/>
      </rPr>
      <t xml:space="preserve">   </t>
    </r>
    <r>
      <rPr>
        <sz val="10"/>
        <color rgb="FF000000"/>
        <rFont val="Tw Cen MT"/>
        <family val="2"/>
      </rPr>
      <t> </t>
    </r>
  </si>
  <si>
    <t>SAMCAM Sarl</t>
  </si>
  <si>
    <t>N°2019-1439/MMP-SG du 06/06/2019</t>
  </si>
  <si>
    <t>Moroyafara</t>
  </si>
  <si>
    <r>
      <t>13.</t>
    </r>
    <r>
      <rPr>
        <sz val="7"/>
        <color rgb="FF000000"/>
        <rFont val="Times New Roman"/>
        <family val="1"/>
      </rPr>
      <t xml:space="preserve">   </t>
    </r>
    <r>
      <rPr>
        <sz val="10"/>
        <color rgb="FF000000"/>
        <rFont val="Tw Cen MT"/>
        <family val="2"/>
      </rPr>
      <t> </t>
    </r>
  </si>
  <si>
    <t>Société d’Exploration de Siribaya Sarl</t>
  </si>
  <si>
    <t>N°2019-1440/MMP-SG du 06/06/2019</t>
  </si>
  <si>
    <t>Taya-Maléa-Sud</t>
  </si>
  <si>
    <r>
      <t>14.</t>
    </r>
    <r>
      <rPr>
        <sz val="7"/>
        <color rgb="FF000000"/>
        <rFont val="Times New Roman"/>
        <family val="1"/>
      </rPr>
      <t xml:space="preserve">   </t>
    </r>
    <r>
      <rPr>
        <sz val="10"/>
        <color rgb="FF000000"/>
        <rFont val="Tw Cen MT"/>
        <family val="2"/>
      </rPr>
      <t> </t>
    </r>
  </si>
  <si>
    <t>Téhuan Mining and Logistics (T.M.L Sarl)</t>
  </si>
  <si>
    <t>N°2019-1533/MMP-SG du 18/06/2019</t>
  </si>
  <si>
    <t>Niaralé</t>
  </si>
  <si>
    <r>
      <t>15.</t>
    </r>
    <r>
      <rPr>
        <sz val="7"/>
        <color rgb="FF000000"/>
        <rFont val="Times New Roman"/>
        <family val="1"/>
      </rPr>
      <t xml:space="preserve">   </t>
    </r>
    <r>
      <rPr>
        <sz val="10"/>
        <color rgb="FF000000"/>
        <rFont val="Tw Cen MT"/>
        <family val="2"/>
      </rPr>
      <t> </t>
    </r>
  </si>
  <si>
    <t>Cora Gold Mali Sarl</t>
  </si>
  <si>
    <t>N°2019-1535/MMP-SG du 18/06/2019</t>
  </si>
  <si>
    <t>Tagan</t>
  </si>
  <si>
    <r>
      <t>16.</t>
    </r>
    <r>
      <rPr>
        <sz val="7"/>
        <color rgb="FF000000"/>
        <rFont val="Times New Roman"/>
        <family val="1"/>
      </rPr>
      <t xml:space="preserve">   </t>
    </r>
    <r>
      <rPr>
        <sz val="10"/>
        <color rgb="FF000000"/>
        <rFont val="Tw Cen MT"/>
        <family val="2"/>
      </rPr>
      <t> </t>
    </r>
  </si>
  <si>
    <t>Mali Goldfields Sarl</t>
  </si>
  <si>
    <t>N°2019-1684/MMP-SG du 28/06/2019</t>
  </si>
  <si>
    <t>Syinsorola</t>
  </si>
  <si>
    <r>
      <t>17.</t>
    </r>
    <r>
      <rPr>
        <sz val="7"/>
        <color rgb="FF000000"/>
        <rFont val="Times New Roman"/>
        <family val="1"/>
      </rPr>
      <t xml:space="preserve">   </t>
    </r>
    <r>
      <rPr>
        <sz val="10"/>
        <color rgb="FF000000"/>
        <rFont val="Tw Cen MT"/>
        <family val="2"/>
      </rPr>
      <t> </t>
    </r>
  </si>
  <si>
    <t>Abas Gold Sarl</t>
  </si>
  <si>
    <t>N°2019-1896/MMP-SG du 16/07/2019</t>
  </si>
  <si>
    <t>Nala</t>
  </si>
  <si>
    <r>
      <t>18.</t>
    </r>
    <r>
      <rPr>
        <sz val="7"/>
        <color rgb="FF000000"/>
        <rFont val="Times New Roman"/>
        <family val="1"/>
      </rPr>
      <t xml:space="preserve">   </t>
    </r>
    <r>
      <rPr>
        <sz val="10"/>
        <color rgb="FF000000"/>
        <rFont val="Tw Cen MT"/>
        <family val="2"/>
      </rPr>
      <t> </t>
    </r>
  </si>
  <si>
    <t>Mineral Management Consulting (M.M.C Sarl)</t>
  </si>
  <si>
    <t>N°2019-1897/MMP-SG du 16/07/2019</t>
  </si>
  <si>
    <t>Kéniébandi-Est</t>
  </si>
  <si>
    <r>
      <t>19.</t>
    </r>
    <r>
      <rPr>
        <sz val="7"/>
        <color rgb="FF000000"/>
        <rFont val="Times New Roman"/>
        <family val="1"/>
      </rPr>
      <t xml:space="preserve">   </t>
    </r>
    <r>
      <rPr>
        <sz val="10"/>
        <color rgb="FF000000"/>
        <rFont val="Tw Cen MT"/>
        <family val="2"/>
      </rPr>
      <t> </t>
    </r>
  </si>
  <si>
    <t>Mandé Or Kaba Sarl</t>
  </si>
  <si>
    <t>N°2019-2044/MMP-SG du 26/07/2019</t>
  </si>
  <si>
    <t>Garalo-Ouest</t>
  </si>
  <si>
    <r>
      <t>20.</t>
    </r>
    <r>
      <rPr>
        <sz val="7"/>
        <color rgb="FF000000"/>
        <rFont val="Times New Roman"/>
        <family val="1"/>
      </rPr>
      <t xml:space="preserve">   </t>
    </r>
    <r>
      <rPr>
        <sz val="10"/>
        <color rgb="FF000000"/>
        <rFont val="Tw Cen MT"/>
        <family val="2"/>
      </rPr>
      <t> </t>
    </r>
  </si>
  <si>
    <t>Akasha Sarl</t>
  </si>
  <si>
    <t>N°2019-2045/MMP-SG du 26/07/2019</t>
  </si>
  <si>
    <t>Lofiné</t>
  </si>
  <si>
    <r>
      <t>21.</t>
    </r>
    <r>
      <rPr>
        <sz val="7"/>
        <color rgb="FF000000"/>
        <rFont val="Times New Roman"/>
        <family val="1"/>
      </rPr>
      <t xml:space="preserve">   </t>
    </r>
    <r>
      <rPr>
        <sz val="10"/>
        <color rgb="FF000000"/>
        <rFont val="Tw Cen MT"/>
        <family val="2"/>
      </rPr>
      <t> </t>
    </r>
  </si>
  <si>
    <t>Sacko Holding sa</t>
  </si>
  <si>
    <t>N°2019-2083/MMP-SG du 31/07/2019</t>
  </si>
  <si>
    <t>Béma</t>
  </si>
  <si>
    <t>Kita-Nioro</t>
  </si>
  <si>
    <r>
      <t>22.</t>
    </r>
    <r>
      <rPr>
        <sz val="7"/>
        <color rgb="FF000000"/>
        <rFont val="Times New Roman"/>
        <family val="1"/>
      </rPr>
      <t xml:space="preserve">   </t>
    </r>
    <r>
      <rPr>
        <sz val="10"/>
        <color rgb="FF000000"/>
        <rFont val="Tw Cen MT"/>
        <family val="2"/>
      </rPr>
      <t> </t>
    </r>
  </si>
  <si>
    <t>L’Horizon Sarl</t>
  </si>
  <si>
    <t>N°2019-2102/MMP-SG du 01/08/2019</t>
  </si>
  <si>
    <t>Narena-Sud</t>
  </si>
  <si>
    <r>
      <t>23.</t>
    </r>
    <r>
      <rPr>
        <sz val="7"/>
        <color rgb="FF000000"/>
        <rFont val="Times New Roman"/>
        <family val="1"/>
      </rPr>
      <t xml:space="preserve">   </t>
    </r>
    <r>
      <rPr>
        <sz val="10"/>
        <color rgb="FF000000"/>
        <rFont val="Tw Cen MT"/>
        <family val="2"/>
      </rPr>
      <t> </t>
    </r>
  </si>
  <si>
    <t>Tichitt Sa</t>
  </si>
  <si>
    <t>N°2019-2474/MMP-SG du 23/08/2019</t>
  </si>
  <si>
    <t>Kofoulatiè-Ouest</t>
  </si>
  <si>
    <r>
      <t>24.</t>
    </r>
    <r>
      <rPr>
        <sz val="7"/>
        <color rgb="FF000000"/>
        <rFont val="Times New Roman"/>
        <family val="1"/>
      </rPr>
      <t xml:space="preserve">   </t>
    </r>
    <r>
      <rPr>
        <sz val="10"/>
        <color rgb="FF000000"/>
        <rFont val="Tw Cen MT"/>
        <family val="2"/>
      </rPr>
      <t> </t>
    </r>
  </si>
  <si>
    <t>DS Consulting Sarl</t>
  </si>
  <si>
    <t>N°2019-2475/MMP du 23/08/2019</t>
  </si>
  <si>
    <t xml:space="preserve">Fenyele </t>
  </si>
  <si>
    <t>Kolokani</t>
  </si>
  <si>
    <r>
      <t>25.</t>
    </r>
    <r>
      <rPr>
        <sz val="7"/>
        <color rgb="FF000000"/>
        <rFont val="Times New Roman"/>
        <family val="1"/>
      </rPr>
      <t xml:space="preserve">   </t>
    </r>
    <r>
      <rPr>
        <sz val="10"/>
        <color rgb="FF000000"/>
        <rFont val="Tw Cen MT"/>
        <family val="2"/>
      </rPr>
      <t> </t>
    </r>
  </si>
  <si>
    <t>Africa Mining Corporation sarl (A.M.C Sarl)</t>
  </si>
  <si>
    <t>N°2019-2476/MMP-SG du 23/08/2019</t>
  </si>
  <si>
    <t>Baléa</t>
  </si>
  <si>
    <t>Fer</t>
  </si>
  <si>
    <r>
      <t>26.</t>
    </r>
    <r>
      <rPr>
        <sz val="7"/>
        <color rgb="FF000000"/>
        <rFont val="Times New Roman"/>
        <family val="1"/>
      </rPr>
      <t xml:space="preserve">   </t>
    </r>
    <r>
      <rPr>
        <sz val="10"/>
        <color rgb="FF000000"/>
        <rFont val="Tw Cen MT"/>
        <family val="2"/>
      </rPr>
      <t> </t>
    </r>
  </si>
  <si>
    <t>Kpb –Net Sarl</t>
  </si>
  <si>
    <t>N°2019-2511/MMP du 26/08/2019</t>
  </si>
  <si>
    <t xml:space="preserve">Souroukoto-Ouest </t>
  </si>
  <si>
    <r>
      <t>27.</t>
    </r>
    <r>
      <rPr>
        <sz val="7"/>
        <color rgb="FF000000"/>
        <rFont val="Times New Roman"/>
        <family val="1"/>
      </rPr>
      <t xml:space="preserve">   </t>
    </r>
    <r>
      <rPr>
        <sz val="10"/>
        <color rgb="FF000000"/>
        <rFont val="Tw Cen MT"/>
        <family val="2"/>
      </rPr>
      <t> </t>
    </r>
  </si>
  <si>
    <t>N°2019-2512/MMP du 26/08/2019</t>
  </si>
  <si>
    <t xml:space="preserve">Farawinie </t>
  </si>
  <si>
    <t xml:space="preserve">Kolokani </t>
  </si>
  <si>
    <r>
      <t>28.</t>
    </r>
    <r>
      <rPr>
        <sz val="7"/>
        <color rgb="FF000000"/>
        <rFont val="Times New Roman"/>
        <family val="1"/>
      </rPr>
      <t xml:space="preserve">   </t>
    </r>
    <r>
      <rPr>
        <sz val="10"/>
        <color rgb="FF000000"/>
        <rFont val="Tw Cen MT"/>
        <family val="2"/>
      </rPr>
      <t> </t>
    </r>
  </si>
  <si>
    <t>N°2019-2513/MMP du 26/08/2019</t>
  </si>
  <si>
    <t xml:space="preserve">Sansola </t>
  </si>
  <si>
    <r>
      <t>29.</t>
    </r>
    <r>
      <rPr>
        <sz val="7"/>
        <color rgb="FF000000"/>
        <rFont val="Times New Roman"/>
        <family val="1"/>
      </rPr>
      <t xml:space="preserve">   </t>
    </r>
    <r>
      <rPr>
        <sz val="10"/>
        <color rgb="FF000000"/>
        <rFont val="Tw Cen MT"/>
        <family val="2"/>
      </rPr>
      <t> </t>
    </r>
  </si>
  <si>
    <t>Century Minerals Corporation “C.M.C Sarl”</t>
  </si>
  <si>
    <t>N°2019-2516/MMP-SG du 26/08/2019</t>
  </si>
  <si>
    <t xml:space="preserve">Baléa </t>
  </si>
  <si>
    <r>
      <t>30.</t>
    </r>
    <r>
      <rPr>
        <sz val="7"/>
        <color rgb="FF000000"/>
        <rFont val="Times New Roman"/>
        <family val="1"/>
      </rPr>
      <t xml:space="preserve">   </t>
    </r>
    <r>
      <rPr>
        <sz val="10"/>
        <color rgb="FF000000"/>
        <rFont val="Tw Cen MT"/>
        <family val="2"/>
      </rPr>
      <t> </t>
    </r>
  </si>
  <si>
    <t>Sab International Sarl</t>
  </si>
  <si>
    <t>N°2019-2591/MMP-SG du 28/08/2019</t>
  </si>
  <si>
    <t>Diokéba-Sud</t>
  </si>
  <si>
    <r>
      <t>31.</t>
    </r>
    <r>
      <rPr>
        <sz val="7"/>
        <color rgb="FF000000"/>
        <rFont val="Times New Roman"/>
        <family val="1"/>
      </rPr>
      <t xml:space="preserve">   </t>
    </r>
    <r>
      <rPr>
        <sz val="10"/>
        <color rgb="FF000000"/>
        <rFont val="Tw Cen MT"/>
        <family val="2"/>
      </rPr>
      <t> </t>
    </r>
  </si>
  <si>
    <t>Pona Abdoulaye Mining Corporation Mali Sa (PAMCO Mali-Sa)</t>
  </si>
  <si>
    <t>N°2019-2594/MMP-SG du 28/08/2019</t>
  </si>
  <si>
    <t>Kamarala</t>
  </si>
  <si>
    <t>Diamant</t>
  </si>
  <si>
    <r>
      <t>32.</t>
    </r>
    <r>
      <rPr>
        <sz val="7"/>
        <color rgb="FF000000"/>
        <rFont val="Times New Roman"/>
        <family val="1"/>
      </rPr>
      <t xml:space="preserve">   </t>
    </r>
    <r>
      <rPr>
        <sz val="10"/>
        <color rgb="FF000000"/>
        <rFont val="Tw Cen MT"/>
        <family val="2"/>
      </rPr>
      <t> </t>
    </r>
  </si>
  <si>
    <t>Ressources Robex Mali Sarl</t>
  </si>
  <si>
    <t>N°2019-2611/MMP-SG du 28/08/2019</t>
  </si>
  <si>
    <t>Sanoula</t>
  </si>
  <si>
    <r>
      <t>33.</t>
    </r>
    <r>
      <rPr>
        <sz val="7"/>
        <color rgb="FF000000"/>
        <rFont val="Times New Roman"/>
        <family val="1"/>
      </rPr>
      <t xml:space="preserve">   </t>
    </r>
    <r>
      <rPr>
        <sz val="10"/>
        <color rgb="FF000000"/>
        <rFont val="Tw Cen MT"/>
        <family val="2"/>
      </rPr>
      <t> </t>
    </r>
  </si>
  <si>
    <t>Fonds d’Investissement Mahamadou Ousmane Coulibaly (FIMOCO) Sarl</t>
  </si>
  <si>
    <t>N°2019-2612/MMP-SG du 28/08/2019</t>
  </si>
  <si>
    <t>Saboussiré</t>
  </si>
  <si>
    <r>
      <t>34.</t>
    </r>
    <r>
      <rPr>
        <sz val="7"/>
        <color rgb="FF000000"/>
        <rFont val="Times New Roman"/>
        <family val="1"/>
      </rPr>
      <t xml:space="preserve">   </t>
    </r>
    <r>
      <rPr>
        <sz val="10"/>
        <color rgb="FF000000"/>
        <rFont val="Tw Cen MT"/>
        <family val="2"/>
      </rPr>
      <t> </t>
    </r>
  </si>
  <si>
    <t>Damanda-Gold Sarl</t>
  </si>
  <si>
    <t>N°2019-2614/MMP-SG du 28/08/2019</t>
  </si>
  <si>
    <t>Bourouna</t>
  </si>
  <si>
    <r>
      <t>35.</t>
    </r>
    <r>
      <rPr>
        <sz val="7"/>
        <color rgb="FF000000"/>
        <rFont val="Times New Roman"/>
        <family val="1"/>
      </rPr>
      <t xml:space="preserve">   </t>
    </r>
    <r>
      <rPr>
        <sz val="10"/>
        <color rgb="FF000000"/>
        <rFont val="Tw Cen MT"/>
        <family val="2"/>
      </rPr>
      <t> </t>
    </r>
  </si>
  <si>
    <t>Goldroxs Mali Sa</t>
  </si>
  <si>
    <t>N°2019-3023/MMP-SG du 17/09/2019</t>
  </si>
  <si>
    <t>Ouaiga-Nord</t>
  </si>
  <si>
    <r>
      <t>36.</t>
    </r>
    <r>
      <rPr>
        <sz val="7"/>
        <color rgb="FF000000"/>
        <rFont val="Times New Roman"/>
        <family val="1"/>
      </rPr>
      <t xml:space="preserve">   </t>
    </r>
    <r>
      <rPr>
        <sz val="10"/>
        <color rgb="FF000000"/>
        <rFont val="Tw Cen MT"/>
        <family val="2"/>
      </rPr>
      <t> </t>
    </r>
  </si>
  <si>
    <t>N°2019-3025/MMP-SG du 17/09/2019</t>
  </si>
  <si>
    <t>Mininko</t>
  </si>
  <si>
    <r>
      <t>37.</t>
    </r>
    <r>
      <rPr>
        <sz val="7"/>
        <color rgb="FF000000"/>
        <rFont val="Times New Roman"/>
        <family val="1"/>
      </rPr>
      <t xml:space="preserve">   </t>
    </r>
    <r>
      <rPr>
        <sz val="10"/>
        <color rgb="FF000000"/>
        <rFont val="Tw Cen MT"/>
        <family val="2"/>
      </rPr>
      <t> </t>
    </r>
  </si>
  <si>
    <t>Minière Traoré et Fils Sarl</t>
  </si>
  <si>
    <t>N°2019-3056/MMP-SG du 18/09/2019</t>
  </si>
  <si>
    <t>Gourde</t>
  </si>
  <si>
    <r>
      <t>38.</t>
    </r>
    <r>
      <rPr>
        <sz val="7"/>
        <color rgb="FF000000"/>
        <rFont val="Times New Roman"/>
        <family val="1"/>
      </rPr>
      <t xml:space="preserve">   </t>
    </r>
    <r>
      <rPr>
        <sz val="10"/>
        <color rgb="FF000000"/>
        <rFont val="Tw Cen MT"/>
        <family val="2"/>
      </rPr>
      <t> </t>
    </r>
  </si>
  <si>
    <t>Cora Resources Mali SARL</t>
  </si>
  <si>
    <t>N°2019-3057/MMP-SG du 18/09/2019</t>
  </si>
  <si>
    <t>Bokoro-Est</t>
  </si>
  <si>
    <r>
      <t>39.</t>
    </r>
    <r>
      <rPr>
        <sz val="7"/>
        <color rgb="FF000000"/>
        <rFont val="Times New Roman"/>
        <family val="1"/>
      </rPr>
      <t xml:space="preserve">   </t>
    </r>
    <r>
      <rPr>
        <sz val="10"/>
        <color rgb="FF000000"/>
        <rFont val="Tw Cen MT"/>
        <family val="2"/>
      </rPr>
      <t> </t>
    </r>
  </si>
  <si>
    <t>Mineko Sarl</t>
  </si>
  <si>
    <t>N°2019-3059/MMP-SG du 18/09/2019</t>
  </si>
  <si>
    <t>Léya-Est</t>
  </si>
  <si>
    <r>
      <t>40.</t>
    </r>
    <r>
      <rPr>
        <sz val="7"/>
        <color rgb="FF000000"/>
        <rFont val="Times New Roman"/>
        <family val="1"/>
      </rPr>
      <t xml:space="preserve">   </t>
    </r>
    <r>
      <rPr>
        <sz val="10"/>
        <color rgb="FF000000"/>
        <rFont val="Tw Cen MT"/>
        <family val="2"/>
      </rPr>
      <t> </t>
    </r>
  </si>
  <si>
    <t>Mali Goldfield Sarl</t>
  </si>
  <si>
    <t>N°2019-3061/MMP-SG du 18/09/2019</t>
  </si>
  <si>
    <t>Mena</t>
  </si>
  <si>
    <r>
      <t>41.</t>
    </r>
    <r>
      <rPr>
        <sz val="7"/>
        <color rgb="FF000000"/>
        <rFont val="Times New Roman"/>
        <family val="1"/>
      </rPr>
      <t xml:space="preserve">   </t>
    </r>
    <r>
      <rPr>
        <sz val="10"/>
        <color rgb="FF000000"/>
        <rFont val="Tw Cen MT"/>
        <family val="2"/>
      </rPr>
      <t> </t>
    </r>
  </si>
  <si>
    <t>Wafi Mining SARL</t>
  </si>
  <si>
    <t>N°2019-3096/MMP-SG du 19/09/2019</t>
  </si>
  <si>
    <t>Kondoya</t>
  </si>
  <si>
    <r>
      <t>42.</t>
    </r>
    <r>
      <rPr>
        <sz val="7"/>
        <color rgb="FF000000"/>
        <rFont val="Times New Roman"/>
        <family val="1"/>
      </rPr>
      <t xml:space="preserve">   </t>
    </r>
    <r>
      <rPr>
        <sz val="10"/>
        <color rgb="FF000000"/>
        <rFont val="Tw Cen MT"/>
        <family val="2"/>
      </rPr>
      <t> </t>
    </r>
  </si>
  <si>
    <t>Gold Partners SARL</t>
  </si>
  <si>
    <t>N°2019-3097/MMP-SG du 19/09/2019</t>
  </si>
  <si>
    <t>Ouarala</t>
  </si>
  <si>
    <r>
      <t>43.</t>
    </r>
    <r>
      <rPr>
        <sz val="7"/>
        <color rgb="FF000000"/>
        <rFont val="Times New Roman"/>
        <family val="1"/>
      </rPr>
      <t xml:space="preserve">   </t>
    </r>
    <r>
      <rPr>
        <sz val="10"/>
        <color rgb="FF000000"/>
        <rFont val="Tw Cen MT"/>
        <family val="2"/>
      </rPr>
      <t> </t>
    </r>
  </si>
  <si>
    <t>N°2019-3100/MMP-SG du 19/09/2019</t>
  </si>
  <si>
    <t>Siribaya-Ouest</t>
  </si>
  <si>
    <r>
      <t>44.</t>
    </r>
    <r>
      <rPr>
        <sz val="7"/>
        <color rgb="FF000000"/>
        <rFont val="Times New Roman"/>
        <family val="1"/>
      </rPr>
      <t xml:space="preserve">   </t>
    </r>
    <r>
      <rPr>
        <sz val="10"/>
        <color rgb="FF000000"/>
        <rFont val="Tw Cen MT"/>
        <family val="2"/>
      </rPr>
      <t> </t>
    </r>
  </si>
  <si>
    <t>N°2019-3101/MMP-SG du 19/09/2019</t>
  </si>
  <si>
    <r>
      <t>45.</t>
    </r>
    <r>
      <rPr>
        <sz val="7"/>
        <color rgb="FF000000"/>
        <rFont val="Times New Roman"/>
        <family val="1"/>
      </rPr>
      <t xml:space="preserve">   </t>
    </r>
    <r>
      <rPr>
        <sz val="10"/>
        <color rgb="FF000000"/>
        <rFont val="Tw Cen MT"/>
        <family val="2"/>
      </rPr>
      <t> </t>
    </r>
  </si>
  <si>
    <t>Société des Mines de Darsalam SARL</t>
  </si>
  <si>
    <t>N°2019-3192/MMP-SG du 25/09/2019</t>
  </si>
  <si>
    <t>Darsalam</t>
  </si>
  <si>
    <r>
      <t>46.</t>
    </r>
    <r>
      <rPr>
        <sz val="7"/>
        <color rgb="FF000000"/>
        <rFont val="Times New Roman"/>
        <family val="1"/>
      </rPr>
      <t xml:space="preserve">   </t>
    </r>
    <r>
      <rPr>
        <sz val="10"/>
        <color rgb="FF000000"/>
        <rFont val="Tw Cen MT"/>
        <family val="2"/>
      </rPr>
      <t> </t>
    </r>
  </si>
  <si>
    <t>Sud Mining SARL</t>
  </si>
  <si>
    <t>N°2019-3213/MMP-SG du 26/09/2019</t>
  </si>
  <si>
    <t>Linnguékoto</t>
  </si>
  <si>
    <r>
      <t>47.</t>
    </r>
    <r>
      <rPr>
        <sz val="7"/>
        <color rgb="FF000000"/>
        <rFont val="Times New Roman"/>
        <family val="1"/>
      </rPr>
      <t xml:space="preserve">   </t>
    </r>
    <r>
      <rPr>
        <sz val="10"/>
        <color rgb="FF000000"/>
        <rFont val="Tw Cen MT"/>
        <family val="2"/>
      </rPr>
      <t> </t>
    </r>
  </si>
  <si>
    <t>Générale du Commerce et des Mines « GECOM » SARL</t>
  </si>
  <si>
    <t>N°2019-3318/MMP-SG du 01/10/2019</t>
  </si>
  <si>
    <t>Farako</t>
  </si>
  <si>
    <r>
      <t>48.</t>
    </r>
    <r>
      <rPr>
        <sz val="7"/>
        <color rgb="FF000000"/>
        <rFont val="Times New Roman"/>
        <family val="1"/>
      </rPr>
      <t xml:space="preserve">   </t>
    </r>
    <r>
      <rPr>
        <sz val="10"/>
        <color rgb="FF000000"/>
        <rFont val="Tw Cen MT"/>
        <family val="2"/>
      </rPr>
      <t> </t>
    </r>
  </si>
  <si>
    <t>Continental Steel Sa</t>
  </si>
  <si>
    <t>N°2019-3507/MMP-SG du 09/10/2019</t>
  </si>
  <si>
    <t>Somabougou</t>
  </si>
  <si>
    <r>
      <t>49.</t>
    </r>
    <r>
      <rPr>
        <sz val="7"/>
        <color rgb="FF000000"/>
        <rFont val="Times New Roman"/>
        <family val="1"/>
      </rPr>
      <t xml:space="preserve">   </t>
    </r>
    <r>
      <rPr>
        <sz val="10"/>
        <color rgb="FF000000"/>
        <rFont val="Tw Cen MT"/>
        <family val="2"/>
      </rPr>
      <t> </t>
    </r>
  </si>
  <si>
    <t>Africa Mining Sarl</t>
  </si>
  <si>
    <t>N°2019-3527/MMP-SG du 10/10/2019</t>
  </si>
  <si>
    <t>Solabougouda</t>
  </si>
  <si>
    <r>
      <t>50.</t>
    </r>
    <r>
      <rPr>
        <sz val="7"/>
        <color rgb="FF000000"/>
        <rFont val="Times New Roman"/>
        <family val="1"/>
      </rPr>
      <t xml:space="preserve">   </t>
    </r>
    <r>
      <rPr>
        <sz val="10"/>
        <color rgb="FF000000"/>
        <rFont val="Tw Cen MT"/>
        <family val="2"/>
      </rPr>
      <t> </t>
    </r>
  </si>
  <si>
    <t>Oklo Resources Mali Sarl</t>
  </si>
  <si>
    <t>N°2019-3528/MMP-SG du 10/10/2019</t>
  </si>
  <si>
    <t>Kandiolé-Sud</t>
  </si>
  <si>
    <r>
      <t>51.</t>
    </r>
    <r>
      <rPr>
        <sz val="7"/>
        <color rgb="FF000000"/>
        <rFont val="Times New Roman"/>
        <family val="1"/>
      </rPr>
      <t xml:space="preserve">   </t>
    </r>
    <r>
      <rPr>
        <sz val="10"/>
        <color rgb="FF000000"/>
        <rFont val="Tw Cen MT"/>
        <family val="2"/>
      </rPr>
      <t> </t>
    </r>
  </si>
  <si>
    <t>Great Quest Mali Sa</t>
  </si>
  <si>
    <t>N°2019-3712/MMP-SG du 21/10/2019</t>
  </si>
  <si>
    <t>Tarkint-Est</t>
  </si>
  <si>
    <t>Bourem</t>
  </si>
  <si>
    <t>Phosphates</t>
  </si>
  <si>
    <t>589 au lieu de 52</t>
  </si>
  <si>
    <r>
      <t>52.</t>
    </r>
    <r>
      <rPr>
        <sz val="7"/>
        <color rgb="FF000000"/>
        <rFont val="Times New Roman"/>
        <family val="1"/>
      </rPr>
      <t xml:space="preserve">   </t>
    </r>
    <r>
      <rPr>
        <sz val="10"/>
        <color rgb="FF000000"/>
        <rFont val="Tw Cen MT"/>
        <family val="2"/>
      </rPr>
      <t> </t>
    </r>
  </si>
  <si>
    <t>Multinationale pour le Commerce l’Industrie et les Mines (MUNCIM-HASBOUNA Sarl)</t>
  </si>
  <si>
    <t>N°2019-3797/MMP-SG du 28/10/2019</t>
  </si>
  <si>
    <t>Satifara-Est</t>
  </si>
  <si>
    <r>
      <t>53.</t>
    </r>
    <r>
      <rPr>
        <sz val="7"/>
        <color rgb="FF000000"/>
        <rFont val="Times New Roman"/>
        <family val="1"/>
      </rPr>
      <t xml:space="preserve">   </t>
    </r>
    <r>
      <rPr>
        <sz val="10"/>
        <color rgb="FF000000"/>
        <rFont val="Tw Cen MT"/>
        <family val="2"/>
      </rPr>
      <t> </t>
    </r>
  </si>
  <si>
    <t>Désert Gold Mali Sarl</t>
  </si>
  <si>
    <t>N°2019-3798/MMP-SG du 28/10/2019</t>
  </si>
  <si>
    <t>Djimbala</t>
  </si>
  <si>
    <r>
      <t>54.</t>
    </r>
    <r>
      <rPr>
        <sz val="7"/>
        <color rgb="FF000000"/>
        <rFont val="Times New Roman"/>
        <family val="1"/>
      </rPr>
      <t xml:space="preserve">   </t>
    </r>
    <r>
      <rPr>
        <sz val="10"/>
        <color rgb="FF000000"/>
        <rFont val="Tw Cen MT"/>
        <family val="2"/>
      </rPr>
      <t> </t>
    </r>
  </si>
  <si>
    <t>Sanou Star Resources Sarl</t>
  </si>
  <si>
    <t>N°2019-3938/MMP-SG du 04/11/2019</t>
  </si>
  <si>
    <t>Toula</t>
  </si>
  <si>
    <r>
      <t>55.</t>
    </r>
    <r>
      <rPr>
        <sz val="7"/>
        <color rgb="FF000000"/>
        <rFont val="Times New Roman"/>
        <family val="1"/>
      </rPr>
      <t xml:space="preserve">   </t>
    </r>
    <r>
      <rPr>
        <sz val="10"/>
        <color rgb="FF000000"/>
        <rFont val="Tw Cen MT"/>
        <family val="2"/>
      </rPr>
      <t> </t>
    </r>
  </si>
  <si>
    <t>Sté d’Approvisonnement et Distribution (SADIS SARL)</t>
  </si>
  <si>
    <t>N°2019-4214/MMP-SG du 19/11/2019</t>
  </si>
  <si>
    <t>Farabalé</t>
  </si>
  <si>
    <r>
      <t>56.</t>
    </r>
    <r>
      <rPr>
        <sz val="7"/>
        <color rgb="FF000000"/>
        <rFont val="Times New Roman"/>
        <family val="1"/>
      </rPr>
      <t xml:space="preserve">   </t>
    </r>
    <r>
      <rPr>
        <sz val="10"/>
        <color rgb="FF000000"/>
        <rFont val="Tw Cen MT"/>
        <family val="2"/>
      </rPr>
      <t> </t>
    </r>
  </si>
  <si>
    <t>Gold partners Sarl</t>
  </si>
  <si>
    <t>N°2019-4215/MMP-SG du 19/11/2019</t>
  </si>
  <si>
    <t>Yorobougoula-Sud</t>
  </si>
  <si>
    <r>
      <t>57.</t>
    </r>
    <r>
      <rPr>
        <sz val="7"/>
        <color rgb="FF000000"/>
        <rFont val="Times New Roman"/>
        <family val="1"/>
      </rPr>
      <t xml:space="preserve">   </t>
    </r>
    <r>
      <rPr>
        <sz val="10"/>
        <color rgb="FF000000"/>
        <rFont val="Tw Cen MT"/>
        <family val="2"/>
      </rPr>
      <t> </t>
    </r>
  </si>
  <si>
    <t>N°2019-4216/MMP-SG du 19/11/2019</t>
  </si>
  <si>
    <t>Diangounté-Nord Ouest</t>
  </si>
  <si>
    <r>
      <t>58.</t>
    </r>
    <r>
      <rPr>
        <sz val="7"/>
        <color rgb="FF000000"/>
        <rFont val="Times New Roman"/>
        <family val="1"/>
      </rPr>
      <t xml:space="preserve">   </t>
    </r>
    <r>
      <rPr>
        <sz val="10"/>
        <color rgb="FF000000"/>
        <rFont val="Tw Cen MT"/>
        <family val="2"/>
      </rPr>
      <t> </t>
    </r>
  </si>
  <si>
    <t>N°2019-4217/MMP-SG du 19/11/2019</t>
  </si>
  <si>
    <t>Tilemsi</t>
  </si>
  <si>
    <r>
      <t>59.</t>
    </r>
    <r>
      <rPr>
        <sz val="7"/>
        <color rgb="FF000000"/>
        <rFont val="Times New Roman"/>
        <family val="1"/>
      </rPr>
      <t xml:space="preserve">   </t>
    </r>
    <r>
      <rPr>
        <sz val="10"/>
        <color rgb="FF000000"/>
        <rFont val="Tw Cen MT"/>
        <family val="2"/>
      </rPr>
      <t> </t>
    </r>
  </si>
  <si>
    <t>Ashanti Gold Mali Sarl</t>
  </si>
  <si>
    <t>N°2019-4367/MMP-SG du 25/11/2019</t>
  </si>
  <si>
    <t>Farikounda</t>
  </si>
  <si>
    <r>
      <t>60.</t>
    </r>
    <r>
      <rPr>
        <sz val="7"/>
        <color rgb="FF000000"/>
        <rFont val="Times New Roman"/>
        <family val="1"/>
      </rPr>
      <t xml:space="preserve">   </t>
    </r>
    <r>
      <rPr>
        <sz val="10"/>
        <color rgb="FF000000"/>
        <rFont val="Tw Cen MT"/>
        <family val="2"/>
      </rPr>
      <t> </t>
    </r>
  </si>
  <si>
    <t>Catalyst  Resources Sarl</t>
  </si>
  <si>
    <t>N°2019-4872/MMP-SG du 20/12/2019</t>
  </si>
  <si>
    <t>Yatia-Sud</t>
  </si>
  <si>
    <r>
      <t>61.</t>
    </r>
    <r>
      <rPr>
        <sz val="7"/>
        <color rgb="FF000000"/>
        <rFont val="Times New Roman"/>
        <family val="1"/>
      </rPr>
      <t xml:space="preserve">   </t>
    </r>
    <r>
      <rPr>
        <sz val="10"/>
        <color rgb="FF000000"/>
        <rFont val="Tw Cen MT"/>
        <family val="2"/>
      </rPr>
      <t> </t>
    </r>
  </si>
  <si>
    <t>Kagonko Sarl</t>
  </si>
  <si>
    <t>N°2019-5084/MMP-SG du 31/12/2019</t>
  </si>
  <si>
    <t>Maréna</t>
  </si>
  <si>
    <r>
      <t>62.</t>
    </r>
    <r>
      <rPr>
        <sz val="7"/>
        <color rgb="FF000000"/>
        <rFont val="Times New Roman"/>
        <family val="1"/>
      </rPr>
      <t xml:space="preserve">   </t>
    </r>
    <r>
      <rPr>
        <sz val="10"/>
        <color rgb="FF000000"/>
        <rFont val="Tw Cen MT"/>
        <family val="2"/>
      </rPr>
      <t> </t>
    </r>
  </si>
  <si>
    <t>Goldenrroxs Mining Sa</t>
  </si>
  <si>
    <t>N°2019-5167/MMP-SG du 31/12/2019</t>
  </si>
  <si>
    <t>Fandou</t>
  </si>
  <si>
    <r>
      <t>63.</t>
    </r>
    <r>
      <rPr>
        <sz val="7"/>
        <color rgb="FF000000"/>
        <rFont val="Times New Roman"/>
        <family val="1"/>
      </rPr>
      <t xml:space="preserve">   </t>
    </r>
    <r>
      <rPr>
        <sz val="10"/>
        <color rgb="FF000000"/>
        <rFont val="Tw Cen MT"/>
        <family val="2"/>
      </rPr>
      <t> </t>
    </r>
  </si>
  <si>
    <t>Yiyuan Mines Sarl</t>
  </si>
  <si>
    <t>N°2019-5168/MMP-SG du 31/12/2019</t>
  </si>
  <si>
    <t>Ourounia</t>
  </si>
  <si>
    <r>
      <t>64.</t>
    </r>
    <r>
      <rPr>
        <sz val="7"/>
        <color rgb="FF000000"/>
        <rFont val="Times New Roman"/>
        <family val="1"/>
      </rPr>
      <t xml:space="preserve">   </t>
    </r>
    <r>
      <rPr>
        <sz val="10"/>
        <color rgb="FF000000"/>
        <rFont val="Tw Cen MT"/>
        <family val="2"/>
      </rPr>
      <t> </t>
    </r>
  </si>
  <si>
    <t>Si Mining Sa</t>
  </si>
  <si>
    <t>N°2019-5072/MMP-SG du 31/12/2019</t>
  </si>
  <si>
    <t>Daounabéré-Nord est</t>
  </si>
  <si>
    <t xml:space="preserve">LES AUTORISATIONS D’EXPLOITATION DES CARRIERES ATTRIBUEES </t>
  </si>
  <si>
    <t>N° et  date d’attribution</t>
  </si>
  <si>
    <t>Compagnie Sahélienne d’Entreprise (CSE-SA)</t>
  </si>
  <si>
    <t>N°2019-0399/MMP du 27/02/2019</t>
  </si>
  <si>
    <t>Natiè-Coura</t>
  </si>
  <si>
    <t>SOGEA SATOM</t>
  </si>
  <si>
    <t>N°2019-1050/MMP du 11/04/2019</t>
  </si>
  <si>
    <t>Yélékébougou</t>
  </si>
  <si>
    <t>Afrimines Solution Sarl</t>
  </si>
  <si>
    <t>N°2019-1228/MMP du 18/04/2019</t>
  </si>
  <si>
    <t>Sanfara</t>
  </si>
  <si>
    <t>Fofana et Fils « SOFOFI Sarl »</t>
  </si>
  <si>
    <t>N°2019-2593/MMP du 28/08/2019</t>
  </si>
  <si>
    <t>Falan-Est</t>
  </si>
  <si>
    <t>Hanne Général Trading Sarl</t>
  </si>
  <si>
    <t>N°2019-2610/MMP du 28/08/2019</t>
  </si>
  <si>
    <t>Néguébabougou-Est</t>
  </si>
  <si>
    <t>Global Equipments’ and Services Sal</t>
  </si>
  <si>
    <t>N°2019-3711/MMP du 21/10/2019</t>
  </si>
  <si>
    <t>Sirabala</t>
  </si>
  <si>
    <t>Fasso Bara Sarl</t>
  </si>
  <si>
    <t>N°2019-4198/MMP du 19/11/2019</t>
  </si>
  <si>
    <t>Foura</t>
  </si>
  <si>
    <t xml:space="preserve">LES AUTORISATIONS D’EXPLOITATION DE PETITE MINE ATTRIBUEES </t>
  </si>
  <si>
    <t>Sup./ Km²</t>
  </si>
  <si>
    <t>789 Mining And Exploration SARL</t>
  </si>
  <si>
    <t>N°2019-3319/MMP-SG du 01/10/2019</t>
  </si>
  <si>
    <t>Kalakoro-Ouest</t>
  </si>
  <si>
    <t>32 au lieu de 16</t>
  </si>
  <si>
    <t>New Hope Gold Mali Sarl</t>
  </si>
  <si>
    <t>N°2019-3737/MMP-SG du 22/10/2019</t>
  </si>
  <si>
    <t>Or3</t>
  </si>
  <si>
    <t>Djougourouni</t>
  </si>
  <si>
    <t xml:space="preserve">LES AUTORISATIONS D’EXPLOITATION DE PETITE MINE TRANSFEREES </t>
  </si>
  <si>
    <t>N° de l’Arrêté et date d’attribution transféré</t>
  </si>
  <si>
    <t>Société Cessionnaire</t>
  </si>
  <si>
    <t>Transafrika Mali Sa</t>
  </si>
  <si>
    <t>N°2018-3557/MMP DU 10/10/2018</t>
  </si>
  <si>
    <t>N°2019-2197/MMP-SG DU 07/08/2019</t>
  </si>
  <si>
    <t>Farabantourou</t>
  </si>
  <si>
    <t>Desert Gold Mali Sarl</t>
  </si>
  <si>
    <t>LES PERMIS D’EXPLOITATION ATTRIBUES</t>
  </si>
  <si>
    <t>N° de décret modifié et date d’attribution</t>
  </si>
  <si>
    <t>Prenium International Mining Company (PIM-CO Sarlu)</t>
  </si>
  <si>
    <t>N°2019-0297/PM-RM  DU 16/04/2019</t>
  </si>
  <si>
    <t>Kéla</t>
  </si>
  <si>
    <t>Timbuktu Resources Sarl</t>
  </si>
  <si>
    <t>N°2019-0642/PM-RM  DU 23/08/2019</t>
  </si>
  <si>
    <t>Torakoro</t>
  </si>
  <si>
    <t xml:space="preserve">LES PERMIS DE RECHERCHE TRANSFERES </t>
  </si>
  <si>
    <t>Cédants</t>
  </si>
  <si>
    <t>Cessionnaires</t>
  </si>
  <si>
    <t>N° de l’Arrêté et date de cession</t>
  </si>
  <si>
    <t>DDRI Mining Sarl</t>
  </si>
  <si>
    <t>N°2019_0251/MMP-SG du 13/02/2019</t>
  </si>
  <si>
    <t>Compagnie Minière Baoulé Sarl</t>
  </si>
  <si>
    <t>N°2019-1436/MMP-SG du 06/06/2019</t>
  </si>
  <si>
    <t>Universal G.IS Sarlu</t>
  </si>
  <si>
    <t>N°2019_3223/MM-SG du 28/09/2017</t>
  </si>
  <si>
    <t>Diangounté-Nord</t>
  </si>
  <si>
    <t>Ressources Robex Mali sarl</t>
  </si>
  <si>
    <t>N°2019-2509/MMP-SG du 26/08/2019</t>
  </si>
  <si>
    <t xml:space="preserve">LES COULOIRS D’ORPAILLAGE ATTRIBUES </t>
  </si>
  <si>
    <t>Détenteurs</t>
  </si>
  <si>
    <t>N° d’attribution</t>
  </si>
  <si>
    <t>Date d’attribution</t>
  </si>
  <si>
    <t>Sup/Km²</t>
  </si>
  <si>
    <t>Commune Rurale de Faraba</t>
  </si>
  <si>
    <t>N°4336/MMP-MATD-MEAD-SG</t>
  </si>
  <si>
    <t>or</t>
  </si>
  <si>
    <t>Daroussalam-Sud</t>
  </si>
  <si>
    <t xml:space="preserve">LES AUTORISATIONS DE PROSPECTION ATTRIBUEES </t>
  </si>
  <si>
    <t>N° de l’Arrêté  d’attribution</t>
  </si>
  <si>
    <t>N°2019-1217/MMP-SG du 18/04/2019</t>
  </si>
  <si>
    <t>Falako</t>
  </si>
  <si>
    <t>Chemazen Mines Mali Sarl</t>
  </si>
  <si>
    <t>N°2019-1229/MMP-SG du 18/04/2019</t>
  </si>
  <si>
    <t>Badalabougou</t>
  </si>
  <si>
    <t>Annexe 9 – Etat des titres octroyés en 2019</t>
  </si>
  <si>
    <t>Annexe 10 - (1)</t>
  </si>
  <si>
    <t>Annexe 10 - (2)</t>
  </si>
  <si>
    <t>Annexe 10 - (3)</t>
  </si>
  <si>
    <t>Annexe 10 - (4)</t>
  </si>
  <si>
    <t>Annexe 10 - (5)</t>
  </si>
  <si>
    <t>Annexe 10 - (6)</t>
  </si>
  <si>
    <t>Annexe 10 - (7)</t>
  </si>
  <si>
    <t>Annexe 10 - (8)</t>
  </si>
  <si>
    <t>Annexe 10 - (9)</t>
  </si>
  <si>
    <t>Annexe 10 - (10)</t>
  </si>
  <si>
    <t>Annexe 10 - (11)</t>
  </si>
  <si>
    <t>Annexe 10 - (12)</t>
  </si>
  <si>
    <t>Annexe 10 - (13)</t>
  </si>
  <si>
    <t>Annexe 10 - (14)</t>
  </si>
  <si>
    <t>Annexe 10 - (15)</t>
  </si>
  <si>
    <t>Annexe 10 - (16)</t>
  </si>
  <si>
    <t>Annexe 10 - (17)</t>
  </si>
  <si>
    <t>Annexe 10 - (18)</t>
  </si>
  <si>
    <t>Annexe 10 - (19)</t>
  </si>
  <si>
    <t>FEKOLA </t>
  </si>
  <si>
    <t>SOMILO </t>
  </si>
  <si>
    <t>GOUNKOTO </t>
  </si>
  <si>
    <t>SOMISY </t>
  </si>
  <si>
    <t>SEMOS </t>
  </si>
  <si>
    <t>MORILA </t>
  </si>
  <si>
    <t>SEMICO </t>
  </si>
  <si>
    <t>SOMIFI </t>
  </si>
  <si>
    <t>SMK </t>
  </si>
  <si>
    <t>NAMPALA </t>
  </si>
  <si>
    <t>FABOULA </t>
  </si>
  <si>
    <t>SEMM </t>
  </si>
  <si>
    <t>SOMIKA </t>
  </si>
  <si>
    <t>CMM </t>
  </si>
  <si>
    <t>BARRICK </t>
  </si>
  <si>
    <t>SOCARCO </t>
  </si>
  <si>
    <t>PETROMA </t>
  </si>
  <si>
    <t>YATELA </t>
  </si>
  <si>
    <t>IAMGOLD </t>
  </si>
  <si>
    <t>RAZEL </t>
  </si>
  <si>
    <t>TIMBUKTU </t>
  </si>
  <si>
    <t>NEVSUN </t>
  </si>
  <si>
    <t>MMR </t>
  </si>
  <si>
    <t>Annexe 10 - (20)</t>
  </si>
  <si>
    <t>Annexe 10 - (21)</t>
  </si>
  <si>
    <t>Annexe 10 - (22)</t>
  </si>
  <si>
    <t>Annexe 10 - (23)</t>
  </si>
  <si>
    <t>NIF Fournisseur Local</t>
  </si>
  <si>
    <t>Nom Fournisseur Local</t>
  </si>
  <si>
    <t>Le fournisseur est-il un sous traitant conformément à l'article 41 du code minier ?</t>
  </si>
  <si>
    <t>Adresse</t>
  </si>
  <si>
    <t>Nature de la prestation</t>
  </si>
  <si>
    <t>Nombre de marchés exécutés</t>
  </si>
  <si>
    <t xml:space="preserve">Montant total des marchés </t>
  </si>
  <si>
    <t>Valeurs des Fournitures des biens et services payés en 2019</t>
  </si>
  <si>
    <t>Localité de la prestation ou de la livraison</t>
  </si>
  <si>
    <t>Autres commentaires</t>
  </si>
  <si>
    <t>011 000 449 G</t>
  </si>
  <si>
    <t>SGS - Mali</t>
  </si>
  <si>
    <t>Rue: 948, Porte: 48 Zone Industrielle Bamako - Mali    Tel: 20 21 16 10/ 61 32 58 76</t>
  </si>
  <si>
    <t>Analyse d'echantillons</t>
  </si>
  <si>
    <t>Kodiéran</t>
  </si>
  <si>
    <t>Capitaux Etrangers</t>
  </si>
  <si>
    <t>085 129 935 M</t>
  </si>
  <si>
    <t>Zenith Mining Groupe</t>
  </si>
  <si>
    <t>Baco-Djicoroni Golf ACI Rue: 773 Porte: 9999 BPE: 220 Bamako- Mali Tel: 64 61 11 32</t>
  </si>
  <si>
    <t>Achat de fournitures de matériels</t>
  </si>
  <si>
    <t>087 800 064 P</t>
  </si>
  <si>
    <t>Manutention Africaine</t>
  </si>
  <si>
    <t>Zone Industrielle - Sotuba BP: 143 Bmako - Mali Tel: 20 21 25 49</t>
  </si>
  <si>
    <t>Achat de fournitures de pieces de rechange</t>
  </si>
  <si>
    <t>087 800 124 J</t>
  </si>
  <si>
    <t>Malitel</t>
  </si>
  <si>
    <t>Hamdallaye ACI 2000 BP: 740 Bamako - Mali Tel: 20 22 47 31</t>
  </si>
  <si>
    <t>Telecommunication</t>
  </si>
  <si>
    <t>Bamako &amp; Kodiéran</t>
  </si>
  <si>
    <t>087 800 125 W</t>
  </si>
  <si>
    <t>Vivo - Energy Mali</t>
  </si>
  <si>
    <t>Immeuble 3293 Hippodrome route de koulikoro BP: 199 Bamako - Mali Tel: 44 97 88 88</t>
  </si>
  <si>
    <t>Achat de fournitures lubrifiants</t>
  </si>
  <si>
    <t>087 800 251 N</t>
  </si>
  <si>
    <t>Total - Mali</t>
  </si>
  <si>
    <t>Hamdallaye ACI 2000 Imm Dakolo Rue: 358 BP:13 Bamako - Mali  Tel: 20 22 41 34</t>
  </si>
  <si>
    <t>Achat de fournitures carburants</t>
  </si>
  <si>
    <t>087 800 469 G</t>
  </si>
  <si>
    <t>Orange - Mali</t>
  </si>
  <si>
    <t>Hamdallaye ACI 2000 BP:E3991 Bamako - Mali  Tel: 44 99 94 44</t>
  </si>
  <si>
    <t xml:space="preserve">Bamako </t>
  </si>
  <si>
    <t>087 800 861 C</t>
  </si>
  <si>
    <t>Atlantique Assurances Mali</t>
  </si>
  <si>
    <t>Immeuble Atlantique Assurances ACI 2000 BPE: 3633 Bamako - Mali Tel: 71 27 27 26</t>
  </si>
  <si>
    <t>Prime d'assurance</t>
  </si>
  <si>
    <t>Néant</t>
  </si>
  <si>
    <t>Comptoir LFD</t>
  </si>
  <si>
    <t>Rue: 321, Porte: 742 Quartier du Fleuve Bamako - Mali Tel: 66 17 76 67</t>
  </si>
  <si>
    <t>Prestation cantine</t>
  </si>
  <si>
    <t>08700124</t>
  </si>
  <si>
    <t>MALITEL</t>
  </si>
  <si>
    <t>Bamako coura AV Mamadou Konate</t>
  </si>
  <si>
    <t>SITE MINIER DE FEKOLA</t>
  </si>
  <si>
    <t>00166272G3</t>
  </si>
  <si>
    <t>Sococim Industries</t>
  </si>
  <si>
    <t>KM 33Ancienne Route de Thies</t>
  </si>
  <si>
    <t>00328472G2</t>
  </si>
  <si>
    <t>SSPI - OTR</t>
  </si>
  <si>
    <t>Ancienne Piste vdn Ouakam</t>
  </si>
  <si>
    <t>SGS Mali SARLU</t>
  </si>
  <si>
    <t>Zone Industrielle Sotuba</t>
  </si>
  <si>
    <t>011000961F</t>
  </si>
  <si>
    <t>Malidis SARL</t>
  </si>
  <si>
    <t>Industriestraße 3 -95359 Bayern</t>
  </si>
  <si>
    <t>081124047N</t>
  </si>
  <si>
    <t>HGS MALI SARL</t>
  </si>
  <si>
    <t>Magnanbougou Faso Kanu</t>
  </si>
  <si>
    <t>082104164B</t>
  </si>
  <si>
    <t>Disnepal SARL</t>
  </si>
  <si>
    <t>Zone Industrielle</t>
  </si>
  <si>
    <t>082218747H</t>
  </si>
  <si>
    <t>Video Consult SARL</t>
  </si>
  <si>
    <t>Daoudabougou, Rue 312, Porte 724</t>
  </si>
  <si>
    <t>082219234D</t>
  </si>
  <si>
    <t>G.E.S.</t>
  </si>
  <si>
    <t>Lafiabougou Koda Rue 341 Pte 195</t>
  </si>
  <si>
    <t>082238192L</t>
  </si>
  <si>
    <t>Kurios Consulting Sarl</t>
  </si>
  <si>
    <t>082238470 W</t>
  </si>
  <si>
    <t>B2Gold Mali</t>
  </si>
  <si>
    <t>082240635B</t>
  </si>
  <si>
    <t>MFC Consulting</t>
  </si>
  <si>
    <t>082243869C</t>
  </si>
  <si>
    <t>PROMAT SARL</t>
  </si>
  <si>
    <t>Niamana Route de Segou</t>
  </si>
  <si>
    <t>083328266M</t>
  </si>
  <si>
    <t>D&amp;D Prestation ET Service</t>
  </si>
  <si>
    <t>AFRILOG MALI SA</t>
  </si>
  <si>
    <t>085115827F</t>
  </si>
  <si>
    <t>WATS SARL</t>
  </si>
  <si>
    <t>Daoudabougou Avenue de l'oua</t>
  </si>
  <si>
    <t>085129935M</t>
  </si>
  <si>
    <t>Zenith Mining Groupe SARL</t>
  </si>
  <si>
    <t>HAMDALLAYE ACI 2000 P185 R408</t>
  </si>
  <si>
    <t>086102290V</t>
  </si>
  <si>
    <t>Bureau Veritas Mali SA</t>
  </si>
  <si>
    <t>400 W Mullan Avenue</t>
  </si>
  <si>
    <t>ATC Mali</t>
  </si>
  <si>
    <t>087800022D</t>
  </si>
  <si>
    <t>Saham Assurance Mali</t>
  </si>
  <si>
    <t>627 Avenue Rodibo</t>
  </si>
  <si>
    <t>Manutention Africaine Mali SA</t>
  </si>
  <si>
    <t>087800134V</t>
  </si>
  <si>
    <t>CFAO Motors Mali</t>
  </si>
  <si>
    <t>IMM TOURELA AVENU OUA</t>
  </si>
  <si>
    <t>087800193T</t>
  </si>
  <si>
    <t>Bollore Transport &amp; Logistics Mali</t>
  </si>
  <si>
    <t>Rue Baba Diarra BP 2454</t>
  </si>
  <si>
    <t>Air Liquide Mali</t>
  </si>
  <si>
    <t>Zone Industrielle Route</t>
  </si>
  <si>
    <t>087800217R</t>
  </si>
  <si>
    <t>EGCC International SARL</t>
  </si>
  <si>
    <t>Rue RDA Missira</t>
  </si>
  <si>
    <t>087800377K</t>
  </si>
  <si>
    <t>Allianz Mali Assurance</t>
  </si>
  <si>
    <t>Avenue de la Nation BP E4447</t>
  </si>
  <si>
    <t>087800469G</t>
  </si>
  <si>
    <t>Orange Mali</t>
  </si>
  <si>
    <t>Hamdallaye ACI 2000</t>
  </si>
  <si>
    <t>087800583T</t>
  </si>
  <si>
    <t>BME Mali SARL</t>
  </si>
  <si>
    <t>Faladie Sema Pres Tour De</t>
  </si>
  <si>
    <t>Sandvik Mining &amp; Construction Mali SARL</t>
  </si>
  <si>
    <t>Rue 28 Villa D36</t>
  </si>
  <si>
    <t>AMS Mali SARL</t>
  </si>
  <si>
    <t>Cite du Niger Villa Maeva 7</t>
  </si>
  <si>
    <t>087800713P</t>
  </si>
  <si>
    <t>NSIA MALI SA</t>
  </si>
  <si>
    <t>087800791Y</t>
  </si>
  <si>
    <t>CIS Mali SARL</t>
  </si>
  <si>
    <t>BP: 1662 Otier Kalaban Coro</t>
  </si>
  <si>
    <t>087810251N</t>
  </si>
  <si>
    <t>Total Mali SA</t>
  </si>
  <si>
    <t>Route de Kéniéba</t>
  </si>
  <si>
    <t>9103016W</t>
  </si>
  <si>
    <t>SN SOTICI</t>
  </si>
  <si>
    <t>Zone Industrielle de Koumassi</t>
  </si>
  <si>
    <t>World Education</t>
  </si>
  <si>
    <t xml:space="preserve">PRESTATION DE SERVICES </t>
  </si>
  <si>
    <t>SGS Minerals Mali S.A.R.L.U (C</t>
  </si>
  <si>
    <t>FOURNITURE DE PIECES CAT+ENTRETIEN</t>
  </si>
  <si>
    <t>Fluiconnecto Mali SARL</t>
  </si>
  <si>
    <t>PRESTATION DE SERVICE D'ENTRETIEN D'ENGINS</t>
  </si>
  <si>
    <t>082209843Y</t>
  </si>
  <si>
    <t>Boart Longyear Mali SA</t>
  </si>
  <si>
    <t>FORAGE MINE SOUTERRAINE</t>
  </si>
  <si>
    <t>MAXAM Mali S.A.R.L</t>
  </si>
  <si>
    <t>082217708 J</t>
  </si>
  <si>
    <t>SATGURU TRAVEL &amp; TOURS SERVICE</t>
  </si>
  <si>
    <t>PRESTATION DIVERS</t>
  </si>
  <si>
    <t>082235977W</t>
  </si>
  <si>
    <t>Globex SARL</t>
  </si>
  <si>
    <t>service entretien et  nettoyage</t>
  </si>
  <si>
    <t>0841102487Y</t>
  </si>
  <si>
    <t>ETS Ali Raad: Orca</t>
  </si>
  <si>
    <t>PRESTATION DE SERVICE</t>
  </si>
  <si>
    <t>CAC-ENGINEERING SARL</t>
  </si>
  <si>
    <t>FOURNITURE DE MAT. ET FRAIS D'APPROCHES</t>
  </si>
  <si>
    <t>084113971 D</t>
  </si>
  <si>
    <t>Drill Corp Sahara Mali</t>
  </si>
  <si>
    <t>084128132Y</t>
  </si>
  <si>
    <t>African Travel Agency</t>
  </si>
  <si>
    <t>085135809Y</t>
  </si>
  <si>
    <t>Power Edge Equipment Mali SARL</t>
  </si>
  <si>
    <t>086103191E</t>
  </si>
  <si>
    <t>SAHPAC SARL</t>
  </si>
  <si>
    <t>PRESTATION D'ASSURANCE</t>
  </si>
  <si>
    <t>SAHAM Assurance Mali</t>
  </si>
  <si>
    <t>Manutention Africaine Mali</t>
  </si>
  <si>
    <t>VENTE PRODUIT PHARMACEUTIQUE</t>
  </si>
  <si>
    <t>087800251N</t>
  </si>
  <si>
    <t>HONORAIRE DE GESTION  PERSONNEL</t>
  </si>
  <si>
    <t>FOOD &amp; EVENTS AFRICA</t>
  </si>
  <si>
    <t>NETTOYAGE&amp;ENTRETIEN DE L'USINE</t>
  </si>
  <si>
    <t>Epiroc Mali SARL</t>
  </si>
  <si>
    <t>VENTE CARBURANT</t>
  </si>
  <si>
    <t>Gounkoto Mining Services</t>
  </si>
  <si>
    <t>sous traitants</t>
  </si>
  <si>
    <t xml:space="preserve"> 26,777,090,957.00 </t>
  </si>
  <si>
    <t>SGS MALI SARLU</t>
  </si>
  <si>
    <t>Analyse d'échantillons</t>
  </si>
  <si>
    <t>BOART LONGYAER</t>
  </si>
  <si>
    <t>HAMDALLAYE CACI 2000 RUE 250 PORTE 1170 BP E3385 TEL 20 21 22 88</t>
  </si>
  <si>
    <t>Forage</t>
  </si>
  <si>
    <t>Zone Industrielle Rue 485 Face Sonatam Bp1549</t>
  </si>
  <si>
    <t>Hamdallaye ACI 2000 Avenue du Mali Immeuble SAMAKE Rue 311 Porte 349 Tel 20 72 52 54/75 38 34 59</t>
  </si>
  <si>
    <t>Mise à disposition du personnel</t>
  </si>
  <si>
    <t>Magnambougou BP2330 Tél 20 20 52 24</t>
  </si>
  <si>
    <t>BUREAU VERITAS MALI</t>
  </si>
  <si>
    <t>Badaladougou route Rectorat BPE1489 Tel 20 29 58 84</t>
  </si>
  <si>
    <t xml:space="preserve">Immeuble Station SMC Faso-Kanu Tel 20 20 50 51 </t>
  </si>
  <si>
    <t>Gardiennage</t>
  </si>
  <si>
    <t>Mine d'or de MORILA</t>
  </si>
  <si>
    <t>082201058J</t>
  </si>
  <si>
    <t>Arepel Sarl</t>
  </si>
  <si>
    <t>Niarela Rue: 508, Porte: 585</t>
  </si>
  <si>
    <t>Bamako, ACI 2 000, Rue 26 Porte 97</t>
  </si>
  <si>
    <t>082213332V</t>
  </si>
  <si>
    <t>GARAGE TONY VICTOR</t>
  </si>
  <si>
    <t>Bamako, Missabougou</t>
  </si>
  <si>
    <t>UPS - RH</t>
  </si>
  <si>
    <t>Dravela Bolibana Face EX IMACY,Avenue Cheick Zayed</t>
  </si>
  <si>
    <t>083303656M</t>
  </si>
  <si>
    <t>Saldy Trading &amp; Co SARL</t>
  </si>
  <si>
    <t>Badialan III Avenue Kasse KEITA Porte 2547</t>
  </si>
  <si>
    <t>084113971D</t>
  </si>
  <si>
    <t>Magnabougou  Rue 250</t>
  </si>
  <si>
    <t>084116710L</t>
  </si>
  <si>
    <t>INTEXYS MALI</t>
  </si>
  <si>
    <t>Hamdallaye ACI 2000, Immeuble DOUCOURE rue 407, porte 306</t>
  </si>
  <si>
    <t>Afrilog Mali</t>
  </si>
  <si>
    <t>Hamdallaye ACI 2000-Rue 286 Porte 2129</t>
  </si>
  <si>
    <t>Bamako, Avenue Modibo Keita Porte 627</t>
  </si>
  <si>
    <t>Bamako, Zone Industrielle Sotuba</t>
  </si>
  <si>
    <t>087800124J</t>
  </si>
  <si>
    <t xml:space="preserve">Bamako, Avenue kasse keita </t>
  </si>
  <si>
    <t>087800125W</t>
  </si>
  <si>
    <t>SHELL MALI(VIVO ENERGY MALI)</t>
  </si>
  <si>
    <t xml:space="preserve">Hippodrome Route de Koulikoro </t>
  </si>
  <si>
    <t>AIR LIQUIDE - MALIGAZ</t>
  </si>
  <si>
    <t>Zone Industrielle Route de SOTUBA</t>
  </si>
  <si>
    <t>087800378X</t>
  </si>
  <si>
    <t>Segala Mining Corporation S.A</t>
  </si>
  <si>
    <t>Bamako, route de Koulikoro</t>
  </si>
  <si>
    <t>ATS</t>
  </si>
  <si>
    <t xml:space="preserve">Hamdallaye ACI 2 000 Rue 612 Immeuble Kelly Porte 2410  </t>
  </si>
  <si>
    <t>087800626L</t>
  </si>
  <si>
    <t>Sandvik Mining &amp; Construction</t>
  </si>
  <si>
    <t>Route de Sotuba-SOTERCO</t>
  </si>
  <si>
    <t>Zone Industrielle, Rue 948 Porte 48</t>
  </si>
  <si>
    <t>Analyses de minerais</t>
  </si>
  <si>
    <t>Site minier de NAMPALA</t>
  </si>
  <si>
    <t>GES GROUPE ELECTROGENE SERVICE</t>
  </si>
  <si>
    <t>Zone Industrielle, Route de l'Abattoir</t>
  </si>
  <si>
    <t>INTERNATIONAL DRILLING COMPANY</t>
  </si>
  <si>
    <t>Zone Industrielle Rue 485 Face SONATAM</t>
  </si>
  <si>
    <t>Forages</t>
  </si>
  <si>
    <t>083335963A</t>
  </si>
  <si>
    <t>GREY STORM HOLDINGS</t>
  </si>
  <si>
    <t>Immeuble Drissa Rue 626 Banankabougou Terminus</t>
  </si>
  <si>
    <t>Travaux de construction et génie civil</t>
  </si>
  <si>
    <t>084108976P</t>
  </si>
  <si>
    <t>PETRO-SERVICES WEST AFRICA SARL</t>
  </si>
  <si>
    <t>Rue 385, Porte 235 Hamdallaye ACI 2000</t>
  </si>
  <si>
    <t>Maintenance</t>
  </si>
  <si>
    <t>TALENTS PLUS CONSEIL MALI SARL</t>
  </si>
  <si>
    <t xml:space="preserve">Hamdallaye ACI 2000, en face de l'ONG JIGI </t>
  </si>
  <si>
    <t>ATC MALI</t>
  </si>
  <si>
    <t xml:space="preserve">Niamana Route de Ségou </t>
  </si>
  <si>
    <t>MANUTENTION AFRICAINE MALI</t>
  </si>
  <si>
    <t>Zone Industrielle Sotuba Rue 957 Porte 260</t>
  </si>
  <si>
    <t>VIVO ENERGY MALI</t>
  </si>
  <si>
    <t>Hippodrome Route de Koulikoro Immeuble 3293</t>
  </si>
  <si>
    <t>CFAO MOTOR MALI</t>
  </si>
  <si>
    <t>Avenue du Mali ACI 2000 BP 1655</t>
  </si>
  <si>
    <t>Locations véhicules</t>
  </si>
  <si>
    <t>BOLLORÉ AFRICA LOGISTICS</t>
  </si>
  <si>
    <t>Immeuble DAKOLO Hamdallaye ACI 2000</t>
  </si>
  <si>
    <t>Transit et transport</t>
  </si>
  <si>
    <t>AFRICAN-TM SERVICES SARL</t>
  </si>
  <si>
    <t>Boulévard du peuple face Etat Major AT Medine</t>
  </si>
  <si>
    <t>Zone industrielle Route de SOTUBA BP 05</t>
  </si>
  <si>
    <t>EGCC INTERNATIONAL</t>
  </si>
  <si>
    <t>Badalabougou Est Rue 25 Porte 271</t>
  </si>
  <si>
    <t>Honoraire comptabilité</t>
  </si>
  <si>
    <t>TOTAL MALI</t>
  </si>
  <si>
    <t>Hamdallaye ACI 2000 Immeuble DAKOLO Rue 358</t>
  </si>
  <si>
    <t>087800311H</t>
  </si>
  <si>
    <t>INJELEC MALI</t>
  </si>
  <si>
    <t>Immeuble Boubacar NIAMBELE Av Cheick Zayed Hamdallaye</t>
  </si>
  <si>
    <t>ALLIANZ MALI ASSURANCES</t>
  </si>
  <si>
    <t>560, Avenue de la Nation</t>
  </si>
  <si>
    <t>Assurances</t>
  </si>
  <si>
    <t>ORANGE MALI</t>
  </si>
  <si>
    <t>Hamdallaye ACI 2000 BP E 3991</t>
  </si>
  <si>
    <t>Internet</t>
  </si>
  <si>
    <t>086145794E</t>
  </si>
  <si>
    <t>Cité du Niger II Villa Maeva 1, Porte 201</t>
  </si>
  <si>
    <t>Excavation et transport de minerais</t>
  </si>
  <si>
    <t>081125193K</t>
  </si>
  <si>
    <t>ICONE CONSULTING</t>
  </si>
  <si>
    <t xml:space="preserve"> Boulkassoumbougou - Rte Koulikoro P 3638 </t>
  </si>
  <si>
    <t>Materiel et Founitures Informatiques</t>
  </si>
  <si>
    <t>08200022D</t>
  </si>
  <si>
    <t>SAHAM</t>
  </si>
  <si>
    <t xml:space="preserve"> BPE 154 BAMAKO TEL 20 22 57 75 </t>
  </si>
  <si>
    <t>ASSURANCES</t>
  </si>
  <si>
    <t>083319180H</t>
  </si>
  <si>
    <t>SALDY TRADING &amp; CO</t>
  </si>
  <si>
    <t xml:space="preserve"> RC:MABKO2010.B 2322 </t>
  </si>
  <si>
    <t>EQUIPEMENT MINIER MATERIEL DE SECURITE</t>
  </si>
  <si>
    <t xml:space="preserve"> Hamdallaye ACI 2000 Rue 390 BPE 1289 Bamako  </t>
  </si>
  <si>
    <t>Société de Gardiennage</t>
  </si>
  <si>
    <t xml:space="preserve"> BADALABOUGOU,ROUTE DU RECTORAT - BPE 1489  </t>
  </si>
  <si>
    <t>LABORATOIRE D'ANALYSE D'ECHANTILLONS</t>
  </si>
  <si>
    <t>0870000007A</t>
  </si>
  <si>
    <t>Onomo Hotel</t>
  </si>
  <si>
    <t xml:space="preserve"> Quartier du Fleuve Rue 305&amp;308 - BP 3294-Bamako </t>
  </si>
  <si>
    <t>HEBERGEMENT - RESTAURATION</t>
  </si>
  <si>
    <t>087800095C</t>
  </si>
  <si>
    <t>SO.A.C.A.P SARL</t>
  </si>
  <si>
    <t xml:space="preserve"> BP 1750 ZONE INDUSTRIELLE RUE 850 - TEL 20 21 44 20 </t>
  </si>
  <si>
    <t>FOURNITURES PLASTIQUES</t>
  </si>
  <si>
    <t xml:space="preserve"> AV KASSE KEITA BP E 43 - TEL 20 22 47 31 </t>
  </si>
  <si>
    <t>TELECOMMUNICATION</t>
  </si>
  <si>
    <t>VIVO ENERGY MALI SA</t>
  </si>
  <si>
    <t xml:space="preserve"> IMMEUBLE N°3293 HIPPODROME - BPE 199 BAMAKO </t>
  </si>
  <si>
    <t>CARBURANT</t>
  </si>
  <si>
    <t>CFAO MOTORS MALI</t>
  </si>
  <si>
    <t xml:space="preserve"> HAMDALLAYE ACI 2000 </t>
  </si>
  <si>
    <t>Entretien-Réparation &amp; Maintenance</t>
  </si>
  <si>
    <t>STATION TOTAL MALI</t>
  </si>
  <si>
    <t xml:space="preserve"> ACI 2000 BP 13 - BAMAKO </t>
  </si>
  <si>
    <t xml:space="preserve"> Hamdallaye ACI 2000 BPE 3991 BAMAKO </t>
  </si>
  <si>
    <t>087800524 V</t>
  </si>
  <si>
    <t xml:space="preserve">ALL TERRAIN SERVICE </t>
  </si>
  <si>
    <t>BACO DJICORONI AC IMMEUBLE CANAL +</t>
  </si>
  <si>
    <t xml:space="preserve">GESTION CAMP </t>
  </si>
  <si>
    <t>BOURAKEBOUGOU-KATI</t>
  </si>
  <si>
    <t>IMMEUBLE GAKOU SOTUBA/BAMAKO</t>
  </si>
  <si>
    <t>FOURNITURE FLEXIBLES</t>
  </si>
  <si>
    <t xml:space="preserve">CARRIERE SONITIEGNY </t>
  </si>
  <si>
    <t>MAXAM</t>
  </si>
  <si>
    <t>ACI BACO DJICORONI RUE26 PORTE 97</t>
  </si>
  <si>
    <t>FOURNITURE EXPLOSIFS</t>
  </si>
  <si>
    <t>PROMAT QUINCAILLERIE</t>
  </si>
  <si>
    <t>SOTUBA ACI FACE COUR DE GDCM</t>
  </si>
  <si>
    <t>FOURNITURE QUINCAILLERIE</t>
  </si>
  <si>
    <t>084121072C</t>
  </si>
  <si>
    <t>BIA MALI SA</t>
  </si>
  <si>
    <t>SOTUBA RUE 845 TEL:75578623/+22320222143</t>
  </si>
  <si>
    <t>FOURNITURE ETMAINTENACE MATERIEL</t>
  </si>
  <si>
    <t>CONTRAT</t>
  </si>
  <si>
    <t>ZONE INDUSTRIELLE SOTUBA</t>
  </si>
  <si>
    <t>PIECES DE RECHANGE</t>
  </si>
  <si>
    <t>CFAO MOTORS</t>
  </si>
  <si>
    <t>BOLLORE TRANSPORT</t>
  </si>
  <si>
    <t>HAMDALLAYE ACI 2000 IMM DAKOLO</t>
  </si>
  <si>
    <t>TRANSIT</t>
  </si>
  <si>
    <t xml:space="preserve">AIR LIQUIDE </t>
  </si>
  <si>
    <t>ROUTE SOTUBA TEL 66 75 23 66</t>
  </si>
  <si>
    <t xml:space="preserve">FOURNITURE DE GAZ </t>
  </si>
  <si>
    <t>TOTAL MALI SA</t>
  </si>
  <si>
    <t>LUBRIFIANT</t>
  </si>
  <si>
    <t>PREMIUM</t>
  </si>
  <si>
    <t>RUE RDA MISSIRA BKO</t>
  </si>
  <si>
    <t>FOURNITURE PDR</t>
  </si>
  <si>
    <t>ZONE INDUSTRIELLE SOTUBA RUE 947 PORTE 213</t>
  </si>
  <si>
    <t>Analyse -Echantillonages</t>
  </si>
  <si>
    <t>TABAKOTO</t>
  </si>
  <si>
    <t>081 125 193 K</t>
  </si>
  <si>
    <t>ICONE CONSULT</t>
  </si>
  <si>
    <t xml:space="preserve">Boulkassobougou Route de koulikoro porte 38 BPE 709 </t>
  </si>
  <si>
    <t>Confection-Plaque</t>
  </si>
  <si>
    <t>081124047 N</t>
  </si>
  <si>
    <t>SOTUBA ACI RUE NON CODIFIER BP 1644 BAMAKO</t>
  </si>
  <si>
    <t>ENTRETIEN-INSTALLATION EQUIPMENT DE SECURITY</t>
  </si>
  <si>
    <t>082 103 226 J</t>
  </si>
  <si>
    <t>Cité Komokun Residence Oceania vII Bko</t>
  </si>
  <si>
    <t>Entretien-Reparation-Vente</t>
  </si>
  <si>
    <t>082 209 843 Y</t>
  </si>
  <si>
    <t>BLY MALI S.A.</t>
  </si>
  <si>
    <t>HAMDALLAYE ACI 2000 Rue 250 Porte 1170 Bamako Mali</t>
  </si>
  <si>
    <t>FORAGE-DRILLING</t>
  </si>
  <si>
    <t>082 232 621 E</t>
  </si>
  <si>
    <t>DIAM CONSULT</t>
  </si>
  <si>
    <t>KOROFINA NORD FADJIGUILA BAMAKO MALI</t>
  </si>
  <si>
    <t>Gardinage-Assistance du Personnel</t>
  </si>
  <si>
    <t>083 311 710 F</t>
  </si>
  <si>
    <t>CFORES AIC</t>
  </si>
  <si>
    <t>Faladiè SEMA Bamako Rue 316 Porte 34</t>
  </si>
  <si>
    <t>Assistance AeroPORT</t>
  </si>
  <si>
    <t>083 317 915 A</t>
  </si>
  <si>
    <t>Amco Drilling Mali Sarl</t>
  </si>
  <si>
    <t>Quatier du fleuve rue 315 porte 116 s/c Boubacar S Sow Bamako Mali</t>
  </si>
  <si>
    <t>084 113 971D</t>
  </si>
  <si>
    <t>DRILL CORP SAHARA MALI SARL ( DCS MALI )</t>
  </si>
  <si>
    <t>Kalanbancoura  Rue 367 Lot 385P Bamako MALI</t>
  </si>
  <si>
    <t>SOUS TRAITANT MINIER</t>
  </si>
  <si>
    <t>085 116 694 G</t>
  </si>
  <si>
    <t>BIDDEA</t>
  </si>
  <si>
    <t>Siege Quartier Mali Rue 237 Porte  132</t>
  </si>
  <si>
    <t>BUREAU D'ETUDE</t>
  </si>
  <si>
    <t>085 129 477 G</t>
  </si>
  <si>
    <t>IVENTUS MINING</t>
  </si>
  <si>
    <t>Badalabougou Ouest Rue 111 Porte 88 Bamako MALI</t>
  </si>
  <si>
    <t>ASSISTANCE GEOLOGIE/CONSULTANT</t>
  </si>
  <si>
    <t>0851 00 584 L</t>
  </si>
  <si>
    <t>FORACO-SAHEL</t>
  </si>
  <si>
    <t>Magnambou Plateau Bamako</t>
  </si>
  <si>
    <t>086 102 291 F</t>
  </si>
  <si>
    <t>B.P: E4051 Sogoniko Bamako</t>
  </si>
  <si>
    <t>ENTRETIEN-REPARATION-INSTALLATION</t>
  </si>
  <si>
    <t>087 000 007 A</t>
  </si>
  <si>
    <t>ONOMO HOTEL BAMAKO</t>
  </si>
  <si>
    <t>BAMAKO MALI</t>
  </si>
  <si>
    <t>RECEPTION</t>
  </si>
  <si>
    <t>087 800 022D</t>
  </si>
  <si>
    <t>SAHAM ASSURANCE MALI</t>
  </si>
  <si>
    <t>AVENUE MODIBO KEITA PORTE 627 BAMAKO MALI</t>
  </si>
  <si>
    <t>ASSURANCE</t>
  </si>
  <si>
    <t>Zone industrielle Sotuba Bamako</t>
  </si>
  <si>
    <t>VENTE PIECES-INSTALLATION-ASSISTANCE</t>
  </si>
  <si>
    <t>VIVO ENERGY MALI.</t>
  </si>
  <si>
    <t>QUARTIER HIPPRODOME ROUTE DE KOULIKORO</t>
  </si>
  <si>
    <t>ASSISTANCE-ENTRETIEN-MAINTENANCE</t>
  </si>
  <si>
    <t>087 800 367 B</t>
  </si>
  <si>
    <t>HOTEL LAICO AMITIE</t>
  </si>
  <si>
    <t>Avenue de Marne  BP 1720 Bamako Mali Lafisco Mali</t>
  </si>
  <si>
    <t>087 800 377 K</t>
  </si>
  <si>
    <t xml:space="preserve">AVENUE DE LA NATION BBPE 4447 BAMAKO </t>
  </si>
  <si>
    <t>ASSURANCE-MARCHANDISES-AUTRES</t>
  </si>
  <si>
    <t>087 800 390 C</t>
  </si>
  <si>
    <t>POLYCLINIQUE PASTEUR</t>
  </si>
  <si>
    <t>ACI 2000 BAMAKO MALI BPE 4794</t>
  </si>
  <si>
    <t>ASSISTANCE MEDICAL</t>
  </si>
  <si>
    <t>087 800 533 T</t>
  </si>
  <si>
    <t>ALLTERRAIN SERVICES GROUP</t>
  </si>
  <si>
    <t>BP E 1272 BAMAKO MALI</t>
  </si>
  <si>
    <t>NOURRITURE-RESTAURATION</t>
  </si>
  <si>
    <t>087 800 583 T</t>
  </si>
  <si>
    <t>BME</t>
  </si>
  <si>
    <t>FALADIE-SEMA PRES DU TOUR D'AFRIQUE-BAMAKO-MALI</t>
  </si>
  <si>
    <t>EXPLOSIVE-DRILLING</t>
  </si>
  <si>
    <t>087 800 717 K</t>
  </si>
  <si>
    <t>ATLAS COPCO MALI</t>
  </si>
  <si>
    <t>CITE DU NIGER BAMAKO MALI</t>
  </si>
  <si>
    <t>SOUS TRAITANT-INSPECTION</t>
  </si>
  <si>
    <t>087 800 796 E</t>
  </si>
  <si>
    <t>PROVISOIR S/C EGCC INTERNATIONAL BADALA EST Rue 25 Porte 271</t>
  </si>
  <si>
    <t>ENTRETIEN-INSTALLATION-BOUE</t>
  </si>
  <si>
    <t>ATLANTIQUE ASSURANCES MALI</t>
  </si>
  <si>
    <t>BAMAKO ACI 2000</t>
  </si>
  <si>
    <t>087 800 914 V</t>
  </si>
  <si>
    <t>SMT MALI SARL</t>
  </si>
  <si>
    <t>Rue Pasteur( Face a la brichole Mali) Sotuba Commune 1</t>
  </si>
  <si>
    <t>REPARATION-Rebuild-Vente</t>
  </si>
  <si>
    <t>SMT MALI SARL/Correction ARTICLE 29 PERIOD 2018</t>
  </si>
  <si>
    <t>REPARATION-Correction 2018</t>
  </si>
  <si>
    <t>087 800 954 B</t>
  </si>
  <si>
    <t>KAL TIRE MALI</t>
  </si>
  <si>
    <t>Avenue Cheick Zayed Bamako Aci 2000 Imm Ali Baba Bamako MALI</t>
  </si>
  <si>
    <t>PERSONNEL -DETACHE</t>
  </si>
  <si>
    <t>0878 00 133 H</t>
  </si>
  <si>
    <t>DHL</t>
  </si>
  <si>
    <t>Badalabougou  Bamako</t>
  </si>
  <si>
    <t>ASSISTANCE-LOGISTICS-TRANSPORT</t>
  </si>
  <si>
    <t>878 004 696 G</t>
  </si>
  <si>
    <t>Hamdalaye ACI 2000 Bamako</t>
  </si>
  <si>
    <t>PRESTATAIRE TELEPHONIQUE</t>
  </si>
  <si>
    <t>082100906D</t>
  </si>
  <si>
    <t>MATFORCE</t>
  </si>
  <si>
    <t>BAMAKO</t>
  </si>
  <si>
    <t>FOURNITURES DE BIENS</t>
  </si>
  <si>
    <t>Sadiola</t>
  </si>
  <si>
    <t>CONSTRUCTION D'USINE DE TRAITEMENT D'EAUX USEES</t>
  </si>
  <si>
    <t>TALENTS PLUS CONSEILS MALI</t>
  </si>
  <si>
    <t>FORMATION DE PERSONNEL</t>
  </si>
  <si>
    <t>G4S SECURITY YOUR WORLD</t>
  </si>
  <si>
    <t>MAD AGENTS DE SECURITE</t>
  </si>
  <si>
    <t>085129859V</t>
  </si>
  <si>
    <t>AFRICA ENERGY SOLUTION  AES SA</t>
  </si>
  <si>
    <t>ATELIER TOURNAGE &amp; CHAUDRONERI</t>
  </si>
  <si>
    <t xml:space="preserve">MAINTENANCE </t>
  </si>
  <si>
    <t>086116721P</t>
  </si>
  <si>
    <t>REALIZE SARL</t>
  </si>
  <si>
    <t>ENTRETIEN IMPRIMENTES ET FOURNITURES</t>
  </si>
  <si>
    <t>086119183T</t>
  </si>
  <si>
    <t>AIR COM SARL</t>
  </si>
  <si>
    <t>PROJET D'ADDUCTION D'EAU</t>
  </si>
  <si>
    <t>TELECOM</t>
  </si>
  <si>
    <t>SDV MALI</t>
  </si>
  <si>
    <t>EGCC</t>
  </si>
  <si>
    <t>COMMISSARIAT AUX COMPTES</t>
  </si>
  <si>
    <t>TOTAL GAPMOS</t>
  </si>
  <si>
    <t>PRODUITS PETROLIERS</t>
  </si>
  <si>
    <t>ANGLOGOLD MALI SA</t>
  </si>
  <si>
    <t>HONORAIRES DE GESTION</t>
  </si>
  <si>
    <t>INJELEC MALI SARL</t>
  </si>
  <si>
    <t>ORANGE MALI SA</t>
  </si>
  <si>
    <t>087800659N</t>
  </si>
  <si>
    <t>MALI TRACTEURS SA</t>
  </si>
  <si>
    <t>011001444H</t>
  </si>
  <si>
    <t>SARA</t>
  </si>
  <si>
    <t>SADIOLA</t>
  </si>
  <si>
    <t>SUPERMARCHE</t>
  </si>
  <si>
    <t>SHIVAM  SARL</t>
  </si>
  <si>
    <t>Bamako Hamdallaye ACI 2000 Place CAN</t>
  </si>
  <si>
    <t>Komanan- Mali</t>
  </si>
  <si>
    <t>007000045J</t>
  </si>
  <si>
    <t>AFRICAN MINING SERV MALI SRL</t>
  </si>
  <si>
    <t xml:space="preserve">Cité du Niger 2villa, porte 139 Bamako Mali </t>
  </si>
  <si>
    <t>Services</t>
  </si>
  <si>
    <t>FLUICONNECTO (HYSPEC MALI)</t>
  </si>
  <si>
    <t xml:space="preserve">Immeuble Gakou – Zone Industrielle Sotuba / Sot </t>
  </si>
  <si>
    <t>Biens</t>
  </si>
  <si>
    <t>082212708J</t>
  </si>
  <si>
    <t>SATGURU TRAVELS</t>
  </si>
  <si>
    <t xml:space="preserve">HAMDALLAYE ACI 200 EN FACE DU PARC </t>
  </si>
  <si>
    <t>082221854X</t>
  </si>
  <si>
    <t>CLINIQUE MEDICALE EL SHADDAI</t>
  </si>
  <si>
    <t xml:space="preserve">Bamako  </t>
  </si>
  <si>
    <t>083302248H</t>
  </si>
  <si>
    <t>SECURICOM PROTECT SA</t>
  </si>
  <si>
    <t xml:space="preserve">Bamako-Coura Bolibana Rue 374, P. N°36 </t>
  </si>
  <si>
    <t>083303666Y</t>
  </si>
  <si>
    <t>CENTRE D'INFEC. CHARL. MERIEUX</t>
  </si>
  <si>
    <t xml:space="preserve">Rue du Docteur Charles Merieux Bamako </t>
  </si>
  <si>
    <t>083318734Y</t>
  </si>
  <si>
    <t>TROUGH MALI CONST &amp; SUPPLY SER</t>
  </si>
  <si>
    <t xml:space="preserve">Bamako - Coura Rue 357 Porte 124 </t>
  </si>
  <si>
    <t xml:space="preserve">Badialan III, Av Kassé KEITA Bamako </t>
  </si>
  <si>
    <t xml:space="preserve">Marché dibida Imm.Alpha Gamby  </t>
  </si>
  <si>
    <t>084102487Y</t>
  </si>
  <si>
    <t>ORCA</t>
  </si>
  <si>
    <t xml:space="preserve">Bamako Hamdallaye ACI 2000  </t>
  </si>
  <si>
    <t>084123693B</t>
  </si>
  <si>
    <t>FIRE &amp; RESCUE CONSULTANT</t>
  </si>
  <si>
    <t xml:space="preserve">Hamdalaye ACI 2000, rue 340 Porte: 943 </t>
  </si>
  <si>
    <t>084127277J</t>
  </si>
  <si>
    <t>MILLIENIUM EVENT AFRICA &amp; COMP</t>
  </si>
  <si>
    <t>Hamdallaye ACI 2000 Bko, Avenue Cheick Zayed-Imm. ABK I Bureau n°29</t>
  </si>
  <si>
    <t xml:space="preserve">MAGNAMBOUGOU PLATEAU  </t>
  </si>
  <si>
    <t>AFRILOG MALI</t>
  </si>
  <si>
    <t xml:space="preserve">ACI 2000 Hamdallaye Rue 309 porte 2129 </t>
  </si>
  <si>
    <t xml:space="preserve">Daoudabougou avenue de OUA Imm. Mamadou Batio </t>
  </si>
  <si>
    <t>085123520R</t>
  </si>
  <si>
    <t>BEN sarl</t>
  </si>
  <si>
    <t xml:space="preserve">Rue 260-Porte: 1253-Kalancoura 30m </t>
  </si>
  <si>
    <t>ZENITH MINING GROUPE SARL</t>
  </si>
  <si>
    <t xml:space="preserve">BACODJICORONI ACI SUD - RUE 773 </t>
  </si>
  <si>
    <t>085130756P</t>
  </si>
  <si>
    <t>EL HAB ENTREPRISE</t>
  </si>
  <si>
    <t xml:space="preserve">Baco-djikoroni golf rue 728, porte 89 </t>
  </si>
  <si>
    <t>085136767D</t>
  </si>
  <si>
    <t>TECHNIQUE IND. MODER -TIM SARL</t>
  </si>
  <si>
    <t xml:space="preserve">Bamako-Sotuba/rue 42 Porte 300 </t>
  </si>
  <si>
    <t xml:space="preserve">Faladié SEMA Rue 902 Porte 250 </t>
  </si>
  <si>
    <t>086414481N</t>
  </si>
  <si>
    <t>EKAF ABU KALA FORAGE SARL</t>
  </si>
  <si>
    <t xml:space="preserve">Missabougou-Bamako  </t>
  </si>
  <si>
    <t>087000007A</t>
  </si>
  <si>
    <t xml:space="preserve">Quartier du fleuve entre la rue 305/308 </t>
  </si>
  <si>
    <t xml:space="preserve">Avenue Modibo KEITA Porte 627-BP.E 154 Bko-Mali </t>
  </si>
  <si>
    <t>Manutention africaine Mali</t>
  </si>
  <si>
    <t xml:space="preserve">  </t>
  </si>
  <si>
    <t xml:space="preserve">Quartier Hippodrome Route de Koulikoro </t>
  </si>
  <si>
    <t>087800133H</t>
  </si>
  <si>
    <t>DHL EXPRESS</t>
  </si>
  <si>
    <t>Quartier du fleuve rez-de chaussé, rue 146 face au consulant de Liban Bamako</t>
  </si>
  <si>
    <t>BOLLORE AFRICA LOGISTICS MALI</t>
  </si>
  <si>
    <t>RUE BABA DIARRA 20 22 41 14 20 23 82 33</t>
  </si>
  <si>
    <t xml:space="preserve">Zone industrielle, route de Sotuba </t>
  </si>
  <si>
    <t>AV. CHEICK ZAYED HAMDALLAYE BAMAKO</t>
  </si>
  <si>
    <t>087800368L</t>
  </si>
  <si>
    <t>MORILA GOLD MINE</t>
  </si>
  <si>
    <t xml:space="preserve">Morila  </t>
  </si>
  <si>
    <t>IMAGRI SARL</t>
  </si>
  <si>
    <t xml:space="preserve">TABAKORO ROUTE SEGOU  </t>
  </si>
  <si>
    <t>087800390C</t>
  </si>
  <si>
    <t>POLYCLINIQUE PASTEUR sa</t>
  </si>
  <si>
    <t xml:space="preserve">HAMDALLAYE ACI 2000  </t>
  </si>
  <si>
    <t>INTER MINING SERVICES SARL</t>
  </si>
  <si>
    <t>087800797P</t>
  </si>
  <si>
    <t>DS BUSINESS INTERNATIONAL</t>
  </si>
  <si>
    <t>Hamdallaye ACI 2000 Immeuble MALI CREANCE Rue 309, porte 369</t>
  </si>
  <si>
    <t>087800828P</t>
  </si>
  <si>
    <t>INTERNATIONAL PARTNERS CONSUL.</t>
  </si>
  <si>
    <t>Immeuble Dédé Dembelé 1 étage porte A4, pres du pole economique ACI 2000</t>
  </si>
  <si>
    <t>087800861C</t>
  </si>
  <si>
    <t xml:space="preserve">Immeuble Atlantique Assurance ACI 200 </t>
  </si>
  <si>
    <t>822010581J</t>
  </si>
  <si>
    <t>AREPEL</t>
  </si>
  <si>
    <t xml:space="preserve">Niamana Bamako  </t>
  </si>
  <si>
    <t>Z FOR MINING SARL</t>
  </si>
  <si>
    <t>RCCM: Ma.Bko.2016B.5974 Tel: 20 21 21 92 / 76 24 69 68 zforming@gmail.comTel: 20 21 21 92 / 76 24 69 68</t>
  </si>
  <si>
    <t>Diverses Prestations</t>
  </si>
  <si>
    <t>CAPITAL DRILLING MALI SARL</t>
  </si>
  <si>
    <t>Hamadallaye ACI 2000 a l' Ouest de l'Ambassade des USA BP E1326 Rep Mali</t>
  </si>
  <si>
    <t>Travaux de Géophysique -Géochimie et Sondage</t>
  </si>
  <si>
    <t>084129125E</t>
  </si>
  <si>
    <t>MODERN SECURITY AND SERVICES (MSS) MALI SARL</t>
  </si>
  <si>
    <t>HAMDALLAYE ACI 2000 RUE: 360 PORTE: 1961  Tel: 66 75 24 22</t>
  </si>
  <si>
    <t>Securité-Protection</t>
  </si>
  <si>
    <t>ATELIER DE TOURNAGE &amp; DE CHAUDRONNERIE</t>
  </si>
  <si>
    <t>Sogoniko- Bamako Rue:128 Porte:335 BP:E4051 R.C Ma.bko 2004M1170120201549 Fax 20204343</t>
  </si>
  <si>
    <t>Tournage et Chaudronnerie-Confection-Installation</t>
  </si>
  <si>
    <t>TOTAL MALI S.A</t>
  </si>
  <si>
    <t>Imm.DAKOLO Hamdallaye ACI2000 B.P.13 Tel:20 22 29 71</t>
  </si>
  <si>
    <t>Achats de Gasoil</t>
  </si>
  <si>
    <t>ALS CHEMEX GROUP DE LABO ALS</t>
  </si>
  <si>
    <t>Koulouba Sogonafing, BP E 2670 Bamako Mali20 21 31 37</t>
  </si>
  <si>
    <t>Analyse-Sondages Echantillons</t>
  </si>
  <si>
    <t>AFRICAN MINING SERVICES MALI(AMSM)</t>
  </si>
  <si>
    <t>Villa MAEVA Porte139 Cité du Niger II BPE541020214242/20214244</t>
  </si>
  <si>
    <t>Activités Minières</t>
  </si>
  <si>
    <t>082216770V</t>
  </si>
  <si>
    <t>ACS2</t>
  </si>
  <si>
    <t>CANTINE</t>
  </si>
  <si>
    <t>KALANA</t>
  </si>
  <si>
    <t>083311710F</t>
  </si>
  <si>
    <t>CFORES-AIC</t>
  </si>
  <si>
    <t>DIVERS</t>
  </si>
  <si>
    <t>EQUIPEMENTS MINIERS</t>
  </si>
  <si>
    <t>INTERNET</t>
  </si>
  <si>
    <t>087800673R</t>
  </si>
  <si>
    <t>ORYX MALI SA</t>
  </si>
  <si>
    <t>Swedish Machinery and Trucks S</t>
  </si>
  <si>
    <t>CAMUSAT-MALI</t>
  </si>
  <si>
    <t>011000449 G</t>
  </si>
  <si>
    <t>025003455L</t>
  </si>
  <si>
    <t>RAYTEC</t>
  </si>
  <si>
    <t>081121280 W</t>
  </si>
  <si>
    <t>JONH KOFFI</t>
  </si>
  <si>
    <t>081129249 R</t>
  </si>
  <si>
    <t>Managing General Task Agency S</t>
  </si>
  <si>
    <t>SATGURU TRAVEL&amp;TOURS SERVICE</t>
  </si>
  <si>
    <t>082235977 W</t>
  </si>
  <si>
    <t>Globex Mali Sarl</t>
  </si>
  <si>
    <t>083201218P</t>
  </si>
  <si>
    <t>CFAO Technologies</t>
  </si>
  <si>
    <t>083201379 W</t>
  </si>
  <si>
    <t>SEDITEL Sarl</t>
  </si>
  <si>
    <t>083316813K</t>
  </si>
  <si>
    <t>INTERCODE -INTERNATIONAL CONSO</t>
  </si>
  <si>
    <t>083335777D</t>
  </si>
  <si>
    <t>JB Service</t>
  </si>
  <si>
    <t>084108976 P</t>
  </si>
  <si>
    <t>PETRO SERVICES WEST AFRICA SAR</t>
  </si>
  <si>
    <t>084118157T</t>
  </si>
  <si>
    <t>Digby Wells Associates Mali SA</t>
  </si>
  <si>
    <t>084124521G</t>
  </si>
  <si>
    <t>Nexus Holding</t>
  </si>
  <si>
    <t>West African Tyre Services SAR</t>
  </si>
  <si>
    <t>POINT MACHINES</t>
  </si>
  <si>
    <t>085121940G</t>
  </si>
  <si>
    <t>085126488F</t>
  </si>
  <si>
    <t>Vulca Top Services SARL</t>
  </si>
  <si>
    <t>085129478 T</t>
  </si>
  <si>
    <t>Alpha Instrumentations &amp; Autom</t>
  </si>
  <si>
    <t>AHDM Onomo Hotel Bamako</t>
  </si>
  <si>
    <t>ATELIER DE TOURNAGE ET DE CHAU</t>
  </si>
  <si>
    <t>DHL INTERNATIONAL MALI - SARL</t>
  </si>
  <si>
    <t>087800134 V</t>
  </si>
  <si>
    <t>087800469 G</t>
  </si>
  <si>
    <t>African Mining Equipment SARL</t>
  </si>
  <si>
    <t>087800796 E</t>
  </si>
  <si>
    <t>FRASER ALEXANDER TAILINGS</t>
  </si>
  <si>
    <t>087800817V</t>
  </si>
  <si>
    <t>Canal+ Mali</t>
  </si>
  <si>
    <t>400100089 P</t>
  </si>
  <si>
    <t>AGENCE MALIENNE DE RADIOPROTEC</t>
  </si>
  <si>
    <t>86102290V</t>
  </si>
  <si>
    <t>MABKO2013B1713</t>
  </si>
  <si>
    <t>QSE CONSULTING</t>
  </si>
  <si>
    <t>Africa Satelite Television</t>
  </si>
  <si>
    <t>HDPE Liner Consulting Metallur</t>
  </si>
  <si>
    <t>Pro Mali sarl</t>
  </si>
  <si>
    <t>SIG-SARL</t>
  </si>
  <si>
    <t>ZONE INDUSTRIELLE SORTUBA_x000D_
RUE 947, PORTE 213_x000D_
 - BAMAKO_x000D_
Mali_x000D_
ML - MALI</t>
  </si>
  <si>
    <t>Analyses</t>
  </si>
  <si>
    <t>Site Minier de SYAMA</t>
  </si>
  <si>
    <t>FLUICONNECTO MALI SARL</t>
  </si>
  <si>
    <t>IMMEUBLE GAKOU SOTUBA_x000D_
FACE QUARTIER BOUGOUBA_x000D_
BP E5258 - BAMAKO_x000D_
ML - MALI</t>
  </si>
  <si>
    <t>ACS2-Sarl</t>
  </si>
  <si>
    <t>Commune II_x000D_
Zone Industrielle-Bamako_x000D_
 - _x000D_
ML - MALI</t>
  </si>
  <si>
    <t>Achats Divers</t>
  </si>
  <si>
    <t>Hippodrome Rue 218_x000D_
Porte 522_x000D_
 - BAMAKO_x000D_
MALI_x000D_
ML - MALI</t>
  </si>
  <si>
    <t>SALDY TRADING &amp; CO SARL</t>
  </si>
  <si>
    <t>Avenue Kassé KEITA_x000D_
Badialan III_x000D_
BP 1776 - BAMAKO-MALI_x000D_
ML - MALI</t>
  </si>
  <si>
    <t>083328378E</t>
  </si>
  <si>
    <t>WEST AFRICAN TRADING</t>
  </si>
  <si>
    <t>Marché Dibida Imm. SOMATRA Tel: 75 05 77 77</t>
  </si>
  <si>
    <t>DIGBY WELLS ASSOCIATES MALI</t>
  </si>
  <si>
    <t>BANANKABOUGOU SEMA,COMMUNE 6_x000D_
BP: 1676, BAMAKO MALI_x000D_
 - BAMAKO_x000D_
MALI_x000D_
ML - MALI</t>
  </si>
  <si>
    <t>Etute-Evaluation Environnementale et Sociale</t>
  </si>
  <si>
    <t>ROCK UNDERGROUND SARL</t>
  </si>
  <si>
    <t>Hamdallaye ACI 2000_x000D_
Immeuble ABK 1 - Bureau 209_x000D_
BP E 1349 - Bamako_x000D_
District de Bamako_x000D_
ML - MALI</t>
  </si>
  <si>
    <t>MAGNAMBOUGOU_x000D_
RUE 250_x000D_
BPE 2395 - BAMAKO_x000D_
ML - MALI</t>
  </si>
  <si>
    <t>Bamako Lafiabougou ACI 2000 Immeuble Samassa 1er Etage Porte 02</t>
  </si>
  <si>
    <t>Production d'Electricité</t>
  </si>
  <si>
    <t>084126895M</t>
  </si>
  <si>
    <t>INPC SARL</t>
  </si>
  <si>
    <t>HAMDALLAYE ACI 2000 BAMAKO_x000D_
PRES DE BOUGIE AMBIGU/AG044 0_x000D_
/ - Bamako_x000D_
Mali_x000D_
Mali_x000D_
ML - MALI</t>
  </si>
  <si>
    <t>HAMDALLAYE ACI 2000_x000D_
RUE 360 - PORTE_x000D_
1961 - BAMAKO_x000D_
ML - MALI</t>
  </si>
  <si>
    <t>Hamdallaye ACI 2000_x000D_
Rue 286 Porte 2129_x000D_
BP 2180 - Bamako_x000D_
MALI_x000D_
District de Bamako_x000D_
ML - MALI</t>
  </si>
  <si>
    <t>WEST AFRICA TIRE SERVICES SARL</t>
  </si>
  <si>
    <t>Douadabougou Avenue de l'OUA_x000D_
Route de Faladie - Bamako, Mali_x000D_
 - BAMAKO_x000D_
MALI_x000D_
ML - MALI</t>
  </si>
  <si>
    <t>Achats et Reparation de Pneus</t>
  </si>
  <si>
    <t>BEN (BUILDING EVERY NATION) S.A.R.L</t>
  </si>
  <si>
    <t>KALANBAN COURA 30M_x000D_
RUE 260 PORTE 1253_x000D_
 - _x000D_
ML - MALI</t>
  </si>
  <si>
    <t>RUE 128, PORTE 335_x000D_
SOGONIKO_x000D_
 - BAMAKO_x000D_
District de Bamako_x000D_
ML - MALI</t>
  </si>
  <si>
    <t>Tournage et Chaudronnerie</t>
  </si>
  <si>
    <t>METALICA SARL</t>
  </si>
  <si>
    <t>YIRIMADIO_x000D_
FACE AU STADE 26 MARS_x000D_
BPE 655 - BAMAKO-MALI_x000D_
ML - MALI</t>
  </si>
  <si>
    <t>ECOLOG GENERAL TRADING MALI SARL</t>
  </si>
  <si>
    <t xml:space="preserve">Rue 14 Porte205 Badalabougou Bko </t>
  </si>
  <si>
    <t>Catering</t>
  </si>
  <si>
    <t>08700040B</t>
  </si>
  <si>
    <t>ADO EQUIPEMENT SARL</t>
  </si>
  <si>
    <t>HIPPODROME BP 3743 TEL: 20 21 00 95/73 00 90 00 BAMAKO MALI</t>
  </si>
  <si>
    <t>SAHAM ASSURANCE MALI S.A</t>
  </si>
  <si>
    <t>Avenue Modibo Keita Porte:627 BP:E154 Bamako RCCM 1474620 22 57 75 20 23 24 23</t>
  </si>
  <si>
    <t>Assurance</t>
  </si>
  <si>
    <t>ZONE INDUSTRILLE SOTUBA_x000D_
DATA REQUIRED_x000D_
 - BAMAKO_x000D_
Mali_x000D_
ML - MALI</t>
  </si>
  <si>
    <t>LocationEngins et Entretien Reparation</t>
  </si>
  <si>
    <t>087800124 J</t>
  </si>
  <si>
    <t>Avenue Kasse KEITA_x000D_
BP E 43 - Bamako_x000D_
Mali_x000D_
District de Bamako_x000D_
ML - MALI</t>
  </si>
  <si>
    <t>Telecommunication/Exploitation fréquence</t>
  </si>
  <si>
    <t xml:space="preserve">Quartie Hippodrome Route de Koulikoro BP199 BKO </t>
  </si>
  <si>
    <t>Achats de Lubrifiants</t>
  </si>
  <si>
    <t>ROUTE DE SOTUBA_x000D_
BP 5_x000D_
 - Bamako_x000D_
District de Bamako_x000D_
ML - MALI</t>
  </si>
  <si>
    <t>Fourniture de Gaz</t>
  </si>
  <si>
    <t>HAMDALLAYE ACI 2000_x000D_
IMMEUBLE DAKOLO_x000D_
BP 13 - BAMAKO_x000D_
Mali_x000D_
ML - MALI</t>
  </si>
  <si>
    <t>Livraison de Gasoil</t>
  </si>
  <si>
    <t>INJELEC-MALI SARL</t>
  </si>
  <si>
    <t>BP E 3398_x000D_
TBA_x000D_
 - BAMAKO_x000D_
District de Bamako_x000D_
ML - MALI</t>
  </si>
  <si>
    <t>HAMDALAYE ACI 2000_x000D_
BP E 3991_x000D_
 - BAMAKO_x000D_
RC 2002-B04-28_x000D_
ML - MALI</t>
  </si>
  <si>
    <t>BME MALI SARL</t>
  </si>
  <si>
    <t>Rue: 811 Porte 131_x000D_
Faladie_x000D_
 - Bamako_x000D_
District de Bamako_x000D_
ML - MALI</t>
  </si>
  <si>
    <t>Koulouba Sogonafing_x000D_
B.P.E 2670 - Bamako_x000D_
Mali_x000D_
District de Bamako_x000D_
ML - MALI</t>
  </si>
  <si>
    <t>087800626 B</t>
  </si>
  <si>
    <t>SANDVIK MCM SARL</t>
  </si>
  <si>
    <t>ROUTE DE SOTUBA - SOTERCO_x000D_
IMMEUBLE AD NEGOCE_x000D_
BP: E3898 - BAMAKO_x000D_
MALI_x000D_
District de Bamako_x000D_
ML - MALI</t>
  </si>
  <si>
    <t>Bureau de Bamako Cite du Niger 2,Villa MAEVA 7,Porte 139,BPE 5410 Bamako,Rep.Du Mali</t>
  </si>
  <si>
    <t>EPIROC MALI SARL</t>
  </si>
  <si>
    <t>ZONE INDUSTRIELLE BP E182 TEL: +223 20 21 17 97/+223 74 63 00 00/+223 78 53 19 93  BAMAKO MALI</t>
  </si>
  <si>
    <t>087800914V</t>
  </si>
  <si>
    <t>RUE PASTEUR(FACE A LA BRIOCHE MALI)_x000D_
SOTUBA-COUMMUNE I_x000D_
 - Bamako_x000D_
ML - MALI</t>
  </si>
  <si>
    <t>Badalabougou-Est_x000D_
Rue 25, Porte 27_x000D_
 - Bamako_x000D_
ML - MALI</t>
  </si>
  <si>
    <t>Construction-Rehabilitation</t>
  </si>
  <si>
    <t>GARDIENNAGE</t>
  </si>
  <si>
    <t>GESTION CENTRALE ELECTRIQUE</t>
  </si>
  <si>
    <t>087800209E</t>
  </si>
  <si>
    <t>SEMOS SA</t>
  </si>
  <si>
    <t>MAD DE PERSONNEL, ELUTION, ANALYSE, DEBOURS</t>
  </si>
  <si>
    <t>ANGLOGOLD MALI</t>
  </si>
  <si>
    <t>HONORAIRE DE GESTION</t>
  </si>
  <si>
    <t>TOTAL Fournisseurs locaux capitaux étrangers</t>
  </si>
  <si>
    <t>011 017 887 T</t>
  </si>
  <si>
    <t>A &amp; A Consulting Sarl</t>
  </si>
  <si>
    <t>Hamdallaye ACI 2000 Imm Konta pres du palais des sports Bamako-Mali Tel: 76 51 67 67</t>
  </si>
  <si>
    <t>Honoraires</t>
  </si>
  <si>
    <t>Capitaux Maliens</t>
  </si>
  <si>
    <t>031003575 D</t>
  </si>
  <si>
    <t>Clinique Medico-Chirurgique Ngouinso</t>
  </si>
  <si>
    <t>Immeuble Yacouba DIANE Wayerma I Sikasso BP:280 Tel: 21 76 32 34/ 66 71 60 63</t>
  </si>
  <si>
    <t>Prestation medicale</t>
  </si>
  <si>
    <t>081 116 366 H</t>
  </si>
  <si>
    <t>Sécurité 711</t>
  </si>
  <si>
    <t>Immeuble Aliou Bathily Sotuba ACI 2000 Station AB Oil Bamako - Mali Tel: 66 79 16 20</t>
  </si>
  <si>
    <t>Securité</t>
  </si>
  <si>
    <t>083 201 170 C</t>
  </si>
  <si>
    <t>Mahamoudou Djiré</t>
  </si>
  <si>
    <t>Immeuble Alpha Gamby Marché Dibida BP: 2589 Bamako - Mali Tel: 66 75 73 63</t>
  </si>
  <si>
    <t>083 201 213 J</t>
  </si>
  <si>
    <t>Capitole Transit</t>
  </si>
  <si>
    <t>Immeuble Capitole Transit ACI 2000 BP: 2263 Tel: 20 22 73 30</t>
  </si>
  <si>
    <t>Transit</t>
  </si>
  <si>
    <t>083 201 934 G</t>
  </si>
  <si>
    <t>SOTRAKA</t>
  </si>
  <si>
    <t>Immeuble SOTRAKA Banankabougou Bollé BPE: 4481 Bamako - Mali Tel: 66 75 05 81</t>
  </si>
  <si>
    <t>Sous-traitance transport minerai</t>
  </si>
  <si>
    <t>084 118 804 W</t>
  </si>
  <si>
    <t>Agence Immobiliere Soninké Kounda/ AISK</t>
  </si>
  <si>
    <t>Immeuble Zeynab ACI 2000 Bamako - Mali Tel: 66 97 20 47/ 76 31 50 09</t>
  </si>
  <si>
    <t>Location batiment</t>
  </si>
  <si>
    <t>085 104 575 T</t>
  </si>
  <si>
    <t>Societé Gamby Services</t>
  </si>
  <si>
    <t xml:space="preserve">BP:E 273 Bamako - Mali  Tel: 20 20 36 55 </t>
  </si>
  <si>
    <t>086 121 254 E</t>
  </si>
  <si>
    <t>Coditrans Sarl</t>
  </si>
  <si>
    <t>Immeuble Namanio Banankabougou commercial Bamako - Mali BP: 3103 Tel: 66 72 27 50</t>
  </si>
  <si>
    <t>086 136 746 E</t>
  </si>
  <si>
    <t>Global Logistic Services/ GLS</t>
  </si>
  <si>
    <t>Immeuble Sotraka Yirimadio Bamako - Mali Tel: 76 47 68 56</t>
  </si>
  <si>
    <t>Nouhoum SERY Consultant</t>
  </si>
  <si>
    <t>Consultant Faboula Gold Bamako - Mali Tel: 66 74 39 34</t>
  </si>
  <si>
    <t>Prestation environnement</t>
  </si>
  <si>
    <t>Tidiane BAH Consultant</t>
  </si>
  <si>
    <t xml:space="preserve">Consultant Faboula Gold Bamako - Mali Tel: </t>
  </si>
  <si>
    <t>Prestataire RH</t>
  </si>
  <si>
    <t>AMRTP</t>
  </si>
  <si>
    <t>Rue des Abattoirs</t>
  </si>
  <si>
    <t>Etude Maitre Arthur Diarra</t>
  </si>
  <si>
    <t>Rue 01 Porte 36 Fadougou Kayes</t>
  </si>
  <si>
    <t>Restaurant North Star</t>
  </si>
  <si>
    <t>17 Rue Vauban</t>
  </si>
  <si>
    <t>0000149282G3</t>
  </si>
  <si>
    <t>ABB TECHNOLOGIES SA</t>
  </si>
  <si>
    <t>011002709H</t>
  </si>
  <si>
    <t>LEADER AUTO PARTS</t>
  </si>
  <si>
    <t>KENIEBA ROUTE PRINCIPALE</t>
  </si>
  <si>
    <t>Mine Kale Forages SARL</t>
  </si>
  <si>
    <t>Legal Ségou Hotel Kamankolé</t>
  </si>
  <si>
    <t>011016156H</t>
  </si>
  <si>
    <t>Laham Industrie Services</t>
  </si>
  <si>
    <t>Zone industrielle, Rue 839</t>
  </si>
  <si>
    <t>011018944J</t>
  </si>
  <si>
    <t>TRAORE SANABA</t>
  </si>
  <si>
    <t>King's Business Park Prescot</t>
  </si>
  <si>
    <t>011019796R</t>
  </si>
  <si>
    <t>DKCS Demba Keita Construction Services</t>
  </si>
  <si>
    <t>Cité du Niger</t>
  </si>
  <si>
    <t>014000772W</t>
  </si>
  <si>
    <t>Baba Ayouba Monekata</t>
  </si>
  <si>
    <t>014000775E</t>
  </si>
  <si>
    <t>GASSIMOU IBRAHIM TOURE</t>
  </si>
  <si>
    <t>Hamdallaye ACI 2000 Av du Mali</t>
  </si>
  <si>
    <t>014000838G</t>
  </si>
  <si>
    <t>Mahamadou Sidibe</t>
  </si>
  <si>
    <t>014000876A</t>
  </si>
  <si>
    <t>EGFTP-SARL</t>
  </si>
  <si>
    <t>Fadougou/Cercle de Kenieba</t>
  </si>
  <si>
    <t>014000948B</t>
  </si>
  <si>
    <t>Ibrahima Sory Diagouraga Keita</t>
  </si>
  <si>
    <t>Lafiabougou face au goudron</t>
  </si>
  <si>
    <t>014000970P</t>
  </si>
  <si>
    <t>DIALLO Alhassana</t>
  </si>
  <si>
    <t>Banankoro Zone Industrielle</t>
  </si>
  <si>
    <t>017000576J</t>
  </si>
  <si>
    <t>E.C.M.K</t>
  </si>
  <si>
    <t>Keniéba, lafiabougou</t>
  </si>
  <si>
    <t>021000702R</t>
  </si>
  <si>
    <t>Imafer S.A</t>
  </si>
  <si>
    <t>Fougadougou Route Koulikoro</t>
  </si>
  <si>
    <t>025011475Y</t>
  </si>
  <si>
    <t>Proslabs SARL</t>
  </si>
  <si>
    <t>025016910M</t>
  </si>
  <si>
    <t>Saly Service Mali SARL</t>
  </si>
  <si>
    <t>SOTUBA-PRES DE LA STATION TOTAL</t>
  </si>
  <si>
    <t>041004419N</t>
  </si>
  <si>
    <t>SOGEFOR - SOCIETE DE GENIE CIVIL FORAGES</t>
  </si>
  <si>
    <t>Bamako, Faladie Imm Dramera</t>
  </si>
  <si>
    <t>077800879C</t>
  </si>
  <si>
    <t>Wassa Minning Sarl</t>
  </si>
  <si>
    <t>Avenue Kasse Keita</t>
  </si>
  <si>
    <t>081120336N</t>
  </si>
  <si>
    <t>ELECTECH Multi-Services</t>
  </si>
  <si>
    <t>Keniéba quartier III</t>
  </si>
  <si>
    <t>Mali Assistance Services</t>
  </si>
  <si>
    <t>Djelibougou Immeuble Touba</t>
  </si>
  <si>
    <t>081131907L</t>
  </si>
  <si>
    <t>GSK SARL</t>
  </si>
  <si>
    <t>Zone Industrielle Route Sotuba</t>
  </si>
  <si>
    <t>082102048C</t>
  </si>
  <si>
    <t>Adama Niare</t>
  </si>
  <si>
    <t>Kolomba 2, Cercle de Keniéba</t>
  </si>
  <si>
    <t>082103952F</t>
  </si>
  <si>
    <t>Spirit</t>
  </si>
  <si>
    <t>ATTBOUGOU 1008 Rue 601</t>
  </si>
  <si>
    <t>Sogetra SARL</t>
  </si>
  <si>
    <t>Avenue de la Nation Face a la</t>
  </si>
  <si>
    <t>082201337E</t>
  </si>
  <si>
    <t>S.A.E.R-EMPLOI SARL</t>
  </si>
  <si>
    <t>Hamdallaye ACI 2000, Rue 311</t>
  </si>
  <si>
    <t>082201999N</t>
  </si>
  <si>
    <t>DIALLO AUTO SERVICE</t>
  </si>
  <si>
    <t>Quartier II</t>
  </si>
  <si>
    <t>082219338G</t>
  </si>
  <si>
    <t>Malian Aero Company</t>
  </si>
  <si>
    <t>Route de Sotuba</t>
  </si>
  <si>
    <t>082220439P</t>
  </si>
  <si>
    <t>EDID Mali SARL</t>
  </si>
  <si>
    <t>082223104B</t>
  </si>
  <si>
    <t>Mamadou Korka Sidibe</t>
  </si>
  <si>
    <t>Badalabougou, Route du Rectorat</t>
  </si>
  <si>
    <t>082223756B</t>
  </si>
  <si>
    <t>MAHAMADOU DRAME</t>
  </si>
  <si>
    <t>Dibida derriere la Somalibo</t>
  </si>
  <si>
    <t>ETS Yahaya Keita</t>
  </si>
  <si>
    <t>082234322E</t>
  </si>
  <si>
    <t>Touletan Services</t>
  </si>
  <si>
    <t>082235839V</t>
  </si>
  <si>
    <t>UNIVERSAL DESIGN</t>
  </si>
  <si>
    <t>CENTRE COMMERCIALE MARCHE DIBIDA</t>
  </si>
  <si>
    <t>083201170C</t>
  </si>
  <si>
    <t>Mahamoudou Djire</t>
  </si>
  <si>
    <t>Marche Dibida Imm. Alpha Gambi</t>
  </si>
  <si>
    <t>083203201R</t>
  </si>
  <si>
    <t>Kassoum Djiguiba</t>
  </si>
  <si>
    <t>083304997Y</t>
  </si>
  <si>
    <t>Wani Tour</t>
  </si>
  <si>
    <t>KEGNEBA LAFIABOUGOU</t>
  </si>
  <si>
    <t>083331310H</t>
  </si>
  <si>
    <t>MINARVA AUTO</t>
  </si>
  <si>
    <t>Fadougou</t>
  </si>
  <si>
    <t>083333857A</t>
  </si>
  <si>
    <t>SAP - Scocité Africaine Papier Mali SARL</t>
  </si>
  <si>
    <t>Imm.Alpha Gamby Bureau GI 081</t>
  </si>
  <si>
    <t>083333912N</t>
  </si>
  <si>
    <t>RMI MALI SARL U</t>
  </si>
  <si>
    <t>Faladie Sema: Rue 832-80logts-P</t>
  </si>
  <si>
    <t>083334385W</t>
  </si>
  <si>
    <t>MECATEC EQUIPEMENTS &amp; INDUSTRIES</t>
  </si>
  <si>
    <t>Sotuba ACI</t>
  </si>
  <si>
    <t>084112393K</t>
  </si>
  <si>
    <t>Kamis Services SARL</t>
  </si>
  <si>
    <t>Lafiabougou, Rue 414, Porte 106</t>
  </si>
  <si>
    <t>084113732G</t>
  </si>
  <si>
    <t>Mali Tours Services SARL</t>
  </si>
  <si>
    <t>084119102V</t>
  </si>
  <si>
    <t>Magic Negoce SARL</t>
  </si>
  <si>
    <t>REZ DE CHAUSSE IMM EN FACE GDCM</t>
  </si>
  <si>
    <t>084124297T</t>
  </si>
  <si>
    <t>ULTIMATE AIR S.A</t>
  </si>
  <si>
    <t>Hamdallaye Aci 2000 en face de</t>
  </si>
  <si>
    <t>084129819C</t>
  </si>
  <si>
    <t>SATIS PARTNERS</t>
  </si>
  <si>
    <t>Tabakoto Chantier</t>
  </si>
  <si>
    <t>084131650J</t>
  </si>
  <si>
    <t>Inter Trans Services</t>
  </si>
  <si>
    <t>Strucsteel House</t>
  </si>
  <si>
    <t>085104783Y</t>
  </si>
  <si>
    <t>ESDCO SARL</t>
  </si>
  <si>
    <t>Kalaban coura Ext.Sud Rue 260</t>
  </si>
  <si>
    <t>085122377W</t>
  </si>
  <si>
    <t>Cimpex Mali SARL</t>
  </si>
  <si>
    <t>STIB - BTP SARL</t>
  </si>
  <si>
    <t>Quartier du fleuve - Avenue de</t>
  </si>
  <si>
    <t>085137272T</t>
  </si>
  <si>
    <t>Baraka Supply Solutions (B.S.S) SARL</t>
  </si>
  <si>
    <t>Baco Djicoroni, Rue 1851</t>
  </si>
  <si>
    <t>086115707F</t>
  </si>
  <si>
    <t>Steel Mali SA</t>
  </si>
  <si>
    <t>Badalabougou Est Rue 25 Port 352</t>
  </si>
  <si>
    <t>CARRIERES ET CHAUX DU MALI SA</t>
  </si>
  <si>
    <t>Immeuble Wani Tour</t>
  </si>
  <si>
    <t>086126004A</t>
  </si>
  <si>
    <t>STE TMK SARL</t>
  </si>
  <si>
    <t>Sogoniko Avenue de l'ova</t>
  </si>
  <si>
    <t>086128623B</t>
  </si>
  <si>
    <t>PRODUITS ALIMENTAIRES&amp;DIVERS</t>
  </si>
  <si>
    <t>ATT BOUGOU 1008 LOGEMENT</t>
  </si>
  <si>
    <t>086130916X</t>
  </si>
  <si>
    <t>K-DIMENSION</t>
  </si>
  <si>
    <t>Hamdallaye ACI2000 Rue 408</t>
  </si>
  <si>
    <t>086130960E</t>
  </si>
  <si>
    <t>SGCI SARL</t>
  </si>
  <si>
    <t>Badalabougou Est</t>
  </si>
  <si>
    <t>086131669L</t>
  </si>
  <si>
    <t>Salam Negoce SARL</t>
  </si>
  <si>
    <t>Bacodjicoroni ACI 2000</t>
  </si>
  <si>
    <t>086134215E</t>
  </si>
  <si>
    <t>HBM Services SARL</t>
  </si>
  <si>
    <t>Doumazana Rue 460 Porte 192</t>
  </si>
  <si>
    <t>086135284W</t>
  </si>
  <si>
    <t>Société Nouvelle de Sécurité</t>
  </si>
  <si>
    <t>Immeuble Gamby Face</t>
  </si>
  <si>
    <t>086143672W</t>
  </si>
  <si>
    <t>ENTREPRISE COULIBALY BTP</t>
  </si>
  <si>
    <t>Societe Moderne Pneumatique Malien</t>
  </si>
  <si>
    <t>Rue 310, Porte 474, Moribabougou</t>
  </si>
  <si>
    <t>087800263X</t>
  </si>
  <si>
    <t>Sahel Aviation Service</t>
  </si>
  <si>
    <t>Magnambougou Projet Rue 298 P:69</t>
  </si>
  <si>
    <t>087800642B</t>
  </si>
  <si>
    <t>ETS Zoumana Traore SARL</t>
  </si>
  <si>
    <t>Faladie Avenue de l'oua</t>
  </si>
  <si>
    <t>N/A - Quasi government</t>
  </si>
  <si>
    <t>Gendarmerie Nationale De Kayes</t>
  </si>
  <si>
    <t>ENTREPRISE BOUBACAR DOUMBIA</t>
  </si>
  <si>
    <t>SERVICE DE REPARATION</t>
  </si>
  <si>
    <t>GIE Gounkoto</t>
  </si>
  <si>
    <t>Mining Equipement Distribution</t>
  </si>
  <si>
    <t>SOCIETE DE FORAGE ET DE TRAVAU</t>
  </si>
  <si>
    <t>prestation de service et reparation</t>
  </si>
  <si>
    <t>011014002N</t>
  </si>
  <si>
    <t>Mamadou M Bodje</t>
  </si>
  <si>
    <t>011018922E</t>
  </si>
  <si>
    <t>GIE SANYA SINTADOU</t>
  </si>
  <si>
    <t>ASSISTANCE FISCALE</t>
  </si>
  <si>
    <t>0140000777C</t>
  </si>
  <si>
    <t>Entreprise Maimouna Diallo</t>
  </si>
  <si>
    <t>LOCATION EQUIPEMENT</t>
  </si>
  <si>
    <t>014000755 J</t>
  </si>
  <si>
    <t>Entreprise de Construction Tou</t>
  </si>
  <si>
    <t>014000755J</t>
  </si>
  <si>
    <t>EL HADJI KASSIM TOURE</t>
  </si>
  <si>
    <t>014000822E</t>
  </si>
  <si>
    <t>ISSOUFI AHMADOU</t>
  </si>
  <si>
    <t>G.I.E Djebe Lakantalo</t>
  </si>
  <si>
    <t>014000836J</t>
  </si>
  <si>
    <t>Association Sintedougou Lakant</t>
  </si>
  <si>
    <t>01500093K</t>
  </si>
  <si>
    <t>Entreprise Samba Bah</t>
  </si>
  <si>
    <t>ACHAT IMAGE</t>
  </si>
  <si>
    <t>025018021W</t>
  </si>
  <si>
    <t>Faye Construction</t>
  </si>
  <si>
    <t>025018044A</t>
  </si>
  <si>
    <t>Entreprise de Realisation de T</t>
  </si>
  <si>
    <t>E.G.T.F. (ENT. GEN. TRAORE ET</t>
  </si>
  <si>
    <t>041004235X</t>
  </si>
  <si>
    <t>Entreprise Generale de Constru</t>
  </si>
  <si>
    <t>FOURNITURE D'OXYGENE+GAZ</t>
  </si>
  <si>
    <t>ENTREPRISE OUMAR SANGARE</t>
  </si>
  <si>
    <t>LOCATION ET FOURNITURE DE CAISSE DE CARROTTE</t>
  </si>
  <si>
    <t>081102192N</t>
  </si>
  <si>
    <t>Service d'Appui en Fiscalite</t>
  </si>
  <si>
    <t>ACHAT D'EAUIPMENT DE MINE</t>
  </si>
  <si>
    <t>081102482F</t>
  </si>
  <si>
    <t>Enterprise Tata Construction</t>
  </si>
  <si>
    <t>TRAVAUX DE TERRASSEMENT</t>
  </si>
  <si>
    <t>ENTREPRISE TATA CONSTRUCTION</t>
  </si>
  <si>
    <t>ANALYSE DES EAUX</t>
  </si>
  <si>
    <t>081108382 R</t>
  </si>
  <si>
    <t>Sport Agrement Espace Vert</t>
  </si>
  <si>
    <t>081119874L</t>
  </si>
  <si>
    <t>SOCIETE D'EQUIPEMENT ET DE TRA</t>
  </si>
  <si>
    <t>CONSOMMATION TELEPHONIQUE</t>
  </si>
  <si>
    <t>081121395W</t>
  </si>
  <si>
    <t>COULIBALY NABILA MOUSSA</t>
  </si>
  <si>
    <t>081126063E</t>
  </si>
  <si>
    <t>Arc en Terre Construction SARL</t>
  </si>
  <si>
    <t>082201166 F</t>
  </si>
  <si>
    <t>SOGETRA</t>
  </si>
  <si>
    <t>082223104 B</t>
  </si>
  <si>
    <t>082231928 C</t>
  </si>
  <si>
    <t>Taya Entreprise SARL</t>
  </si>
  <si>
    <t>Agence Malienne de Presse et d</t>
  </si>
  <si>
    <t>vente billet d'avion</t>
  </si>
  <si>
    <t>083317004 A</t>
  </si>
  <si>
    <t>FISMA Equipements SARL</t>
  </si>
  <si>
    <t>083333035Y</t>
  </si>
  <si>
    <t>Entreprise Keita et Travaux SA</t>
  </si>
  <si>
    <t>Dabo &amp; Compagnie SARL</t>
  </si>
  <si>
    <t>084123519E</t>
  </si>
  <si>
    <t>FIDEC - Conseils</t>
  </si>
  <si>
    <t>LOCATION DE CAMIONS AUTRES TRAVAUX DE CONSTRUCTION</t>
  </si>
  <si>
    <t>084123616 E</t>
  </si>
  <si>
    <t>Entreprise Moussa Diakite</t>
  </si>
  <si>
    <t>084129866E</t>
  </si>
  <si>
    <t>Nani Voyage</t>
  </si>
  <si>
    <t>085123579T</t>
  </si>
  <si>
    <t>DECORATION GENERALE (BADEBE NI</t>
  </si>
  <si>
    <t>085136877F</t>
  </si>
  <si>
    <t>Baya Construction</t>
  </si>
  <si>
    <t>08514280W</t>
  </si>
  <si>
    <t>ENTREPRISE MORY TRAORE &amp; FRERE</t>
  </si>
  <si>
    <t>086111193T</t>
  </si>
  <si>
    <t>Vidange Samake (Entreprise Sam</t>
  </si>
  <si>
    <t>086117077 E</t>
  </si>
  <si>
    <t>DRAME HAROUNA</t>
  </si>
  <si>
    <t>ACHAT D'EAUIPMENT</t>
  </si>
  <si>
    <t>086117450P</t>
  </si>
  <si>
    <t>Societe Ouest Africaine de Tra</t>
  </si>
  <si>
    <t>086121268 J</t>
  </si>
  <si>
    <t>Laboratoire National des Eaux</t>
  </si>
  <si>
    <t>HEBERGEMENT &amp; RESTAURATION</t>
  </si>
  <si>
    <t>086125146M</t>
  </si>
  <si>
    <t>Mande sarl</t>
  </si>
  <si>
    <t>086128967L</t>
  </si>
  <si>
    <t>ENTREPRISE DRISSA TRAORE BTP E</t>
  </si>
  <si>
    <t>086135136J</t>
  </si>
  <si>
    <t>Entreprise Debelin</t>
  </si>
  <si>
    <t>086136379 H</t>
  </si>
  <si>
    <t>Entreprise Coulibaly BTP</t>
  </si>
  <si>
    <t>086143946B</t>
  </si>
  <si>
    <t>Entreprise Drissa Traore SARL</t>
  </si>
  <si>
    <t>ACHAT DE PIECES</t>
  </si>
  <si>
    <t>087800001 X</t>
  </si>
  <si>
    <t>SOCIETE D'EXPERTISE COMPTABLE</t>
  </si>
  <si>
    <t>B.P. 02 KAYES Tel: 223 252 10 79</t>
  </si>
  <si>
    <t>Fourniture de carburant</t>
  </si>
  <si>
    <t>KAMIS SERVICE SARL</t>
  </si>
  <si>
    <t>Rue:414 Porte:106 Lafiabougou Tel:66 10 52 50/20 29 42 61</t>
  </si>
  <si>
    <t>Produits alimentaire et de menage</t>
  </si>
  <si>
    <t>Niamakoro Cité UNICEF Face Cité des Enfants Imm, KARA BP 555 Bamako Mali</t>
  </si>
  <si>
    <t>Location de Bulldozer</t>
  </si>
  <si>
    <t>PROSLABS SARL</t>
  </si>
  <si>
    <t>Bamako, Daoudabougou RUE 312 PORTE 724</t>
  </si>
  <si>
    <t>031002812D</t>
  </si>
  <si>
    <t>GIE Termite Construction</t>
  </si>
  <si>
    <t>Sikasso Sanoubougou</t>
  </si>
  <si>
    <t>031003851N</t>
  </si>
  <si>
    <t>E.C.M SARL</t>
  </si>
  <si>
    <t>Wayerma 01</t>
  </si>
  <si>
    <t>031003906E</t>
  </si>
  <si>
    <t>Societe Yiriwa Sem SARL</t>
  </si>
  <si>
    <t>Sikasso, Hamdallaye</t>
  </si>
  <si>
    <t>032000480E</t>
  </si>
  <si>
    <t>GIE SANSO SANIYA</t>
  </si>
  <si>
    <t>Sanso</t>
  </si>
  <si>
    <t>ABDOULAYE SAMAKE</t>
  </si>
  <si>
    <t>Sanso-Morila</t>
  </si>
  <si>
    <t>032000720W</t>
  </si>
  <si>
    <t>GIE JEKABARRA</t>
  </si>
  <si>
    <t>032000776M</t>
  </si>
  <si>
    <t>ENTREPRISE SOUNGALO TOGOLA</t>
  </si>
  <si>
    <t>032000823M</t>
  </si>
  <si>
    <t>BRAHIMA SANGARE</t>
  </si>
  <si>
    <t>032001318Y</t>
  </si>
  <si>
    <t>ASSOCIATION RADIO COMMUNAUTAIR</t>
  </si>
  <si>
    <t>032001781C</t>
  </si>
  <si>
    <t>Cooperative Scoop-CA Jigitugu</t>
  </si>
  <si>
    <t>Domba Sanso</t>
  </si>
  <si>
    <t>Baco-Djikoroni ACI-Golf</t>
  </si>
  <si>
    <t>041000064T</t>
  </si>
  <si>
    <t>PHARMACIE DJEMA</t>
  </si>
  <si>
    <t>Bamako, Faladié Socoura</t>
  </si>
  <si>
    <t>Koumantou</t>
  </si>
  <si>
    <t>081118142P</t>
  </si>
  <si>
    <t>Maison de l'Aviculteur</t>
  </si>
  <si>
    <t>Boulkassoumbougou face au laboratoire central veterinaire</t>
  </si>
  <si>
    <t>082100217M</t>
  </si>
  <si>
    <t>SMDP</t>
  </si>
  <si>
    <t>Rue 394 Porte 66 Niarela Bamako</t>
  </si>
  <si>
    <t>082101461W</t>
  </si>
  <si>
    <t>DOCTEUR DOUMBIA YAHAMA</t>
  </si>
  <si>
    <t>Niarela - Rue titi Niare Porte 1032</t>
  </si>
  <si>
    <t>Bamako, IMM.AMADOU BAOURO CISSE</t>
  </si>
  <si>
    <t>082211532B</t>
  </si>
  <si>
    <t>ENTREPRISE MODJI CONSTRUCTION</t>
  </si>
  <si>
    <t>083303540C</t>
  </si>
  <si>
    <t>GROUPE SARINFO GIE</t>
  </si>
  <si>
    <t>Hamadallaye ACI 2000 RUE 337 IMM KOITA</t>
  </si>
  <si>
    <t>083308466T</t>
  </si>
  <si>
    <t>Societe de Prestation pour l'I</t>
  </si>
  <si>
    <t>Bamako, Avenue Martin Luterking</t>
  </si>
  <si>
    <t>084100133L</t>
  </si>
  <si>
    <t>OFFICINE OUAGADOUGOU</t>
  </si>
  <si>
    <t xml:space="preserve">Djicoroni Para, rue 20 M </t>
  </si>
  <si>
    <t>084102991J</t>
  </si>
  <si>
    <t>Kama SA</t>
  </si>
  <si>
    <t>Hamdallaye ACI 2000, Face place CAN</t>
  </si>
  <si>
    <t>084105187V</t>
  </si>
  <si>
    <t>BINTHILY EXPRESS SA</t>
  </si>
  <si>
    <t>084119925T</t>
  </si>
  <si>
    <t>Espace Avicole Mali SARL</t>
  </si>
  <si>
    <t>Sebenikoro, route de la Guinée</t>
  </si>
  <si>
    <t>086101988D</t>
  </si>
  <si>
    <t>SUPREME AUTO PARTS</t>
  </si>
  <si>
    <t>AV OUA MAG4407 FACE SOMATRA</t>
  </si>
  <si>
    <t>086115108N</t>
  </si>
  <si>
    <t>Entreprise Youssouf Haidara et</t>
  </si>
  <si>
    <t>Massigui</t>
  </si>
  <si>
    <t>086129663 Y</t>
  </si>
  <si>
    <t>SANSO ASSAINI</t>
  </si>
  <si>
    <t>AGENCE MALI MANAGEMENT SARL</t>
  </si>
  <si>
    <t xml:space="preserve">Imm.Bakore SYLLA </t>
  </si>
  <si>
    <t>SMPM</t>
  </si>
  <si>
    <t>Rue RDA Missira Bamako</t>
  </si>
  <si>
    <t>087800654H</t>
  </si>
  <si>
    <t>ETABLISSEMENT DIONKE YARANANGO</t>
  </si>
  <si>
    <t>Faladie avenue de l'OUA</t>
  </si>
  <si>
    <t>023000542V</t>
  </si>
  <si>
    <t>ENTREPRISE YOUSSOUF HAIDARA</t>
  </si>
  <si>
    <t>031002783B</t>
  </si>
  <si>
    <t>COMPAGNIE DRISSA TOURE</t>
  </si>
  <si>
    <t>Sikasso Sanoubougou I</t>
  </si>
  <si>
    <t>Locations bus</t>
  </si>
  <si>
    <t>Sikasso/Hamdallaye Extension, Rue non codifiée</t>
  </si>
  <si>
    <t>AXE SECURITE MALI</t>
  </si>
  <si>
    <t>Yrimadio cité Yeelen lot H14 commune VI</t>
  </si>
  <si>
    <t>Gardiennage des locaux</t>
  </si>
  <si>
    <t>SOCIETE MALIENNE DE PRODUITS CHIMIQUES &amp; DIVERS</t>
  </si>
  <si>
    <t>Rue 394 Porte 66 Niarela</t>
  </si>
  <si>
    <t>082222570D</t>
  </si>
  <si>
    <t>SANGARE PARTNERS SARL</t>
  </si>
  <si>
    <t>Hamdallaye ACI 2000, Rue 233 Porte 140</t>
  </si>
  <si>
    <t>Honoraires d'audit</t>
  </si>
  <si>
    <t>083201886C</t>
  </si>
  <si>
    <t>QUINCAILLERIE ELECTRICITE SYMPA</t>
  </si>
  <si>
    <t>Marché DIBIDA Magasin N° D 64</t>
  </si>
  <si>
    <t>083227873Y</t>
  </si>
  <si>
    <t>COMMERCE GENERAL</t>
  </si>
  <si>
    <t>Marché DIBIDA</t>
  </si>
  <si>
    <t>083317341G</t>
  </si>
  <si>
    <t>QUINCAILLERIE DE LA  BELLE ETOILE</t>
  </si>
  <si>
    <t xml:space="preserve">Marché DIBIDA </t>
  </si>
  <si>
    <t>083335301G</t>
  </si>
  <si>
    <t>GENERAL DISTRIBUTION SERVICES MALI</t>
  </si>
  <si>
    <t>Sogoniko Zone Commerciale BP 2163</t>
  </si>
  <si>
    <t>083335687D</t>
  </si>
  <si>
    <t>EED SARL BAMAKO</t>
  </si>
  <si>
    <t>ETABLISSEMENT ADAMA SIDIBE</t>
  </si>
  <si>
    <t>Hamdallaye ACI 2000 face AMRTP</t>
  </si>
  <si>
    <t>Locations engins</t>
  </si>
  <si>
    <t>Rue 414, Porte 106 Lafiabougou</t>
  </si>
  <si>
    <t>084119580L</t>
  </si>
  <si>
    <t>IMPACT MEDIA</t>
  </si>
  <si>
    <t>Hamdallaye ACI 2000 Rue 457 Porte 44</t>
  </si>
  <si>
    <t xml:space="preserve">Locations tentes </t>
  </si>
  <si>
    <t>084132128K</t>
  </si>
  <si>
    <t>WAGARA DISTRIBUTION</t>
  </si>
  <si>
    <t>Lafiabougou Taliko près du poste de Police</t>
  </si>
  <si>
    <t>085102661G</t>
  </si>
  <si>
    <t>CABINET JURI-PARTNER</t>
  </si>
  <si>
    <t>199, Rue 109 Badalabougou</t>
  </si>
  <si>
    <t>Assistances juridiques</t>
  </si>
  <si>
    <t>085116982B</t>
  </si>
  <si>
    <t>PROJET PRODUCTION INTERNATIONALE MALI</t>
  </si>
  <si>
    <t>Immeuble Soya Bathily, Sabalibougou Rue 24</t>
  </si>
  <si>
    <t>Quartier Mali</t>
  </si>
  <si>
    <t>STEEL MALI SA</t>
  </si>
  <si>
    <t>Bamako Zone Industrielle Banankoro, derrière Bramali</t>
  </si>
  <si>
    <t>086119508E</t>
  </si>
  <si>
    <t xml:space="preserve">SIMATT SARL </t>
  </si>
  <si>
    <t xml:space="preserve">Banankabougou commercial près de la Direction des Enquêtes </t>
  </si>
  <si>
    <t>086144488D</t>
  </si>
  <si>
    <t>G.S.M SARL</t>
  </si>
  <si>
    <t>Faladié-Sema Rue 884</t>
  </si>
  <si>
    <t>Locations groupes</t>
  </si>
  <si>
    <t xml:space="preserve"> Non identifié </t>
  </si>
  <si>
    <t>Mamadou Missibaou Dramé</t>
  </si>
  <si>
    <t xml:space="preserve"> Dravélila Cité </t>
  </si>
  <si>
    <t>Prestation - Cuisine de Camp</t>
  </si>
  <si>
    <t>081100574L</t>
  </si>
  <si>
    <t>MALIENNE DE L'AUTOMOBILE</t>
  </si>
  <si>
    <t xml:space="preserve"> ROUTE DE KOULIKORO BPE 3105 BAMAKO </t>
  </si>
  <si>
    <t>REAPARATION ET MAINTENANCE MECANIQUE</t>
  </si>
  <si>
    <t>Tata construction</t>
  </si>
  <si>
    <t xml:space="preserve"> TEL 66 80 34 27 </t>
  </si>
  <si>
    <t>BTP-TRANS-ASSENISS-MENUI METAL</t>
  </si>
  <si>
    <t>081110352H</t>
  </si>
  <si>
    <t>SOPRESCOM</t>
  </si>
  <si>
    <t xml:space="preserve"> ACI 2000 DERRIERE IMM ABK1 - RUE 209 PORTE 48 </t>
  </si>
  <si>
    <t>081115727G</t>
  </si>
  <si>
    <t>HOUREYAS MULTI SERVICES</t>
  </si>
  <si>
    <t xml:space="preserve"> HAMDALLAYE ACI 2000 - 20 77 44 17 </t>
  </si>
  <si>
    <t>Vente et Réparation de Materiel Informatiques</t>
  </si>
  <si>
    <t>081122296F</t>
  </si>
  <si>
    <t>GEOCOS MINING SARL</t>
  </si>
  <si>
    <t xml:space="preserve"> HIPPODROME RUE 224 PORTE 1279 BP2788 - BAMAKO - TEL 20 73 46 46  </t>
  </si>
  <si>
    <t>Fournitures d'Exploration - Prestation de Services</t>
  </si>
  <si>
    <t>081123360A</t>
  </si>
  <si>
    <t>PLAISIR AUTO</t>
  </si>
  <si>
    <t xml:space="preserve"> ROUTE DE KOULIKORO - ROND POINT DE BANCONI </t>
  </si>
  <si>
    <t>PIECES DETACHEES</t>
  </si>
  <si>
    <t>083331938W</t>
  </si>
  <si>
    <t>SOCIETE DE TRANSIT SY</t>
  </si>
  <si>
    <t xml:space="preserve"> TEL 20 29 19 40 BAMAKO </t>
  </si>
  <si>
    <t>KAMIS SERVICES SARL</t>
  </si>
  <si>
    <t xml:space="preserve"> LAFIABOUGOU KODA RUE 414 PORTE 106 </t>
  </si>
  <si>
    <t>085117113E</t>
  </si>
  <si>
    <t>BADALA HOTEL</t>
  </si>
  <si>
    <t xml:space="preserve"> Badalabougou Tél  20 23 23 15 </t>
  </si>
  <si>
    <t>085129128R</t>
  </si>
  <si>
    <t>EFFICACE COMM &amp; SERVICES</t>
  </si>
  <si>
    <t xml:space="preserve"> KALABAN COURRA R200 - P509 </t>
  </si>
  <si>
    <t>085137125N</t>
  </si>
  <si>
    <t>ETS BOCAR NIAMBELE SARL</t>
  </si>
  <si>
    <t xml:space="preserve"> QUARTIER MALI  FACE DU 2ème ECHANGEUR  - COURS AFRIQUE MOTORS </t>
  </si>
  <si>
    <t>LOCATION DE VEHICULE</t>
  </si>
  <si>
    <t>086115666W</t>
  </si>
  <si>
    <t>PARQUE AUTO</t>
  </si>
  <si>
    <t xml:space="preserve"> SOGONIKO AUTO GARE </t>
  </si>
  <si>
    <t>087800001X</t>
  </si>
  <si>
    <t>SOCIETE D' EXPERTISE COMPTABLE DIARRA</t>
  </si>
  <si>
    <t>COMMISSAIRE AUX COMPTES</t>
  </si>
  <si>
    <t>0878000041L</t>
  </si>
  <si>
    <t>Me SOUMOUNTERA</t>
  </si>
  <si>
    <t xml:space="preserve"> BP 2424 BAMAKO ACI 2000 </t>
  </si>
  <si>
    <t xml:space="preserve">CABINET D'AVOCAT </t>
  </si>
  <si>
    <t>081116366 H</t>
  </si>
  <si>
    <t>SECURITE 711</t>
  </si>
  <si>
    <t>IMMEUBLE TRAORE ROUTE KOULIKORO</t>
  </si>
  <si>
    <t xml:space="preserve">GARDIENNAGE </t>
  </si>
  <si>
    <t>BAMAKO BOURAKEBOUGOU</t>
  </si>
  <si>
    <t>081100225X</t>
  </si>
  <si>
    <t>SOLEIL SERVICE</t>
  </si>
  <si>
    <t>ZONE INDUSTRIELLE BPE 2388</t>
  </si>
  <si>
    <t>KOROFINA NORD /BAMAKO BPE 880 RUE 124 PORTE 395  N°TEL 76252015</t>
  </si>
  <si>
    <t>GARDIENAGE</t>
  </si>
  <si>
    <t>CARRIERE SONITIEGNY ET DJELIBOUGOU</t>
  </si>
  <si>
    <t>SAER EMPLOI</t>
  </si>
  <si>
    <t>HAMDALLAYE ACI 2000</t>
  </si>
  <si>
    <t>FOURNITURE PERSONNEL</t>
  </si>
  <si>
    <t>084118673L</t>
  </si>
  <si>
    <t>TOPO KONE</t>
  </si>
  <si>
    <t>HAMDALLAYE MARCHE-BAMAKO</t>
  </si>
  <si>
    <t>LEVE TOPOGRAPHIQUE</t>
  </si>
  <si>
    <t>086133491A</t>
  </si>
  <si>
    <t>KAPIO MALI SARL</t>
  </si>
  <si>
    <t>HAMDALLAYE ACI 2000 RUE 390</t>
  </si>
  <si>
    <t>087800186R</t>
  </si>
  <si>
    <t>EDM</t>
  </si>
  <si>
    <t>SQUARE LUMUMBA BP69 BKO</t>
  </si>
  <si>
    <t>FOURNITURE ELECTRICITE</t>
  </si>
  <si>
    <t>011 001 501 T</t>
  </si>
  <si>
    <t>Mine Kale</t>
  </si>
  <si>
    <t>HOTEL KAMONKOLE A KAYES-KAYES MALI</t>
  </si>
  <si>
    <t>FORAGE-DRILLING-TRANSPORT DE MINIRAI</t>
  </si>
  <si>
    <t>011 009 904X</t>
  </si>
  <si>
    <t>SANGARE DANSENI</t>
  </si>
  <si>
    <t>KAYES MALI</t>
  </si>
  <si>
    <t>LOCATION BULZOER/TRANSPORT A KAYES</t>
  </si>
  <si>
    <t>011 013 362 T</t>
  </si>
  <si>
    <t>AGENCE MALIENNE DE RADIOPROTECTION</t>
  </si>
  <si>
    <t>Bamako-Missabougou-Pres 3EME Point</t>
  </si>
  <si>
    <t>Anayse-Radiograhique</t>
  </si>
  <si>
    <t>ALLIANCE AUTO TOURE ZACKARIA MAHAMANE</t>
  </si>
  <si>
    <t>Bamako Missabougou</t>
  </si>
  <si>
    <t>LOCATION VEHICULE</t>
  </si>
  <si>
    <t>011 013 362T</t>
  </si>
  <si>
    <t>ALHASSANA TOURE</t>
  </si>
  <si>
    <t>BAMAKO MISSABOUGOU</t>
  </si>
  <si>
    <t>TRANSPORT DU PERSONNEL</t>
  </si>
  <si>
    <t>011 014 918 W</t>
  </si>
  <si>
    <t>MAMADOU DOUCOURE</t>
  </si>
  <si>
    <t xml:space="preserve">HAMDALAYE ACI 2000 FACE L'IMM BANQUE ATLANTIQUE </t>
  </si>
  <si>
    <t>SOUS-TRAITANT-TRAVAUX</t>
  </si>
  <si>
    <t>011 018 644 J</t>
  </si>
  <si>
    <t>SADBU-SU-ARL</t>
  </si>
  <si>
    <t>MAGNABOUGOU RUE 120</t>
  </si>
  <si>
    <t>LOCATION CAMION</t>
  </si>
  <si>
    <t>011 018 9937 T</t>
  </si>
  <si>
    <t>AIR BOURA</t>
  </si>
  <si>
    <t>Transport Location Marche Boura Bamako/Mali</t>
  </si>
  <si>
    <t>Transport-Personnel</t>
  </si>
  <si>
    <t>014 000 749 V</t>
  </si>
  <si>
    <t>EMTSIC</t>
  </si>
  <si>
    <t>TABAKOTO KENIEBA</t>
  </si>
  <si>
    <t>ENTRETIEN-REPARATION</t>
  </si>
  <si>
    <t>014 000 784 D</t>
  </si>
  <si>
    <t>HABIBOU M'BOUP</t>
  </si>
  <si>
    <t>DJIDJAN KENIEBA</t>
  </si>
  <si>
    <t>REPARATION-ENTRETIEN-</t>
  </si>
  <si>
    <t>014 009 640 B</t>
  </si>
  <si>
    <t>E.I.B/BTP</t>
  </si>
  <si>
    <t>SITAKILY CERCLE DE KENIEBA</t>
  </si>
  <si>
    <t>Installation Electric</t>
  </si>
  <si>
    <t>025 005 012 T</t>
  </si>
  <si>
    <t>Mamadou Django TOUNKARA LT DMTK</t>
  </si>
  <si>
    <t>KATI KOKO PLATEAU  BP: 15A KOULIKORO MALI</t>
  </si>
  <si>
    <t>LOCATION-FORAGE-ENGINS</t>
  </si>
  <si>
    <t>025 005 110 E</t>
  </si>
  <si>
    <t>CISSE FORAGE BAMAKO</t>
  </si>
  <si>
    <t>NIARELA PRES DU MONUMENT DES CHASSEURS</t>
  </si>
  <si>
    <t>FORAGE</t>
  </si>
  <si>
    <t>025 011 475 Y</t>
  </si>
  <si>
    <t>PROLABS-MICROBIOCONSULTING SARL</t>
  </si>
  <si>
    <t>SIEGE DAOUDABOUGOU PORTE 312 BAMAKO MALI</t>
  </si>
  <si>
    <t>ANALYSE-ECHANTILLONS</t>
  </si>
  <si>
    <t>025 011 538 B</t>
  </si>
  <si>
    <t>ENTREPRISE ABDOULAYE KARAMBIRY ECCGBTP</t>
  </si>
  <si>
    <t xml:space="preserve"> Rue 269 porte 275 Moribabougou Bamako Mali</t>
  </si>
  <si>
    <t>032 000 452 X</t>
  </si>
  <si>
    <t>MAMADOU BERTHE</t>
  </si>
  <si>
    <t>TABAKOTO KAYES</t>
  </si>
  <si>
    <t>ASSISTANCE-TRAVAUX/ACHATS</t>
  </si>
  <si>
    <t>08 33 20 32 8 V</t>
  </si>
  <si>
    <t>COMMERCE GENERAL TOMOTA</t>
  </si>
  <si>
    <t>Bamako COURA BAMAKO</t>
  </si>
  <si>
    <t>TRANSPORT-LOGISTICS</t>
  </si>
  <si>
    <t>081 105 058 F</t>
  </si>
  <si>
    <t>ENTREPRISE DES TRAVAUX HYDRAULIQUES</t>
  </si>
  <si>
    <t>DOUMAZA BAMAKO</t>
  </si>
  <si>
    <t>ENTRETIEN EQUIPMENT</t>
  </si>
  <si>
    <t>081 120 011 L</t>
  </si>
  <si>
    <t>ECOLE BUSINESS BILINGE</t>
  </si>
  <si>
    <t>SOTUBA ACI 2000 Pres du 3EME POINT</t>
  </si>
  <si>
    <t>Traduction Anglais-Francais</t>
  </si>
  <si>
    <t>081 123 360 A</t>
  </si>
  <si>
    <t>DRISSA SAMAKE</t>
  </si>
  <si>
    <t>081 123 970 L</t>
  </si>
  <si>
    <t>SOLOMANE CISSE</t>
  </si>
  <si>
    <t>KOROFINA BAMAKO MALI</t>
  </si>
  <si>
    <t>INSECTISIDE-MAIN D OEUVRE</t>
  </si>
  <si>
    <t>081 125 908 X</t>
  </si>
  <si>
    <t>OUSMANE GUINDO  CLINIQUE - AUTO</t>
  </si>
  <si>
    <t xml:space="preserve">ROUTE KOULIKORO 300 M RADIO </t>
  </si>
  <si>
    <t>ENTRETIEN-REPARATION-VEHICULE</t>
  </si>
  <si>
    <t>081 133 498 W</t>
  </si>
  <si>
    <t>SERVIMMO</t>
  </si>
  <si>
    <t>Sotuba ACI Pres du 3EME Pont</t>
  </si>
  <si>
    <t>GARDINAGE</t>
  </si>
  <si>
    <t>081 133 588 W</t>
  </si>
  <si>
    <t>MAXI CAR GLOBAL SERVICES SARL</t>
  </si>
  <si>
    <t>Route de Koulikoro Pres de la Station Bamako Mali</t>
  </si>
  <si>
    <t>LOCATION-VEHICULES</t>
  </si>
  <si>
    <t>081 134 209 J</t>
  </si>
  <si>
    <t>AFRICK PREVENT - SARL</t>
  </si>
  <si>
    <t>Korofina Sud Route de Koulikoro Imm.Me Idrissa Traore Bamako Mali</t>
  </si>
  <si>
    <t>FORMATION PERSONNELS</t>
  </si>
  <si>
    <t>0811 021 92 N</t>
  </si>
  <si>
    <t>SERVICE D'APPUI EN FISCALITE</t>
  </si>
  <si>
    <t>Quartier du Fleuve de Bamako Mali</t>
  </si>
  <si>
    <t>CONSEIL&amp;FISCAL</t>
  </si>
  <si>
    <t>0811 212 56 h</t>
  </si>
  <si>
    <t>Dr Baba Diallo MD, Msc</t>
  </si>
  <si>
    <t xml:space="preserve">Bamako Fadjiguila rue 30 metre </t>
  </si>
  <si>
    <t>DENTISE-PRESTATION MEDICAL</t>
  </si>
  <si>
    <t>082 207 315 G</t>
  </si>
  <si>
    <t>ETS MAMADOU MAKADJI</t>
  </si>
  <si>
    <t>IMM. 7 VILLAGE EN FACE DE LA PATISSERIE PHOENICIA BKO-MALI</t>
  </si>
  <si>
    <t>LOCATION-VEHICULE</t>
  </si>
  <si>
    <t>082 223 104 B</t>
  </si>
  <si>
    <t>MAMADOU KORKA SIDIBE</t>
  </si>
  <si>
    <t>TABAKAO KAYES</t>
  </si>
  <si>
    <t>ENTRETIEN-REPARATION-</t>
  </si>
  <si>
    <t>082 228 753 E</t>
  </si>
  <si>
    <t>YAHAYA KEITA</t>
  </si>
  <si>
    <t>LOCATION-VENTE</t>
  </si>
  <si>
    <t>082 234 322 E</t>
  </si>
  <si>
    <t>TOULETAN SERVICE</t>
  </si>
  <si>
    <t>ROUTE DE SOtuba Imm Issa Diarra Bamako MALI</t>
  </si>
  <si>
    <t>TRANSPORT DE MATERIELS SUR CITE</t>
  </si>
  <si>
    <t>082 236 164 N</t>
  </si>
  <si>
    <t>GAME WCT</t>
  </si>
  <si>
    <t>SIRAKORO NEQUETANA Bamako Mali</t>
  </si>
  <si>
    <t>083 102 119 W</t>
  </si>
  <si>
    <t>CABINET DE CONSEIL FISCAL FILIFING DEMBELE</t>
  </si>
  <si>
    <t>BACO DJICORONI ACI RUE 567 PORTE 563 BP 2975 BAMAKO MALI</t>
  </si>
  <si>
    <t>CONSEIL-FISCAL</t>
  </si>
  <si>
    <t>083 201 532 V</t>
  </si>
  <si>
    <t>AGENCE MALIENNE DE PRESSE ET DE PUBLICITE</t>
  </si>
  <si>
    <t>PUBLICITE</t>
  </si>
  <si>
    <t>083 303 666 Y</t>
  </si>
  <si>
    <t>CENTRE D' INFECTIOLOGIE CENTRE MERIEUX</t>
  </si>
  <si>
    <t>LABORATOIRE RODOLPHE MERIEUX</t>
  </si>
  <si>
    <t>ANALYSE</t>
  </si>
  <si>
    <t>083 325 534 N</t>
  </si>
  <si>
    <t>Hamdallaye ACI 2000 Porte 185 Rue 408 Pres de l'hotel Ravison</t>
  </si>
  <si>
    <t>Conseil&amp;Fiscalite</t>
  </si>
  <si>
    <t>083 331 522 H</t>
  </si>
  <si>
    <t>SIBA SARL</t>
  </si>
  <si>
    <t>Imm Baly Magasin 12 Grand Marche</t>
  </si>
  <si>
    <t xml:space="preserve">FORMATION </t>
  </si>
  <si>
    <t>083 334 675 Y</t>
  </si>
  <si>
    <t>SAFIMA</t>
  </si>
  <si>
    <t>Immeuble Soumare ACI 2000 Bamako MALI</t>
  </si>
  <si>
    <t>LOCATION-ENTRETIEN-REPARATION</t>
  </si>
  <si>
    <t>084 102 014J</t>
  </si>
  <si>
    <t>ETASI</t>
  </si>
  <si>
    <t>Bamako Regim: BCCM: MA-BKO2009 Bamako MALI</t>
  </si>
  <si>
    <t>LOCATION GRUE-EMGINS LOURD</t>
  </si>
  <si>
    <t>084 102 600 G</t>
  </si>
  <si>
    <t>HOTEL AZALAI</t>
  </si>
  <si>
    <t>084 102 697B</t>
  </si>
  <si>
    <t>HOTEL RADISSON</t>
  </si>
  <si>
    <t>HAMDALLAYE ACI 2000 BPE 2566 BAMAKO</t>
  </si>
  <si>
    <t>084 108 976 P</t>
  </si>
  <si>
    <t>PETRO SERVICES WEST AFRICA</t>
  </si>
  <si>
    <t>Rue 385 Porte 235 HAMDALLAYE ACI 2000 BPE 1622</t>
  </si>
  <si>
    <t>REPARATION-VENTE</t>
  </si>
  <si>
    <t>084 112 429 R</t>
  </si>
  <si>
    <t>KAMIS  SERVICES SARL</t>
  </si>
  <si>
    <t>Lafiabougou Bamako</t>
  </si>
  <si>
    <t>LOCATION-VEHICULE/VENTE DE MATERIELS</t>
  </si>
  <si>
    <t>084 115 353 T</t>
  </si>
  <si>
    <t>FSD CONSEILS</t>
  </si>
  <si>
    <t>Immeuble Hamdallaye ACI 2000</t>
  </si>
  <si>
    <t>CONSEIL&amp;Assistance Juridique</t>
  </si>
  <si>
    <t>084 115 360 V</t>
  </si>
  <si>
    <t>SOLUTION INTRACOM</t>
  </si>
  <si>
    <t>ASSISTANCE TECHNIQUE</t>
  </si>
  <si>
    <t>084 121 310 K</t>
  </si>
  <si>
    <t>HERA CONSEILS</t>
  </si>
  <si>
    <t>Hamdalye ACI 2000 AVENUE DE LA BIBLIOTEQUE DU MALI</t>
  </si>
  <si>
    <t>0841 02 034 E</t>
  </si>
  <si>
    <t>TRANSIT MANUTENTION SERVICE</t>
  </si>
  <si>
    <t>Route de L'aeoport Rue 282 P 92 Kalaban Coura BKO</t>
  </si>
  <si>
    <t>085 100 474 T</t>
  </si>
  <si>
    <t>LABOGEC (Laboratoire de Genie Civil)</t>
  </si>
  <si>
    <t>Bamako Mali</t>
  </si>
  <si>
    <t>085 103 186 X</t>
  </si>
  <si>
    <t>SIGL SARL</t>
  </si>
  <si>
    <t>Badalabougou Rue 101 Porte 78 BPE 2351</t>
  </si>
  <si>
    <t>Logiciel Paid/Installation</t>
  </si>
  <si>
    <t>085 103 901 F</t>
  </si>
  <si>
    <t>WASSA MINING SARL</t>
  </si>
  <si>
    <t xml:space="preserve">KAYES LEgal Ségou </t>
  </si>
  <si>
    <t>085 122 483 V</t>
  </si>
  <si>
    <t>AFRICA PORTS MALI SARL</t>
  </si>
  <si>
    <t>Hamadalye ACI2000 Bamako</t>
  </si>
  <si>
    <t>Transport Materiels Minier</t>
  </si>
  <si>
    <t>085 123 172 E</t>
  </si>
  <si>
    <t>BAGUINI TRANS SERVICES SARL</t>
  </si>
  <si>
    <t>BACO DJICORONI ACI RUE 589 PORTE 510</t>
  </si>
  <si>
    <t>Transport du personnels</t>
  </si>
  <si>
    <t>085 123 627 E</t>
  </si>
  <si>
    <t>DIAKITE CONSULTING</t>
  </si>
  <si>
    <t>Cabinet d'etude de conseil d'assistance Kalaban Coura Rue 355 Porte 1055</t>
  </si>
  <si>
    <t>Formation-Personnel</t>
  </si>
  <si>
    <t>085 125 858 D</t>
  </si>
  <si>
    <t>EPS ENTREPRISE PRESTATAIRE DE SERVICES</t>
  </si>
  <si>
    <t>ENTREPRISE DE PRESTATION SERVICE BAMAKO-MALI</t>
  </si>
  <si>
    <t>085 127 084 H</t>
  </si>
  <si>
    <t>MARIAM KEITA</t>
  </si>
  <si>
    <t xml:space="preserve">SABALIBOUGOU PRES DU TRIBUNAL </t>
  </si>
  <si>
    <t>ABONNMENT-TELE</t>
  </si>
  <si>
    <t>085 128 341 T</t>
  </si>
  <si>
    <t>CEDIM( Centre de Developpement Informatique au Mali)</t>
  </si>
  <si>
    <t>Baco djicoroni pres de la station Niatao</t>
  </si>
  <si>
    <t>Licence&amp;Maintenance</t>
  </si>
  <si>
    <t>085 129 852 P</t>
  </si>
  <si>
    <t>GIE ASSAINISSEMENT DU VILLAGE DE YATIA</t>
  </si>
  <si>
    <t>TABAKOTO/KENIEBA</t>
  </si>
  <si>
    <t>GARDINAGE-SURVEILLANCE</t>
  </si>
  <si>
    <t>085 129 853 C</t>
  </si>
  <si>
    <t>GIE ASSAINISSEMENT DU VILLAGE DE KOFFING</t>
  </si>
  <si>
    <t>085 129 854 M</t>
  </si>
  <si>
    <t>GIE ASSAINISSEMENT DU VILLAGE DE TAMBAKOTO</t>
  </si>
  <si>
    <t>085 129 855 A</t>
  </si>
  <si>
    <t>GIE ASSAINISSEMENT DU VILLAGE DE DABARA</t>
  </si>
  <si>
    <t>085 129 856 K</t>
  </si>
  <si>
    <t>GIE ASSAINISSEMENT DU VILLAGE DE BETEYA</t>
  </si>
  <si>
    <t>086 106 353 C</t>
  </si>
  <si>
    <t>MAITRE SOULEYMANE SOUMOUNTERA</t>
  </si>
  <si>
    <t>Magnambougou Projet Bamako/Pres Radio Guintan</t>
  </si>
  <si>
    <t xml:space="preserve">AVOCAT </t>
  </si>
  <si>
    <t>086 123 984 K</t>
  </si>
  <si>
    <t>AEMS SARL MALI</t>
  </si>
  <si>
    <t>Yirimadio en face du stade du 26 mars Bamako Mali</t>
  </si>
  <si>
    <t>Maintenance-Entretien-Reparation-Sous Traitant Minier</t>
  </si>
  <si>
    <t>086 130 814 P</t>
  </si>
  <si>
    <t>CTAC TRANS</t>
  </si>
  <si>
    <t>TRANSPORT ET SERVICES Bamako MALI</t>
  </si>
  <si>
    <t>086 141 281 M</t>
  </si>
  <si>
    <t>MOHAMED KEITA</t>
  </si>
  <si>
    <t>Cite UNICFE SOGONIKO Bamako Mali</t>
  </si>
  <si>
    <t>Consultant/Permis de Recherche</t>
  </si>
  <si>
    <t>087 800 001 X</t>
  </si>
  <si>
    <t>Immeuble Allianz ACI 2000  Bamako</t>
  </si>
  <si>
    <t>AUDIT&amp;CONSEIL&amp;Fiscalite</t>
  </si>
  <si>
    <t>087 800 109 W</t>
  </si>
  <si>
    <t>ASSURANCE SABU NYUMAN SBN ASSURANCE</t>
  </si>
  <si>
    <t>IMMEUBLE SONAVIE SIEGE SOCIAL BAMAKO MALI</t>
  </si>
  <si>
    <t>AUTORITÉ MALIENNE DES TÉLÉCOM./TIC &amp; POSTES</t>
  </si>
  <si>
    <t>HAMDALLAYE ACI 2000  BAMAKO MALI</t>
  </si>
  <si>
    <t>LABORATOIRE NATIONALE DES EAUX</t>
  </si>
  <si>
    <t>Analyse Echantillons</t>
  </si>
  <si>
    <t>011000474F</t>
  </si>
  <si>
    <t>MAITRE MANSSAMAN BAGAYOKO</t>
  </si>
  <si>
    <t>KAYES</t>
  </si>
  <si>
    <t>AVOCAT</t>
  </si>
  <si>
    <t>011001107B</t>
  </si>
  <si>
    <t>PHARMACIE ROBERT DEMBELE</t>
  </si>
  <si>
    <t>MEDICAMENTS</t>
  </si>
  <si>
    <t>SOCIETE DE FORAGE ET DE TRAV.P</t>
  </si>
  <si>
    <t>TRAVAUX MINIERS</t>
  </si>
  <si>
    <t>SADIOLA-VIGILANCE</t>
  </si>
  <si>
    <t>SURVEILLANCE, PATROUILLE</t>
  </si>
  <si>
    <t>SADIOLA-SANYA</t>
  </si>
  <si>
    <t>DESHERBAGE &amp; RAMASAGE D'ORDURES</t>
  </si>
  <si>
    <t>SADIOLA-VERT</t>
  </si>
  <si>
    <t>NETTOYAGE USINE ET ENTRETIEN ESPACES VERTS</t>
  </si>
  <si>
    <t>GIE BALIMAYA</t>
  </si>
  <si>
    <t>011002420B</t>
  </si>
  <si>
    <t>SAMBA NADIO</t>
  </si>
  <si>
    <t>BTP</t>
  </si>
  <si>
    <t>PLANTATION D'ARBRES ET DESHERBAGE</t>
  </si>
  <si>
    <t>GIE DJIGUIYA-SO SADIOLA</t>
  </si>
  <si>
    <t>MAINTENANCE SYSTEME D'ADDUCTION D'EAU</t>
  </si>
  <si>
    <t>TRAVAUX DE REHABILITATION</t>
  </si>
  <si>
    <t>081101711T</t>
  </si>
  <si>
    <t>BARA SERVICES SUARL</t>
  </si>
  <si>
    <t>CONSULTATIONS</t>
  </si>
  <si>
    <t>081110354H</t>
  </si>
  <si>
    <t>SOPRESCOM SARL</t>
  </si>
  <si>
    <t>081112532W</t>
  </si>
  <si>
    <t>CABINET GOITA &amp; ASSOCIES SCPA</t>
  </si>
  <si>
    <t>SOCIETE MALIENNE PDRT CHIMIQUE</t>
  </si>
  <si>
    <t>082200617D</t>
  </si>
  <si>
    <t>BENSO TRANSPORT</t>
  </si>
  <si>
    <t>TRANSPORT Bamako-Sadiola-Bamako</t>
  </si>
  <si>
    <t>MALIAN AERO COMPANY</t>
  </si>
  <si>
    <t>LOCATION AVION</t>
  </si>
  <si>
    <t>082240745V</t>
  </si>
  <si>
    <t>YANDALUX</t>
  </si>
  <si>
    <t>FOURNITURES ET INSTALLATION</t>
  </si>
  <si>
    <t>083201118G</t>
  </si>
  <si>
    <t>ESF TRAVEL</t>
  </si>
  <si>
    <t>BILLETS D'AVION</t>
  </si>
  <si>
    <t>MAHAMOUDOU DJIRE</t>
  </si>
  <si>
    <t>TRANSPORT DE MINERAIS</t>
  </si>
  <si>
    <t>084102393E</t>
  </si>
  <si>
    <t>ENTREPRISE BAKARY SOGORE</t>
  </si>
  <si>
    <t>084119350N</t>
  </si>
  <si>
    <t>DIGITEL MALI SA</t>
  </si>
  <si>
    <t>ABONNEMENT TV</t>
  </si>
  <si>
    <t>ENTREPRISE OUATTARA CONSTRUCTI</t>
  </si>
  <si>
    <t>085116651H</t>
  </si>
  <si>
    <t>SOGEFERT</t>
  </si>
  <si>
    <t>BAMEME DIAKITE</t>
  </si>
  <si>
    <t>LOCATION ENGINS LOURDS</t>
  </si>
  <si>
    <t>086118383D</t>
  </si>
  <si>
    <t>HANAKO SARL</t>
  </si>
  <si>
    <t>CARRIERES ET CHAUX DU MALI</t>
  </si>
  <si>
    <t>086123193N</t>
  </si>
  <si>
    <t>UNICO SARLU</t>
  </si>
  <si>
    <t>086126407T</t>
  </si>
  <si>
    <t>ENERGICIS</t>
  </si>
  <si>
    <t>086126512F</t>
  </si>
  <si>
    <t>CONVERGENCE ENVIR.AND CO</t>
  </si>
  <si>
    <t>086128811K</t>
  </si>
  <si>
    <t>GENERAL CONSULTING &amp; SUPPLIES</t>
  </si>
  <si>
    <t>086131615R</t>
  </si>
  <si>
    <t>SOCIETE MODERNE DU PNEUMATIQUE</t>
  </si>
  <si>
    <t>SAHEL AVIATION SERVICE SARL</t>
  </si>
  <si>
    <t>COUL FROID</t>
  </si>
  <si>
    <t xml:space="preserve">Av.I.J.A Faladie Socoro En face INPS </t>
  </si>
  <si>
    <t>DAOUDA SIDIBE/MENUISIER-BOIS</t>
  </si>
  <si>
    <t xml:space="preserve">Marché de Tiemba (arrêt bus 06) </t>
  </si>
  <si>
    <t>DIRECTION DU GENIE MILITAIRE</t>
  </si>
  <si>
    <t>Mnistere de la defense et des anciens combattants etat major general des armées</t>
  </si>
  <si>
    <t>DIVERS MALI</t>
  </si>
  <si>
    <t>DOCTEUR ALIOU SISSAKO</t>
  </si>
  <si>
    <t>Faculté des sciences et Techniques Colline de Badalabougou</t>
  </si>
  <si>
    <t>EKWALLA ESSAKA CONSTANT SEB.</t>
  </si>
  <si>
    <t>ENTREP DESIRE OUATTARA SARL</t>
  </si>
  <si>
    <t>Bamako Kalaban Coura Rue 20 Porte 117</t>
  </si>
  <si>
    <t>ENTREPRISE COULIBALY  BTP</t>
  </si>
  <si>
    <t>FATIAGA KONE</t>
  </si>
  <si>
    <t xml:space="preserve">BAMAKO  </t>
  </si>
  <si>
    <t>GENDARMERIE NATIONALE</t>
  </si>
  <si>
    <t xml:space="preserve">Sikasso  </t>
  </si>
  <si>
    <t>GLOBAL CONSTRUCTION AFRIQUE</t>
  </si>
  <si>
    <t xml:space="preserve">Secteur 27 Wayalghuin- </t>
  </si>
  <si>
    <t>INTERNAT. SUPPLIES &amp; SERVICES</t>
  </si>
  <si>
    <t xml:space="preserve">Ouagadougou 12 Kaldondi sex secteur 30 </t>
  </si>
  <si>
    <t>ISSA DIARRA</t>
  </si>
  <si>
    <t>KOROBA DIASSANA</t>
  </si>
  <si>
    <t>LABORATOIRE DE BIOL. MOLEC.APP</t>
  </si>
  <si>
    <t xml:space="preserve">Colline de Badalabougou Bamako </t>
  </si>
  <si>
    <t>MADAME FATOUMATA SISSOKO</t>
  </si>
  <si>
    <t xml:space="preserve">Domiciliée à Baco-djikoroni ACI Bamako </t>
  </si>
  <si>
    <t>MAHAMADOU DJIBRILLA</t>
  </si>
  <si>
    <t>MEOFLEX SERVICES</t>
  </si>
  <si>
    <t xml:space="preserve">130 Alumina Allee Leopard Park </t>
  </si>
  <si>
    <t>MILLE &amp; UNE MERVEILLES</t>
  </si>
  <si>
    <t>MINING AND INDUS. SERVICE</t>
  </si>
  <si>
    <t xml:space="preserve">Koumassi Sicogi Bia-Sud Abidjan 01 </t>
  </si>
  <si>
    <t>OUSMANE SAMAKE</t>
  </si>
  <si>
    <t xml:space="preserve">Tiemba  </t>
  </si>
  <si>
    <t>PHARMACIE MEBA, Dr KARIM TEMBE</t>
  </si>
  <si>
    <t>PROFESSEUR LANSANA SANGARE</t>
  </si>
  <si>
    <t>PROFESSEUR MOUCTAR DIALLO</t>
  </si>
  <si>
    <t>Faculté de science et technique Colline de Badalabou</t>
  </si>
  <si>
    <t>PROFESSEUR OUSMANE KOITA</t>
  </si>
  <si>
    <t>Faculté des sciences et techniques Colline de Badabougou</t>
  </si>
  <si>
    <t>Societe Genie Civil  Forages</t>
  </si>
  <si>
    <t>SUPER MARCHE MILLE &amp; UNE MERV.</t>
  </si>
  <si>
    <t>Hamdallaye ACI 2000 près du complexe admin. et financier</t>
  </si>
  <si>
    <t>TOUMANY SIDIBE</t>
  </si>
  <si>
    <t>UNION DES STES COOPERATIVES</t>
  </si>
  <si>
    <t xml:space="preserve">Route de Kalana derniere l'hopital de Yanfolila </t>
  </si>
  <si>
    <t>011001648W</t>
  </si>
  <si>
    <t>ENTREPRISE ES-BHT-BTP</t>
  </si>
  <si>
    <t xml:space="preserve">Hamdallaye ACI 2000  </t>
  </si>
  <si>
    <t>011002079R</t>
  </si>
  <si>
    <t>GOURO SAGARA</t>
  </si>
  <si>
    <t>011018937L</t>
  </si>
  <si>
    <t>025000069J</t>
  </si>
  <si>
    <t>ENTREPRISE GENERALE OUMOU</t>
  </si>
  <si>
    <t xml:space="preserve">Kalaban Coro  </t>
  </si>
  <si>
    <t>PROSLABS MICROBIO CONSULT SARL</t>
  </si>
  <si>
    <t xml:space="preserve">Daoudabougou Rue 312 porte 724 Bamako - Mali </t>
  </si>
  <si>
    <t>025011538B</t>
  </si>
  <si>
    <t>ENTREPRISE ABDDOUL. KARAMBERY</t>
  </si>
  <si>
    <t>Moribabougou Rue 310 porte 1207 S/c immeuble CISSE Bamako</t>
  </si>
  <si>
    <t>025014023M</t>
  </si>
  <si>
    <t>ENTREPRISE HAIDARA YAYA BTP</t>
  </si>
  <si>
    <t xml:space="preserve">Banankabougou RUE 747,PORTE 05 BKO </t>
  </si>
  <si>
    <t>SALY SERVICES MALI</t>
  </si>
  <si>
    <t xml:space="preserve">Rue 310/Porte 474 Moribabougou pres du Marché </t>
  </si>
  <si>
    <t>031003634K</t>
  </si>
  <si>
    <t>HOTEL DU CINQUANTENAIRE</t>
  </si>
  <si>
    <t xml:space="preserve">Pres de la salle de spectacles Lamissa Bengaly route de bko </t>
  </si>
  <si>
    <t>031003880H</t>
  </si>
  <si>
    <t>Quincaillerie Gen de Gouene</t>
  </si>
  <si>
    <t xml:space="preserve">Sikasso Lafiabougou </t>
  </si>
  <si>
    <t>031004829G</t>
  </si>
  <si>
    <t>SOCIETE MANDELA CENTER SARL-LU</t>
  </si>
  <si>
    <t>Sikasso Sanoubougou1 Imm. Jeune chaud, rue du 19 nov.1968, porte 84</t>
  </si>
  <si>
    <t>032000443Y</t>
  </si>
  <si>
    <t>ENTREPRISE ALOU BADJAN KEITA</t>
  </si>
  <si>
    <t xml:space="preserve">Lafiabougou Rue 424 Bamako  </t>
  </si>
  <si>
    <t>032001391A</t>
  </si>
  <si>
    <t>EAM - BTP</t>
  </si>
  <si>
    <t xml:space="preserve">Sanso  </t>
  </si>
  <si>
    <t>032001496N</t>
  </si>
  <si>
    <t xml:space="preserve">Sanso-Tiorila c/Bougouni  </t>
  </si>
  <si>
    <t>032001758G</t>
  </si>
  <si>
    <t>ENTR. KADER-DOUMBIA (EKD) SARL</t>
  </si>
  <si>
    <t xml:space="preserve">Bougoudalé koko  </t>
  </si>
  <si>
    <t>03200B443Y</t>
  </si>
  <si>
    <t>BTP/ENTREPRISE-EAKB SARL</t>
  </si>
  <si>
    <t>033000372L</t>
  </si>
  <si>
    <t>OFFICE MANKOURA KONE</t>
  </si>
  <si>
    <t xml:space="preserve">Près de la BDM FOUROU  </t>
  </si>
  <si>
    <t>033000458T</t>
  </si>
  <si>
    <t>Entrep. Coul Decor sarl (ECDS)</t>
  </si>
  <si>
    <t xml:space="preserve">Tinieba  </t>
  </si>
  <si>
    <t>036000109N</t>
  </si>
  <si>
    <t>RADIO WASSOULOU</t>
  </si>
  <si>
    <t xml:space="preserve">Yanfolia ( region de Sikasso)  </t>
  </si>
  <si>
    <t>036000256N</t>
  </si>
  <si>
    <t>GIE MENUISIER</t>
  </si>
  <si>
    <t xml:space="preserve">Yanfolila  </t>
  </si>
  <si>
    <t>036000317V</t>
  </si>
  <si>
    <t>HAMIDOU SAMAKE</t>
  </si>
  <si>
    <t xml:space="preserve">Yanfolila Bounoukobougou  </t>
  </si>
  <si>
    <t>036000326T</t>
  </si>
  <si>
    <t>ENTREPRISE SOULEYMANE DIARRA</t>
  </si>
  <si>
    <t xml:space="preserve">Yanfolila Agrement 2013-275 BTP/API-Mali </t>
  </si>
  <si>
    <t>036000368F</t>
  </si>
  <si>
    <t>PHARMACIE DU WASSOULOU</t>
  </si>
  <si>
    <t xml:space="preserve">MALI/SKSSO YANFOLILA  </t>
  </si>
  <si>
    <t>036000381X</t>
  </si>
  <si>
    <t>CFM-TRANS EXPRESS</t>
  </si>
  <si>
    <t>036000399X</t>
  </si>
  <si>
    <t>BROULAYE CISSE</t>
  </si>
  <si>
    <t xml:space="preserve">Bougoudalé cercle Yanfolila  </t>
  </si>
  <si>
    <t>036000417D</t>
  </si>
  <si>
    <t>ENTREPRISE DRISSA SANGARE</t>
  </si>
  <si>
    <t xml:space="preserve">Bougoudalé  </t>
  </si>
  <si>
    <t>036000434A</t>
  </si>
  <si>
    <t>ENT. MAMADY SINE SOLOMANE S.</t>
  </si>
  <si>
    <t>036000456E</t>
  </si>
  <si>
    <t>DAOUDA SANGARE</t>
  </si>
  <si>
    <t xml:space="preserve">Bougoudale Yallankoro-Soloba </t>
  </si>
  <si>
    <t>036000476G</t>
  </si>
  <si>
    <t>GIE SABOUGNUMA</t>
  </si>
  <si>
    <t xml:space="preserve">BOUGOUDALE  </t>
  </si>
  <si>
    <t>081101514J</t>
  </si>
  <si>
    <t>APPRO SERVICE MALI</t>
  </si>
  <si>
    <t xml:space="preserve">Imm. Appart city route Ibrahima Ly-Boutique N°6 </t>
  </si>
  <si>
    <t>081113525C</t>
  </si>
  <si>
    <t>PHARMACIE OFFICINE ANTA</t>
  </si>
  <si>
    <t>Banconi plateau, Rue 189 Porte 527 BOA025176038001</t>
  </si>
  <si>
    <t>081114929N</t>
  </si>
  <si>
    <t>A.O.F NOBEL</t>
  </si>
  <si>
    <t>Bamako korofina Nord BP: 1448</t>
  </si>
  <si>
    <t>081133588W</t>
  </si>
  <si>
    <t>MAXI CAR GLOBAL SERVICES</t>
  </si>
  <si>
    <t xml:space="preserve">Route de Koulikoro Bamako </t>
  </si>
  <si>
    <t>082200523J</t>
  </si>
  <si>
    <t>Computech Sarl</t>
  </si>
  <si>
    <t xml:space="preserve">Imm. Amadou Baouro Cissé Bamako </t>
  </si>
  <si>
    <t xml:space="preserve">Hamdallaye ACI 2000, rue 311 Bamako </t>
  </si>
  <si>
    <t>082207315G</t>
  </si>
  <si>
    <t xml:space="preserve">Imm.7 village en face de la patisserie Phoenicia </t>
  </si>
  <si>
    <t>082208985L</t>
  </si>
  <si>
    <t>ETS ADAMA KEITA</t>
  </si>
  <si>
    <t>082219817V</t>
  </si>
  <si>
    <t>SOCIETE GEN. NEGOCE - DISTRIB.</t>
  </si>
  <si>
    <t xml:space="preserve">Hippodrome, rue 232 porte 1279, Bamako </t>
  </si>
  <si>
    <t>082221824R</t>
  </si>
  <si>
    <t>AFRICAN TRADE MRKT AND SVCES</t>
  </si>
  <si>
    <t xml:space="preserve">Boulevard du peuple face Etat Major Medine </t>
  </si>
  <si>
    <t>082225714D</t>
  </si>
  <si>
    <t>TELLY MAHAMADOU</t>
  </si>
  <si>
    <t>BAMAKO MALI BP: 18 NIF:082225714 D</t>
  </si>
  <si>
    <t>082235677V</t>
  </si>
  <si>
    <t>CITY PHONE</t>
  </si>
  <si>
    <t>Imm. Kouma place de souvenir face l'ex cinema vox Bamako</t>
  </si>
  <si>
    <t>083200516L</t>
  </si>
  <si>
    <t>PME ASSISTANCE MALI</t>
  </si>
  <si>
    <t>QUINCAILLERIE ELECTRI SYMPA</t>
  </si>
  <si>
    <t>Marché Dibida Magasin nºD 64 Marché de N'Golonina à côté de la station Oillibya</t>
  </si>
  <si>
    <t>083203769K</t>
  </si>
  <si>
    <t>GROUPE CISSE MALI IE</t>
  </si>
  <si>
    <t xml:space="preserve">Rue Mage - Porte 421 Dibida </t>
  </si>
  <si>
    <t>083204057A</t>
  </si>
  <si>
    <t xml:space="preserve">Marché Dibida-Face Marché Publics (DGMP) </t>
  </si>
  <si>
    <t>083205062K</t>
  </si>
  <si>
    <t>YACOUBA THIERO</t>
  </si>
  <si>
    <t xml:space="preserve">Imm.Alpha Gambie Dibida Marché </t>
  </si>
  <si>
    <t>083300160N</t>
  </si>
  <si>
    <t>MEDIA TECH</t>
  </si>
  <si>
    <t xml:space="preserve">Faso Kanu,  </t>
  </si>
  <si>
    <t>083300326J</t>
  </si>
  <si>
    <t>CABINET ABT CONSEIL FISCAL</t>
  </si>
  <si>
    <t xml:space="preserve">Rue 378-ACI 2000  </t>
  </si>
  <si>
    <t>083300692K</t>
  </si>
  <si>
    <t>IMPRIMERIE NOUVELLE YAMOUSSA</t>
  </si>
  <si>
    <t xml:space="preserve">Badialan III, rue 495, porte 235, Bamako </t>
  </si>
  <si>
    <t>083300789M</t>
  </si>
  <si>
    <t>Etude Me Mamadou Kanda KEITA</t>
  </si>
  <si>
    <t>083301895V</t>
  </si>
  <si>
    <t>BLANGALAMA SERVICES SARL</t>
  </si>
  <si>
    <t xml:space="preserve">Diafrana Bamako  </t>
  </si>
  <si>
    <t>08331156K</t>
  </si>
  <si>
    <t>CALIFORNIA SHOP - ONE WAY</t>
  </si>
  <si>
    <t xml:space="preserve">NIARELA RUE 376 -PORTE 101  </t>
  </si>
  <si>
    <t>083311644X</t>
  </si>
  <si>
    <t>BOUSSANGA BTP-SARL</t>
  </si>
  <si>
    <t>083312687D</t>
  </si>
  <si>
    <t>AQ AFRIQUELECT-SARL</t>
  </si>
  <si>
    <t xml:space="preserve">Marché Dibida  </t>
  </si>
  <si>
    <t>083316303G</t>
  </si>
  <si>
    <t>IPROCESS TECHNOLOGIES</t>
  </si>
  <si>
    <t>083316569C</t>
  </si>
  <si>
    <t>FOUSSENI SAMAKE</t>
  </si>
  <si>
    <t xml:space="preserve">Marché Dibida Imm.Beidy Coulibaly </t>
  </si>
  <si>
    <t>083318418X</t>
  </si>
  <si>
    <t>LION MULTI SERVICE- SEYDOU T.</t>
  </si>
  <si>
    <t xml:space="preserve">Market Dibida Bamako  </t>
  </si>
  <si>
    <t>083323137Y</t>
  </si>
  <si>
    <t>BOUREIMA TIMBINE</t>
  </si>
  <si>
    <t xml:space="preserve">BAMAKO-COURA EN FACE DU JARDIN OMVS </t>
  </si>
  <si>
    <t>083327794G</t>
  </si>
  <si>
    <t>SAMTRA ELECTRONIIQUE</t>
  </si>
  <si>
    <t xml:space="preserve">Quartier du fleuve face à l'IBG </t>
  </si>
  <si>
    <t>083327834F</t>
  </si>
  <si>
    <t>PRIMA DISTRIBUTION SARL</t>
  </si>
  <si>
    <t xml:space="preserve">Niarela, rue 402 ports 63 à coté de Ngolonina Bamako </t>
  </si>
  <si>
    <t>083328724V</t>
  </si>
  <si>
    <t>LA REFERENCE MULTI SCES MLI</t>
  </si>
  <si>
    <t>Centre commercial rue Loverain Imm. MALIMAG BKO</t>
  </si>
  <si>
    <t>083330189E</t>
  </si>
  <si>
    <t>MALI SATELLITE SYSTEME</t>
  </si>
  <si>
    <t>Bamako (Mali) Coodonnée Bancaire:BSIC-MALI compte:030102000115 RIB 58</t>
  </si>
  <si>
    <t>083330328B</t>
  </si>
  <si>
    <t>ETS YOUSSOUF SOUMAORO</t>
  </si>
  <si>
    <t xml:space="preserve">Quartier du fleuve face CMSS Immeuble Ibrahim KONTAO </t>
  </si>
  <si>
    <t>E.E.D. SARL</t>
  </si>
  <si>
    <t xml:space="preserve">Marché Dibida Bamako  </t>
  </si>
  <si>
    <t>084100505N</t>
  </si>
  <si>
    <t>SENI KAMITE SADIPAL</t>
  </si>
  <si>
    <t xml:space="preserve">Marché Dibida Boutique N°9  </t>
  </si>
  <si>
    <t>ET.A.SI</t>
  </si>
  <si>
    <t>Bamako Hamdallaye ACI 2000 Avenue Cheick Zayed Porte 2204</t>
  </si>
  <si>
    <t>084102583G</t>
  </si>
  <si>
    <t>AMATRA - MULTI - SERVICES - SA</t>
  </si>
  <si>
    <t>084104772Y</t>
  </si>
  <si>
    <t>DS-ELECTRONIQUE</t>
  </si>
  <si>
    <t xml:space="preserve">Lafiabougou rue 220-porte 337 Bamako </t>
  </si>
  <si>
    <t>084104973C</t>
  </si>
  <si>
    <t>TRANSCOM</t>
  </si>
  <si>
    <t>Avenue Checik Zayed Immeuble Ali BABA ACI 2000</t>
  </si>
  <si>
    <t>08411076Y</t>
  </si>
  <si>
    <t>E.B.K (Entr. Bourama KEITA)</t>
  </si>
  <si>
    <t xml:space="preserve">Djikoroni Para, rue 73, porte05 </t>
  </si>
  <si>
    <t>084111799F</t>
  </si>
  <si>
    <t>BETI INTERNATIONAL</t>
  </si>
  <si>
    <t xml:space="preserve">Hamdalaye Marche Rue 42 porte 774 </t>
  </si>
  <si>
    <t>084115353T</t>
  </si>
  <si>
    <t>FATOUMATA SIDIBE DIARRA/AVOCAT</t>
  </si>
  <si>
    <t>084118761M</t>
  </si>
  <si>
    <t>AT-SERVICES</t>
  </si>
  <si>
    <t xml:space="preserve">Djicoroni Para Cité des infirmiers </t>
  </si>
  <si>
    <t>084119892W</t>
  </si>
  <si>
    <t>PYRAMIS AUDIT ET CONSEIL</t>
  </si>
  <si>
    <t>HAMDALLAYE ACI 2000 RUE 380 FACE AU PALAIS DES SPORTS</t>
  </si>
  <si>
    <t>084120998K</t>
  </si>
  <si>
    <t>SAFETY VOYAGES SERVICES SARL S</t>
  </si>
  <si>
    <t xml:space="preserve">Hamdallaye ACI 2000 Imm.SAFETY </t>
  </si>
  <si>
    <t>084123202N</t>
  </si>
  <si>
    <t>SOKAYA SERVICES</t>
  </si>
  <si>
    <t xml:space="preserve">Bamako/Lafiabougou Rue 416, Porte 433 </t>
  </si>
  <si>
    <t>084124229W</t>
  </si>
  <si>
    <t>HOTEL SHERATON</t>
  </si>
  <si>
    <t xml:space="preserve">Hamdallaye ACI 2000 Bamako </t>
  </si>
  <si>
    <t>084124341J</t>
  </si>
  <si>
    <t>OUMAR DEMBA BAH</t>
  </si>
  <si>
    <t xml:space="preserve">Hamdalaye ACI 2000 Face au palais des sports </t>
  </si>
  <si>
    <t>084125129V</t>
  </si>
  <si>
    <t>OUSMANE DIABATE</t>
  </si>
  <si>
    <t>084129983E</t>
  </si>
  <si>
    <t>GIE FOKABEN MULTI-SERVICES</t>
  </si>
  <si>
    <t>084131333G</t>
  </si>
  <si>
    <t>ISSA SIDIBE MENUISIER</t>
  </si>
  <si>
    <t>Bounoukobougou En face de la Boutique Mini prix</t>
  </si>
  <si>
    <t>084132724M</t>
  </si>
  <si>
    <t>SGSIM CORPORATION SARL</t>
  </si>
  <si>
    <t>CITE EL FARAKO Hamdallaye ACI2000, Rue 0812 porte 10 Bamako</t>
  </si>
  <si>
    <t>084132948Y</t>
  </si>
  <si>
    <t>GKS LOGISTICS</t>
  </si>
  <si>
    <t xml:space="preserve">Hamdallaye ACI 2000 Rue des flamboyants Bamako </t>
  </si>
  <si>
    <t>085104310J</t>
  </si>
  <si>
    <t>LABOTECH SERVICE SARL</t>
  </si>
  <si>
    <t xml:space="preserve">Quartier Mali ACI 300 </t>
  </si>
  <si>
    <t xml:space="preserve">Balaban coura, rue 260 porte 2649 </t>
  </si>
  <si>
    <t>085115952M</t>
  </si>
  <si>
    <t>ETG ENTREPRISE GENERALE</t>
  </si>
  <si>
    <t xml:space="preserve">Daoudabougou, rue 345 porte 119 Bamako </t>
  </si>
  <si>
    <t>PROJECT PROD.INTER. ( PPI )</t>
  </si>
  <si>
    <t xml:space="preserve">Imm.Soya Bathily, Saba, rue 24 Commune V Bamako </t>
  </si>
  <si>
    <t>085120175P</t>
  </si>
  <si>
    <t>OUATTPRO SARL</t>
  </si>
  <si>
    <t>Baco Djicoroni ACI, Rue 691, Porte 297 BPE 2680</t>
  </si>
  <si>
    <t>085122018W</t>
  </si>
  <si>
    <t>VENISE DISTRIBUTON</t>
  </si>
  <si>
    <t xml:space="preserve">IMM EX BAR Mali  </t>
  </si>
  <si>
    <t>085122234M</t>
  </si>
  <si>
    <t>MERIDIEN</t>
  </si>
  <si>
    <t xml:space="preserve">Bacodjicoroni ACI  </t>
  </si>
  <si>
    <t>08512332N</t>
  </si>
  <si>
    <t>G.N.M. DISTRIBUTION</t>
  </si>
  <si>
    <t xml:space="preserve">Marché Dibida Bamako-Coura Bamako </t>
  </si>
  <si>
    <t>085123627E</t>
  </si>
  <si>
    <t>DIAKITE CONSULTING SARL</t>
  </si>
  <si>
    <t xml:space="preserve">Kalaban-coura, rue 447 route Garantiguibougou lot 566 </t>
  </si>
  <si>
    <t>085127932N</t>
  </si>
  <si>
    <t>EMATIC SARL</t>
  </si>
  <si>
    <t xml:space="preserve">Kalaban-coura  </t>
  </si>
  <si>
    <t>085130670J</t>
  </si>
  <si>
    <t>LAQQAL SARL</t>
  </si>
  <si>
    <t xml:space="preserve">Bacodjicoroni-BKO 4143, Rue822 </t>
  </si>
  <si>
    <t>085131885B</t>
  </si>
  <si>
    <t>TOOBON SERVICE</t>
  </si>
  <si>
    <t xml:space="preserve">Kalanba Coura Ext-sud Rue: 708, porte 61 </t>
  </si>
  <si>
    <t>086100079T</t>
  </si>
  <si>
    <t>Ste Ind Emballage &amp; Condit</t>
  </si>
  <si>
    <t>Zone Industrielle Route de Sotuba Rue 851 Face Centrale EDM Balingue</t>
  </si>
  <si>
    <t xml:space="preserve">AVENUE OUA SOGONIKO  </t>
  </si>
  <si>
    <t>086107562B</t>
  </si>
  <si>
    <t>DIARRA TRANSPORT</t>
  </si>
  <si>
    <t xml:space="preserve">Sogoniko zone commerciale  </t>
  </si>
  <si>
    <t>086111993M</t>
  </si>
  <si>
    <t>SOULEYMANE DIABATE</t>
  </si>
  <si>
    <t xml:space="preserve">Niamakoro -koko Rue 544 Porte 223 </t>
  </si>
  <si>
    <t>086117047A</t>
  </si>
  <si>
    <t>BAKO AUTO</t>
  </si>
  <si>
    <t xml:space="preserve">Faso-kanu  </t>
  </si>
  <si>
    <t>086117077E</t>
  </si>
  <si>
    <t>HAROUNA DRAME-EXPERT COMPTABLE</t>
  </si>
  <si>
    <t xml:space="preserve">FALADIE RUE 418 - P83  </t>
  </si>
  <si>
    <t xml:space="preserve">Imm Bemba Bagayogo  </t>
  </si>
  <si>
    <t>086124814N</t>
  </si>
  <si>
    <t>PELICAN AUTOS-sarl</t>
  </si>
  <si>
    <t xml:space="preserve">Bamako-Niamakoro Cité Unicef Rue: 133 porte 191 </t>
  </si>
  <si>
    <t>TMK SARL</t>
  </si>
  <si>
    <t xml:space="preserve">Sogoniko-Avenue de l'OUA Immeuble Karamoko KANE </t>
  </si>
  <si>
    <t>086127089T</t>
  </si>
  <si>
    <t>SYLLA &amp; ASSOCIES SARL</t>
  </si>
  <si>
    <t>RUE 123 SOGONIKO IMM DIARRA TRANSPORT</t>
  </si>
  <si>
    <t>086127152T</t>
  </si>
  <si>
    <t>ETABLIS. DIAKITE - SOULEYMANE</t>
  </si>
  <si>
    <t xml:space="preserve">Imm. DAFELA, face mosquée des Halles de Bamako </t>
  </si>
  <si>
    <t>086127356T</t>
  </si>
  <si>
    <t>CONCEPT-TRADE-SERVICES</t>
  </si>
  <si>
    <t xml:space="preserve">Magnambougou rue 295-porte 102  </t>
  </si>
  <si>
    <t xml:space="preserve">Faladiè SEMA Rue 886B Porte 667 </t>
  </si>
  <si>
    <t>086129158B</t>
  </si>
  <si>
    <t>SOCIM.SARL</t>
  </si>
  <si>
    <t>086129779K</t>
  </si>
  <si>
    <t>PACIFIC SERVICES MALI</t>
  </si>
  <si>
    <t xml:space="preserve">Bamako-Sogoniko Av. OUA pres de Gare Bittar </t>
  </si>
  <si>
    <t>086129951R</t>
  </si>
  <si>
    <t>AFRICA CONSTRUCTION CORP</t>
  </si>
  <si>
    <t xml:space="preserve">Yimadjo face stade 26 mars Bamako </t>
  </si>
  <si>
    <t>086130204D</t>
  </si>
  <si>
    <t>DINA VOYAGES</t>
  </si>
  <si>
    <t>Sogoniko, Avenue de l'OUA Imm. KONATE et fils Bamako</t>
  </si>
  <si>
    <t>SALAM NEGOCE</t>
  </si>
  <si>
    <t xml:space="preserve">Dibida derrière la SOMALIBO  </t>
  </si>
  <si>
    <t>086132052D</t>
  </si>
  <si>
    <t>ETS MAMADOU DIENTA</t>
  </si>
  <si>
    <t>Marché Dibida Imm. ANPE face pharmacie populaire du Mali PPM</t>
  </si>
  <si>
    <t>086134188A</t>
  </si>
  <si>
    <t>GLOBAL SERVICES</t>
  </si>
  <si>
    <t>086135258K</t>
  </si>
  <si>
    <t>RESULT SARL</t>
  </si>
  <si>
    <t xml:space="preserve">FALADIE SEMA RUE 81 PORTE 310 </t>
  </si>
  <si>
    <t>086140690N</t>
  </si>
  <si>
    <t>EGD SARL</t>
  </si>
  <si>
    <t xml:space="preserve">Faladie Rue du gouverneur </t>
  </si>
  <si>
    <t>086140719V</t>
  </si>
  <si>
    <t>RAHMA SERVICES</t>
  </si>
  <si>
    <t xml:space="preserve">Magnambougou, rue 328 porte 257 </t>
  </si>
  <si>
    <t>086143713P</t>
  </si>
  <si>
    <t>BARA SERVICES-SARL</t>
  </si>
  <si>
    <t xml:space="preserve">Faladjè derrière 10 arrondissement </t>
  </si>
  <si>
    <t>086145062R</t>
  </si>
  <si>
    <t>AMH SARL</t>
  </si>
  <si>
    <t>Magnambougou Fasso Kanu Rue 99 Porte 446</t>
  </si>
  <si>
    <t>086145308T</t>
  </si>
  <si>
    <t>GRED SARL</t>
  </si>
  <si>
    <t xml:space="preserve">Bamako Missabougou  </t>
  </si>
  <si>
    <t>087800063E</t>
  </si>
  <si>
    <t>DUPE SA</t>
  </si>
  <si>
    <t xml:space="preserve">Rue 850, Bamako  </t>
  </si>
  <si>
    <t>087800222W</t>
  </si>
  <si>
    <t>GRAPHIQUE INDUSTRIE</t>
  </si>
  <si>
    <t>Bamako-Mali Av. Cheick Zayed Hamdal B.P:2412</t>
  </si>
  <si>
    <t>YARAOIL</t>
  </si>
  <si>
    <t>Faladie Avenue de l'OUA BP 2998 Bamako</t>
  </si>
  <si>
    <t>087800727W</t>
  </si>
  <si>
    <t>SOMAGEP SA</t>
  </si>
  <si>
    <t>AGRICULTURE DE YANFOLILA</t>
  </si>
  <si>
    <t xml:space="preserve">ACI 2000-Bamako  </t>
  </si>
  <si>
    <t>Ben Abdoulahi Ibrahim TAHAR</t>
  </si>
  <si>
    <t xml:space="preserve">Inspecteur Village CAN/Sikasso </t>
  </si>
  <si>
    <t>CENTRE SANTE REFER. YANFOLILA</t>
  </si>
  <si>
    <t>V082233049</t>
  </si>
  <si>
    <t>ZEN PETROLEUM MALI S.A.</t>
  </si>
  <si>
    <t xml:space="preserve">Villa A6-Cité du Niger 3 Bamako </t>
  </si>
  <si>
    <t>SOCIETE DE FORAGES ET DE TRAVAUX PUBLICS (S.F.T.P)</t>
  </si>
  <si>
    <t>Hotel Kamankole a Kayes BP:02 Tel 21 52 10 79 Fax 21 52 62 41Tel 21 52 10 79 Fax 21 52 62 41</t>
  </si>
  <si>
    <t>011002649N</t>
  </si>
  <si>
    <t>SOCIETE BARAKA PRODUITS PETROLIERS</t>
  </si>
  <si>
    <t>ROUTE DU 30M-NIAMAKORO-BPE: 245 - BAMAKO - MALI Tel:20 20 18 19/76 59 61 81</t>
  </si>
  <si>
    <t>SOCIETE GENERALE DE TRANSIT (SOGETRA)</t>
  </si>
  <si>
    <t>Im Amadou Baouro Cisse-Bamako MALI Bp29942233156/2233157</t>
  </si>
  <si>
    <t>Transport et logistiques</t>
  </si>
  <si>
    <t>BACODJICORONI ACI_x000D_
RUE 589, PORTE 510_x000D_
 - BAMAKO_x000D_
District de Bamako_x000D_
ML - MALI</t>
  </si>
  <si>
    <t>Location Citernes-Arrosage</t>
  </si>
  <si>
    <t xml:space="preserve">087800040B </t>
  </si>
  <si>
    <t>Société des Mines de Syama S.A. *</t>
  </si>
  <si>
    <t>Quartier Badalabougou BPE 1582 Rue 50 Porte 688 Tel:(+223)20 22 24 33 Fax: (+223) 20 22 91 40</t>
  </si>
  <si>
    <t>Traitement Minerais</t>
  </si>
  <si>
    <t>BP:1088 Zone Industrielle.Bamako20214219/20219200</t>
  </si>
  <si>
    <t>Sans NIF</t>
  </si>
  <si>
    <t>GARDE NATIONALE</t>
  </si>
  <si>
    <t>Garde Nationale Sikasso 69 56 90 46</t>
  </si>
  <si>
    <t>GENDARMERIE NATIONALE\LEGION DE SIKASSO</t>
  </si>
  <si>
    <t>Gendarmerie Escadron 3/1 Sikasso 21 62 01 61</t>
  </si>
  <si>
    <t>036000048J</t>
  </si>
  <si>
    <t>PHARMACIE FAKALAN(ISMAILA DIAWARA)</t>
  </si>
  <si>
    <t>PHARMACIE</t>
  </si>
  <si>
    <t>036000375G</t>
  </si>
  <si>
    <t>PHARMACIE BASALI KALANA</t>
  </si>
  <si>
    <t>082232621E</t>
  </si>
  <si>
    <t>DC DIAM Consult</t>
  </si>
  <si>
    <t>SERVICES ENTRETIEN</t>
  </si>
  <si>
    <t>083301542J</t>
  </si>
  <si>
    <t>TELEPHONE</t>
  </si>
  <si>
    <t>083322710V</t>
  </si>
  <si>
    <t>SSE(Sonikara Solar Electrique)</t>
  </si>
  <si>
    <t>FORAGE EAU</t>
  </si>
  <si>
    <t>ENVIRONMENT &amp; SOCIAL DEVELOP(ESDCO)</t>
  </si>
  <si>
    <t>ETUDES IMPACT SOCIO ENVIRONNEMENTALES</t>
  </si>
  <si>
    <t>EDM SA</t>
  </si>
  <si>
    <t>ELECTRICITE</t>
  </si>
  <si>
    <t>Entreprise Salif Doumbia</t>
  </si>
  <si>
    <t xml:space="preserve"> 086125647T</t>
  </si>
  <si>
    <t>Entreprise Traore &amp; Freres SAR</t>
  </si>
  <si>
    <t>011000710C</t>
  </si>
  <si>
    <t>Societe Abdou Dramane Bathily</t>
  </si>
  <si>
    <t>011001574X</t>
  </si>
  <si>
    <t>ASSOCIATION NETAASO</t>
  </si>
  <si>
    <t>SNIAF SERVICES SARL</t>
  </si>
  <si>
    <t>011010738T</t>
  </si>
  <si>
    <t>M3C SARLU</t>
  </si>
  <si>
    <t>011013093 H</t>
  </si>
  <si>
    <t>GTA CAR GLASS</t>
  </si>
  <si>
    <t>011018858N</t>
  </si>
  <si>
    <t>GIE Sissoko &amp; Freres</t>
  </si>
  <si>
    <t>014000751N</t>
  </si>
  <si>
    <t>PHARMACIE DE LA FALEME</t>
  </si>
  <si>
    <t>014000756W</t>
  </si>
  <si>
    <t>RESTAURANT EMPIRE  FALEME</t>
  </si>
  <si>
    <t>014000806E</t>
  </si>
  <si>
    <t>PHARMACIE DOUSSOU DIALLO</t>
  </si>
  <si>
    <t>014000834L</t>
  </si>
  <si>
    <t>Association Jeunes pour le Dev</t>
  </si>
  <si>
    <t>014000861H</t>
  </si>
  <si>
    <t>Entreprise Kandjonna SARL</t>
  </si>
  <si>
    <t>014000947N</t>
  </si>
  <si>
    <t>Fode Sissoko</t>
  </si>
  <si>
    <t>014000987 E</t>
  </si>
  <si>
    <t>GIE Soutoukoto de Baboto</t>
  </si>
  <si>
    <t>025011344Y</t>
  </si>
  <si>
    <t>Entreprise Issa Mariko</t>
  </si>
  <si>
    <t>025011475 Y</t>
  </si>
  <si>
    <t>025020449L</t>
  </si>
  <si>
    <t>Entreprise Adama et Bourama en</t>
  </si>
  <si>
    <t>025025426G</t>
  </si>
  <si>
    <t>Entreprise des Travaux d'Ingen</t>
  </si>
  <si>
    <t>025029290K</t>
  </si>
  <si>
    <t>Entreprise Abdoulaye Karambiry</t>
  </si>
  <si>
    <t>025029341G</t>
  </si>
  <si>
    <t>Societe Global Bara Services S</t>
  </si>
  <si>
    <t>031001603 E</t>
  </si>
  <si>
    <t>GIE Faso-Deme</t>
  </si>
  <si>
    <t>031005188G</t>
  </si>
  <si>
    <t>GIE Imam Moussa Traore</t>
  </si>
  <si>
    <t>032000690 G</t>
  </si>
  <si>
    <t>Entreprise Abdoulaye Samake</t>
  </si>
  <si>
    <t>032001720T</t>
  </si>
  <si>
    <t>Entreprise Bemba et Fils</t>
  </si>
  <si>
    <t>0330000166E</t>
  </si>
  <si>
    <t>Entreprise Issiaka Kone</t>
  </si>
  <si>
    <t>041015530Y</t>
  </si>
  <si>
    <t>3R SARL</t>
  </si>
  <si>
    <t>La Malienne de l'Automobile</t>
  </si>
  <si>
    <t>CONSORTIUM D'ENTREPRISE AFRICA</t>
  </si>
  <si>
    <t>SPORT AGREMENT ESPACE VERT</t>
  </si>
  <si>
    <t>081120866M</t>
  </si>
  <si>
    <t>Global Services Informatique</t>
  </si>
  <si>
    <t>081120961 P</t>
  </si>
  <si>
    <t>MA-SUD SARL</t>
  </si>
  <si>
    <t>081121315P</t>
  </si>
  <si>
    <t>SANTAMBA GIE</t>
  </si>
  <si>
    <t>081123115M</t>
  </si>
  <si>
    <t>Centre des Metiers African Ins</t>
  </si>
  <si>
    <t>082103270R</t>
  </si>
  <si>
    <t>Maitre Mama Kone</t>
  </si>
  <si>
    <t>COMPUTECH</t>
  </si>
  <si>
    <t>082200889M</t>
  </si>
  <si>
    <t>Societe des Instruments de Pes</t>
  </si>
  <si>
    <t>082205594D</t>
  </si>
  <si>
    <t>FI-Transit sarl</t>
  </si>
  <si>
    <t>African Trade Market and Servi</t>
  </si>
  <si>
    <t>082226026G</t>
  </si>
  <si>
    <t>Societe Miniere du Mali SARL</t>
  </si>
  <si>
    <t>082228466X</t>
  </si>
  <si>
    <t>Topo Concept</t>
  </si>
  <si>
    <t>082228521J</t>
  </si>
  <si>
    <t>BADARA ALIOU DJIRE</t>
  </si>
  <si>
    <t>082233689L</t>
  </si>
  <si>
    <t>Alliance pour le Developpment</t>
  </si>
  <si>
    <t>083201360J</t>
  </si>
  <si>
    <t>CABINET FISCAL CHARLES BLONDA</t>
  </si>
  <si>
    <t>083201526E</t>
  </si>
  <si>
    <t>Mali Protection des Cultures</t>
  </si>
  <si>
    <t>083201680 F</t>
  </si>
  <si>
    <t>TECHNOLAB</t>
  </si>
  <si>
    <t>083201874 H</t>
  </si>
  <si>
    <t>MATRANS MALI SARL</t>
  </si>
  <si>
    <t>083203517 W</t>
  </si>
  <si>
    <t>TOPOCENTER</t>
  </si>
  <si>
    <t>083300297G</t>
  </si>
  <si>
    <t>B.R.E.E.S.S. SARL</t>
  </si>
  <si>
    <t>083301775P</t>
  </si>
  <si>
    <t>Entreprise Mme Kansaye Aissata</t>
  </si>
  <si>
    <t>Blangalama Service SARL</t>
  </si>
  <si>
    <t>083331522H</t>
  </si>
  <si>
    <t>083336024K</t>
  </si>
  <si>
    <t>Entreprise Samake-BTP</t>
  </si>
  <si>
    <t>084100444J</t>
  </si>
  <si>
    <t>LE GUIDE</t>
  </si>
  <si>
    <t>Etablissement Adama Sidibe</t>
  </si>
  <si>
    <t>084102034 E</t>
  </si>
  <si>
    <t>TRANSIT MANUTENTION SERVICES</t>
  </si>
  <si>
    <t>084114476Y</t>
  </si>
  <si>
    <t>Keit Mobiles SARL</t>
  </si>
  <si>
    <t>084125253 P</t>
  </si>
  <si>
    <t>Tesla Solutions SARL</t>
  </si>
  <si>
    <t>Orezone Drilling Mali SARL</t>
  </si>
  <si>
    <t>085103186X</t>
  </si>
  <si>
    <t>SERVICES INFORMATIQUE ET GENIE</t>
  </si>
  <si>
    <t>EMDTF (ENTREPRISE MORY D TRAOR</t>
  </si>
  <si>
    <t>085107516R</t>
  </si>
  <si>
    <t>ZOUB REACTIFS</t>
  </si>
  <si>
    <t>085119309V</t>
  </si>
  <si>
    <t>MANUNET SERVICES SARL</t>
  </si>
  <si>
    <t>085120511W</t>
  </si>
  <si>
    <t>Unite de Formation en Telecomm</t>
  </si>
  <si>
    <t>Societe des Travaux Industriel</t>
  </si>
  <si>
    <t>085128803 V</t>
  </si>
  <si>
    <t>Ecole de langue canado-america</t>
  </si>
  <si>
    <t>085141873W</t>
  </si>
  <si>
    <t>PRESTIMA SARL</t>
  </si>
  <si>
    <t>086103118D</t>
  </si>
  <si>
    <t>Dambo Auto Pieces</t>
  </si>
  <si>
    <t>086119522G</t>
  </si>
  <si>
    <t>Groupe Societe Ahmed Barry et</t>
  </si>
  <si>
    <t>Laboratoire de Geni Civil</t>
  </si>
  <si>
    <t>Carriers et Chaux du Mali SA</t>
  </si>
  <si>
    <t>086123984 K</t>
  </si>
  <si>
    <t>AEMS</t>
  </si>
  <si>
    <t>086124008E</t>
  </si>
  <si>
    <t>Azerty SARL</t>
  </si>
  <si>
    <t>086126299M</t>
  </si>
  <si>
    <t>PHARMACIE DJEMA DR BA ALY DAFF</t>
  </si>
  <si>
    <t>086128187 L</t>
  </si>
  <si>
    <t>Delta 7 Services SARL</t>
  </si>
  <si>
    <t>086128214 R</t>
  </si>
  <si>
    <t>G.I.E les Amis de la Nature</t>
  </si>
  <si>
    <t>086130949 K</t>
  </si>
  <si>
    <t>Entreprise Froid Service</t>
  </si>
  <si>
    <t>086132648 M</t>
  </si>
  <si>
    <t>Auto Casse Nouhoum Traore</t>
  </si>
  <si>
    <t>086134039 C</t>
  </si>
  <si>
    <t>African Services Company SARL</t>
  </si>
  <si>
    <t>086135871E</t>
  </si>
  <si>
    <t>Djebe Yiriwa SARL</t>
  </si>
  <si>
    <t>086139858T</t>
  </si>
  <si>
    <t>Metalic Construction Services</t>
  </si>
  <si>
    <t>086149737 F</t>
  </si>
  <si>
    <t>0866126048J</t>
  </si>
  <si>
    <t>ETS BAH ALY DAFF</t>
  </si>
  <si>
    <t>087800173 Y</t>
  </si>
  <si>
    <t>087800564H</t>
  </si>
  <si>
    <t>ETS DIONKE YARANANGORE</t>
  </si>
  <si>
    <t>087800654 H</t>
  </si>
  <si>
    <t>Yara-Oil SA</t>
  </si>
  <si>
    <t>400100141V</t>
  </si>
  <si>
    <t>Universite des Sciences Techni</t>
  </si>
  <si>
    <t>Agribusiness Centre</t>
  </si>
  <si>
    <t>Autorite Malienne des Telecomm</t>
  </si>
  <si>
    <t>Cabinet d'Avocats - Me Issaka</t>
  </si>
  <si>
    <t>Cantonnement des eaux et Foret</t>
  </si>
  <si>
    <t>Dadi et Gnatohon Conseil</t>
  </si>
  <si>
    <t>Danaya Voyages</t>
  </si>
  <si>
    <t>Direction Regionale dela Prote</t>
  </si>
  <si>
    <t>Groupe Arc-en-Ciel SARL</t>
  </si>
  <si>
    <t>Societe de Gestion et d'Exploi</t>
  </si>
  <si>
    <t>0086127989T</t>
  </si>
  <si>
    <t>Sogoniko Immeuble_x000D_
Diarra Ranport Rue:123_x000D_
 - Bamako_x000D_
Mali_x000D_
ML - MALI</t>
  </si>
  <si>
    <t>Assistance Comptable</t>
  </si>
  <si>
    <t>HOTEL KAMANKOLE A KAYES_x000D_
 - KAYES_x000D_
ML - MALI</t>
  </si>
  <si>
    <t>025005954N</t>
  </si>
  <si>
    <t>ETCGA</t>
  </si>
  <si>
    <t>KALABAN CORO
IMMEUBLE KONE
 - BAMAKO
Tel: 74 37 63 40/60 11 42 05</t>
  </si>
  <si>
    <t>025019992M</t>
  </si>
  <si>
    <t>SERVICES CORPORATION SARL</t>
  </si>
  <si>
    <t>BP E 1240_x000D_
TBA_x000D_
 - KATI_x000D_
CERCLE DE KATI_x000D_
ML - MALI</t>
  </si>
  <si>
    <t>031004412H</t>
  </si>
  <si>
    <t>SOUMAILA BERTHE</t>
  </si>
  <si>
    <t>LAFIABOUGOU, SIKASSO_x000D_
DATA REQUIRED_x000D_
 - DATA REQUIRED_x000D_
MALI_x000D_
ML - MALI</t>
  </si>
  <si>
    <t>NOUMOUSSO_x000D_
KADIOLO_x000D_
BP13 - _x000D_
ML - MALI</t>
  </si>
  <si>
    <t>033000234K</t>
  </si>
  <si>
    <t>BOUBACAR SANGARE</t>
  </si>
  <si>
    <t>Cercle de Kadiolo_x000D_
 - Fourou_x000D_
ML - MALI</t>
  </si>
  <si>
    <t>033000244W</t>
  </si>
  <si>
    <t>SEYDOU SOGODOGO SOUDEUR - TRANSPORTEUR BANANSO</t>
  </si>
  <si>
    <t>BONANSO CERCLE DE KADIOLO75364537</t>
  </si>
  <si>
    <t>Location Bus de transport de personnel</t>
  </si>
  <si>
    <t>033000265C</t>
  </si>
  <si>
    <t>SEYDOU KONE DIT P.D.G</t>
  </si>
  <si>
    <t>Fourou_x000D_
Cercle de Kadiolo_x000D_
 - Fourou_x000D_
ML - MALI</t>
  </si>
  <si>
    <t>OFFICINE MANKOURA KONE</t>
  </si>
  <si>
    <t>PRES DE LA BDM SA_x000D_
 - Fourou_x000D_
ML - MALI</t>
  </si>
  <si>
    <t>Achats Produits Pharmaceutiques</t>
  </si>
  <si>
    <t>033000502J</t>
  </si>
  <si>
    <t>SEYDOU SOGODOGO MAÇON</t>
  </si>
  <si>
    <t>Bananso Tel:90072366/74241201</t>
  </si>
  <si>
    <t>FOUROU_x000D_
CERCLE DE KADIOLO_x000D_
 - REGION DE DIKASSO_x000D_
ML - MALI</t>
  </si>
  <si>
    <t>033000654B</t>
  </si>
  <si>
    <t>Cercle de  Kadiolo_x000D_
Commune de Fourou_x000D_
 - Sikasso_x000D_
ML - MALI</t>
  </si>
  <si>
    <t>062100141R</t>
  </si>
  <si>
    <t>SOULEYMANE KONE - IMPRIMERIE LA PLUME</t>
  </si>
  <si>
    <t>Rue Titi Niaré Porte 692 Bamako Tel: 20 72 56 72</t>
  </si>
  <si>
    <t>Imprimérie</t>
  </si>
  <si>
    <t>08 4119132A</t>
  </si>
  <si>
    <t>Vaughan Avocats</t>
  </si>
  <si>
    <t>Hamdallaye ACI 2000_x000D_
Rue 394 Porte 950_x000D_
N/A - Bamako_x000D_
Mali_x000D_
District de Bamako_x000D_
ML - MALI</t>
  </si>
  <si>
    <t>Assistance Jurdique</t>
  </si>
  <si>
    <t>081113988F</t>
  </si>
  <si>
    <t>DOUGA-TOURS SERVICES SARL</t>
  </si>
  <si>
    <t>Sotuba pres du 3ieme Pont Bp: E1422 Bko20214167/66753610</t>
  </si>
  <si>
    <t>Location vehicules</t>
  </si>
  <si>
    <t>082103327E</t>
  </si>
  <si>
    <t>ELECTRONIC PERFORMANCE</t>
  </si>
  <si>
    <t>Bamako
Korofina
 - Bamako
Tel: 66 73 62 54</t>
  </si>
  <si>
    <t>BP: 2994, IMM ABC FACE STATION MOBI_x000D_
C B 2231_x000D_
 - BAMAKO_x000D_
District de Bamako_x000D_
ML - MALI</t>
  </si>
  <si>
    <t>SAER-EMPLOI</t>
  </si>
  <si>
    <t>HAMDALLAYE_x000D_
ACI 2000 RUE 311_x000D_
BP 1936 - BAMAKO_x000D_
DISTRICT DE BAMAKO_x000D_
ML - MALI</t>
  </si>
  <si>
    <t>Mise a disposition et Gestion Personnel</t>
  </si>
  <si>
    <t>BAGADADJI_x000D_
RUE 507_x000D_
BPE 1028 - BAMAKO_x000D_
ML - MALI</t>
  </si>
  <si>
    <t>082212043G</t>
  </si>
  <si>
    <t>TECHNIQUES NOUVELLES DE PLOMBERIE ET DE CLIMATISATION (TNPC)</t>
  </si>
  <si>
    <t>FASO KANOU_x000D_
RUE 28 PORTE 202_x000D_
 - BAMAKO_x000D_
Mali RC A3608/2004_x000D_
ML - MALI</t>
  </si>
  <si>
    <t>Entretien et Reparation climatiseur</t>
  </si>
  <si>
    <t>082217653G</t>
  </si>
  <si>
    <t>SOYA BATHILY</t>
  </si>
  <si>
    <t>Rue Briere de l'Isle Grand Marche Bamako BP145266 73 32 28/ 76 42 49 43</t>
  </si>
  <si>
    <t>Location villas</t>
  </si>
  <si>
    <t>082232757K</t>
  </si>
  <si>
    <t>FIMOCO SARL</t>
  </si>
  <si>
    <t>En Face de L'immeuble UMPP_x000D_
Route de Sotuba_x000D_
 - BAMAKO_x000D_
District de Bamako_x000D_
ML - MALI</t>
  </si>
  <si>
    <t>Assistance Administrative</t>
  </si>
  <si>
    <t>Marche Dibida Imm._x000D_
Alpha Gamby_x000D_
BP: 2589 - BAMAKO_x000D_
MALI_x000D_
ML - MALI</t>
  </si>
  <si>
    <t>083203517W</t>
  </si>
  <si>
    <t>TOPOCENTER MALI</t>
  </si>
  <si>
    <t>RUE KARAMOKO DIABY_x000D_
IMMEUBLE INPS_x000D_
BPE 3623 - BAMAKO_x000D_
ML - MALI</t>
  </si>
  <si>
    <t>083301754J</t>
  </si>
  <si>
    <t>Réseau d'Expertise en Santé et Développement (RESADE) SARL</t>
  </si>
  <si>
    <t>N'Tomikorobougou_x000D_
Route OMS Rue 625 Porte 495_x000D_
BPE 5236 - Bamako_x000D_
MALI_x000D_
District de Bamako_x000D_
ML - MALI</t>
  </si>
  <si>
    <t>Etude Sanitaire et Hygienique</t>
  </si>
  <si>
    <t>Universal Prestations Services - Ressources Humaines ''UPS-RH''</t>
  </si>
  <si>
    <t>Dravela Bolibana_x000D_
Rue 404, Porte 58 face Ex IMACY_x000D_
BP:E262 - Bamako_x000D_
Mali_x000D_
District de Bamako_x000D_
ML - MALI</t>
  </si>
  <si>
    <t>Assistance Recrutement</t>
  </si>
  <si>
    <t>083320793T</t>
  </si>
  <si>
    <t>ATELIER DE SOUDURE OUSMANE DIABATE</t>
  </si>
  <si>
    <t>Tournage et Soudure</t>
  </si>
  <si>
    <t>Ets YOUSSOUF SOUMAORO</t>
  </si>
  <si>
    <t>QUARTIER DU FLEUVE_x000D_
FACE CMSS - IMM IBRAHIMA KONTAO_x000D_
BP E1967 - BAMAKO_x000D_
ML - MALI</t>
  </si>
  <si>
    <t>MARCHE DIBIDA BOUTIQUE N9,_x000D_
 BAMAKO COURA_x000D_
BP E 1070 - BAMAKO_x000D_
District de Bamako_x000D_
ML - MALI</t>
  </si>
  <si>
    <t>084132406J</t>
  </si>
  <si>
    <t>PRO BUSINESS SARL</t>
  </si>
  <si>
    <t>Bamako_x000D_
Banankabougou_x000D_
 - Bamako_x000D_
Mali_x000D_
ML - MALI</t>
  </si>
  <si>
    <t>Analyse-Hydraucarbures et Gas-oil</t>
  </si>
  <si>
    <t>VENISE DISTRIBUTION</t>
  </si>
  <si>
    <t>MARCHE DIBIDA, IMM ALPHA GAMBI MAG_x000D_
BP E 2751_x000D_
 - BAMAKO_x000D_
ML - MALI</t>
  </si>
  <si>
    <t>085128411X</t>
  </si>
  <si>
    <t>KOUNARY SARL</t>
  </si>
  <si>
    <t>Torokorobougou Rue:411
Porte: 124
 - Bamako
Tel: 76 07 57 51/62 99 81 81</t>
  </si>
  <si>
    <t>085138437Y</t>
  </si>
  <si>
    <t>ECO-ENVI SERVICES SARL</t>
  </si>
  <si>
    <t>Baco Djicoroni Golf / Rue 729 Porte229 Tel: 44 24 46 53</t>
  </si>
  <si>
    <t>BP 1050_x000D_
TBA_x000D_
 - Bamako_x000D_
District de Bamako_x000D_
ML - MALI</t>
  </si>
  <si>
    <t>Faladie Sema Rue 841 Porte 202_x000D_
DATA REQUIRED_x000D_
 - BAMAKO_x000D_
MALI_x000D_
MALI_x000D_
ML - MALI</t>
  </si>
  <si>
    <t>Achat de Chaux</t>
  </si>
  <si>
    <t>PELICAN AUTOS SARL</t>
  </si>
  <si>
    <t>NIMACORO CITE UNICEF_x000D_
RUE 133 - PORTE 101_x000D_
BPE. 1642 - BAMAKO_x000D_
ML - MALI</t>
  </si>
  <si>
    <t>Achats Pièces de Rechanges Mecaniques</t>
  </si>
  <si>
    <t>STE TMK-SARL</t>
  </si>
  <si>
    <t>Sogoniko_x000D_
Avenue OUA Bamako-Mali_x000D_
 - Bamko_x000D_
ML - MALI</t>
  </si>
  <si>
    <t>086127356F</t>
  </si>
  <si>
    <t>MAGNAMBOUGOU, RUE 295  PORTE 102_x000D_
DATA REQUIRED_x000D_
 - BAMAKO_x000D_
MALI_x000D_
ML - MALI</t>
  </si>
  <si>
    <t>086130984V</t>
  </si>
  <si>
    <t>KOITA CONSULTING SARL</t>
  </si>
  <si>
    <t>FALADIE SEMA
RUE:886A PORTE:692 BAMAKO, MALI
Tel: 20 20 23 65/20 20 00 35</t>
  </si>
  <si>
    <t>Etute-Evaluation Sanitaire</t>
  </si>
  <si>
    <t>SALAM NEGOCE SARL</t>
  </si>
  <si>
    <t>DIBIBA_x000D_
DERRIERE SOMALIBO_x000D_
 - BAMAKO_x000D_
ML - MALI</t>
  </si>
  <si>
    <t>FALADIE 30 M_x000D_
IMMEUBLE SAMA BTP_x000D_
BP 6522 - BAMAKO_x000D_
MALI_x000D_
DISTRICT DE BAMAKO_x000D_
ML - MALI</t>
  </si>
  <si>
    <t>086141281M</t>
  </si>
  <si>
    <t>MOHAMED KEITA,CONSULTANT</t>
  </si>
  <si>
    <t>Cité UNICEF Sogoniko-Extension Tel:66 79 88 37 / 76 45 31 58 Bamako</t>
  </si>
  <si>
    <t>Assiatnce Administrative</t>
  </si>
  <si>
    <t>087800030P</t>
  </si>
  <si>
    <t>FOFY INDUSTRIES</t>
  </si>
  <si>
    <t>B.P 2173 Sogoniko Tel:20 20 87 87</t>
  </si>
  <si>
    <t>087800061G</t>
  </si>
  <si>
    <t>ASSURANCE LAFIA SA</t>
  </si>
  <si>
    <t>Immeub Lafi ACI2000 BP154220290940/20290942</t>
  </si>
  <si>
    <t>BATIMENTS,TRAVAUX PUBLICS ET, PARTI_x000D_
BP-1088-RUE 845,Z.I ROUTE SOTUBA_x000D_
 - BAMAKO_x000D_
MALI_x000D_
ML - MALI</t>
  </si>
  <si>
    <t>SAHEL AVIATION SERVICE</t>
  </si>
  <si>
    <t>CITE DU NIGER_x000D_
RUE 25 - PORTE 352_x000D_
BP 3272 - BAMAKO_x000D_
ML - MALI</t>
  </si>
  <si>
    <t>Location-Avion</t>
  </si>
  <si>
    <t>087800373P</t>
  </si>
  <si>
    <t>AGENCE MALI MANAGEMENT SARL (AMM-SARL)</t>
  </si>
  <si>
    <t>QUINZANBOUGOU_x000D_
DATA REQUIRED_x000D_
 - BP  1309 BAMAKO_x000D_
MALI_x000D_
ML - MALI</t>
  </si>
  <si>
    <t>YARA OIL - SA</t>
  </si>
  <si>
    <t>Faladié Avenue de l'OUA Tel:44 26 42 66</t>
  </si>
  <si>
    <t>Achat de Gasoil</t>
  </si>
  <si>
    <t>ACI 2000 Rue390 BP 2206 Bamako-Mali Tel:20 70 57 00</t>
  </si>
  <si>
    <t>Site Minier de Syama Cercle de Kadiolo Commune de fourou</t>
  </si>
  <si>
    <t>TIMBUCTU</t>
  </si>
  <si>
    <t xml:space="preserve">GIE ATYM </t>
  </si>
  <si>
    <t>MAINTENANCE MECANIQUE</t>
  </si>
  <si>
    <t>RINCAGE ET DECONTAMINATION</t>
  </si>
  <si>
    <t>SURVEILLANCE ENVIRONNEMENTALE</t>
  </si>
  <si>
    <t>MAINTENANCE SYSTEME ADDUCTION D'EAU</t>
  </si>
  <si>
    <t>TOTAL Fournisseurs Locaux capitaux Maliens</t>
  </si>
  <si>
    <t xml:space="preserve">TOTAL Fournisseurs Locaux </t>
  </si>
  <si>
    <t>Annexe 11 – Détail des transactions effectuées avec les fournisseurs locaux en 2019</t>
  </si>
  <si>
    <t>Societés</t>
  </si>
  <si>
    <t>Montant</t>
  </si>
  <si>
    <t>STE GENERALE DE TRANSIT</t>
  </si>
  <si>
    <t>Annexe 13: Déclarations unilatérales fournies par la DGE</t>
  </si>
  <si>
    <t>Fournisseurs</t>
  </si>
  <si>
    <t>Tunisie</t>
  </si>
  <si>
    <t>Lotfi TELLISSI</t>
  </si>
  <si>
    <t>Canada</t>
  </si>
  <si>
    <t>SGS Canada</t>
  </si>
  <si>
    <t>Sylvain BOILY</t>
  </si>
  <si>
    <t>Vehrad Transport and Haulage Company</t>
  </si>
  <si>
    <t>United States of America</t>
  </si>
  <si>
    <t>SAGAN AG</t>
  </si>
  <si>
    <t>JA Delmas S.A.S</t>
  </si>
  <si>
    <t>B2Gold Logistics Corp.</t>
  </si>
  <si>
    <t>CATERPILLAR Financial Services Corporat</t>
  </si>
  <si>
    <t>Italy</t>
  </si>
  <si>
    <t>GSI Lucchini Spa</t>
  </si>
  <si>
    <t>FLSmidth Inc.</t>
  </si>
  <si>
    <t>Cyanco International, LLC</t>
  </si>
  <si>
    <t>MICHELIN Transityre - Export Facilities</t>
  </si>
  <si>
    <t>B2Gold Corporation (USD Billings)</t>
  </si>
  <si>
    <t>Switzerland</t>
  </si>
  <si>
    <t>Carmeuse Trading &amp; Services SA</t>
  </si>
  <si>
    <t>Samsung C&amp;T Deutschland Gmbh</t>
  </si>
  <si>
    <t>Sinostruct Pty Ltd</t>
  </si>
  <si>
    <t>Australia</t>
  </si>
  <si>
    <t>Lycopodium Minerals Pty Lty</t>
  </si>
  <si>
    <t>Chemfield International Co., Ltd</t>
  </si>
  <si>
    <t>Wenco International Mining Systems Ltd</t>
  </si>
  <si>
    <t>Slovakia</t>
  </si>
  <si>
    <t>OXYMAT-SLOVAKIA</t>
  </si>
  <si>
    <t>KEMIX (Pty) Ltd</t>
  </si>
  <si>
    <t>Germany</t>
  </si>
  <si>
    <t>BASF SE</t>
  </si>
  <si>
    <t>Spain</t>
  </si>
  <si>
    <t>Mincon West Africa S.L.</t>
  </si>
  <si>
    <t>United Kingdom</t>
  </si>
  <si>
    <t>ProProcess Engineering (Pty) Ltd</t>
  </si>
  <si>
    <t>Bollore Logistics Canada Inc</t>
  </si>
  <si>
    <t>France</t>
  </si>
  <si>
    <t>Haladjian Sa</t>
  </si>
  <si>
    <t>Belgium</t>
  </si>
  <si>
    <t>Industrial Supply &amp; Support</t>
  </si>
  <si>
    <t>Nowata Limited</t>
  </si>
  <si>
    <t>SEF Limited</t>
  </si>
  <si>
    <t>HARDWICK TRUCK &amp; MACHINERY REPAIRS, INC</t>
  </si>
  <si>
    <t>Mauritius</t>
  </si>
  <si>
    <t>FS Systems International Ltd</t>
  </si>
  <si>
    <t>Suntrace GmbH</t>
  </si>
  <si>
    <t>BNSF Logistics International Inc</t>
  </si>
  <si>
    <t>B2GOLD AVION LTD</t>
  </si>
  <si>
    <t>CAC Industrial Equipment Ltd</t>
  </si>
  <si>
    <t>SUPRASTEEL WORLDWIDE S.L</t>
  </si>
  <si>
    <t>ERM CONSULTANTS CANADA LTD</t>
  </si>
  <si>
    <t>Scholer Industries Pty.Ltd</t>
  </si>
  <si>
    <t>Metalor Technologies SA</t>
  </si>
  <si>
    <t>Fournier Industries Inc</t>
  </si>
  <si>
    <t>SUNOTEC EOOD</t>
  </si>
  <si>
    <t>PDSA COMPANY LIMITED</t>
  </si>
  <si>
    <t>Multotec Process Equipment (Pty) Ltd</t>
  </si>
  <si>
    <t>Netherlands</t>
  </si>
  <si>
    <t>Intermotive B.V</t>
  </si>
  <si>
    <t>Jacobi Carbons AG</t>
  </si>
  <si>
    <t>B&amp;S Kopcke Global Supply B.V.</t>
  </si>
  <si>
    <t>CPS AFRICA</t>
  </si>
  <si>
    <t>STI - Services Trading International</t>
  </si>
  <si>
    <t>Reidsteel</t>
  </si>
  <si>
    <t>CMS CEPCOR LTD</t>
  </si>
  <si>
    <t>Solenis Switzerland Gmbh</t>
  </si>
  <si>
    <t>Tenova Australia Pty Ltd</t>
  </si>
  <si>
    <t>Eraint Steel SA</t>
  </si>
  <si>
    <t>ADVANCED FIRE GLOBAL</t>
  </si>
  <si>
    <t>Meyer Industrie Electronic Gmbh</t>
  </si>
  <si>
    <t>INMATRADE AG</t>
  </si>
  <si>
    <t>Critical Care International LTD</t>
  </si>
  <si>
    <t>Quality Tube Services CC</t>
  </si>
  <si>
    <t>Niger</t>
  </si>
  <si>
    <t>Rossi Gearmotors Australia Pty. Ltd.</t>
  </si>
  <si>
    <t>SPX Flow Technology Australia Pty L</t>
  </si>
  <si>
    <t>Al Futtaim Motors Company LLC</t>
  </si>
  <si>
    <t>Common Edge Pty Ltd</t>
  </si>
  <si>
    <t>BMT Africa Pty Ltd</t>
  </si>
  <si>
    <t>Manuchar Steel NV</t>
  </si>
  <si>
    <t>South Africa</t>
  </si>
  <si>
    <t>MH Aviation (Pty) Ltd</t>
  </si>
  <si>
    <t>TERRACOR PTY LTD</t>
  </si>
  <si>
    <t>MineSight Applications PTY LTD</t>
  </si>
  <si>
    <t>Brenntag Export</t>
  </si>
  <si>
    <t>Metso Minerals Industries, Inc</t>
  </si>
  <si>
    <t>Powerhouse Clearances (WA) Pty Ltd</t>
  </si>
  <si>
    <t>PRICEWATERHOUSECOOPERS PWC</t>
  </si>
  <si>
    <t>Hubbub (Ode Systems Inc)</t>
  </si>
  <si>
    <t>WEIR MINERALS WEST AFRICA LIMITED</t>
  </si>
  <si>
    <t>Process Analytical Systems Pty Ltd</t>
  </si>
  <si>
    <t>ERIERZ MAGNETICS PTY. LTD</t>
  </si>
  <si>
    <t>Tecman SARL</t>
  </si>
  <si>
    <t>Seepex Australia Pty Ltd</t>
  </si>
  <si>
    <t>KTH ENGINEERING PTY LTD</t>
  </si>
  <si>
    <t>Parts Trading Company NV</t>
  </si>
  <si>
    <t>Konecranes (Pty) Ltd</t>
  </si>
  <si>
    <t>NOMADIS Inc</t>
  </si>
  <si>
    <t>Earth Systems Consulting Pty Ltd</t>
  </si>
  <si>
    <t>Autoredo SA</t>
  </si>
  <si>
    <t>AccTech Namibia</t>
  </si>
  <si>
    <t>ARABIAN AFRICAN GMBH AND CO KG</t>
  </si>
  <si>
    <t>Fuel Management Africa (Pty) LTD</t>
  </si>
  <si>
    <t>Michael A Mollross</t>
  </si>
  <si>
    <t>CST Industries Inc</t>
  </si>
  <si>
    <t>Senegal</t>
  </si>
  <si>
    <t>Berendsen Fluid Power Pty Limited</t>
  </si>
  <si>
    <t>United Arab Emirates</t>
  </si>
  <si>
    <t>Emerson FZE</t>
  </si>
  <si>
    <t>Chester LabNet</t>
  </si>
  <si>
    <t>FLSMIDTH LTD</t>
  </si>
  <si>
    <t>SGS LABORATORY SERVICES GHANA LIMITED</t>
  </si>
  <si>
    <t>Namibia</t>
  </si>
  <si>
    <t>Ludwig Hunger Gmbh</t>
  </si>
  <si>
    <t>KUATE LEON PAUL</t>
  </si>
  <si>
    <t>B2Gold Namibia</t>
  </si>
  <si>
    <t>Remote Medical International</t>
  </si>
  <si>
    <t>Alfred H Knight International Limited</t>
  </si>
  <si>
    <t>TRANSMOTORS B.V.</t>
  </si>
  <si>
    <t>Tierra Group International Ltd</t>
  </si>
  <si>
    <t>Bollore Logistics International</t>
  </si>
  <si>
    <t>XSTRACT MINING CONSULTANTS PTY LTD</t>
  </si>
  <si>
    <t>VEM Sachsenwerk GmbH</t>
  </si>
  <si>
    <t>Power Tools Distribution NV</t>
  </si>
  <si>
    <t>ORE CONTROL BLASTING CONSULTANTS</t>
  </si>
  <si>
    <t>MAMOKOBO VIDEO &amp; RESEARCH</t>
  </si>
  <si>
    <t>LEAPMAX INDUSTRIAL LTD</t>
  </si>
  <si>
    <t>Bouygues Travaux Publics</t>
  </si>
  <si>
    <t>PETER JS GASH</t>
  </si>
  <si>
    <t>BURKINA FASO</t>
  </si>
  <si>
    <t>AFRIKAD SARL</t>
  </si>
  <si>
    <t>SENEGAL</t>
  </si>
  <si>
    <t>FORAGE FTE SENEGAL</t>
  </si>
  <si>
    <t>GHANA</t>
  </si>
  <si>
    <t>VEHRAD TRANSPORT &amp; HAULAGE COMPAGNY LTD</t>
  </si>
  <si>
    <t>SUISSE</t>
  </si>
  <si>
    <t>CARMEUSE TRADING &amp; SERVICES SA</t>
  </si>
  <si>
    <t>SOUTH AFRICA</t>
  </si>
  <si>
    <t>MINERAL SIZING (AFRICA) PTY LTD</t>
  </si>
  <si>
    <t>FRANCE</t>
  </si>
  <si>
    <t>CAP GENERATEUR</t>
  </si>
  <si>
    <t>CANADA</t>
  </si>
  <si>
    <t>SOUTEX INC</t>
  </si>
  <si>
    <t>ANGLETERRE</t>
  </si>
  <si>
    <t>MULTI-TECH SERVICES LIMITED</t>
  </si>
  <si>
    <t xml:space="preserve">SERVICES MINIERS ROBERT GODBOUT LTÉE </t>
  </si>
  <si>
    <t>USA</t>
  </si>
  <si>
    <t>BIGGE CRANE AND RIGGING CO.</t>
  </si>
  <si>
    <t>BELGIQUE</t>
  </si>
  <si>
    <t>INDUSTRIAL SUPPLY AND SUPPORT</t>
  </si>
  <si>
    <t>HERAEUS</t>
  </si>
  <si>
    <t>SOTECAN</t>
  </si>
  <si>
    <t>POLYCORP LTD</t>
  </si>
  <si>
    <t>ENYS POWER S.A.S.</t>
  </si>
  <si>
    <t>RR &amp; R TRADING CONSULTANT</t>
  </si>
  <si>
    <t>SERVICES AND TRADING INTERNATIONAL S.A.</t>
  </si>
  <si>
    <t>AUSTRALIE</t>
  </si>
  <si>
    <t>COMO ENGINEERS PTY</t>
  </si>
  <si>
    <t>MRP801</t>
  </si>
  <si>
    <t>WEIR MINERALS</t>
  </si>
  <si>
    <t>S2G DIFFUSION</t>
  </si>
  <si>
    <t>ROC IMPACT</t>
  </si>
  <si>
    <t>KEMIX LTD</t>
  </si>
  <si>
    <t>SAS ADST</t>
  </si>
  <si>
    <t>MULTOTEC WEAR LININGS</t>
  </si>
  <si>
    <t>TRANSFERT DOSAGE MELANGE</t>
  </si>
  <si>
    <t>MADAGASCAR</t>
  </si>
  <si>
    <t>MAMINIAINA MANANTSOA RAKOTOMAHANINA</t>
  </si>
  <si>
    <t>LUXELBOURG</t>
  </si>
  <si>
    <t>C2I COMMERCE SARL</t>
  </si>
  <si>
    <t>CHINE</t>
  </si>
  <si>
    <t>HEBEI AOJIN MACHINERY CO., LTD</t>
  </si>
  <si>
    <t>EVEREST AUTOMATION INC</t>
  </si>
  <si>
    <t>MICHEL DUSSAULT</t>
  </si>
  <si>
    <t>MARINE ARRIGHI</t>
  </si>
  <si>
    <t>KAESER COMPRESSORS</t>
  </si>
  <si>
    <t>NEW ZELAND</t>
  </si>
  <si>
    <t>SEEQUENT LIMITED</t>
  </si>
  <si>
    <t>RESERVOIR GROUP</t>
  </si>
  <si>
    <t>AIR France</t>
  </si>
  <si>
    <t>COTE D IVOIRE</t>
  </si>
  <si>
    <t>CABINET THEODORE HOEGAH</t>
  </si>
  <si>
    <t>SEMIKO</t>
  </si>
  <si>
    <t>SENEGAL-DAKAR</t>
  </si>
  <si>
    <t>RÉPARATION MAINTENANCE &amp; SERVICES (RMS) SARL</t>
  </si>
  <si>
    <t>AFGEN</t>
  </si>
  <si>
    <t>IRELAND</t>
  </si>
  <si>
    <t>SOLAR</t>
  </si>
  <si>
    <t>SENEGAL DAKAR</t>
  </si>
  <si>
    <t>SMT SENEGAL</t>
  </si>
  <si>
    <t>TELEDYNE OPTECH INCORPORATE</t>
  </si>
  <si>
    <t>COTE DIVOIRE</t>
  </si>
  <si>
    <t>BICICI GROUPE BNP PARIBAS</t>
  </si>
  <si>
    <t>Remboursement interets sur emprunts LMCI/BICICI</t>
  </si>
  <si>
    <t>BLC Plant Company Pty Ltd</t>
  </si>
  <si>
    <t>DAKAR</t>
  </si>
  <si>
    <t>AFRICAN GLOBAL RISKS SOLUTIONS</t>
  </si>
  <si>
    <t>AFRITECH TECHNICAL AND MANAGEMENT SERVICES</t>
  </si>
  <si>
    <t>SAGAM ELECTRONICS SA</t>
  </si>
  <si>
    <t>ISMI CERTIFICATION LTD</t>
  </si>
  <si>
    <t>BOLLORE AFRICA LOGISTICS SENEGAL</t>
  </si>
  <si>
    <t>HONG KONG</t>
  </si>
  <si>
    <t>MADER INTERNATIONAL LTD</t>
  </si>
  <si>
    <t>WORLDWIDE RECRUITMENT SOLUTIONS</t>
  </si>
  <si>
    <t>ROC SCIENCE INC.</t>
  </si>
  <si>
    <t>MURRAY ENGINEERING</t>
  </si>
  <si>
    <t>SOUHT AFRICA</t>
  </si>
  <si>
    <t>GET EDUCATED T/A GETSMARTER (PTY)  LTD</t>
  </si>
  <si>
    <t>OPEN HOUSE</t>
  </si>
  <si>
    <t>AFUMEN SERVICES</t>
  </si>
  <si>
    <t xml:space="preserve">ETATS UNIS </t>
  </si>
  <si>
    <t>AMERICAN EXPRESS TRAVEL RELATED SERVICES INC</t>
  </si>
  <si>
    <t>AUSTRALIA</t>
  </si>
  <si>
    <t>BECK ENGINEERING PTY LTD</t>
  </si>
  <si>
    <t>FRANCOIS ROY</t>
  </si>
  <si>
    <t>EQWIN SOFTWARE INC</t>
  </si>
  <si>
    <t>SUISSE-EUROPEE</t>
  </si>
  <si>
    <t>INTL-FCSTONE</t>
  </si>
  <si>
    <t>AENEAS CI</t>
  </si>
  <si>
    <t>G4S SECURITY SERVICES GHANA LIMITED</t>
  </si>
  <si>
    <t>JLS MOBILE CRANE SERVICES CC</t>
  </si>
  <si>
    <t>MAXWELL GEELOGICAL SERVICES PTY LTD</t>
  </si>
  <si>
    <t>GECOVABECH VENTURES</t>
  </si>
  <si>
    <t>Infor Sunsystems</t>
  </si>
  <si>
    <t>HGS INTERNATIONAL</t>
  </si>
  <si>
    <t>DURAPLAST LTD</t>
  </si>
  <si>
    <t>AUTRALIAN</t>
  </si>
  <si>
    <t>DYWIDAG - SYSTEMS INTERNATIONAL AUSTRALIA</t>
  </si>
  <si>
    <t>DMR SUARL</t>
  </si>
  <si>
    <t>SEEQUENT SOUTH AFRICA LIMITED</t>
  </si>
  <si>
    <t>DASSAULT SYSTEMES</t>
  </si>
  <si>
    <t>EUROPEEAN</t>
  </si>
  <si>
    <t>EASY UAV</t>
  </si>
  <si>
    <t>E2M Limited</t>
  </si>
  <si>
    <t>METSO MINERALS GHANA LTD</t>
  </si>
  <si>
    <t>DATAMINE AFRICA PTY LTD</t>
  </si>
  <si>
    <t>DAKAR-SENEGAL</t>
  </si>
  <si>
    <t>CSTTAO</t>
  </si>
  <si>
    <t>CLEVERBIDGE AG</t>
  </si>
  <si>
    <t>Zoho Corporation Private Limited</t>
  </si>
  <si>
    <t>WILLIAM MINING ASSOCIATES</t>
  </si>
  <si>
    <t>Quest Technical Services (PTY) Ltd</t>
  </si>
  <si>
    <t>PLOLOGIC AUTOMATION LTD</t>
  </si>
  <si>
    <t>POLYSIUS</t>
  </si>
  <si>
    <t>MSH INTERNATIONAL</t>
  </si>
  <si>
    <t>M-TECH CONSULTING ENGINEERS</t>
  </si>
  <si>
    <t>MULTICHOICE AFRICA LTD</t>
  </si>
  <si>
    <t>CORPORATE TRAVEL AND TOURS</t>
  </si>
  <si>
    <t>HYDRAFORM INTERNATIONAL</t>
  </si>
  <si>
    <t>INTERDIST ALLIANCES LTD</t>
  </si>
  <si>
    <t>SAN FRANCISCO USA</t>
  </si>
  <si>
    <t>INTERMEDIA NET INC</t>
  </si>
  <si>
    <t>GROUPE CANADIEN MDS</t>
  </si>
  <si>
    <t>GROVE SOUTH AFRICA</t>
  </si>
  <si>
    <t>PBE SOUTH AFRICA PTY LTD</t>
  </si>
  <si>
    <t>SMT AFRICA SA</t>
  </si>
  <si>
    <t>MACEDOINE</t>
  </si>
  <si>
    <t>High Level Training Institute LTD</t>
  </si>
  <si>
    <t>MYOSH AUSTRALIA</t>
  </si>
  <si>
    <t>OMC Orway Mineral Consultants</t>
  </si>
  <si>
    <t>KNOSKAT</t>
  </si>
  <si>
    <t>LAND &amp; MARINE GEOLOGICAL SERVICES PTY LTD</t>
  </si>
  <si>
    <t>GEOTECH</t>
  </si>
  <si>
    <t>MANFUL ENGINEERING &amp; INFORMATION TECHNOLOGY SERVIC</t>
  </si>
  <si>
    <t>MOBI CRANE</t>
  </si>
  <si>
    <t>LONDON</t>
  </si>
  <si>
    <t>MINING PLUS UK LIMITED</t>
  </si>
  <si>
    <t>EPOCH RESOURCES</t>
  </si>
  <si>
    <t>GEKKO SYSTEMS PRY LTD</t>
  </si>
  <si>
    <t>OUMAR SOW (Consultant Independant)</t>
  </si>
  <si>
    <t>MINE TECHNOLOGY SERVICES HOUSE LTD</t>
  </si>
  <si>
    <t>MINE RP</t>
  </si>
  <si>
    <t>ACIERS RICHELIEU</t>
  </si>
  <si>
    <t>AFRIQUE DU SUD</t>
  </si>
  <si>
    <t>ADVANCE NET LTD           USD</t>
  </si>
  <si>
    <t>AGA S.A. Buying Agent</t>
  </si>
  <si>
    <t>AGRE INSURANCE COMPANY LIMITED</t>
  </si>
  <si>
    <t>ALLIANCE SCIENTIFIC</t>
  </si>
  <si>
    <t>ANGLOGOLD ASHANTI(ANSER)</t>
  </si>
  <si>
    <t>B 5 PLUS LIMITED</t>
  </si>
  <si>
    <t>NIGERIA</t>
  </si>
  <si>
    <t>BOC GASES NIGERIA PLC</t>
  </si>
  <si>
    <t>COMMERCIAL TRADING AGENCY  XEU</t>
  </si>
  <si>
    <t>DATAMINE SOUTH AFRICA ( PTY)</t>
  </si>
  <si>
    <t>EXPRESS LINE ENG. TRADING COMP</t>
  </si>
  <si>
    <t>FREDRICK IMBEAH</t>
  </si>
  <si>
    <t>GEOSYNTEC CONSULTANTS</t>
  </si>
  <si>
    <t>HEMCRO PTY LTD</t>
  </si>
  <si>
    <t>IAMGOLD                    USD</t>
  </si>
  <si>
    <t>INDE</t>
  </si>
  <si>
    <t>INDCARBON AC LLC</t>
  </si>
  <si>
    <t>JA DELMAS CAT</t>
  </si>
  <si>
    <t>JC CONSULTING PTY Ltd</t>
  </si>
  <si>
    <t>JET DEMOLITION PTY LTD</t>
  </si>
  <si>
    <t>L.V LEON VINCENT OVERSEAS</t>
  </si>
  <si>
    <t>ROYAUME UNIE</t>
  </si>
  <si>
    <t>LEAPMAX INDUSTRIALS UK LTD</t>
  </si>
  <si>
    <t>MIP PROCESS TECHNOLOGIES</t>
  </si>
  <si>
    <t>NORTHWEST PRO-LIFT &amp; RIGGING C</t>
  </si>
  <si>
    <t>NORTON ROSE USA</t>
  </si>
  <si>
    <t>OMNIA GROUP INTERNATIONAL</t>
  </si>
  <si>
    <t>PROBICON LIMITED</t>
  </si>
  <si>
    <t>RAND REFINERY</t>
  </si>
  <si>
    <t>RICHBAY CHEMICAL PTY LTD</t>
  </si>
  <si>
    <t>RUSSEL WHEELER SURVEYS</t>
  </si>
  <si>
    <t>ALEEMAGNE</t>
  </si>
  <si>
    <t>SAMSUNG C&amp;T DEUTSCHLAND GMBH</t>
  </si>
  <si>
    <t>SANDBLASTING &amp; COATING LTD</t>
  </si>
  <si>
    <t>SDV CANADA</t>
  </si>
  <si>
    <t>SDV SENEGAL</t>
  </si>
  <si>
    <t>SHANDONG HUAMIN STEEL BALL LTD</t>
  </si>
  <si>
    <t>SMART PROCUREMENT &amp; LOGISTICS</t>
  </si>
  <si>
    <t>SOLVAY S.A.</t>
  </si>
  <si>
    <t>STEEHOLD COMPANY LIMITED</t>
  </si>
  <si>
    <t>TECHNICAL MECHANICAL SERVICES</t>
  </si>
  <si>
    <t>Cote d'ivoire</t>
  </si>
  <si>
    <t>ABDEL HAKIM HAMMAL</t>
  </si>
  <si>
    <t>ABSOLUTE AFRICA (PTY) LTD</t>
  </si>
  <si>
    <t>AFRICAN MIXING TECHNOL.PTY Ltd</t>
  </si>
  <si>
    <t>UK</t>
  </si>
  <si>
    <t>AGGREKO</t>
  </si>
  <si>
    <t>EMIRANTS ARABES UNIS</t>
  </si>
  <si>
    <t>AL ASAS INFORMATION TECHN.</t>
  </si>
  <si>
    <t>England</t>
  </si>
  <si>
    <t>AMPLIVOX LTD</t>
  </si>
  <si>
    <t>AFRICAN MINING SERV-  Deferred</t>
  </si>
  <si>
    <t>ANDRITZ DELKOR (PTY) LIMITED</t>
  </si>
  <si>
    <t>APPLIED HEAT</t>
  </si>
  <si>
    <t>AURAMET INTERNATIONAL LLC</t>
  </si>
  <si>
    <t>AUTOMATION &amp; PLANT TECHN. LTD</t>
  </si>
  <si>
    <t>ENGLAND</t>
  </si>
  <si>
    <t>A W BAXTER LTD</t>
  </si>
  <si>
    <t>BEAL</t>
  </si>
  <si>
    <t>BRAAM</t>
  </si>
  <si>
    <t>CARMEUSE TRADING&amp;SEVICES SA</t>
  </si>
  <si>
    <t>Middlesex</t>
  </si>
  <si>
    <t>CRITICAL CARE INTL LTD</t>
  </si>
  <si>
    <t>CENTREX AFRICA</t>
  </si>
  <si>
    <t>CHRISTOPHE VEAU</t>
  </si>
  <si>
    <t>CompAir (SA) (Pty) Limited</t>
  </si>
  <si>
    <t>DASSAULT SYSTEMES SA (PTY) LTD</t>
  </si>
  <si>
    <t>Republic of South Africa</t>
  </si>
  <si>
    <t>DATAMINE AFRICA (PTY) LTD</t>
  </si>
  <si>
    <t>RSA</t>
  </si>
  <si>
    <t>DAVID SPANGENBERG</t>
  </si>
  <si>
    <t>FOURNISSEUR DIVERS</t>
  </si>
  <si>
    <t>DUSTWATCH CC</t>
  </si>
  <si>
    <t>DYMOT ENGINEERING COMPANY</t>
  </si>
  <si>
    <t>Angleterre</t>
  </si>
  <si>
    <t>ELE INTERNATIONAL</t>
  </si>
  <si>
    <t>ELW GLOBAL LIMITED</t>
  </si>
  <si>
    <t>ENDRESS + HAUSER</t>
  </si>
  <si>
    <t>U.K</t>
  </si>
  <si>
    <t>ENVIRO TECHNOLOGY SERVICES</t>
  </si>
  <si>
    <t>ENVIRO BLUE (PTY)</t>
  </si>
  <si>
    <t>EQWin Software Inc.</t>
  </si>
  <si>
    <t>ESEW Shower&amp;Stainl st pty Ltd</t>
  </si>
  <si>
    <t>FOX PROJECTS</t>
  </si>
  <si>
    <t>FRANKLIN ELECTRIC</t>
  </si>
  <si>
    <t>GEKKO SYSTEMS PTY LTD</t>
  </si>
  <si>
    <t>GEKKO SYSTEMS RSA</t>
  </si>
  <si>
    <t>GEMMECOTTI SRL Socio Unico</t>
  </si>
  <si>
    <t>GEOSTATS PTY LTD</t>
  </si>
  <si>
    <t>Dubai</t>
  </si>
  <si>
    <t>M. GIL LUC</t>
  </si>
  <si>
    <t>GUNDLE GEOSYNTETICS</t>
  </si>
  <si>
    <t>SRI LANKA</t>
  </si>
  <si>
    <t>HAYCARB PLC</t>
  </si>
  <si>
    <t>England, UK</t>
  </si>
  <si>
    <t>HILLERTON CONSULTING</t>
  </si>
  <si>
    <t>HILLARY CONSTRUCTION Pty Ltd</t>
  </si>
  <si>
    <t>IC - Hummingbird Resources Plc</t>
  </si>
  <si>
    <t>IMALAYA FRANCE EXPORT SAS-IFE</t>
  </si>
  <si>
    <t>INSPECTORATE INTER.LIMITED</t>
  </si>
  <si>
    <t>INTERSYS</t>
  </si>
  <si>
    <t>INTERFLEX</t>
  </si>
  <si>
    <t>ITALVIBRAS FRANCE</t>
  </si>
  <si>
    <t>KEEGOR Leonard Light Industrie</t>
  </si>
  <si>
    <t>KEMIX (PTY) LTD</t>
  </si>
  <si>
    <t>CAMBRIDGE</t>
  </si>
  <si>
    <t>KOREC GROUP</t>
  </si>
  <si>
    <t>Chine</t>
  </si>
  <si>
    <t>Laerdal Global Health AS</t>
  </si>
  <si>
    <t>Long Line Technology Ltd</t>
  </si>
  <si>
    <t>Dr MARCUS F. STEVENS</t>
  </si>
  <si>
    <t>MAXWELL GEOSERVICES</t>
  </si>
  <si>
    <t>METSO GHANA LIMITED</t>
  </si>
  <si>
    <t>METALOR</t>
  </si>
  <si>
    <t>METSO</t>
  </si>
  <si>
    <t>Mettler-TOledo Sales inter.</t>
  </si>
  <si>
    <t>METRACLARK</t>
  </si>
  <si>
    <t>METSO GHANA Ltd</t>
  </si>
  <si>
    <t>MIFITNESS PTY LTD</t>
  </si>
  <si>
    <t>MINE TECHNOLOGY SERVICES</t>
  </si>
  <si>
    <t>MINETEK PTY LTD</t>
  </si>
  <si>
    <t>MORET MINING</t>
  </si>
  <si>
    <t>Mosomo Consul C Eng Pty Ltd</t>
  </si>
  <si>
    <t>MULTOTEC GHANA</t>
  </si>
  <si>
    <t>MULTOTEC</t>
  </si>
  <si>
    <t>Portugal</t>
  </si>
  <si>
    <t>NASCOTEC LDA</t>
  </si>
  <si>
    <t>Sounth Africa</t>
  </si>
  <si>
    <t>NEW ELEC</t>
  </si>
  <si>
    <t>Australiia</t>
  </si>
  <si>
    <t>OMC (ORWAY MINERAL CONSULTANT)</t>
  </si>
  <si>
    <t>ORICA AUSTRALIA PTY LTD</t>
  </si>
  <si>
    <t>OUTOTEC</t>
  </si>
  <si>
    <t>OUTOTEC-USD</t>
  </si>
  <si>
    <t>OUTOTEC (RSA) (PTY) LTD</t>
  </si>
  <si>
    <t>OUTOTEC-SOUTH AFRICA</t>
  </si>
  <si>
    <t>PCS EXPORT SERVICES LTD</t>
  </si>
  <si>
    <t>PHUTHUMA ENTERPRISES</t>
  </si>
  <si>
    <t>United kingdom</t>
  </si>
  <si>
    <t>PROCESS AND PLANT SELES LTD</t>
  </si>
  <si>
    <t>PROCHEM PUMP MANUFACTURING</t>
  </si>
  <si>
    <t>PROXA FUTURE FOCUSED</t>
  </si>
  <si>
    <t>PROCESS ANALYTICAL SYSTEMS</t>
  </si>
  <si>
    <t>RABOTEC GHANA LIMITED</t>
  </si>
  <si>
    <t>RED DEA HOUSING SERVICES</t>
  </si>
  <si>
    <t>RITMO SPA</t>
  </si>
  <si>
    <t>ROSSI SOUTHERN AFRICA</t>
  </si>
  <si>
    <t>Rainbo Suppliers &amp; Serives Ltd</t>
  </si>
  <si>
    <t>Rainbo Supplies &amp; Services Ltd</t>
  </si>
  <si>
    <t>SAGANAG</t>
  </si>
  <si>
    <t>SAMengineering</t>
  </si>
  <si>
    <t>SCOPE SYSTEMS</t>
  </si>
  <si>
    <t>SEEQUENT</t>
  </si>
  <si>
    <t>SENET</t>
  </si>
  <si>
    <t>SEPRO MINERAL SYSTEMS CORP</t>
  </si>
  <si>
    <t>SIBA GMBH</t>
  </si>
  <si>
    <t>SKYVISION GLOBAL IP</t>
  </si>
  <si>
    <t>C.J.F.SMITH</t>
  </si>
  <si>
    <t>C.J.F. SMITH</t>
  </si>
  <si>
    <t>SOLO RESOURCES (Pty) Ltd</t>
  </si>
  <si>
    <t>Sud Africa</t>
  </si>
  <si>
    <t>SURE SEAL SA (PTY) LTD</t>
  </si>
  <si>
    <t>TECHNOWORLD PLC</t>
  </si>
  <si>
    <t>INDIA</t>
  </si>
  <si>
    <t>TEGA INDUSTRIES LTD</t>
  </si>
  <si>
    <t>TINAVO ENG. SURVEYORS (pty)LTD</t>
  </si>
  <si>
    <t>Zimbabwe</t>
  </si>
  <si>
    <t>TONDERAI KAIZORE</t>
  </si>
  <si>
    <t>TOWER CRANE SERVICES</t>
  </si>
  <si>
    <t>LONDRES</t>
  </si>
  <si>
    <t>IC - Trochilidae Resources Ltd</t>
  </si>
  <si>
    <t>IC-Trochilidae Resourc Ltd DEF</t>
  </si>
  <si>
    <t>IC - SENET PTY (ZAR)</t>
  </si>
  <si>
    <t>IC-SENET (PTY) ZAR - 2BM</t>
  </si>
  <si>
    <t>VEGA INDUSTRIE (PTY) LTD</t>
  </si>
  <si>
    <t>VEHRAD FREEZONE IMPORTS</t>
  </si>
  <si>
    <t>VERLINDE</t>
  </si>
  <si>
    <t>WEIR</t>
  </si>
  <si>
    <t>WRAPTECH SOLUTIONS PTY LTD</t>
  </si>
  <si>
    <t>ZEST WEG GROUP GHANA LIMITED</t>
  </si>
  <si>
    <t>AQUAMAT SOUTH AFRICA PTY LTD</t>
  </si>
  <si>
    <t>BECON WATERTECH (PTY) LTD</t>
  </si>
  <si>
    <t>OSPREY ASSET MANAGEMENT PTY LTD</t>
  </si>
  <si>
    <t>RED SEA HOUSING SERVICES (GHANA) LTD</t>
  </si>
  <si>
    <t>ALS BURKINA SARL</t>
  </si>
  <si>
    <t>SAGAX AFRIQUE SA</t>
  </si>
  <si>
    <t>Advanced Mineral Technology La</t>
  </si>
  <si>
    <t>AE Solutions (Pty) Ltd</t>
  </si>
  <si>
    <t>Afrilog International</t>
  </si>
  <si>
    <t>AFRILOG SOUTH AFRICA</t>
  </si>
  <si>
    <t>Afritech Technical Management</t>
  </si>
  <si>
    <t>ALS Metallurgy Pty Ltd</t>
  </si>
  <si>
    <t>Amtronix (Pty) Ltd</t>
  </si>
  <si>
    <t>APPLIED HEAT (PTY) LTD</t>
  </si>
  <si>
    <t>Aramine</t>
  </si>
  <si>
    <t>Artois Consulting LLC</t>
  </si>
  <si>
    <t>Azmet Technology &amp; Projects (P</t>
  </si>
  <si>
    <t>BBE Projects</t>
  </si>
  <si>
    <t>Beck Engineering Pty Ltd</t>
  </si>
  <si>
    <t>Boon Solutions Pty Ltd</t>
  </si>
  <si>
    <t>Cadia Systems Pty Ltd</t>
  </si>
  <si>
    <t>CARMEUSE TRADING &amp; SERVICES S.</t>
  </si>
  <si>
    <t>Cirtech Communications (Pty) L</t>
  </si>
  <si>
    <t>Condra (Pty) Ltd</t>
  </si>
  <si>
    <t>CR Kennedy &amp; Company Pty Ltd</t>
  </si>
  <si>
    <t>CSTTAO - SENEGAL</t>
  </si>
  <si>
    <t>Dassault Systèmes South Africa</t>
  </si>
  <si>
    <t>Datamine Africa (Pty) Ltd</t>
  </si>
  <si>
    <t>Dempers &amp; Seymour Pty Ltd</t>
  </si>
  <si>
    <t>Digby Wells Environmental (Jer</t>
  </si>
  <si>
    <t>Digirad (Pty) Ltd</t>
  </si>
  <si>
    <t>Dwyka Mining Services (Pty) Lt</t>
  </si>
  <si>
    <t>Dwyka Projects Limited</t>
  </si>
  <si>
    <t>Eagle Environmental</t>
  </si>
  <si>
    <t>EasyUAV (Pty) Ltd</t>
  </si>
  <si>
    <t>El Pro Consultants CC</t>
  </si>
  <si>
    <t>Entech Mining Ltd</t>
  </si>
  <si>
    <t>Epoch Resources (Pty) Ltd</t>
  </si>
  <si>
    <t>Ernst Wildt Consulting (Pty) L</t>
  </si>
  <si>
    <t>Fire Fanatix CC</t>
  </si>
  <si>
    <t>Flite Software NI Ltd</t>
  </si>
  <si>
    <t>FLSmidth Krebs GmbH</t>
  </si>
  <si>
    <t>Funtronics SA</t>
  </si>
  <si>
    <t>GFG (Pty) Ltd</t>
  </si>
  <si>
    <t>Global Laboratories (Pty) Ltd</t>
  </si>
  <si>
    <t>Grand Lane Limited</t>
  </si>
  <si>
    <t>Gryphon Rescue Services CC</t>
  </si>
  <si>
    <t>Hlalele Management &amp; Auditing</t>
  </si>
  <si>
    <t>Hydro - Geo Services</t>
  </si>
  <si>
    <t>IDS GeoRadar s.r.l.</t>
  </si>
  <si>
    <t>Impactus suarl</t>
  </si>
  <si>
    <t>Insights Learning and Developm</t>
  </si>
  <si>
    <t>Interflex Holdings (Pty) Ltd</t>
  </si>
  <si>
    <t>J L Bouwer T/A Quality Mechani</t>
  </si>
  <si>
    <t>JA Delmas S.A.S.</t>
  </si>
  <si>
    <t>Kenmore Mine Consulting Pty Lt</t>
  </si>
  <si>
    <t>Lucy Switchgear Ltd</t>
  </si>
  <si>
    <t>Machine Air Consultancy Servic</t>
  </si>
  <si>
    <t>Maelgwyn Mineral Services Afri</t>
  </si>
  <si>
    <t>Maptek Ltd</t>
  </si>
  <si>
    <t>MASTER DRILLING MALTA Ltd</t>
  </si>
  <si>
    <t>Maxwell Geoservices Pty Ltd</t>
  </si>
  <si>
    <t>Metcom Technologies Inc.</t>
  </si>
  <si>
    <t>MICROMEGA QUALITY ASSURANCE (P</t>
  </si>
  <si>
    <t>Micromine Africa (Pty) Ltd</t>
  </si>
  <si>
    <t>Mine Ventilation Australia Pty</t>
  </si>
  <si>
    <t>MineARC Africa (Pty) Ltd</t>
  </si>
  <si>
    <t>MinRep Data Systems</t>
  </si>
  <si>
    <t>MINTEK</t>
  </si>
  <si>
    <t>MLN Cranes CC</t>
  </si>
  <si>
    <t>MULTIMODAL LOGISTICS SOLUTIONS</t>
  </si>
  <si>
    <t>Multotec Process Equipment (Pt</t>
  </si>
  <si>
    <t>Netsight Pty Ltd</t>
  </si>
  <si>
    <t>NISBAU GmbH</t>
  </si>
  <si>
    <t>NQA AFRICA</t>
  </si>
  <si>
    <t>NVN Crane Repairs CC</t>
  </si>
  <si>
    <t>OPEN HOUSE MANAGEMENT SOLUTION</t>
  </si>
  <si>
    <t>Optron (Pty) Ltd</t>
  </si>
  <si>
    <t>Orrick Rambaud Martel</t>
  </si>
  <si>
    <t>Osimo Monitoring (Pty) Ltd</t>
  </si>
  <si>
    <t>Paessler AG</t>
  </si>
  <si>
    <t>Paragon Tailings (Pty) Ltd</t>
  </si>
  <si>
    <t>Paterson &amp; Cooke Consulting En</t>
  </si>
  <si>
    <t>PEGASUS Travel &amp; Tourism</t>
  </si>
  <si>
    <t>POLTECH (PTY) LTD</t>
  </si>
  <si>
    <t>Polycorp Ltd</t>
  </si>
  <si>
    <t>Pragma Africa (Pty) Ltd</t>
  </si>
  <si>
    <t>Prism Mining Pty Ltd</t>
  </si>
  <si>
    <t>Ramjack Technology Solutions</t>
  </si>
  <si>
    <t>Rocklab</t>
  </si>
  <si>
    <t>S and C Trust</t>
  </si>
  <si>
    <t>SALVO</t>
  </si>
  <si>
    <t>Sasco Western Cape (Pty) Ltd</t>
  </si>
  <si>
    <t>Scope Systems Pty Ltd</t>
  </si>
  <si>
    <t>Seequent South Africa (Pty) Lt</t>
  </si>
  <si>
    <t>SENET (Pty) Ltd</t>
  </si>
  <si>
    <t>SGS Laboratory Services Ghana</t>
  </si>
  <si>
    <t>SGS Labroratory Services Ghana</t>
  </si>
  <si>
    <t>SGS South Africa (Pty) Ltd</t>
  </si>
  <si>
    <t>Shaw Controls (Pty) Ltd</t>
  </si>
  <si>
    <t>Simulmed</t>
  </si>
  <si>
    <t>Softcat Limited</t>
  </si>
  <si>
    <t>SolarWinds Software Europe Lim</t>
  </si>
  <si>
    <t>Split Engineering Africa (Pty)</t>
  </si>
  <si>
    <t>SRK CONSULTING SA (PTY) LTD</t>
  </si>
  <si>
    <t>Systems Anywhere (Pty) Ltd</t>
  </si>
  <si>
    <t>Techno-Systems</t>
  </si>
  <si>
    <t>THERMOFISHER SCIENTIFIC</t>
  </si>
  <si>
    <t>ThyssenKrupp Industrial Soluti</t>
  </si>
  <si>
    <t>Tower Crane Services CC</t>
  </si>
  <si>
    <t>TRE Altamira SRL</t>
  </si>
  <si>
    <t>Umoya Vohe Solutions (Pty) Ltd</t>
  </si>
  <si>
    <t>University of Cape Town - GSB</t>
  </si>
  <si>
    <t>vComp Pty Ltd</t>
  </si>
  <si>
    <t>Vega Instruments SA (Pty) Ltd</t>
  </si>
  <si>
    <t>Walker Scientific</t>
  </si>
  <si>
    <t>Weir Minerals West Africa Ltd</t>
  </si>
  <si>
    <t>York International (SA) Inc.</t>
  </si>
  <si>
    <t>ZM Secure Co S.A.L</t>
  </si>
  <si>
    <t>ADVANCED PURCHASING SERVICES</t>
  </si>
  <si>
    <t>AIMS INSTRUMENTATION &amp; ELECTRICAL SALES</t>
  </si>
  <si>
    <t>ANTRAK LOGISTICS PTY LTD</t>
  </si>
  <si>
    <t>ATLAS COPCO COMPRESSORS</t>
  </si>
  <si>
    <t>ATOM</t>
  </si>
  <si>
    <t>CLEMCORP AUSTRALIA</t>
  </si>
  <si>
    <t>CONSEP PTY LTD</t>
  </si>
  <si>
    <t>CPE SWITCHBOARDS PTY LTD</t>
  </si>
  <si>
    <t>DYWIDAG SYSTEMS INTERNATIONAL</t>
  </si>
  <si>
    <t>HOWDEN AUSTRALIA PTY LTD</t>
  </si>
  <si>
    <t>INTEGRATED INDUSTRIAL PTY LTD</t>
  </si>
  <si>
    <t>ISAS INTEGRATED SWITCHGEAR AND SYSTEMS PTY LTD</t>
  </si>
  <si>
    <t>JOEST AUSTRALIA PTY LTD</t>
  </si>
  <si>
    <t>MINING PRODUCTS &amp; SERVICES PTY LTD</t>
  </si>
  <si>
    <t>MURRAY ENGINEERING PTY LTD</t>
  </si>
  <si>
    <t>ORVAD (WA) PTY LTD</t>
  </si>
  <si>
    <t>UNITED KINGDOM</t>
  </si>
  <si>
    <t>PCS EXPORT SERVICES LTD GBP ACC</t>
  </si>
  <si>
    <t>REXEL ELECTRICAL SUPPLIES PTY LTD</t>
  </si>
  <si>
    <t>ROSSI GEARMOTORS AUSTRALIA PTY LTD</t>
  </si>
  <si>
    <t>SINO GRINDING INTERNATIONAL PTY LTD</t>
  </si>
  <si>
    <t>THOROUGHTEC SIMULATION (PTY) LTD</t>
  </si>
  <si>
    <t>TRM AUSTRALIA PTY LTD</t>
  </si>
  <si>
    <t>VERDER PUMPS SA (PTY) LTD</t>
  </si>
  <si>
    <t>WEG AUSTRALIA PTY LTD</t>
  </si>
  <si>
    <t>RED TRACTOR PTY LTD T/A. MINERIGHT</t>
  </si>
  <si>
    <t>DYNAPIPE SYSTEMS</t>
  </si>
  <si>
    <t>NETHERLANDS</t>
  </si>
  <si>
    <t>FENNER DUNLOP BV</t>
  </si>
  <si>
    <t>FINLAND</t>
  </si>
  <si>
    <t>SANDVIK MINING AND CONSTRUCTION OY</t>
  </si>
  <si>
    <t>SLOVAKIA</t>
  </si>
  <si>
    <t>VYBO ELECTRIC A.S.</t>
  </si>
  <si>
    <t>ARE SERVICES WA PTY LTD</t>
  </si>
  <si>
    <t>TRU-FLO PUMPING SYSTEMS</t>
  </si>
  <si>
    <t>WearCheck. a Division of Torre Analytical Services (Pty) Ltd.</t>
  </si>
  <si>
    <t>PHD ENGINEERING PTY LTD</t>
  </si>
  <si>
    <t>SCOTLAND</t>
  </si>
  <si>
    <t>AGGREKO INTERNATIONAL</t>
  </si>
  <si>
    <t>MMS MOBILE CRANES CC</t>
  </si>
  <si>
    <t>Resolute Corporate Services Pty Ltd</t>
  </si>
  <si>
    <t>SANDBLASTING &amp; COATINGS GHANA LIMITED</t>
  </si>
  <si>
    <t>MAURITIUS</t>
  </si>
  <si>
    <t>T3 PROJECTS LIMITED</t>
  </si>
  <si>
    <t>WESTECH PROCESS EQUIPMENT AFRICA (PTY) LTD</t>
  </si>
  <si>
    <t>ADVANCENET CC</t>
  </si>
  <si>
    <t>DB MALI LTD</t>
  </si>
  <si>
    <t>Germiston, Jupiter Ext5 Germistor 1428</t>
  </si>
  <si>
    <t>Bedford Sandland court,pilgrim centre</t>
  </si>
  <si>
    <t>Allen Diesels Ltd</t>
  </si>
  <si>
    <t>Tema, Aflao road</t>
  </si>
  <si>
    <t>B5 Plus Limited</t>
  </si>
  <si>
    <t>Subiaco 5 Centro Avenue</t>
  </si>
  <si>
    <t>Birimian Limited</t>
  </si>
  <si>
    <t>Suisse 1864 Avenue de la gare</t>
  </si>
  <si>
    <t>Dakar, Km 5,5 Boulevard du Centenaire</t>
  </si>
  <si>
    <t>Commercial Trading Agency NV</t>
  </si>
  <si>
    <t>Neubergstrasse 1</t>
  </si>
  <si>
    <t>Bizerta, 572 Rue Ibn Mandhour</t>
  </si>
  <si>
    <t>Interco. Vendor - KibaliGold</t>
  </si>
  <si>
    <t>Interco. Vendor - Mining Inv</t>
  </si>
  <si>
    <t>Abidjan, Bietry Rue Majorettes</t>
  </si>
  <si>
    <t>Lynx Logistics</t>
  </si>
  <si>
    <t>South Africa 1331 Staal Road Stormill ,Ext 2</t>
  </si>
  <si>
    <t>Australia, 16 Stott place bull Creek,WA,6149</t>
  </si>
  <si>
    <t>MULTI MIX SYSTEMS PTY LTD</t>
  </si>
  <si>
    <t>134/5 Nasmith Avenue</t>
  </si>
  <si>
    <t>BAMAKO MALI Faladié, Rue 801 Porte 89</t>
  </si>
  <si>
    <t>Canada, Elora 33 York Street</t>
  </si>
  <si>
    <t>Allemagne, AM KRONBERGER HANG 6 65824</t>
  </si>
  <si>
    <t>PARQUE EMPRESARIAL ABRA INDUSTRIAL.</t>
  </si>
  <si>
    <t>SANTA ANA DE BOLUETA  G. M. SA</t>
  </si>
  <si>
    <t>Muhlentalstrasse 38 ,8200 Schaffhausen</t>
  </si>
  <si>
    <t>Solion Solutions Switzerland G</t>
  </si>
  <si>
    <t>Bénin, Porto Novo, Route de Ouando</t>
  </si>
  <si>
    <t>Songhai</t>
  </si>
  <si>
    <t>Annexe 12 – Détail des transactions effectuées avec les fournisseurs étrangers en 2019</t>
  </si>
  <si>
    <t>A. Na. Di. S SARL</t>
  </si>
  <si>
    <t>NF</t>
  </si>
  <si>
    <t>Abas gold Sarl</t>
  </si>
  <si>
    <t>Africa Mining</t>
  </si>
  <si>
    <t>AFRICAINE MINING TRAVAUX PUBLICS SARL</t>
  </si>
  <si>
    <t>African gold Group Mali</t>
  </si>
  <si>
    <t>Akasha SARL</t>
  </si>
  <si>
    <t>Alliance pour une société minière  au mali</t>
  </si>
  <si>
    <t>ALWADOUD MALI S/C CORA GOLD</t>
  </si>
  <si>
    <t>Alwadoud sa</t>
  </si>
  <si>
    <t>Amboco Guindo Mineral Exploration</t>
  </si>
  <si>
    <t>Ansongo minerals</t>
  </si>
  <si>
    <t>APPROVIONNEMENT ET DISTRIBUTION SARL</t>
  </si>
  <si>
    <t>085136079Y</t>
  </si>
  <si>
    <t>ASSIMAH MINING SARL</t>
  </si>
  <si>
    <t>087800975E</t>
  </si>
  <si>
    <t>Avion mali west exploration sa</t>
  </si>
  <si>
    <t>B&amp;B Sarlu</t>
  </si>
  <si>
    <t>086131373D</t>
  </si>
  <si>
    <t>Bady Mining</t>
  </si>
  <si>
    <t>085121871N</t>
  </si>
  <si>
    <t>BARAGIOTA FINOTTO EFISIO GOLI</t>
  </si>
  <si>
    <t>BFEG MALI SARL</t>
  </si>
  <si>
    <t>085130277D</t>
  </si>
  <si>
    <t>BFEG-Mali</t>
  </si>
  <si>
    <t>Birimian Gold</t>
  </si>
  <si>
    <t>Blue Bird Mali Sarl</t>
  </si>
  <si>
    <t>BOFONDE MINING MALI SARL</t>
  </si>
  <si>
    <t>BOU ET FRERES SARL</t>
  </si>
  <si>
    <t>BOUBACAR DIARRA</t>
  </si>
  <si>
    <t>BOUDIE BUSINESS SARL</t>
  </si>
  <si>
    <t>CARRIERE ET CHAUX DU MALI</t>
  </si>
  <si>
    <t>Catalyst ressources sarl</t>
  </si>
  <si>
    <t>Century Minerals corporation CMC SARL</t>
  </si>
  <si>
    <t>Chaka mining sarl</t>
  </si>
  <si>
    <t>CHEICK OUMAR BOUARE</t>
  </si>
  <si>
    <t>CHIWARA SARL</t>
  </si>
  <si>
    <t>Ciment de L'AFRIQUE MALI</t>
  </si>
  <si>
    <t>COGETRAC SARL</t>
  </si>
  <si>
    <t>086134068W</t>
  </si>
  <si>
    <t>COMPAGNIE MINIERE BAOULE SARL</t>
  </si>
  <si>
    <t>COMPASS GOLD MALI SARL</t>
  </si>
  <si>
    <t>086136670H</t>
  </si>
  <si>
    <t>CONCORDE MALI SARL</t>
  </si>
  <si>
    <t>COVEC</t>
  </si>
  <si>
    <t>087800027J</t>
  </si>
  <si>
    <t>Damanda Gold</t>
  </si>
  <si>
    <t>DDRI Mining</t>
  </si>
  <si>
    <t>Desert Gold Mali</t>
  </si>
  <si>
    <t>DIEBE MINNING SARL</t>
  </si>
  <si>
    <t>DILINKE NEGOCE SA</t>
  </si>
  <si>
    <t>086123697D</t>
  </si>
  <si>
    <t>DRAGOLD</t>
  </si>
  <si>
    <t>Eaux Souterraines du Mali Sarl</t>
  </si>
  <si>
    <t>ENTREPRISE GENERALE TRAORE ET FRERES</t>
  </si>
  <si>
    <t>Etude Géologique Environnementale</t>
  </si>
  <si>
    <t>Eurekagold sarl</t>
  </si>
  <si>
    <t>Fatima &amp; Nafissatou Mining</t>
  </si>
  <si>
    <t>FILY SISSOKO MINING SARL</t>
  </si>
  <si>
    <t>FIMOCO</t>
  </si>
  <si>
    <t>Fond Dinvestissement Mahamadou Ousmane Coulibaly</t>
  </si>
  <si>
    <t>G.I.D.T</t>
  </si>
  <si>
    <t>GECOM sarl</t>
  </si>
  <si>
    <t>Général d'équipement de prestation</t>
  </si>
  <si>
    <t>Glencar Mali Sarl</t>
  </si>
  <si>
    <t>Global Equipement</t>
  </si>
  <si>
    <t>Gold Parttners</t>
  </si>
  <si>
    <t>GOLD RIVERS SARL</t>
  </si>
  <si>
    <t>086147654B</t>
  </si>
  <si>
    <t>Golden  Spear Mali SARL</t>
  </si>
  <si>
    <t xml:space="preserve">groupe société ahmedf Barry </t>
  </si>
  <si>
    <t>HANNE SOGORE CONSTRUCTIONS ET MINES</t>
  </si>
  <si>
    <t>HARMATTAN CONSULTING SARL</t>
  </si>
  <si>
    <t>085124634M</t>
  </si>
  <si>
    <t>HARMONY GOLD SARL</t>
  </si>
  <si>
    <t>HONG FA MINING SARL</t>
  </si>
  <si>
    <t>Inconnu</t>
  </si>
  <si>
    <t>KARA MINING SARL</t>
  </si>
  <si>
    <t>kenieba exploration sarl</t>
  </si>
  <si>
    <t>Komet  Mali Sarl</t>
  </si>
  <si>
    <t>KORKA SERVICES</t>
  </si>
  <si>
    <t>KOUFOU MINING SARL</t>
  </si>
  <si>
    <t>087800971A</t>
  </si>
  <si>
    <t>KOUNFAGA MINING SARL</t>
  </si>
  <si>
    <t>087800966E</t>
  </si>
  <si>
    <t>KPB NET  SARL</t>
  </si>
  <si>
    <t>lassane Fane</t>
  </si>
  <si>
    <t>LE GROUPE SOABF SARL</t>
  </si>
  <si>
    <t>Legend Gold Mali</t>
  </si>
  <si>
    <t>l'Horizon Sarl</t>
  </si>
  <si>
    <t>Mackenas Gold</t>
  </si>
  <si>
    <t>MALA EXPLORATION MINING</t>
  </si>
  <si>
    <t>085130214J</t>
  </si>
  <si>
    <t>MALI CARRIERES SARL</t>
  </si>
  <si>
    <t>Mali gold sarl</t>
  </si>
  <si>
    <t>MALI GOLDFIELDS Sarl</t>
  </si>
  <si>
    <t>MALI ORIENTAL RESSOURCES SARLU</t>
  </si>
  <si>
    <t>MALI SADIO'OR SARL</t>
  </si>
  <si>
    <t>MANDE SERVICE SARL</t>
  </si>
  <si>
    <t>Matrix MINING</t>
  </si>
  <si>
    <t>MBC DIFFUSION SARL</t>
  </si>
  <si>
    <t>Menankoto Sarl</t>
  </si>
  <si>
    <t xml:space="preserve">Merrex gold mali </t>
  </si>
  <si>
    <t>Metalli exploration and mining sarl</t>
  </si>
  <si>
    <t xml:space="preserve">Mineral Management consulting sarl </t>
  </si>
  <si>
    <t>MINIERE AFRICAINE (SOMIA) SA</t>
  </si>
  <si>
    <t>086141442E</t>
  </si>
  <si>
    <t>MOHAMED KAGNASSY</t>
  </si>
  <si>
    <t>MOUCTAR DEMBELE</t>
  </si>
  <si>
    <t>Nashwan Lithium Sarl</t>
  </si>
  <si>
    <t>New Hope Gold</t>
  </si>
  <si>
    <t>OMGF MINING SARL</t>
  </si>
  <si>
    <t>OMNIUM</t>
  </si>
  <si>
    <t>One-source et Afrikan Technologie</t>
  </si>
  <si>
    <t>087800869R</t>
  </si>
  <si>
    <t>Organisation Tounkara commerce</t>
  </si>
  <si>
    <t>OUMAR SALL</t>
  </si>
  <si>
    <t>OZOGOLD SA</t>
  </si>
  <si>
    <t>PONA Abdoulaye Mining</t>
  </si>
  <si>
    <t>Rahim mining sarl</t>
  </si>
  <si>
    <t>REMHOODS SARL</t>
  </si>
  <si>
    <t>ROSCAN GOLD MALI SARL</t>
  </si>
  <si>
    <t>S,K COMPANY</t>
  </si>
  <si>
    <t>SAHEL MINES SARL</t>
  </si>
  <si>
    <t>Sahelienne des Mines sarl</t>
  </si>
  <si>
    <t xml:space="preserve">Samcam sarl </t>
  </si>
  <si>
    <t>Sankarani Resources s/c Cora Gold</t>
  </si>
  <si>
    <t>Sanou Star resources</t>
  </si>
  <si>
    <t>SANOU WOULE SA</t>
  </si>
  <si>
    <t>086247927E</t>
  </si>
  <si>
    <t>SEMAKA MINING SARL</t>
  </si>
  <si>
    <t>086143370N</t>
  </si>
  <si>
    <t>SETOUMINING SARL</t>
  </si>
  <si>
    <t>SHENG TONG SARL</t>
  </si>
  <si>
    <t>0861134987 E</t>
  </si>
  <si>
    <t>sikamine</t>
  </si>
  <si>
    <t>SOCIETE BAZANDO MINES SARL</t>
  </si>
  <si>
    <t>087800781M</t>
  </si>
  <si>
    <t>société exploration Mali sarl</t>
  </si>
  <si>
    <t>SOFOFI</t>
  </si>
  <si>
    <t>SOGEA SATOME</t>
  </si>
  <si>
    <t>087800141W</t>
  </si>
  <si>
    <t>SOGESGOLD SA</t>
  </si>
  <si>
    <t>SOREXCO SARL</t>
  </si>
  <si>
    <t>Soudan Mining</t>
  </si>
  <si>
    <t>SOUNDA MINING COMPAGNY</t>
  </si>
  <si>
    <t>Star Mining sarl</t>
  </si>
  <si>
    <t>sté AfRIR MINE SOLUTION</t>
  </si>
  <si>
    <t>Sté Alwadoud Mali</t>
  </si>
  <si>
    <t>sté ANADIS SARL</t>
  </si>
  <si>
    <t>sté ASHANTI Gold Mali sarl</t>
  </si>
  <si>
    <t>sté Bagoe National corporation Banco SARL</t>
  </si>
  <si>
    <t>087800421C</t>
  </si>
  <si>
    <t>sté BARAGIOTA FINOTTO EFSIO GOLI</t>
  </si>
  <si>
    <t>Sté Baschkad        Gold Sarl</t>
  </si>
  <si>
    <t>sté bofonde mining mali</t>
  </si>
  <si>
    <t>sté CADEM SARL</t>
  </si>
  <si>
    <t>Sté Camara Brothers corporation</t>
  </si>
  <si>
    <t>sté Camara GOLD</t>
  </si>
  <si>
    <t>Sté continental steel sa</t>
  </si>
  <si>
    <t>sté d exploitation des mines</t>
  </si>
  <si>
    <t>Sté d’exploitation de carrière et Mines</t>
  </si>
  <si>
    <t>086139943K</t>
  </si>
  <si>
    <t>sté de Mines de Darsalam sarl</t>
  </si>
  <si>
    <t>STE D'EXPLOITATION DES MINES D'OR DE DJANGO</t>
  </si>
  <si>
    <t xml:space="preserve">Sté d'exploration de siribaya </t>
  </si>
  <si>
    <t>sté DIAFOUNOU MINING SARL</t>
  </si>
  <si>
    <t>Sté DS Consulting sarl</t>
  </si>
  <si>
    <t>Sté Enrroxs Energy et Mining sa</t>
  </si>
  <si>
    <t>Sté etablissement Yara &amp; Frère sarl</t>
  </si>
  <si>
    <t>sté Falcou Gold ressources sarl</t>
  </si>
  <si>
    <t xml:space="preserve">sté FANTA MINING SARL </t>
  </si>
  <si>
    <t>Ste FOKOLORE MINING SARL</t>
  </si>
  <si>
    <t xml:space="preserve">sté Future Minerals sarl </t>
  </si>
  <si>
    <t>STE Goldenr roxs</t>
  </si>
  <si>
    <t>087800968G</t>
  </si>
  <si>
    <t>Sté Goldrox Mali sa</t>
  </si>
  <si>
    <t>sté Great Quest Mali  sa</t>
  </si>
  <si>
    <t>Sté GREEN GOLD Système EROPE SARL</t>
  </si>
  <si>
    <t>Sté Greeneco Mining Mali</t>
  </si>
  <si>
    <t>sté Guepard or 2 sarl</t>
  </si>
  <si>
    <t>Sté Hanne Général Trading</t>
  </si>
  <si>
    <t>Sté Intermin lithium sarl</t>
  </si>
  <si>
    <t>sté INTERNATIONAL Drilling company sarl</t>
  </si>
  <si>
    <t>sté INTERNATIONAL Gold fields mali sarl</t>
  </si>
  <si>
    <t>sté Jinlong sarl</t>
  </si>
  <si>
    <t>sté jya you sarl</t>
  </si>
  <si>
    <t>sté kagnoko sarl</t>
  </si>
  <si>
    <t xml:space="preserve">Sté KOH E NOOR Mali sa </t>
  </si>
  <si>
    <t>Sté Mahamadou CISSE et Frères</t>
  </si>
  <si>
    <t>087000207E</t>
  </si>
  <si>
    <t>Sté Mali Gold Resources Sa</t>
  </si>
  <si>
    <t>sté Malienne d'or et Diamant sarl</t>
  </si>
  <si>
    <t>Sté MANDINGOLD MINING</t>
  </si>
  <si>
    <t>Sté MEDOU MINING CORPORATION</t>
  </si>
  <si>
    <t>sté Mine Kale forages</t>
  </si>
  <si>
    <t>Sté Mineko Sarl</t>
  </si>
  <si>
    <t>Sté Mines carriees</t>
  </si>
  <si>
    <t>Sté Minière OZOGOLD SA</t>
  </si>
  <si>
    <t>Sté Minière TRAORE ET FILS SARL</t>
  </si>
  <si>
    <t>Sté Minière WASSA Sarl</t>
  </si>
  <si>
    <t>Sté Minta resources mali</t>
  </si>
  <si>
    <t>sté Multinationale pour le commerce</t>
  </si>
  <si>
    <t>sté OKLO RESSOURCES Mali sarl</t>
  </si>
  <si>
    <t>sté Point Com Sarl</t>
  </si>
  <si>
    <t>STé Sab INTERNATIONAL SARL</t>
  </si>
  <si>
    <t>Sté SACKO Holding</t>
  </si>
  <si>
    <t xml:space="preserve">sté SADI SARL </t>
  </si>
  <si>
    <t>sté sahasra gold mining</t>
  </si>
  <si>
    <t>sté San or sarl</t>
  </si>
  <si>
    <t>Sté Sanouco sarl</t>
  </si>
  <si>
    <t>sté Sidibe Mining sa</t>
  </si>
  <si>
    <t>Sté Sun &amp; Sea Goldingvest Suarl</t>
  </si>
  <si>
    <t>Sté SYMPA Mining sarl</t>
  </si>
  <si>
    <t>Sté Tichit sa</t>
  </si>
  <si>
    <t>sté TROPICAL GOLD DU MALI SARL</t>
  </si>
  <si>
    <t>sté UME SARL</t>
  </si>
  <si>
    <t>Sté wafi MINING</t>
  </si>
  <si>
    <t>sté yi Yuan Mines sarl</t>
  </si>
  <si>
    <t>Sud MINING SARL</t>
  </si>
  <si>
    <t>SUDQUEST SARL</t>
  </si>
  <si>
    <t>TATA MINES SARL</t>
  </si>
  <si>
    <t>TCHITT SA</t>
  </si>
  <si>
    <t>Tenemakan Gol</t>
  </si>
  <si>
    <t>Teyssir mining sarl</t>
  </si>
  <si>
    <t>TIMI GOLD SARL</t>
  </si>
  <si>
    <t>087000236G</t>
  </si>
  <si>
    <t>TITAN MINING CONSULTING TRADING SARL</t>
  </si>
  <si>
    <t>085141531j</t>
  </si>
  <si>
    <t>TOKA MINING HOLDING SARL</t>
  </si>
  <si>
    <t>TOP Mining consulting sarl</t>
  </si>
  <si>
    <t>TRANSAFRIKA MALI SA</t>
  </si>
  <si>
    <t>Universal GLS</t>
  </si>
  <si>
    <t>UNIVERSAL GLS SARLU</t>
  </si>
  <si>
    <t>Wangara</t>
  </si>
  <si>
    <t>087000188N</t>
  </si>
  <si>
    <t>Xantus Mali Sarl</t>
  </si>
  <si>
    <t>YELLOW GOLD "Y,G"</t>
  </si>
  <si>
    <t>YIN YUAN SARL</t>
  </si>
  <si>
    <t>087800787F</t>
  </si>
  <si>
    <t>Zenda Huijin</t>
  </si>
  <si>
    <t>Z-Golg</t>
  </si>
  <si>
    <t>Annexe 14: Déclarations unilatérales fournies par la DNGM</t>
  </si>
  <si>
    <t>Déclarations uninilatérales des societés extractives hors périmètre</t>
  </si>
  <si>
    <t>Déclarations unilatérales des societés extractives hors périmètre</t>
  </si>
  <si>
    <t>Déclarations unilatérales des sous-traitants</t>
  </si>
  <si>
    <t>Annexe 14: Déclarations unilatérales fournies par l'INPS</t>
  </si>
  <si>
    <t>Région</t>
  </si>
  <si>
    <t>BME Sa diola</t>
  </si>
  <si>
    <t>BME MALI</t>
  </si>
  <si>
    <t xml:space="preserve">GMS SA </t>
  </si>
  <si>
    <t xml:space="preserve">AMS African </t>
  </si>
  <si>
    <t>FLUICONNECTO</t>
  </si>
  <si>
    <t>CAPITAL DRILLING</t>
  </si>
  <si>
    <t>ACSS</t>
  </si>
  <si>
    <t>AMS P/C</t>
  </si>
  <si>
    <t>ROCK UNDERGROUND  SARL SYAMA</t>
  </si>
  <si>
    <t>Annexe 16: Déclarations unilatérales fournies par les Directions Régionales des Impôts</t>
  </si>
  <si>
    <t xml:space="preserve">Societé </t>
  </si>
  <si>
    <t>Annexe 17: Déclarations unilatérales fournies par l'ONRP</t>
  </si>
  <si>
    <t>Sous-traitants non déclarés</t>
  </si>
  <si>
    <t xml:space="preserve">Société </t>
  </si>
  <si>
    <t>NAMPALA SA</t>
  </si>
  <si>
    <t>G4S</t>
  </si>
  <si>
    <t>PARAGON TAILINGS</t>
  </si>
  <si>
    <t>NAMBALA</t>
  </si>
  <si>
    <t>086118429 V</t>
  </si>
  <si>
    <t>085100584 L</t>
  </si>
  <si>
    <t>FORACO</t>
  </si>
  <si>
    <t>Morila</t>
  </si>
  <si>
    <t>Annexe 19: Détail des transactions des sous-traitants non déclarés par la DGE</t>
  </si>
  <si>
    <t>Montant total du marché</t>
  </si>
  <si>
    <t>Annexe 19 – Formulaires de déclaration 2019</t>
  </si>
  <si>
    <t xml:space="preserve">Formulaires de déclaration 2019 pour les societés extractives </t>
  </si>
  <si>
    <t>Formulaires de déclaration 2019 pour les organismes collecteurs</t>
  </si>
  <si>
    <t>Sécretariat Permanent ITIE</t>
  </si>
  <si>
    <t>Pyramis</t>
  </si>
  <si>
    <t>Mazars</t>
  </si>
  <si>
    <t>Administrateur Indépendant - Groupement Pyramis - Mazars</t>
  </si>
  <si>
    <t>Hamadoun MAIGA</t>
  </si>
  <si>
    <t>Associé Gérant Audit &amp; Conseil</t>
  </si>
  <si>
    <t>Seydou ZERBO</t>
  </si>
  <si>
    <t xml:space="preserve">Mamadou MAKADJI </t>
  </si>
  <si>
    <t>Mamadou COULIBALY</t>
  </si>
  <si>
    <t>Expert Fiscaliste Manager Audit &amp; Conseil</t>
  </si>
  <si>
    <t>Associé Audit &amp; Conseil - Réviseur</t>
  </si>
  <si>
    <t xml:space="preserve">Boubacar N'DIAYE </t>
  </si>
  <si>
    <t>Auditeur Sénior</t>
  </si>
  <si>
    <t>Avocat Juriste, Expert minier</t>
  </si>
  <si>
    <t xml:space="preserve">Manankoro DIAWARA </t>
  </si>
  <si>
    <t xml:space="preserve">Hamadou TINI </t>
  </si>
  <si>
    <t>Directeur de mission</t>
  </si>
  <si>
    <t>Réviseur Sénior 2</t>
  </si>
  <si>
    <t>Papa Ibra N. N'DIAYE</t>
  </si>
  <si>
    <t xml:space="preserve">Amadou SOW </t>
  </si>
  <si>
    <t xml:space="preserve">Ndeye Madjiguene DIENG </t>
  </si>
  <si>
    <t xml:space="preserve">Analyste de données </t>
  </si>
  <si>
    <t>Sambou SIDIBE</t>
  </si>
  <si>
    <t>Secrétaire Permanent ITIE</t>
  </si>
  <si>
    <t xml:space="preserve">Boureima CISSE </t>
  </si>
  <si>
    <t>Chargé de la collecte des données et Audit</t>
  </si>
  <si>
    <t>Annexe 20 : Equipe de travail</t>
  </si>
  <si>
    <t>Toronto et New york</t>
  </si>
  <si>
    <t>https://www.zonebourse.com/cours/action/BARRICK-GOLD-CORPORATION-1408870/</t>
  </si>
  <si>
    <t>https://ca.finance.yahoo.com/q?s=IMG.TO</t>
  </si>
  <si>
    <t>Famille FAYAT - PPE
Francois FARGES - PPE</t>
  </si>
  <si>
    <t>La bourse de londres</t>
  </si>
  <si>
    <t>AIM:HUM</t>
  </si>
  <si>
    <t>http://www.hummingbirdresources.co.uk</t>
  </si>
  <si>
    <t>SOCARCO EST FILIALE DE SISAG ET SISAG EST FILIALE DE IMPLENIA COTE EN BOURSE PROPRIETAIRE UNIQUE INCONNU</t>
  </si>
  <si>
    <t>NB :   A = réalisé, B = en cours de réalisation, C = Non réalisé</t>
  </si>
  <si>
    <t>SOCIETE MALIENNE DE PROD CHIMIQUE</t>
  </si>
  <si>
    <t>BULL MALI</t>
  </si>
  <si>
    <t>BCM MALI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</si>
</sst>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_-;\-* #,##0_-;_-* &quot;-&quot;??_-;_-@_-"/>
    <numFmt numFmtId="165" formatCode="_-* #,##0.0_-;\-* #,##0.0_-;_-* &quot;-&quot;??_-;_-@_-"/>
    <numFmt numFmtId="166" formatCode="_-* #,##0.00\ _€_-;\-* #,##0.00\ _€_-;_-* &quot;-&quot;??\ _€_-;_-@_-"/>
    <numFmt numFmtId="167" formatCode="_-* #,##0\ _€_-;\-* #,##0\ _€_-;_-* &quot;-&quot;??\ _€_-;_-@_-"/>
    <numFmt numFmtId="168" formatCode="[$-409]d\-mmm\-yy;@"/>
    <numFmt numFmtId="169" formatCode="yyyy\-mm\-dd"/>
    <numFmt numFmtId="170" formatCode="_(* #,##0_);_(* \(#,##0\);_(* &quot;-&quot;??_);_(@_)"/>
  </numFmts>
  <fonts count="65">
    <font>
      <sz val="11"/>
      <color theme="1"/>
      <name val="Calibri"/>
      <family val="2"/>
      <scheme val="minor"/>
    </font>
    <font>
      <sz val="10"/>
      <color theme="1"/>
      <name val="Arial "/>
    </font>
    <font>
      <sz val="11"/>
      <color theme="1"/>
      <name val="Calibri"/>
      <family val="2"/>
      <scheme val="minor"/>
    </font>
    <font>
      <b/>
      <sz val="11"/>
      <color theme="1"/>
      <name val="Tw Cen MT"/>
      <family val="2"/>
    </font>
    <font>
      <sz val="11"/>
      <color theme="1"/>
      <name val="Tw Cen MT"/>
      <family val="2"/>
    </font>
    <font>
      <sz val="9"/>
      <color theme="1"/>
      <name val="Tw Cen MT"/>
      <family val="2"/>
    </font>
    <font>
      <u/>
      <sz val="11"/>
      <color theme="10"/>
      <name val="Calibri"/>
      <family val="2"/>
      <scheme val="minor"/>
    </font>
    <font>
      <b/>
      <sz val="11"/>
      <color theme="1"/>
      <name val="Calibri"/>
      <family val="2"/>
      <scheme val="minor"/>
    </font>
    <font>
      <b/>
      <sz val="11"/>
      <color theme="0"/>
      <name val="Tw Cen MT"/>
      <family val="2"/>
    </font>
    <font>
      <b/>
      <sz val="11"/>
      <color theme="0"/>
      <name val="Arial "/>
    </font>
    <font>
      <sz val="11"/>
      <color theme="1"/>
      <name val="Arial "/>
    </font>
    <font>
      <b/>
      <sz val="14"/>
      <color theme="1"/>
      <name val="Tw Cen MT"/>
      <family val="2"/>
    </font>
    <font>
      <u/>
      <sz val="11"/>
      <color theme="10"/>
      <name val="Tw Cen MT"/>
      <family val="2"/>
    </font>
    <font>
      <i/>
      <sz val="11"/>
      <color theme="1"/>
      <name val="Tw Cen MT"/>
      <family val="2"/>
    </font>
    <font>
      <b/>
      <sz val="13"/>
      <color theme="3"/>
      <name val="Calibri"/>
      <family val="2"/>
      <scheme val="minor"/>
    </font>
    <font>
      <sz val="14"/>
      <color theme="1"/>
      <name val="Tw Cen MT"/>
      <family val="2"/>
    </font>
    <font>
      <b/>
      <sz val="14"/>
      <color theme="0"/>
      <name val="Tw Cen MT"/>
      <family val="2"/>
    </font>
    <font>
      <sz val="14"/>
      <color rgb="FF000000"/>
      <name val="Tw Cen MT"/>
      <family val="2"/>
    </font>
    <font>
      <b/>
      <sz val="14"/>
      <color rgb="FF000000"/>
      <name val="Tw Cen MT"/>
      <family val="2"/>
    </font>
    <font>
      <b/>
      <i/>
      <sz val="14"/>
      <color rgb="FF222222"/>
      <name val="Tw Cen MT"/>
      <family val="2"/>
    </font>
    <font>
      <b/>
      <i/>
      <sz val="14"/>
      <color rgb="FF000000"/>
      <name val="Tw Cen MT"/>
      <family val="2"/>
    </font>
    <font>
      <b/>
      <sz val="12"/>
      <color theme="1"/>
      <name val="Tw Cen MT"/>
      <family val="2"/>
    </font>
    <font>
      <b/>
      <sz val="10"/>
      <color rgb="FFFFFFFF"/>
      <name val="Tw Cen MT"/>
      <family val="2"/>
    </font>
    <font>
      <sz val="10"/>
      <color theme="1"/>
      <name val="Tw Cen MT"/>
      <family val="2"/>
    </font>
    <font>
      <sz val="10"/>
      <color theme="1"/>
      <name val="Arial"/>
      <family val="2"/>
    </font>
    <font>
      <sz val="10"/>
      <color rgb="FF000000"/>
      <name val="Tw Cen MT"/>
      <family val="2"/>
    </font>
    <font>
      <b/>
      <sz val="10"/>
      <color rgb="FF404040"/>
      <name val="Tw Cen MT"/>
      <family val="2"/>
    </font>
    <font>
      <sz val="10"/>
      <color rgb="FF404040"/>
      <name val="Tw Cen MT"/>
      <family val="2"/>
    </font>
    <font>
      <sz val="8"/>
      <color theme="1"/>
      <name val="Arial"/>
      <family val="2"/>
    </font>
    <font>
      <u/>
      <sz val="8"/>
      <color theme="10"/>
      <name val="Arial"/>
      <family val="2"/>
    </font>
    <font>
      <b/>
      <sz val="11"/>
      <color rgb="FFFFFFFF"/>
      <name val="Tw Cen MT"/>
      <family val="2"/>
    </font>
    <font>
      <sz val="11"/>
      <color theme="1" tint="0.249977111117893"/>
      <name val="Tw Cen MT"/>
      <family val="2"/>
    </font>
    <font>
      <sz val="11"/>
      <name val="Tw Cen MT"/>
      <family val="2"/>
    </font>
    <font>
      <b/>
      <sz val="11"/>
      <name val="Tw Cen MT"/>
      <family val="2"/>
    </font>
    <font>
      <b/>
      <sz val="10"/>
      <color theme="1"/>
      <name val="Tw Cen MT"/>
      <family val="2"/>
    </font>
    <font>
      <b/>
      <sz val="10"/>
      <name val="Tw Cen MT"/>
      <family val="2"/>
    </font>
    <font>
      <sz val="10"/>
      <color theme="0"/>
      <name val="Tw Cen MT"/>
      <family val="2"/>
    </font>
    <font>
      <b/>
      <sz val="10"/>
      <color theme="0"/>
      <name val="Tw Cen MT"/>
      <family val="2"/>
    </font>
    <font>
      <sz val="10"/>
      <color rgb="FF3B3838"/>
      <name val="Tw Cen MT"/>
      <family val="2"/>
    </font>
    <font>
      <i/>
      <sz val="10"/>
      <color theme="2" tint="-0.749992370372631"/>
      <name val="Tw Cen MT"/>
      <family val="2"/>
    </font>
    <font>
      <sz val="16"/>
      <color theme="1"/>
      <name val="Tw Cen MT"/>
      <family val="2"/>
    </font>
    <font>
      <b/>
      <sz val="16"/>
      <color theme="0"/>
      <name val="Tw Cen MT"/>
      <family val="2"/>
    </font>
    <font>
      <sz val="16"/>
      <color theme="0"/>
      <name val="Tw Cen MT"/>
      <family val="2"/>
    </font>
    <font>
      <sz val="16"/>
      <color rgb="FF3B3838"/>
      <name val="Tw Cen MT"/>
      <family val="2"/>
    </font>
    <font>
      <i/>
      <sz val="16"/>
      <color theme="2" tint="-0.749992370372631"/>
      <name val="Tw Cen MT"/>
      <family val="2"/>
    </font>
    <font>
      <b/>
      <sz val="16"/>
      <color rgb="FFFFFFFF"/>
      <name val="Tw Cen MT"/>
      <family val="2"/>
    </font>
    <font>
      <b/>
      <sz val="13"/>
      <color theme="3"/>
      <name val="Arial"/>
      <family val="2"/>
    </font>
    <font>
      <sz val="11"/>
      <color rgb="FF000000"/>
      <name val="Tw Cen MT"/>
      <family val="2"/>
    </font>
    <font>
      <sz val="11"/>
      <color theme="0"/>
      <name val="Tw Cen MT"/>
      <family val="2"/>
    </font>
    <font>
      <sz val="10"/>
      <name val="Anglo Sans Medium"/>
    </font>
    <font>
      <sz val="11"/>
      <color rgb="FF444444"/>
      <name val="Tw Cen MT"/>
      <family val="2"/>
    </font>
    <font>
      <sz val="10"/>
      <name val="Tw Cen MT"/>
      <family val="2"/>
    </font>
    <font>
      <sz val="9"/>
      <color rgb="FF000000"/>
      <name val="Tw Cen MT"/>
      <family val="2"/>
    </font>
    <font>
      <sz val="9"/>
      <name val="Tw Cen MT"/>
      <family val="2"/>
    </font>
    <font>
      <b/>
      <u/>
      <sz val="10"/>
      <color theme="0"/>
      <name val="Tw Cen MT"/>
      <family val="2"/>
    </font>
    <font>
      <sz val="7"/>
      <color theme="1"/>
      <name val="Times New Roman"/>
      <family val="1"/>
    </font>
    <font>
      <sz val="7"/>
      <color rgb="FF000000"/>
      <name val="Times New Roman"/>
      <family val="1"/>
    </font>
    <font>
      <sz val="11"/>
      <color rgb="FF000000"/>
      <name val="Calibri"/>
      <family val="2"/>
    </font>
    <font>
      <b/>
      <sz val="11"/>
      <color rgb="FF000000"/>
      <name val="Tw Cen MT"/>
      <family val="2"/>
    </font>
    <font>
      <sz val="10"/>
      <color indexed="8"/>
      <name val="Arial"/>
      <family val="2"/>
    </font>
    <font>
      <sz val="11"/>
      <color indexed="8"/>
      <name val="Tw Cen MT"/>
      <family val="2"/>
    </font>
    <font>
      <sz val="12"/>
      <color theme="1"/>
      <name val="Tw Cen MT"/>
      <family val="2"/>
    </font>
    <font>
      <sz val="12"/>
      <color rgb="FF404040"/>
      <name val="Tw Cen MT"/>
      <family val="2"/>
    </font>
    <font>
      <sz val="10"/>
      <color rgb="FF000000"/>
      <name val="Times New Roman"/>
      <family val="1"/>
    </font>
    <font>
      <b/>
      <sz val="12"/>
      <color theme="0"/>
      <name val="Tw Cen MT"/>
      <family val="2"/>
    </font>
  </fonts>
  <fills count="19">
    <fill>
      <patternFill patternType="none"/>
    </fill>
    <fill>
      <patternFill patternType="gray125"/>
    </fill>
    <fill>
      <patternFill patternType="solid">
        <fgColor theme="9" tint="0.79998168889431442"/>
        <bgColor theme="9" tint="0.79998168889431442"/>
      </patternFill>
    </fill>
    <fill>
      <patternFill patternType="solid">
        <fgColor rgb="FF457E8F"/>
        <bgColor indexed="64"/>
      </patternFill>
    </fill>
    <fill>
      <patternFill patternType="solid">
        <fgColor rgb="FF79AFDA"/>
        <bgColor indexed="64"/>
      </patternFill>
    </fill>
    <fill>
      <patternFill patternType="solid">
        <fgColor theme="0"/>
        <bgColor indexed="64"/>
      </patternFill>
    </fill>
    <fill>
      <patternFill patternType="solid">
        <fgColor rgb="FF457E8F"/>
        <bgColor theme="9" tint="0.79998168889431442"/>
      </patternFill>
    </fill>
    <fill>
      <patternFill patternType="solid">
        <fgColor rgb="FF79AFDA"/>
        <bgColor theme="9" tint="0.79998168889431442"/>
      </patternFill>
    </fill>
    <fill>
      <patternFill patternType="solid">
        <fgColor rgb="FFFF0000"/>
        <bgColor theme="9" tint="0.79998168889431442"/>
      </patternFill>
    </fill>
    <fill>
      <patternFill patternType="solid">
        <fgColor rgb="FF00B0F0"/>
        <bgColor indexed="64"/>
      </patternFill>
    </fill>
    <fill>
      <patternFill patternType="solid">
        <fgColor rgb="FFF2F2F2"/>
        <bgColor indexed="64"/>
      </patternFill>
    </fill>
    <fill>
      <patternFill patternType="solid">
        <fgColor rgb="FF1F497D"/>
        <bgColor rgb="FF000000"/>
      </patternFill>
    </fill>
    <fill>
      <patternFill patternType="solid">
        <fgColor rgb="FF00AEDD"/>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rgb="FF002060"/>
        <bgColor indexed="64"/>
      </patternFill>
    </fill>
    <fill>
      <patternFill patternType="solid">
        <fgColor rgb="FF002060"/>
        <bgColor rgb="FF000000"/>
      </patternFill>
    </fill>
  </fills>
  <borders count="60">
    <border>
      <left/>
      <right/>
      <top/>
      <bottom/>
      <diagonal/>
    </border>
    <border>
      <left/>
      <right/>
      <top style="medium">
        <color theme="0"/>
      </top>
      <bottom/>
      <diagonal/>
    </border>
    <border>
      <left style="thin">
        <color theme="9" tint="0.39997558519241921"/>
      </left>
      <right/>
      <top/>
      <bottom/>
      <diagonal/>
    </border>
    <border>
      <left style="thin">
        <color indexed="64"/>
      </left>
      <right style="thin">
        <color indexed="64"/>
      </right>
      <top style="thin">
        <color indexed="64"/>
      </top>
      <bottom style="thin">
        <color indexed="64"/>
      </bottom>
      <diagonal/>
    </border>
    <border>
      <left/>
      <right/>
      <top/>
      <bottom style="thick">
        <color theme="4" tint="0.499984740745262"/>
      </bottom>
      <diagonal/>
    </border>
    <border>
      <left style="medium">
        <color rgb="FF0070C0"/>
      </left>
      <right style="medium">
        <color rgb="FF0070C0"/>
      </right>
      <top style="medium">
        <color rgb="FF0070C0"/>
      </top>
      <bottom style="medium">
        <color rgb="FF0070C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rgb="FFA0A8C7"/>
      </left>
      <right style="thin">
        <color rgb="FFA0A8C7"/>
      </right>
      <top style="thin">
        <color rgb="FF1F497D"/>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rgb="FFA0A8C7"/>
      </left>
      <right style="medium">
        <color indexed="64"/>
      </right>
      <top style="medium">
        <color rgb="FFA0A8C7"/>
      </top>
      <bottom style="medium">
        <color rgb="FFA0A8C7"/>
      </bottom>
      <diagonal/>
    </border>
    <border>
      <left style="medium">
        <color indexed="64"/>
      </left>
      <right style="thin">
        <color rgb="FFA0A8C7"/>
      </right>
      <top style="medium">
        <color rgb="FFA0A8C7"/>
      </top>
      <bottom style="medium">
        <color rgb="FFA0A8C7"/>
      </bottom>
      <diagonal/>
    </border>
    <border>
      <left style="thin">
        <color rgb="FFA0A8C7"/>
      </left>
      <right style="thin">
        <color rgb="FFA0A8C7"/>
      </right>
      <top style="medium">
        <color rgb="FFA0A8C7"/>
      </top>
      <bottom style="medium">
        <color rgb="FFA0A8C7"/>
      </bottom>
      <diagonal/>
    </border>
    <border>
      <left style="thin">
        <color rgb="FFA0A8C7"/>
      </left>
      <right style="medium">
        <color rgb="FFA0A8C7"/>
      </right>
      <top style="medium">
        <color rgb="FFA0A8C7"/>
      </top>
      <bottom style="medium">
        <color rgb="FFA0A8C7"/>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rgb="FFA0A8C7"/>
      </left>
      <right style="thin">
        <color rgb="FFA0A8C7"/>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ED1A3B"/>
      </left>
      <right style="thin">
        <color rgb="FFED1A3B"/>
      </right>
      <top style="thin">
        <color rgb="FFED1A3B"/>
      </top>
      <bottom style="thin">
        <color rgb="FFED1A3B"/>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s>
  <cellStyleXfs count="19">
    <xf numFmtId="0" fontId="0" fillId="0" borderId="0"/>
    <xf numFmtId="41" fontId="2" fillId="0" borderId="0" applyFont="0" applyFill="0" applyBorder="0" applyAlignment="0" applyProtection="0"/>
    <xf numFmtId="43" fontId="2" fillId="0" borderId="0" applyFont="0" applyFill="0" applyBorder="0" applyAlignment="0" applyProtection="0"/>
    <xf numFmtId="0" fontId="6" fillId="0" borderId="0" applyNumberFormat="0" applyFill="0" applyBorder="0" applyAlignment="0" applyProtection="0"/>
    <xf numFmtId="0" fontId="14" fillId="0" borderId="4" applyNumberFormat="0" applyFill="0" applyAlignment="0" applyProtection="0"/>
    <xf numFmtId="0" fontId="28" fillId="0" borderId="0"/>
    <xf numFmtId="0" fontId="29" fillId="0" borderId="0" applyNumberFormat="0" applyFill="0" applyBorder="0" applyAlignment="0" applyProtection="0"/>
    <xf numFmtId="0" fontId="29" fillId="0" borderId="0" applyNumberFormat="0" applyFill="0" applyBorder="0" applyAlignment="0" applyProtection="0"/>
    <xf numFmtId="166" fontId="2" fillId="0" borderId="0" applyFont="0" applyFill="0" applyBorder="0" applyAlignment="0" applyProtection="0"/>
    <xf numFmtId="0" fontId="46" fillId="0" borderId="4" applyNumberFormat="0" applyFill="0" applyAlignment="0" applyProtection="0"/>
    <xf numFmtId="0" fontId="2" fillId="0" borderId="0"/>
    <xf numFmtId="0" fontId="49" fillId="0" borderId="0"/>
    <xf numFmtId="0" fontId="2" fillId="0" borderId="0"/>
    <xf numFmtId="0" fontId="2" fillId="0" borderId="0"/>
    <xf numFmtId="0" fontId="57" fillId="0" borderId="0"/>
    <xf numFmtId="43" fontId="28" fillId="0" borderId="0" applyFont="0" applyFill="0" applyBorder="0" applyAlignment="0" applyProtection="0"/>
    <xf numFmtId="0" fontId="59" fillId="0" borderId="0">
      <alignment vertical="top"/>
    </xf>
    <xf numFmtId="43" fontId="2" fillId="0" borderId="0" applyFont="0" applyFill="0" applyBorder="0" applyAlignment="0" applyProtection="0"/>
    <xf numFmtId="0" fontId="63" fillId="0" borderId="0"/>
  </cellStyleXfs>
  <cellXfs count="499">
    <xf numFmtId="0" fontId="0" fillId="0" borderId="0" xfId="0"/>
    <xf numFmtId="41" fontId="1" fillId="0" borderId="1" xfId="1" applyFont="1" applyFill="1" applyBorder="1" applyAlignment="1">
      <alignment horizontal="center"/>
    </xf>
    <xf numFmtId="41" fontId="1" fillId="4" borderId="0" xfId="1" applyFont="1" applyFill="1" applyBorder="1" applyAlignment="1">
      <alignment horizontal="center"/>
    </xf>
    <xf numFmtId="41" fontId="1" fillId="0" borderId="0" xfId="1" applyFont="1" applyFill="1" applyBorder="1" applyAlignment="1">
      <alignment horizontal="center"/>
    </xf>
    <xf numFmtId="0" fontId="3" fillId="5" borderId="0" xfId="0" applyFont="1" applyFill="1"/>
    <xf numFmtId="0" fontId="4" fillId="0" borderId="0" xfId="0" applyFont="1"/>
    <xf numFmtId="0" fontId="4" fillId="5" borderId="0" xfId="0" applyFont="1" applyFill="1"/>
    <xf numFmtId="164" fontId="4" fillId="0" borderId="0" xfId="2" applyNumberFormat="1" applyFont="1"/>
    <xf numFmtId="43" fontId="4" fillId="0" borderId="0" xfId="2" applyFont="1"/>
    <xf numFmtId="0" fontId="4" fillId="0" borderId="0" xfId="0" applyFont="1" applyAlignment="1">
      <alignment wrapText="1"/>
    </xf>
    <xf numFmtId="0" fontId="4" fillId="0" borderId="0" xfId="0" applyFont="1" applyAlignment="1">
      <alignment horizontal="center" vertical="center"/>
    </xf>
    <xf numFmtId="0" fontId="4" fillId="5" borderId="0" xfId="0" applyFont="1" applyFill="1" applyAlignment="1">
      <alignment horizontal="center" vertical="center"/>
    </xf>
    <xf numFmtId="164" fontId="0" fillId="0" borderId="0" xfId="2" applyNumberFormat="1" applyFont="1"/>
    <xf numFmtId="43" fontId="4" fillId="0" borderId="0" xfId="2" applyFont="1" applyAlignment="1">
      <alignment horizontal="center" vertical="center"/>
    </xf>
    <xf numFmtId="165" fontId="4" fillId="0" borderId="0" xfId="2" applyNumberFormat="1" applyFont="1"/>
    <xf numFmtId="0" fontId="5" fillId="0" borderId="0" xfId="0" applyFont="1"/>
    <xf numFmtId="3" fontId="3" fillId="7" borderId="0" xfId="0" applyNumberFormat="1" applyFont="1" applyFill="1"/>
    <xf numFmtId="0" fontId="3" fillId="0" borderId="0" xfId="0" applyFont="1"/>
    <xf numFmtId="41" fontId="4" fillId="5" borderId="0" xfId="1" applyFont="1" applyFill="1"/>
    <xf numFmtId="164" fontId="4" fillId="5" borderId="0" xfId="2" applyNumberFormat="1" applyFont="1" applyFill="1"/>
    <xf numFmtId="41" fontId="4" fillId="2" borderId="0" xfId="1" applyFont="1" applyFill="1"/>
    <xf numFmtId="164" fontId="4" fillId="2" borderId="0" xfId="2" applyNumberFormat="1" applyFont="1" applyFill="1"/>
    <xf numFmtId="164" fontId="3" fillId="7" borderId="0" xfId="2" applyNumberFormat="1" applyFont="1" applyFill="1"/>
    <xf numFmtId="164" fontId="8" fillId="3" borderId="0" xfId="2" applyNumberFormat="1" applyFont="1" applyFill="1"/>
    <xf numFmtId="43" fontId="3" fillId="7" borderId="0" xfId="2" applyFont="1" applyFill="1"/>
    <xf numFmtId="43" fontId="4" fillId="5" borderId="0" xfId="2" applyFont="1" applyFill="1"/>
    <xf numFmtId="43" fontId="4" fillId="2" borderId="0" xfId="2" applyFont="1" applyFill="1"/>
    <xf numFmtId="0" fontId="4" fillId="2" borderId="0" xfId="0" applyFont="1" applyFill="1" applyAlignment="1">
      <alignment wrapText="1"/>
    </xf>
    <xf numFmtId="43" fontId="4" fillId="5" borderId="0" xfId="2" applyFont="1" applyFill="1" applyAlignment="1">
      <alignment horizontal="center" vertical="center"/>
    </xf>
    <xf numFmtId="0" fontId="4" fillId="5" borderId="0" xfId="0" applyFont="1" applyFill="1" applyAlignment="1">
      <alignment horizontal="center" vertical="center" wrapText="1"/>
    </xf>
    <xf numFmtId="0" fontId="4" fillId="5" borderId="0" xfId="0" applyFont="1" applyFill="1" applyAlignment="1">
      <alignment wrapText="1"/>
    </xf>
    <xf numFmtId="43" fontId="4" fillId="2" borderId="0" xfId="2" applyFont="1" applyFill="1" applyAlignment="1">
      <alignment horizontal="center" vertical="center"/>
    </xf>
    <xf numFmtId="43" fontId="8" fillId="3" borderId="0" xfId="2" applyFont="1" applyFill="1"/>
    <xf numFmtId="41" fontId="10" fillId="2" borderId="0" xfId="1" applyFont="1" applyFill="1"/>
    <xf numFmtId="0" fontId="10" fillId="2" borderId="0" xfId="0" applyFont="1" applyFill="1"/>
    <xf numFmtId="164" fontId="10" fillId="2" borderId="0" xfId="2" applyNumberFormat="1" applyFont="1" applyFill="1"/>
    <xf numFmtId="3" fontId="10" fillId="2" borderId="0" xfId="0" applyNumberFormat="1" applyFont="1" applyFill="1"/>
    <xf numFmtId="0" fontId="0" fillId="0" borderId="0" xfId="0" applyFont="1"/>
    <xf numFmtId="41" fontId="10" fillId="5" borderId="0" xfId="1" applyFont="1" applyFill="1"/>
    <xf numFmtId="0" fontId="10" fillId="5" borderId="0" xfId="0" applyFont="1" applyFill="1"/>
    <xf numFmtId="164" fontId="10" fillId="5" borderId="0" xfId="2" applyNumberFormat="1" applyFont="1" applyFill="1"/>
    <xf numFmtId="3" fontId="10" fillId="5" borderId="0" xfId="0" applyNumberFormat="1" applyFont="1" applyFill="1"/>
    <xf numFmtId="0" fontId="0" fillId="5" borderId="0" xfId="0" applyFont="1" applyFill="1"/>
    <xf numFmtId="0" fontId="4" fillId="5" borderId="0" xfId="0" applyFont="1" applyFill="1" applyAlignment="1">
      <alignment horizontal="left" vertical="center" wrapText="1"/>
    </xf>
    <xf numFmtId="164" fontId="4" fillId="5" borderId="0" xfId="2" applyNumberFormat="1" applyFont="1" applyFill="1" applyAlignment="1">
      <alignment horizontal="center" vertical="center"/>
    </xf>
    <xf numFmtId="0" fontId="3" fillId="7" borderId="2" xfId="0" applyFont="1" applyFill="1" applyBorder="1" applyAlignment="1">
      <alignment wrapText="1"/>
    </xf>
    <xf numFmtId="0" fontId="4" fillId="2" borderId="0" xfId="0" applyFont="1" applyFill="1" applyAlignment="1">
      <alignment horizontal="left" vertical="center" wrapText="1"/>
    </xf>
    <xf numFmtId="0" fontId="8" fillId="3" borderId="2" xfId="0" applyFont="1" applyFill="1" applyBorder="1" applyAlignment="1">
      <alignment wrapText="1"/>
    </xf>
    <xf numFmtId="43" fontId="3" fillId="7" borderId="0" xfId="2" applyFont="1" applyFill="1" applyAlignment="1">
      <alignment horizontal="center" vertical="center"/>
    </xf>
    <xf numFmtId="43" fontId="8" fillId="3" borderId="0" xfId="2" applyFont="1" applyFill="1" applyAlignment="1">
      <alignment horizontal="center" vertical="center"/>
    </xf>
    <xf numFmtId="3" fontId="10" fillId="7" borderId="0" xfId="0" applyNumberFormat="1" applyFont="1" applyFill="1"/>
    <xf numFmtId="0" fontId="10" fillId="2" borderId="0" xfId="0" applyFont="1" applyFill="1" applyAlignment="1">
      <alignment wrapText="1"/>
    </xf>
    <xf numFmtId="0" fontId="10" fillId="5" borderId="0" xfId="0" applyFont="1" applyFill="1" applyAlignment="1">
      <alignment wrapText="1"/>
    </xf>
    <xf numFmtId="164" fontId="10" fillId="7" borderId="0" xfId="2" applyNumberFormat="1" applyFont="1" applyFill="1" applyAlignment="1">
      <alignment horizontal="center" vertical="center"/>
    </xf>
    <xf numFmtId="0" fontId="0" fillId="0" borderId="0" xfId="0" applyFont="1" applyAlignment="1">
      <alignment horizontal="center" vertical="center"/>
    </xf>
    <xf numFmtId="164" fontId="10" fillId="7" borderId="0" xfId="2" applyNumberFormat="1" applyFont="1" applyFill="1"/>
    <xf numFmtId="164" fontId="9" fillId="3" borderId="0" xfId="2" applyNumberFormat="1" applyFont="1" applyFill="1"/>
    <xf numFmtId="0" fontId="7" fillId="0" borderId="0" xfId="0" applyFont="1"/>
    <xf numFmtId="0" fontId="0" fillId="0" borderId="0" xfId="0" applyFont="1" applyAlignment="1">
      <alignment wrapText="1"/>
    </xf>
    <xf numFmtId="43" fontId="3" fillId="8" borderId="0" xfId="2" applyFont="1" applyFill="1"/>
    <xf numFmtId="165" fontId="4" fillId="5" borderId="0" xfId="2" applyNumberFormat="1" applyFont="1" applyFill="1"/>
    <xf numFmtId="165" fontId="3" fillId="7" borderId="0" xfId="2" applyNumberFormat="1" applyFont="1" applyFill="1"/>
    <xf numFmtId="165" fontId="4" fillId="2" borderId="0" xfId="2" applyNumberFormat="1" applyFont="1" applyFill="1"/>
    <xf numFmtId="165" fontId="8" fillId="3" borderId="0" xfId="2" applyNumberFormat="1" applyFont="1" applyFill="1"/>
    <xf numFmtId="164" fontId="3" fillId="7" borderId="0" xfId="2" applyNumberFormat="1" applyFont="1" applyFill="1" applyBorder="1"/>
    <xf numFmtId="43" fontId="3" fillId="7" borderId="0" xfId="2" applyFont="1" applyFill="1" applyBorder="1"/>
    <xf numFmtId="3" fontId="3" fillId="7" borderId="0" xfId="0" applyNumberFormat="1" applyFont="1" applyFill="1" applyBorder="1"/>
    <xf numFmtId="0" fontId="3" fillId="7" borderId="2" xfId="0" applyFont="1" applyFill="1" applyBorder="1" applyAlignment="1">
      <alignment vertical="top" wrapText="1"/>
    </xf>
    <xf numFmtId="43" fontId="3" fillId="7" borderId="0" xfId="2" applyFont="1" applyFill="1" applyBorder="1" applyAlignment="1">
      <alignment horizontal="center" vertical="center"/>
    </xf>
    <xf numFmtId="3" fontId="10" fillId="7" borderId="0" xfId="0" applyNumberFormat="1" applyFont="1" applyFill="1" applyBorder="1"/>
    <xf numFmtId="164" fontId="10" fillId="7" borderId="0" xfId="2" applyNumberFormat="1" applyFont="1" applyFill="1" applyBorder="1"/>
    <xf numFmtId="165" fontId="3" fillId="7" borderId="0" xfId="2" applyNumberFormat="1" applyFont="1" applyFill="1" applyBorder="1"/>
    <xf numFmtId="0" fontId="8" fillId="3" borderId="3" xfId="0" applyFont="1" applyFill="1" applyBorder="1"/>
    <xf numFmtId="164" fontId="8" fillId="3" borderId="3" xfId="2" applyNumberFormat="1" applyFont="1" applyFill="1" applyBorder="1"/>
    <xf numFmtId="43" fontId="8" fillId="3" borderId="3" xfId="2" applyFont="1" applyFill="1" applyBorder="1"/>
    <xf numFmtId="0" fontId="9" fillId="3" borderId="3" xfId="0" applyFont="1" applyFill="1" applyBorder="1"/>
    <xf numFmtId="43" fontId="8" fillId="3" borderId="3" xfId="2" applyFont="1" applyFill="1" applyBorder="1" applyAlignment="1">
      <alignment horizontal="center" vertical="center"/>
    </xf>
    <xf numFmtId="164" fontId="9" fillId="3" borderId="3" xfId="2" applyNumberFormat="1" applyFont="1" applyFill="1" applyBorder="1"/>
    <xf numFmtId="164" fontId="8" fillId="3" borderId="3" xfId="2" applyNumberFormat="1" applyFont="1" applyFill="1" applyBorder="1" applyAlignment="1">
      <alignment horizontal="center" vertical="center"/>
    </xf>
    <xf numFmtId="0" fontId="8" fillId="3" borderId="3" xfId="0" applyFont="1" applyFill="1" applyBorder="1" applyAlignment="1">
      <alignment horizontal="center" vertical="center"/>
    </xf>
    <xf numFmtId="165" fontId="8" fillId="3" borderId="3" xfId="2" applyNumberFormat="1" applyFont="1" applyFill="1" applyBorder="1"/>
    <xf numFmtId="0" fontId="10" fillId="7" borderId="2" xfId="0" applyFont="1" applyFill="1" applyBorder="1" applyAlignment="1">
      <alignment wrapText="1"/>
    </xf>
    <xf numFmtId="0" fontId="10" fillId="7" borderId="2" xfId="0" applyFont="1" applyFill="1" applyBorder="1" applyAlignment="1">
      <alignment horizontal="center" vertical="center" wrapText="1"/>
    </xf>
    <xf numFmtId="0" fontId="9" fillId="3" borderId="2" xfId="0" applyFont="1" applyFill="1" applyBorder="1" applyAlignment="1">
      <alignment wrapText="1"/>
    </xf>
    <xf numFmtId="0" fontId="3" fillId="7"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4" fillId="0" borderId="0" xfId="0" applyFont="1" applyAlignment="1">
      <alignment horizontal="left" vertical="center" wrapText="1"/>
    </xf>
    <xf numFmtId="0" fontId="4" fillId="0" borderId="0" xfId="0" applyFont="1" applyFill="1"/>
    <xf numFmtId="0" fontId="11" fillId="0" borderId="0" xfId="0" applyFont="1"/>
    <xf numFmtId="0" fontId="12" fillId="0" borderId="0" xfId="3" applyFont="1"/>
    <xf numFmtId="0" fontId="13" fillId="0" borderId="0" xfId="0" applyFont="1"/>
    <xf numFmtId="164" fontId="4" fillId="0" borderId="0" xfId="0" applyNumberFormat="1" applyFont="1"/>
    <xf numFmtId="164" fontId="8" fillId="3" borderId="3" xfId="0" applyNumberFormat="1" applyFont="1" applyFill="1" applyBorder="1"/>
    <xf numFmtId="164" fontId="3" fillId="7" borderId="0" xfId="0" applyNumberFormat="1" applyFont="1" applyFill="1"/>
    <xf numFmtId="164" fontId="3" fillId="7" borderId="0" xfId="0" applyNumberFormat="1" applyFont="1" applyFill="1" applyBorder="1"/>
    <xf numFmtId="164" fontId="4" fillId="2" borderId="0" xfId="0" applyNumberFormat="1" applyFont="1" applyFill="1"/>
    <xf numFmtId="164" fontId="4" fillId="5" borderId="0" xfId="0" applyNumberFormat="1" applyFont="1" applyFill="1"/>
    <xf numFmtId="0" fontId="0" fillId="0" borderId="0" xfId="0" applyFont="1" applyAlignment="1">
      <alignment horizontal="left" vertical="center" wrapText="1"/>
    </xf>
    <xf numFmtId="0" fontId="15" fillId="0" borderId="0" xfId="0" applyFont="1" applyAlignment="1">
      <alignment wrapText="1"/>
    </xf>
    <xf numFmtId="0" fontId="17" fillId="10" borderId="5" xfId="0" applyFont="1" applyFill="1" applyBorder="1" applyAlignment="1">
      <alignment horizontal="justify" vertical="center" wrapText="1"/>
    </xf>
    <xf numFmtId="0" fontId="18" fillId="10" borderId="5" xfId="0" applyFont="1" applyFill="1" applyBorder="1" applyAlignment="1">
      <alignment horizontal="center" vertical="center" wrapText="1"/>
    </xf>
    <xf numFmtId="0" fontId="17" fillId="10" borderId="5" xfId="0" applyFont="1" applyFill="1" applyBorder="1" applyAlignment="1">
      <alignment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9" xfId="0" applyFont="1" applyBorder="1" applyAlignment="1">
      <alignment vertical="center"/>
    </xf>
    <xf numFmtId="0" fontId="23" fillId="0" borderId="9" xfId="0" applyFont="1" applyBorder="1" applyAlignment="1">
      <alignment vertical="center" wrapText="1"/>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4" fillId="0" borderId="0" xfId="0" applyFont="1" applyAlignment="1">
      <alignment vertical="center"/>
    </xf>
    <xf numFmtId="0" fontId="22" fillId="9" borderId="10" xfId="0" applyFont="1" applyFill="1" applyBorder="1" applyAlignment="1">
      <alignment horizontal="center" vertical="center"/>
    </xf>
    <xf numFmtId="0" fontId="22" fillId="9" borderId="11" xfId="0" applyFont="1" applyFill="1" applyBorder="1" applyAlignment="1">
      <alignment horizontal="center" vertical="center"/>
    </xf>
    <xf numFmtId="0" fontId="22" fillId="9" borderId="12" xfId="0" applyFont="1" applyFill="1" applyBorder="1" applyAlignment="1">
      <alignment horizontal="center" vertical="center"/>
    </xf>
    <xf numFmtId="0" fontId="25" fillId="0" borderId="13" xfId="0" applyFont="1" applyBorder="1" applyAlignment="1">
      <alignment horizontal="right" vertical="center"/>
    </xf>
    <xf numFmtId="0" fontId="25" fillId="0" borderId="13" xfId="0" applyFont="1" applyBorder="1" applyAlignment="1">
      <alignment vertical="center"/>
    </xf>
    <xf numFmtId="0" fontId="25" fillId="0" borderId="6" xfId="0" applyFont="1" applyBorder="1" applyAlignment="1">
      <alignment vertical="center" wrapText="1"/>
    </xf>
    <xf numFmtId="0" fontId="25" fillId="0" borderId="14" xfId="0" applyFont="1" applyBorder="1" applyAlignment="1">
      <alignment horizontal="right" vertical="center"/>
    </xf>
    <xf numFmtId="0" fontId="25" fillId="0" borderId="14" xfId="0" applyFont="1" applyBorder="1" applyAlignment="1">
      <alignment vertical="center" wrapText="1"/>
    </xf>
    <xf numFmtId="0" fontId="25" fillId="0" borderId="8" xfId="0" applyFont="1" applyBorder="1" applyAlignment="1">
      <alignment vertical="center" wrapText="1"/>
    </xf>
    <xf numFmtId="0" fontId="23" fillId="0" borderId="14" xfId="0" applyFont="1" applyBorder="1" applyAlignment="1">
      <alignment vertical="center"/>
    </xf>
    <xf numFmtId="0" fontId="26" fillId="0" borderId="8" xfId="0" applyFont="1" applyBorder="1" applyAlignment="1">
      <alignment vertical="center"/>
    </xf>
    <xf numFmtId="0" fontId="25" fillId="0" borderId="14" xfId="0" applyFont="1" applyBorder="1" applyAlignment="1">
      <alignment vertical="center"/>
    </xf>
    <xf numFmtId="0" fontId="23" fillId="0" borderId="8" xfId="0" applyFont="1" applyBorder="1" applyAlignment="1">
      <alignment vertical="center"/>
    </xf>
    <xf numFmtId="0" fontId="25" fillId="0" borderId="8" xfId="0" applyFont="1" applyBorder="1" applyAlignment="1">
      <alignment vertical="center"/>
    </xf>
    <xf numFmtId="0" fontId="27" fillId="0" borderId="14" xfId="0" applyFont="1" applyBorder="1" applyAlignment="1">
      <alignment vertical="center"/>
    </xf>
    <xf numFmtId="0" fontId="27" fillId="0" borderId="8" xfId="0" applyFont="1" applyBorder="1" applyAlignment="1">
      <alignment vertical="center"/>
    </xf>
    <xf numFmtId="0" fontId="25" fillId="0" borderId="15" xfId="0" applyFont="1" applyBorder="1" applyAlignment="1">
      <alignment horizontal="right" vertical="center"/>
    </xf>
    <xf numFmtId="0" fontId="25" fillId="0" borderId="15" xfId="0" applyFont="1" applyBorder="1" applyAlignment="1">
      <alignment vertical="center"/>
    </xf>
    <xf numFmtId="0" fontId="23" fillId="0" borderId="16" xfId="0" applyFont="1" applyBorder="1" applyAlignment="1">
      <alignment vertical="center"/>
    </xf>
    <xf numFmtId="0" fontId="25" fillId="0" borderId="6" xfId="0" applyFont="1" applyBorder="1" applyAlignment="1">
      <alignment vertical="center"/>
    </xf>
    <xf numFmtId="0" fontId="21" fillId="0" borderId="0" xfId="0" applyFont="1"/>
    <xf numFmtId="0" fontId="3" fillId="0" borderId="0" xfId="0" applyFont="1" applyAlignment="1">
      <alignment vertical="center"/>
    </xf>
    <xf numFmtId="0" fontId="30" fillId="11" borderId="17" xfId="4" applyFont="1" applyFill="1" applyBorder="1" applyAlignment="1">
      <alignment horizontal="center" vertical="center" wrapText="1"/>
    </xf>
    <xf numFmtId="0" fontId="4" fillId="0" borderId="3" xfId="0" applyFont="1" applyBorder="1" applyAlignment="1">
      <alignment horizontal="center" vertical="center"/>
    </xf>
    <xf numFmtId="43" fontId="31" fillId="0" borderId="3" xfId="2" applyFont="1" applyBorder="1" applyAlignment="1">
      <alignment horizontal="center" vertical="center"/>
    </xf>
    <xf numFmtId="0" fontId="31" fillId="0" borderId="3" xfId="0" applyFont="1" applyBorder="1" applyAlignment="1">
      <alignment horizontal="center" vertical="center"/>
    </xf>
    <xf numFmtId="43" fontId="4" fillId="0" borderId="3" xfId="2" applyFont="1" applyBorder="1" applyAlignment="1">
      <alignment horizontal="center" vertical="center"/>
    </xf>
    <xf numFmtId="0" fontId="4" fillId="0" borderId="3" xfId="5" applyFont="1" applyBorder="1" applyAlignment="1">
      <alignment horizontal="center" vertical="center"/>
    </xf>
    <xf numFmtId="0" fontId="31" fillId="0" borderId="3" xfId="5" applyFont="1" applyBorder="1" applyAlignment="1">
      <alignment horizontal="center" vertical="center"/>
    </xf>
    <xf numFmtId="0" fontId="12" fillId="0" borderId="3" xfId="6" applyFont="1" applyBorder="1" applyAlignment="1">
      <alignment horizontal="center" vertical="center"/>
    </xf>
    <xf numFmtId="0" fontId="4" fillId="0" borderId="3" xfId="0" applyFont="1" applyBorder="1" applyAlignment="1">
      <alignment horizontal="center" vertical="center"/>
    </xf>
    <xf numFmtId="0" fontId="12" fillId="0" borderId="3" xfId="7" applyFont="1" applyBorder="1" applyAlignment="1">
      <alignment horizontal="center" vertical="center"/>
    </xf>
    <xf numFmtId="0" fontId="4" fillId="0" borderId="3" xfId="0" applyFont="1" applyBorder="1" applyAlignment="1">
      <alignment horizontal="center" vertical="center" wrapText="1"/>
    </xf>
    <xf numFmtId="0" fontId="32" fillId="0" borderId="3" xfId="5" applyFont="1" applyBorder="1" applyAlignment="1">
      <alignment horizontal="center" vertical="center"/>
    </xf>
    <xf numFmtId="0" fontId="4" fillId="0" borderId="18" xfId="5" applyFont="1" applyBorder="1" applyAlignment="1">
      <alignment horizontal="center" vertical="center"/>
    </xf>
    <xf numFmtId="0" fontId="4" fillId="5" borderId="3" xfId="0" applyFont="1" applyFill="1" applyBorder="1" applyAlignment="1">
      <alignment horizontal="center" vertical="center"/>
    </xf>
    <xf numFmtId="0" fontId="33" fillId="5" borderId="3" xfId="5" applyFont="1" applyFill="1" applyBorder="1" applyAlignment="1">
      <alignment horizontal="center" vertical="center"/>
    </xf>
    <xf numFmtId="0" fontId="31" fillId="0" borderId="21" xfId="5" applyFont="1" applyBorder="1" applyAlignment="1">
      <alignment horizontal="center" vertical="center"/>
    </xf>
    <xf numFmtId="0" fontId="4" fillId="0" borderId="22" xfId="5" applyFont="1" applyBorder="1" applyAlignment="1">
      <alignment horizontal="center" vertical="center"/>
    </xf>
    <xf numFmtId="0" fontId="4" fillId="0" borderId="23" xfId="5" applyFont="1" applyBorder="1" applyAlignment="1">
      <alignment horizontal="center" vertical="center"/>
    </xf>
    <xf numFmtId="0" fontId="34" fillId="0" borderId="0" xfId="0" applyFont="1"/>
    <xf numFmtId="0" fontId="23" fillId="0" borderId="0" xfId="0" applyFont="1"/>
    <xf numFmtId="0" fontId="35" fillId="0" borderId="0" xfId="0" applyFont="1"/>
    <xf numFmtId="0" fontId="38" fillId="5" borderId="3" xfId="0" applyFont="1" applyFill="1" applyBorder="1" applyAlignment="1">
      <alignment horizontal="center" vertical="center"/>
    </xf>
    <xf numFmtId="0" fontId="38" fillId="5" borderId="3" xfId="0" applyFont="1" applyFill="1" applyBorder="1" applyAlignment="1">
      <alignment horizontal="center" vertical="center" wrapText="1"/>
    </xf>
    <xf numFmtId="0" fontId="39" fillId="0" borderId="0" xfId="0" applyFont="1"/>
    <xf numFmtId="0" fontId="40" fillId="0" borderId="0" xfId="0" applyFont="1"/>
    <xf numFmtId="0" fontId="23" fillId="0" borderId="0" xfId="0" applyFont="1" applyAlignment="1">
      <alignment horizontal="left"/>
    </xf>
    <xf numFmtId="0" fontId="43" fillId="5" borderId="3" xfId="0" applyFont="1" applyFill="1" applyBorder="1" applyAlignment="1">
      <alignment horizontal="center" vertical="center"/>
    </xf>
    <xf numFmtId="0" fontId="43" fillId="5" borderId="3" xfId="0" applyFont="1" applyFill="1" applyBorder="1" applyAlignment="1">
      <alignment horizontal="center" vertical="center" wrapText="1"/>
    </xf>
    <xf numFmtId="0" fontId="44" fillId="0" borderId="0" xfId="0" applyFont="1"/>
    <xf numFmtId="0" fontId="23" fillId="0" borderId="0" xfId="0" applyFont="1" applyAlignment="1">
      <alignment wrapText="1"/>
    </xf>
    <xf numFmtId="0" fontId="38" fillId="5" borderId="3" xfId="0" applyFont="1" applyFill="1" applyBorder="1" applyAlignment="1">
      <alignment vertical="center" wrapText="1"/>
    </xf>
    <xf numFmtId="0" fontId="40" fillId="0" borderId="0" xfId="0" applyFont="1" applyAlignment="1">
      <alignment wrapText="1"/>
    </xf>
    <xf numFmtId="0" fontId="43" fillId="5" borderId="3" xfId="0" applyFont="1" applyFill="1" applyBorder="1" applyAlignment="1">
      <alignment vertical="center" wrapText="1"/>
    </xf>
    <xf numFmtId="0" fontId="35" fillId="0" borderId="0" xfId="0" applyFont="1" applyAlignment="1">
      <alignment wrapText="1"/>
    </xf>
    <xf numFmtId="0" fontId="4" fillId="0" borderId="0" xfId="0" applyFont="1" applyAlignment="1">
      <alignment vertical="center" wrapText="1"/>
    </xf>
    <xf numFmtId="167" fontId="4" fillId="0" borderId="0" xfId="8" applyNumberFormat="1" applyFont="1" applyAlignment="1">
      <alignment horizontal="center" vertical="center" wrapText="1"/>
    </xf>
    <xf numFmtId="0" fontId="4" fillId="0" borderId="20" xfId="0" applyFont="1" applyBorder="1" applyAlignment="1">
      <alignment vertical="center" wrapText="1"/>
    </xf>
    <xf numFmtId="167" fontId="4" fillId="0" borderId="20" xfId="8" applyNumberFormat="1" applyFont="1" applyBorder="1" applyAlignment="1">
      <alignment horizontal="center" vertical="center" wrapText="1"/>
    </xf>
    <xf numFmtId="0" fontId="4" fillId="5" borderId="3" xfId="10" applyFont="1" applyFill="1" applyBorder="1" applyAlignment="1">
      <alignment vertical="center" wrapText="1"/>
    </xf>
    <xf numFmtId="167" fontId="4" fillId="5" borderId="3" xfId="8" applyNumberFormat="1" applyFont="1" applyFill="1" applyBorder="1" applyAlignment="1">
      <alignment horizontal="center" vertical="center" wrapText="1"/>
    </xf>
    <xf numFmtId="167" fontId="4" fillId="0" borderId="3" xfId="8" applyNumberFormat="1" applyFont="1" applyBorder="1" applyAlignment="1">
      <alignment horizontal="center" vertical="center" wrapText="1"/>
    </xf>
    <xf numFmtId="0" fontId="4" fillId="5" borderId="18" xfId="10" applyFont="1" applyFill="1" applyBorder="1" applyAlignment="1">
      <alignment vertical="center" wrapText="1"/>
    </xf>
    <xf numFmtId="167" fontId="4" fillId="5" borderId="18" xfId="8" applyNumberFormat="1" applyFont="1" applyFill="1" applyBorder="1" applyAlignment="1">
      <alignment horizontal="center" vertical="center" wrapText="1"/>
    </xf>
    <xf numFmtId="167" fontId="4" fillId="0" borderId="18" xfId="8" applyNumberFormat="1" applyFont="1" applyBorder="1" applyAlignment="1">
      <alignment horizontal="center" vertical="center" wrapText="1"/>
    </xf>
    <xf numFmtId="0" fontId="4" fillId="5" borderId="36" xfId="10" applyFont="1" applyFill="1" applyBorder="1" applyAlignment="1">
      <alignment vertical="center" wrapText="1"/>
    </xf>
    <xf numFmtId="167" fontId="4" fillId="5" borderId="36" xfId="8" applyNumberFormat="1" applyFont="1" applyFill="1" applyBorder="1" applyAlignment="1">
      <alignment horizontal="center" vertical="center" wrapText="1"/>
    </xf>
    <xf numFmtId="167" fontId="4" fillId="0" borderId="37" xfId="8" applyNumberFormat="1" applyFont="1" applyBorder="1" applyAlignment="1">
      <alignment horizontal="center" vertical="center" wrapText="1"/>
    </xf>
    <xf numFmtId="167" fontId="4" fillId="0" borderId="38" xfId="8" applyNumberFormat="1" applyFont="1" applyBorder="1" applyAlignment="1">
      <alignment horizontal="center" vertical="center" wrapText="1"/>
    </xf>
    <xf numFmtId="0" fontId="4" fillId="5" borderId="42" xfId="10" applyFont="1" applyFill="1" applyBorder="1" applyAlignment="1">
      <alignment vertical="center" wrapText="1"/>
    </xf>
    <xf numFmtId="167" fontId="4" fillId="5" borderId="42" xfId="8" applyNumberFormat="1" applyFont="1" applyFill="1" applyBorder="1" applyAlignment="1">
      <alignment horizontal="center" vertical="center" wrapText="1"/>
    </xf>
    <xf numFmtId="167" fontId="4" fillId="0" borderId="43" xfId="8" applyNumberFormat="1" applyFont="1" applyBorder="1" applyAlignment="1">
      <alignment horizontal="center" vertical="center" wrapText="1"/>
    </xf>
    <xf numFmtId="0" fontId="32" fillId="5" borderId="3" xfId="10" applyFont="1" applyFill="1" applyBorder="1" applyAlignment="1">
      <alignment horizontal="center" vertical="center" wrapText="1"/>
    </xf>
    <xf numFmtId="0" fontId="4" fillId="0" borderId="3" xfId="0" applyFont="1" applyBorder="1" applyAlignment="1">
      <alignment vertical="center" wrapText="1"/>
    </xf>
    <xf numFmtId="0" fontId="4" fillId="13" borderId="47" xfId="10" applyFont="1" applyFill="1" applyBorder="1" applyAlignment="1">
      <alignment vertical="center" wrapText="1"/>
    </xf>
    <xf numFmtId="0" fontId="4" fillId="13" borderId="47" xfId="5" applyFont="1" applyFill="1" applyBorder="1" applyAlignment="1">
      <alignment vertical="center" wrapText="1"/>
    </xf>
    <xf numFmtId="0" fontId="32" fillId="0" borderId="3" xfId="5" applyFont="1" applyBorder="1" applyAlignment="1">
      <alignment horizontal="center" vertical="center" wrapText="1"/>
    </xf>
    <xf numFmtId="0" fontId="4" fillId="0" borderId="3" xfId="5" applyFont="1" applyBorder="1" applyAlignment="1">
      <alignment vertical="center" wrapText="1"/>
    </xf>
    <xf numFmtId="167" fontId="32" fillId="0" borderId="3" xfId="8" applyNumberFormat="1" applyFont="1" applyBorder="1" applyAlignment="1">
      <alignment horizontal="center" vertical="center" wrapText="1"/>
    </xf>
    <xf numFmtId="167" fontId="47" fillId="0" borderId="3" xfId="8" applyNumberFormat="1" applyFont="1" applyBorder="1" applyAlignment="1">
      <alignment horizontal="center" vertical="center" wrapText="1"/>
    </xf>
    <xf numFmtId="167" fontId="47" fillId="14" borderId="3" xfId="8" applyNumberFormat="1" applyFont="1" applyFill="1" applyBorder="1" applyAlignment="1">
      <alignment horizontal="center" vertical="center" wrapText="1"/>
    </xf>
    <xf numFmtId="167" fontId="47" fillId="15" borderId="3" xfId="8" applyNumberFormat="1" applyFont="1" applyFill="1" applyBorder="1" applyAlignment="1">
      <alignment horizontal="center" vertical="center" wrapText="1"/>
    </xf>
    <xf numFmtId="0" fontId="4" fillId="0" borderId="3" xfId="10" applyFont="1" applyBorder="1" applyAlignment="1">
      <alignment vertical="center" wrapText="1"/>
    </xf>
    <xf numFmtId="0" fontId="4" fillId="13" borderId="46" xfId="10" applyFont="1" applyFill="1" applyBorder="1" applyAlignment="1">
      <alignment vertical="center" wrapText="1"/>
    </xf>
    <xf numFmtId="0" fontId="32" fillId="5" borderId="18" xfId="10" applyFont="1" applyFill="1" applyBorder="1" applyAlignment="1">
      <alignment horizontal="center" vertical="center" wrapText="1"/>
    </xf>
    <xf numFmtId="0" fontId="3" fillId="0" borderId="0" xfId="0" applyFont="1" applyAlignment="1">
      <alignment vertical="center" wrapText="1"/>
    </xf>
    <xf numFmtId="0" fontId="3" fillId="0" borderId="6" xfId="0" applyFont="1" applyBorder="1" applyAlignment="1">
      <alignment vertical="center" wrapText="1"/>
    </xf>
    <xf numFmtId="0" fontId="3" fillId="0" borderId="13" xfId="0" applyFont="1" applyBorder="1" applyAlignment="1">
      <alignment vertical="center" wrapText="1"/>
    </xf>
    <xf numFmtId="0" fontId="3" fillId="0" borderId="48" xfId="0" applyFont="1" applyBorder="1" applyAlignment="1">
      <alignment vertical="center" wrapText="1"/>
    </xf>
    <xf numFmtId="167" fontId="3" fillId="0" borderId="6" xfId="8" applyNumberFormat="1" applyFont="1" applyBorder="1" applyAlignment="1">
      <alignment horizontal="center" vertical="center" wrapText="1"/>
    </xf>
    <xf numFmtId="167" fontId="3" fillId="0" borderId="48" xfId="8" applyNumberFormat="1" applyFont="1" applyBorder="1" applyAlignment="1">
      <alignment horizontal="center" vertical="center" wrapText="1"/>
    </xf>
    <xf numFmtId="167" fontId="4" fillId="0" borderId="0" xfId="8" applyNumberFormat="1" applyFont="1"/>
    <xf numFmtId="167" fontId="32" fillId="0" borderId="50" xfId="8" applyNumberFormat="1" applyFont="1" applyBorder="1" applyAlignment="1">
      <alignment horizontal="center" vertical="center" wrapText="1"/>
    </xf>
    <xf numFmtId="167" fontId="48" fillId="0" borderId="36" xfId="8" applyNumberFormat="1" applyFont="1" applyBorder="1" applyAlignment="1">
      <alignment horizontal="center" vertical="center" wrapText="1"/>
    </xf>
    <xf numFmtId="167" fontId="31" fillId="0" borderId="36" xfId="8" applyNumberFormat="1" applyFont="1" applyBorder="1" applyAlignment="1">
      <alignment horizontal="center" vertical="center" wrapText="1"/>
    </xf>
    <xf numFmtId="167" fontId="4" fillId="0" borderId="37" xfId="8" applyNumberFormat="1" applyFont="1" applyBorder="1" applyAlignment="1">
      <alignment vertical="center" wrapText="1"/>
    </xf>
    <xf numFmtId="0" fontId="32" fillId="0" borderId="47" xfId="0" applyFont="1" applyBorder="1" applyAlignment="1">
      <alignment horizontal="center" vertical="center" wrapText="1"/>
    </xf>
    <xf numFmtId="0" fontId="32" fillId="0" borderId="3" xfId="0" applyFont="1" applyBorder="1" applyAlignment="1">
      <alignment horizontal="center" vertical="center" wrapText="1"/>
    </xf>
    <xf numFmtId="0" fontId="31" fillId="0" borderId="3" xfId="0" applyFont="1" applyBorder="1" applyAlignment="1">
      <alignment horizontal="center" vertical="center" wrapText="1"/>
    </xf>
    <xf numFmtId="14" fontId="31" fillId="0" borderId="3" xfId="0" applyNumberFormat="1" applyFont="1" applyBorder="1" applyAlignment="1">
      <alignment horizontal="center" vertical="center" wrapText="1"/>
    </xf>
    <xf numFmtId="0" fontId="31" fillId="0" borderId="3" xfId="0" applyFont="1" applyBorder="1" applyAlignment="1">
      <alignment horizontal="left" vertical="center" wrapText="1"/>
    </xf>
    <xf numFmtId="167" fontId="31" fillId="0" borderId="3" xfId="8" applyNumberFormat="1" applyFont="1" applyBorder="1" applyAlignment="1">
      <alignment horizontal="center" vertical="center" wrapText="1"/>
    </xf>
    <xf numFmtId="0" fontId="4" fillId="0" borderId="38" xfId="0" applyFont="1" applyBorder="1" applyAlignment="1">
      <alignment vertical="center" wrapText="1"/>
    </xf>
    <xf numFmtId="167" fontId="4" fillId="0" borderId="3" xfId="8" applyNumberFormat="1" applyFont="1" applyBorder="1" applyAlignment="1">
      <alignment vertical="center" wrapText="1"/>
    </xf>
    <xf numFmtId="0" fontId="32" fillId="0" borderId="3" xfId="11" applyFont="1" applyBorder="1" applyAlignment="1" applyProtection="1">
      <alignment horizontal="left" vertical="center" wrapText="1"/>
      <protection locked="0"/>
    </xf>
    <xf numFmtId="16" fontId="32" fillId="0" borderId="3" xfId="12" applyNumberFormat="1" applyFont="1" applyBorder="1" applyAlignment="1">
      <alignment horizontal="center" vertical="center" wrapText="1"/>
    </xf>
    <xf numFmtId="167" fontId="32" fillId="0" borderId="3" xfId="8" applyNumberFormat="1" applyFont="1" applyBorder="1" applyAlignment="1" applyProtection="1">
      <alignment horizontal="right" vertical="center" wrapText="1"/>
      <protection locked="0"/>
    </xf>
    <xf numFmtId="4" fontId="32" fillId="0" borderId="3" xfId="12" applyNumberFormat="1" applyFont="1" applyBorder="1" applyAlignment="1">
      <alignment horizontal="right" vertical="center" wrapText="1"/>
    </xf>
    <xf numFmtId="3" fontId="32" fillId="0" borderId="3" xfId="0" applyNumberFormat="1" applyFont="1" applyBorder="1" applyAlignment="1">
      <alignment horizontal="left" vertical="center" wrapText="1"/>
    </xf>
    <xf numFmtId="16" fontId="32" fillId="0" borderId="3" xfId="0" applyNumberFormat="1" applyFont="1" applyBorder="1" applyAlignment="1">
      <alignment horizontal="center" vertical="center" wrapText="1"/>
    </xf>
    <xf numFmtId="167" fontId="32" fillId="0" borderId="3" xfId="8" applyNumberFormat="1" applyFont="1" applyBorder="1" applyAlignment="1">
      <alignment horizontal="right" vertical="center" wrapText="1"/>
    </xf>
    <xf numFmtId="0" fontId="32" fillId="0" borderId="3" xfId="11" applyFont="1" applyBorder="1" applyAlignment="1" applyProtection="1">
      <alignment vertical="center" wrapText="1"/>
      <protection locked="0"/>
    </xf>
    <xf numFmtId="4" fontId="32" fillId="0" borderId="3" xfId="11" applyNumberFormat="1" applyFont="1" applyBorder="1" applyAlignment="1" applyProtection="1">
      <alignment horizontal="right" vertical="center" wrapText="1"/>
      <protection locked="0"/>
    </xf>
    <xf numFmtId="0" fontId="32" fillId="0" borderId="3" xfId="12" applyFont="1" applyBorder="1" applyAlignment="1">
      <alignment vertical="center" wrapText="1"/>
    </xf>
    <xf numFmtId="14" fontId="4" fillId="0" borderId="3" xfId="0" applyNumberFormat="1" applyFont="1" applyBorder="1" applyAlignment="1">
      <alignment vertical="center" wrapText="1"/>
    </xf>
    <xf numFmtId="0" fontId="47" fillId="0" borderId="3" xfId="0" applyFont="1" applyBorder="1" applyAlignment="1">
      <alignment vertical="center" wrapText="1"/>
    </xf>
    <xf numFmtId="0" fontId="50" fillId="0" borderId="3" xfId="0" applyFont="1" applyBorder="1" applyAlignment="1">
      <alignment vertical="center" wrapText="1"/>
    </xf>
    <xf numFmtId="0" fontId="32" fillId="0" borderId="3" xfId="0" applyFont="1" applyBorder="1" applyAlignment="1">
      <alignment vertical="center" wrapText="1"/>
    </xf>
    <xf numFmtId="17" fontId="31" fillId="0" borderId="3" xfId="0" applyNumberFormat="1" applyFont="1" applyBorder="1" applyAlignment="1">
      <alignment horizontal="center" vertical="center" wrapText="1"/>
    </xf>
    <xf numFmtId="167" fontId="31" fillId="0" borderId="3" xfId="8" applyNumberFormat="1" applyFont="1" applyBorder="1" applyAlignment="1">
      <alignment horizontal="right" vertical="center" wrapText="1"/>
    </xf>
    <xf numFmtId="0" fontId="32" fillId="0" borderId="3" xfId="0" applyFont="1" applyBorder="1" applyAlignment="1">
      <alignment horizontal="left" vertical="center" wrapText="1"/>
    </xf>
    <xf numFmtId="17" fontId="4" fillId="0" borderId="3" xfId="0" applyNumberFormat="1" applyFont="1" applyBorder="1" applyAlignment="1">
      <alignment vertical="center" wrapText="1"/>
    </xf>
    <xf numFmtId="14" fontId="32" fillId="0" borderId="3" xfId="0" applyNumberFormat="1" applyFont="1" applyBorder="1" applyAlignment="1">
      <alignment vertical="center" wrapText="1"/>
    </xf>
    <xf numFmtId="167" fontId="32" fillId="0" borderId="3" xfId="8" applyNumberFormat="1" applyFont="1" applyBorder="1" applyAlignment="1">
      <alignment vertical="center" wrapText="1"/>
    </xf>
    <xf numFmtId="167" fontId="31" fillId="0" borderId="3" xfId="8" applyNumberFormat="1" applyFont="1" applyBorder="1" applyAlignment="1">
      <alignment horizontal="left" vertical="center" wrapText="1"/>
    </xf>
    <xf numFmtId="167" fontId="4" fillId="0" borderId="3" xfId="8" applyNumberFormat="1" applyFont="1" applyBorder="1" applyAlignment="1">
      <alignment horizontal="left" vertical="center" wrapText="1"/>
    </xf>
    <xf numFmtId="168" fontId="32" fillId="0" borderId="3" xfId="13" applyNumberFormat="1" applyFont="1" applyBorder="1" applyAlignment="1">
      <alignment horizontal="left" vertical="center" wrapText="1"/>
    </xf>
    <xf numFmtId="0" fontId="32" fillId="0" borderId="51" xfId="0" applyFont="1" applyBorder="1" applyAlignment="1">
      <alignment horizontal="center" vertical="center" wrapText="1"/>
    </xf>
    <xf numFmtId="0" fontId="32" fillId="0" borderId="52" xfId="0" applyFont="1" applyBorder="1" applyAlignment="1">
      <alignment vertical="center" wrapText="1"/>
    </xf>
    <xf numFmtId="0" fontId="32" fillId="0" borderId="53" xfId="0" applyFont="1" applyBorder="1" applyAlignment="1">
      <alignment vertical="center" wrapText="1"/>
    </xf>
    <xf numFmtId="0" fontId="32" fillId="0" borderId="53" xfId="0" applyFont="1" applyBorder="1" applyAlignment="1">
      <alignment horizontal="center" vertical="center"/>
    </xf>
    <xf numFmtId="0" fontId="32" fillId="0" borderId="53" xfId="0" applyFont="1" applyBorder="1" applyAlignment="1">
      <alignment vertical="center"/>
    </xf>
    <xf numFmtId="3" fontId="32" fillId="0" borderId="53" xfId="0" applyNumberFormat="1" applyFont="1" applyBorder="1" applyAlignment="1">
      <alignment vertical="center"/>
    </xf>
    <xf numFmtId="0" fontId="32" fillId="0" borderId="52" xfId="0" applyFont="1" applyBorder="1" applyAlignment="1">
      <alignment horizontal="center" vertical="center" wrapText="1"/>
    </xf>
    <xf numFmtId="0" fontId="32" fillId="0" borderId="52" xfId="0" applyFont="1" applyBorder="1" applyAlignment="1">
      <alignment horizontal="center" vertical="center"/>
    </xf>
    <xf numFmtId="0" fontId="4" fillId="0" borderId="7" xfId="0" applyFont="1" applyBorder="1" applyAlignment="1">
      <alignment vertical="center"/>
    </xf>
    <xf numFmtId="0" fontId="4" fillId="0" borderId="0" xfId="0" applyFont="1" applyAlignment="1">
      <alignment vertical="center"/>
    </xf>
    <xf numFmtId="0" fontId="52" fillId="0" borderId="3" xfId="0" applyFont="1" applyBorder="1" applyAlignment="1">
      <alignment horizontal="left" vertical="center" wrapText="1"/>
    </xf>
    <xf numFmtId="169" fontId="52" fillId="0" borderId="3" xfId="0" applyNumberFormat="1" applyFont="1" applyBorder="1" applyAlignment="1">
      <alignment horizontal="left" vertical="center" wrapText="1"/>
    </xf>
    <xf numFmtId="0" fontId="25" fillId="0" borderId="3" xfId="0" applyFont="1" applyBorder="1" applyAlignment="1">
      <alignment horizontal="left" vertical="center" wrapText="1"/>
    </xf>
    <xf numFmtId="0" fontId="0" fillId="0" borderId="0" xfId="0" applyAlignment="1">
      <alignment wrapText="1"/>
    </xf>
    <xf numFmtId="0" fontId="34" fillId="0" borderId="0" xfId="0" applyFont="1" applyAlignment="1">
      <alignment horizontal="left" vertical="center" indent="5"/>
    </xf>
    <xf numFmtId="0" fontId="25" fillId="0" borderId="8" xfId="0" applyFont="1" applyBorder="1" applyAlignment="1">
      <alignment horizontal="left" vertical="center" indent="2"/>
    </xf>
    <xf numFmtId="0" fontId="25" fillId="0" borderId="9" xfId="0" applyFont="1" applyBorder="1" applyAlignment="1">
      <alignment vertical="center" wrapText="1"/>
    </xf>
    <xf numFmtId="0" fontId="25" fillId="0" borderId="9" xfId="0" applyFont="1" applyBorder="1" applyAlignment="1">
      <alignment vertical="center"/>
    </xf>
    <xf numFmtId="0" fontId="25" fillId="16" borderId="9" xfId="0" applyFont="1" applyFill="1" applyBorder="1" applyAlignment="1">
      <alignment vertical="center" wrapText="1"/>
    </xf>
    <xf numFmtId="0" fontId="25" fillId="0" borderId="8" xfId="0" applyFont="1" applyBorder="1" applyAlignment="1">
      <alignment horizontal="left" vertical="center" wrapText="1" indent="2"/>
    </xf>
    <xf numFmtId="0" fontId="25" fillId="0" borderId="9" xfId="0" applyFont="1" applyBorder="1" applyAlignment="1">
      <alignment horizontal="center" vertical="center" wrapText="1"/>
    </xf>
    <xf numFmtId="0" fontId="25" fillId="0" borderId="9" xfId="0" applyFont="1" applyBorder="1" applyAlignment="1">
      <alignment horizontal="center" vertical="center"/>
    </xf>
    <xf numFmtId="0" fontId="25" fillId="16" borderId="9" xfId="0" applyFont="1" applyFill="1" applyBorder="1" applyAlignment="1">
      <alignment vertical="center"/>
    </xf>
    <xf numFmtId="0" fontId="23" fillId="0" borderId="8" xfId="0" applyFont="1" applyBorder="1" applyAlignment="1">
      <alignment horizontal="left" vertical="center" wrapText="1" indent="2"/>
    </xf>
    <xf numFmtId="14" fontId="25" fillId="0" borderId="9" xfId="0" applyNumberFormat="1" applyFont="1" applyBorder="1" applyAlignment="1">
      <alignment vertical="center" wrapText="1"/>
    </xf>
    <xf numFmtId="167" fontId="4" fillId="5" borderId="0" xfId="8" applyNumberFormat="1" applyFont="1" applyFill="1" applyAlignment="1">
      <alignment vertical="center" wrapText="1"/>
    </xf>
    <xf numFmtId="167" fontId="4" fillId="0" borderId="0" xfId="8" applyNumberFormat="1" applyFont="1" applyAlignment="1">
      <alignment vertical="center" wrapText="1"/>
    </xf>
    <xf numFmtId="0" fontId="32" fillId="5" borderId="47" xfId="0" applyFont="1" applyFill="1" applyBorder="1" applyAlignment="1">
      <alignment horizontal="left" vertical="center" wrapText="1"/>
    </xf>
    <xf numFmtId="0" fontId="4" fillId="5" borderId="3" xfId="0" applyFont="1" applyFill="1" applyBorder="1" applyAlignment="1">
      <alignment vertical="center" wrapText="1"/>
    </xf>
    <xf numFmtId="167" fontId="32" fillId="5" borderId="3" xfId="8" applyNumberFormat="1" applyFont="1" applyFill="1" applyBorder="1" applyAlignment="1">
      <alignment vertical="center" wrapText="1"/>
    </xf>
    <xf numFmtId="0" fontId="4" fillId="5" borderId="3" xfId="0" applyFont="1" applyFill="1" applyBorder="1" applyAlignment="1">
      <alignment horizontal="center" vertical="center" wrapText="1"/>
    </xf>
    <xf numFmtId="167" fontId="32" fillId="0" borderId="3" xfId="8" applyNumberFormat="1" applyFont="1" applyFill="1" applyBorder="1" applyAlignment="1">
      <alignment vertical="center" wrapText="1"/>
    </xf>
    <xf numFmtId="0" fontId="4" fillId="5" borderId="47" xfId="0" applyFont="1" applyFill="1" applyBorder="1" applyAlignment="1">
      <alignment horizontal="left" vertical="center" wrapText="1"/>
    </xf>
    <xf numFmtId="167" fontId="4" fillId="5" borderId="3" xfId="8" applyNumberFormat="1" applyFont="1" applyFill="1" applyBorder="1" applyAlignment="1">
      <alignment vertical="center" wrapText="1"/>
    </xf>
    <xf numFmtId="0" fontId="4" fillId="0" borderId="47" xfId="0" applyFont="1" applyBorder="1" applyAlignment="1">
      <alignment horizontal="left" vertical="center" wrapText="1"/>
    </xf>
    <xf numFmtId="14" fontId="58" fillId="0" borderId="3" xfId="14" applyNumberFormat="1" applyFont="1" applyBorder="1" applyAlignment="1">
      <alignment vertical="center" wrapText="1"/>
    </xf>
    <xf numFmtId="49" fontId="4" fillId="0" borderId="3" xfId="0" applyNumberFormat="1" applyFont="1" applyBorder="1" applyAlignment="1">
      <alignment vertical="center" wrapText="1"/>
    </xf>
    <xf numFmtId="0" fontId="47" fillId="14" borderId="47" xfId="0" applyFont="1" applyFill="1" applyBorder="1" applyAlignment="1">
      <alignment horizontal="left" vertical="center" wrapText="1"/>
    </xf>
    <xf numFmtId="0" fontId="47" fillId="14" borderId="3" xfId="0" applyFont="1" applyFill="1" applyBorder="1" applyAlignment="1">
      <alignment vertical="center" wrapText="1"/>
    </xf>
    <xf numFmtId="0" fontId="47" fillId="0" borderId="47" xfId="0" applyFont="1" applyBorder="1" applyAlignment="1">
      <alignment horizontal="left" vertical="center" wrapText="1"/>
    </xf>
    <xf numFmtId="167" fontId="47" fillId="5" borderId="3" xfId="8" applyNumberFormat="1" applyFont="1" applyFill="1" applyBorder="1" applyAlignment="1">
      <alignment vertical="center" wrapText="1"/>
    </xf>
    <xf numFmtId="0" fontId="47" fillId="14" borderId="38" xfId="0" applyFont="1" applyFill="1" applyBorder="1" applyAlignment="1">
      <alignment vertical="center" wrapText="1"/>
    </xf>
    <xf numFmtId="164" fontId="4" fillId="5" borderId="3" xfId="15" applyNumberFormat="1" applyFont="1" applyFill="1" applyBorder="1" applyAlignment="1">
      <alignment vertical="center" wrapText="1"/>
    </xf>
    <xf numFmtId="39" fontId="58" fillId="0" borderId="3" xfId="14" applyNumberFormat="1" applyFont="1" applyBorder="1" applyAlignment="1">
      <alignment vertical="center" wrapText="1"/>
    </xf>
    <xf numFmtId="3" fontId="4" fillId="5" borderId="3" xfId="0" applyNumberFormat="1" applyFont="1" applyFill="1" applyBorder="1" applyAlignment="1">
      <alignment vertical="center" wrapText="1"/>
    </xf>
    <xf numFmtId="170" fontId="4" fillId="0" borderId="3" xfId="8" applyNumberFormat="1" applyFont="1" applyBorder="1" applyAlignment="1">
      <alignment vertical="center" wrapText="1"/>
    </xf>
    <xf numFmtId="0" fontId="4" fillId="5" borderId="38" xfId="0" applyFont="1" applyFill="1" applyBorder="1" applyAlignment="1">
      <alignment vertical="center" wrapText="1"/>
    </xf>
    <xf numFmtId="170" fontId="4" fillId="5" borderId="3" xfId="8" applyNumberFormat="1" applyFont="1" applyFill="1" applyBorder="1" applyAlignment="1">
      <alignment vertical="center" wrapText="1"/>
    </xf>
    <xf numFmtId="0" fontId="33" fillId="0" borderId="3" xfId="0" applyFont="1" applyBorder="1" applyAlignment="1">
      <alignment vertical="center" wrapText="1"/>
    </xf>
    <xf numFmtId="170" fontId="33" fillId="0" borderId="3" xfId="8" applyNumberFormat="1" applyFont="1" applyBorder="1" applyAlignment="1">
      <alignment vertical="center" wrapText="1"/>
    </xf>
    <xf numFmtId="170" fontId="58" fillId="0" borderId="3" xfId="8" applyNumberFormat="1" applyFont="1" applyBorder="1" applyAlignment="1">
      <alignment vertical="center" wrapText="1"/>
    </xf>
    <xf numFmtId="3" fontId="47" fillId="0" borderId="3" xfId="0" applyNumberFormat="1" applyFont="1" applyBorder="1" applyAlignment="1">
      <alignment vertical="center" wrapText="1"/>
    </xf>
    <xf numFmtId="0" fontId="60" fillId="0" borderId="47" xfId="16" applyFont="1" applyBorder="1" applyAlignment="1">
      <alignment horizontal="left" vertical="center" wrapText="1"/>
    </xf>
    <xf numFmtId="0" fontId="8" fillId="9" borderId="47" xfId="0" applyFont="1" applyFill="1" applyBorder="1" applyAlignment="1">
      <alignment horizontal="left" vertical="center" wrapText="1"/>
    </xf>
    <xf numFmtId="0" fontId="8" fillId="9" borderId="3" xfId="0" applyFont="1" applyFill="1" applyBorder="1" applyAlignment="1">
      <alignment vertical="center" wrapText="1"/>
    </xf>
    <xf numFmtId="167" fontId="8" fillId="9" borderId="3" xfId="8" applyNumberFormat="1" applyFont="1" applyFill="1" applyBorder="1" applyAlignment="1">
      <alignment vertical="center" wrapText="1"/>
    </xf>
    <xf numFmtId="0" fontId="8" fillId="9" borderId="3" xfId="0" applyFont="1" applyFill="1" applyBorder="1" applyAlignment="1">
      <alignment horizontal="center" vertical="center" wrapText="1"/>
    </xf>
    <xf numFmtId="0" fontId="8" fillId="9" borderId="38" xfId="0" applyFont="1" applyFill="1" applyBorder="1" applyAlignment="1">
      <alignment vertical="center" wrapText="1"/>
    </xf>
    <xf numFmtId="0" fontId="32" fillId="0" borderId="47" xfId="0" applyFont="1" applyBorder="1" applyAlignment="1">
      <alignment horizontal="left" vertical="center" wrapText="1"/>
    </xf>
    <xf numFmtId="167" fontId="4" fillId="0" borderId="3" xfId="8" applyNumberFormat="1" applyFont="1" applyFill="1" applyBorder="1" applyAlignment="1">
      <alignment vertical="center" wrapText="1"/>
    </xf>
    <xf numFmtId="170" fontId="4" fillId="0" borderId="3" xfId="8" applyNumberFormat="1" applyFont="1" applyFill="1" applyBorder="1" applyAlignment="1">
      <alignment vertical="center" wrapText="1"/>
    </xf>
    <xf numFmtId="0" fontId="58" fillId="0" borderId="3" xfId="14" applyFont="1" applyBorder="1" applyAlignment="1">
      <alignment vertical="center" wrapText="1"/>
    </xf>
    <xf numFmtId="170" fontId="58" fillId="0" borderId="3" xfId="8" applyNumberFormat="1" applyFont="1" applyFill="1" applyBorder="1" applyAlignment="1">
      <alignment vertical="center" wrapText="1"/>
    </xf>
    <xf numFmtId="164" fontId="4" fillId="0" borderId="3" xfId="15" applyNumberFormat="1" applyFont="1" applyFill="1" applyBorder="1" applyAlignment="1">
      <alignment vertical="center" wrapText="1"/>
    </xf>
    <xf numFmtId="167" fontId="47" fillId="0" borderId="3" xfId="8" applyNumberFormat="1" applyFont="1" applyFill="1" applyBorder="1" applyAlignment="1">
      <alignment vertical="center" wrapText="1"/>
    </xf>
    <xf numFmtId="3" fontId="4" fillId="0" borderId="3" xfId="0" applyNumberFormat="1" applyFont="1" applyBorder="1" applyAlignment="1">
      <alignment vertical="center" wrapText="1"/>
    </xf>
    <xf numFmtId="0" fontId="8" fillId="17" borderId="54" xfId="0" applyFont="1" applyFill="1" applyBorder="1" applyAlignment="1">
      <alignment horizontal="left" vertical="center" wrapText="1"/>
    </xf>
    <xf numFmtId="0" fontId="8" fillId="17" borderId="42" xfId="0" applyFont="1" applyFill="1" applyBorder="1" applyAlignment="1">
      <alignment vertical="center" wrapText="1"/>
    </xf>
    <xf numFmtId="167" fontId="8" fillId="17" borderId="42" xfId="8" applyNumberFormat="1" applyFont="1" applyFill="1" applyBorder="1" applyAlignment="1">
      <alignment vertical="center" wrapText="1"/>
    </xf>
    <xf numFmtId="0" fontId="8" fillId="17" borderId="43" xfId="0" applyFont="1" applyFill="1" applyBorder="1" applyAlignment="1">
      <alignment vertical="center" wrapText="1"/>
    </xf>
    <xf numFmtId="0" fontId="4" fillId="0" borderId="0" xfId="0" applyFont="1" applyAlignment="1">
      <alignment horizontal="left" vertical="center"/>
    </xf>
    <xf numFmtId="0" fontId="3" fillId="0" borderId="0" xfId="0" applyFont="1" applyAlignment="1">
      <alignment horizontal="left" vertical="center"/>
    </xf>
    <xf numFmtId="0" fontId="4" fillId="5" borderId="3" xfId="0" applyFont="1" applyFill="1" applyBorder="1"/>
    <xf numFmtId="2" fontId="4" fillId="5" borderId="3" xfId="0" applyNumberFormat="1" applyFont="1" applyFill="1" applyBorder="1"/>
    <xf numFmtId="0" fontId="32" fillId="5" borderId="3" xfId="0" applyFont="1" applyFill="1" applyBorder="1"/>
    <xf numFmtId="167" fontId="4" fillId="5" borderId="3" xfId="8" applyNumberFormat="1" applyFont="1" applyFill="1" applyBorder="1" applyAlignment="1">
      <alignment horizontal="right"/>
    </xf>
    <xf numFmtId="167" fontId="32" fillId="5" borderId="3" xfId="8" applyNumberFormat="1" applyFont="1" applyFill="1" applyBorder="1" applyAlignment="1">
      <alignment horizontal="right"/>
    </xf>
    <xf numFmtId="2" fontId="47" fillId="5" borderId="3" xfId="0" applyNumberFormat="1" applyFont="1" applyFill="1" applyBorder="1"/>
    <xf numFmtId="0" fontId="47" fillId="5" borderId="3" xfId="0" applyFont="1" applyFill="1" applyBorder="1"/>
    <xf numFmtId="2" fontId="32" fillId="5" borderId="3" xfId="0" applyNumberFormat="1" applyFont="1" applyFill="1" applyBorder="1"/>
    <xf numFmtId="167" fontId="32" fillId="5" borderId="3" xfId="8" applyNumberFormat="1" applyFont="1" applyFill="1" applyBorder="1"/>
    <xf numFmtId="0" fontId="4" fillId="0" borderId="50" xfId="0" applyFont="1" applyBorder="1"/>
    <xf numFmtId="0" fontId="4" fillId="0" borderId="36" xfId="0" applyFont="1" applyBorder="1"/>
    <xf numFmtId="164" fontId="4" fillId="0" borderId="36" xfId="15" applyNumberFormat="1" applyFont="1" applyBorder="1"/>
    <xf numFmtId="0" fontId="4" fillId="0" borderId="37" xfId="0" applyFont="1" applyBorder="1"/>
    <xf numFmtId="0" fontId="4" fillId="0" borderId="47" xfId="0" applyFont="1" applyBorder="1"/>
    <xf numFmtId="0" fontId="4" fillId="0" borderId="3" xfId="0" applyFont="1" applyBorder="1"/>
    <xf numFmtId="164" fontId="4" fillId="0" borderId="3" xfId="15" applyNumberFormat="1" applyFont="1" applyBorder="1"/>
    <xf numFmtId="0" fontId="4" fillId="0" borderId="38" xfId="0" applyFont="1" applyBorder="1"/>
    <xf numFmtId="0" fontId="4" fillId="0" borderId="46" xfId="0" applyFont="1" applyBorder="1"/>
    <xf numFmtId="0" fontId="4" fillId="0" borderId="18" xfId="0" applyFont="1" applyBorder="1"/>
    <xf numFmtId="164" fontId="4" fillId="0" borderId="18" xfId="15" applyNumberFormat="1" applyFont="1" applyBorder="1"/>
    <xf numFmtId="0" fontId="4" fillId="0" borderId="44" xfId="0" applyFont="1" applyBorder="1"/>
    <xf numFmtId="49" fontId="4" fillId="0" borderId="3" xfId="0" applyNumberFormat="1" applyFont="1" applyBorder="1" applyAlignment="1">
      <alignment wrapText="1"/>
    </xf>
    <xf numFmtId="0" fontId="4" fillId="0" borderId="3" xfId="0" applyFont="1" applyBorder="1" applyAlignment="1">
      <alignment horizontal="left"/>
    </xf>
    <xf numFmtId="3" fontId="4" fillId="0" borderId="3" xfId="0" applyNumberFormat="1" applyFont="1" applyBorder="1"/>
    <xf numFmtId="49" fontId="4" fillId="0" borderId="3" xfId="0" applyNumberFormat="1" applyFont="1" applyBorder="1"/>
    <xf numFmtId="167" fontId="4" fillId="0" borderId="3" xfId="8" applyNumberFormat="1" applyFont="1" applyBorder="1"/>
    <xf numFmtId="0" fontId="4" fillId="0" borderId="3" xfId="0" applyFont="1" applyBorder="1" applyAlignment="1">
      <alignment horizontal="center"/>
    </xf>
    <xf numFmtId="0" fontId="0" fillId="0" borderId="0" xfId="0" applyAlignment="1">
      <alignment horizontal="center"/>
    </xf>
    <xf numFmtId="167" fontId="0" fillId="0" borderId="0" xfId="8" applyNumberFormat="1" applyFont="1"/>
    <xf numFmtId="164" fontId="51" fillId="0" borderId="3" xfId="17" applyNumberFormat="1" applyFont="1" applyBorder="1" applyAlignment="1">
      <alignment vertical="center"/>
    </xf>
    <xf numFmtId="0" fontId="61" fillId="0" borderId="3" xfId="0" applyFont="1" applyBorder="1" applyAlignment="1">
      <alignment horizontal="center" vertical="center"/>
    </xf>
    <xf numFmtId="0" fontId="61" fillId="0" borderId="3" xfId="18" applyFont="1" applyBorder="1" applyAlignment="1">
      <alignment horizontal="left" vertical="center" wrapText="1"/>
    </xf>
    <xf numFmtId="0" fontId="61" fillId="0" borderId="3" xfId="18" applyFont="1" applyBorder="1" applyAlignment="1">
      <alignment horizontal="left" vertical="center"/>
    </xf>
    <xf numFmtId="167" fontId="61" fillId="0" borderId="3" xfId="8" applyNumberFormat="1" applyFont="1" applyFill="1" applyBorder="1"/>
    <xf numFmtId="0" fontId="61" fillId="0" borderId="3" xfId="0" applyFont="1" applyBorder="1" applyAlignment="1">
      <alignment horizontal="left" vertical="center"/>
    </xf>
    <xf numFmtId="0" fontId="61" fillId="0" borderId="3" xfId="0" applyFont="1" applyBorder="1" applyAlignment="1">
      <alignment horizontal="center" vertical="center" wrapText="1"/>
    </xf>
    <xf numFmtId="167" fontId="61" fillId="0" borderId="3" xfId="8" applyNumberFormat="1" applyFont="1" applyFill="1" applyBorder="1" applyAlignment="1">
      <alignment horizontal="center" vertical="center"/>
    </xf>
    <xf numFmtId="0" fontId="62" fillId="0" borderId="3" xfId="0" applyFont="1" applyBorder="1" applyAlignment="1">
      <alignment horizontal="left" vertical="center"/>
    </xf>
    <xf numFmtId="0" fontId="61" fillId="0" borderId="3" xfId="18" applyFont="1" applyBorder="1" applyAlignment="1">
      <alignment horizontal="center" vertical="center" wrapText="1"/>
    </xf>
    <xf numFmtId="0" fontId="4" fillId="0" borderId="0" xfId="0" applyFont="1" applyAlignment="1">
      <alignment horizontal="center" vertical="center" wrapText="1"/>
    </xf>
    <xf numFmtId="0" fontId="62" fillId="0" borderId="3" xfId="0" applyFont="1" applyBorder="1" applyAlignment="1">
      <alignment horizontal="center" vertical="center" wrapText="1"/>
    </xf>
    <xf numFmtId="0" fontId="8" fillId="0" borderId="0" xfId="0" applyFont="1" applyFill="1"/>
    <xf numFmtId="0" fontId="48" fillId="0" borderId="0" xfId="0" applyFont="1" applyFill="1"/>
    <xf numFmtId="0" fontId="3" fillId="12" borderId="0" xfId="0" applyFont="1" applyFill="1" applyAlignment="1">
      <alignment horizontal="center" vertical="center"/>
    </xf>
    <xf numFmtId="0" fontId="6" fillId="0" borderId="0" xfId="3"/>
    <xf numFmtId="0" fontId="6" fillId="0" borderId="3" xfId="3" applyBorder="1"/>
    <xf numFmtId="0" fontId="6" fillId="0" borderId="56" xfId="3" applyBorder="1"/>
    <xf numFmtId="0" fontId="4" fillId="0" borderId="3" xfId="5" applyFont="1" applyBorder="1" applyAlignment="1">
      <alignment horizontal="center" vertical="center" wrapText="1"/>
    </xf>
    <xf numFmtId="0" fontId="22" fillId="17" borderId="6" xfId="0" applyFont="1" applyFill="1" applyBorder="1" applyAlignment="1">
      <alignment horizontal="center" vertical="center" wrapText="1"/>
    </xf>
    <xf numFmtId="0" fontId="22" fillId="17" borderId="7" xfId="0" applyFont="1" applyFill="1" applyBorder="1" applyAlignment="1">
      <alignment horizontal="center" vertical="center" wrapText="1"/>
    </xf>
    <xf numFmtId="0" fontId="30" fillId="18" borderId="17" xfId="4" applyFont="1" applyFill="1" applyBorder="1" applyAlignment="1">
      <alignment horizontal="center" vertical="center" wrapText="1"/>
    </xf>
    <xf numFmtId="0" fontId="30" fillId="18" borderId="17" xfId="4" applyNumberFormat="1" applyFont="1" applyFill="1" applyBorder="1" applyAlignment="1">
      <alignment horizontal="center" vertical="center" wrapText="1"/>
    </xf>
    <xf numFmtId="43" fontId="30" fillId="18" borderId="17" xfId="2" applyFont="1" applyFill="1" applyBorder="1" applyAlignment="1">
      <alignment horizontal="center" vertical="center" wrapText="1"/>
    </xf>
    <xf numFmtId="0" fontId="36" fillId="17" borderId="3" xfId="0" applyFont="1" applyFill="1" applyBorder="1" applyAlignment="1">
      <alignment vertical="center"/>
    </xf>
    <xf numFmtId="0" fontId="36" fillId="17" borderId="3" xfId="0" applyFont="1" applyFill="1" applyBorder="1" applyAlignment="1">
      <alignment wrapText="1"/>
    </xf>
    <xf numFmtId="0" fontId="37" fillId="17" borderId="3" xfId="0" applyFont="1" applyFill="1" applyBorder="1" applyAlignment="1">
      <alignment horizontal="center" vertical="center" wrapText="1"/>
    </xf>
    <xf numFmtId="0" fontId="22" fillId="17" borderId="3" xfId="0" applyFont="1" applyFill="1" applyBorder="1" applyAlignment="1">
      <alignment horizontal="center" vertical="center" wrapText="1"/>
    </xf>
    <xf numFmtId="0" fontId="42" fillId="17" borderId="3" xfId="0" applyFont="1" applyFill="1" applyBorder="1" applyAlignment="1">
      <alignment wrapText="1"/>
    </xf>
    <xf numFmtId="0" fontId="41" fillId="17" borderId="3" xfId="0" applyFont="1" applyFill="1" applyBorder="1" applyAlignment="1">
      <alignment horizontal="center" vertical="center" wrapText="1"/>
    </xf>
    <xf numFmtId="0" fontId="45" fillId="17" borderId="3" xfId="0" applyFont="1" applyFill="1" applyBorder="1" applyAlignment="1">
      <alignment horizontal="center" vertical="center" wrapText="1"/>
    </xf>
    <xf numFmtId="167" fontId="30" fillId="18" borderId="28" xfId="8" applyNumberFormat="1" applyFont="1" applyFill="1" applyBorder="1" applyAlignment="1">
      <alignment horizontal="center" vertical="center" wrapText="1"/>
    </xf>
    <xf numFmtId="0" fontId="30" fillId="18" borderId="29" xfId="9" applyFont="1" applyFill="1" applyBorder="1" applyAlignment="1">
      <alignment horizontal="center" vertical="center" wrapText="1"/>
    </xf>
    <xf numFmtId="0" fontId="30" fillId="18" borderId="30" xfId="9" applyFont="1" applyFill="1" applyBorder="1" applyAlignment="1">
      <alignment horizontal="center" vertical="center" wrapText="1"/>
    </xf>
    <xf numFmtId="167" fontId="30" fillId="18" borderId="30" xfId="8" applyNumberFormat="1" applyFont="1" applyFill="1" applyBorder="1" applyAlignment="1">
      <alignment horizontal="center" vertical="center" wrapText="1"/>
    </xf>
    <xf numFmtId="167" fontId="30" fillId="18" borderId="31" xfId="8" applyNumberFormat="1" applyFont="1" applyFill="1" applyBorder="1" applyAlignment="1">
      <alignment horizontal="center" vertical="center" wrapText="1"/>
    </xf>
    <xf numFmtId="0" fontId="30" fillId="18" borderId="38" xfId="9" applyFont="1" applyFill="1" applyBorder="1" applyAlignment="1">
      <alignment horizontal="center" vertical="center" textRotation="90" wrapText="1"/>
    </xf>
    <xf numFmtId="0" fontId="30" fillId="18" borderId="44" xfId="9" applyFont="1" applyFill="1" applyBorder="1" applyAlignment="1">
      <alignment horizontal="center" vertical="center" textRotation="90" wrapText="1"/>
    </xf>
    <xf numFmtId="0" fontId="30" fillId="18" borderId="49" xfId="9" applyFont="1" applyFill="1" applyBorder="1" applyAlignment="1">
      <alignment horizontal="center" vertical="center" wrapText="1"/>
    </xf>
    <xf numFmtId="0" fontId="30" fillId="18" borderId="17" xfId="9" applyFont="1" applyFill="1" applyBorder="1" applyAlignment="1">
      <alignment horizontal="center" vertical="center" wrapText="1"/>
    </xf>
    <xf numFmtId="167" fontId="30" fillId="18" borderId="49" xfId="8" applyNumberFormat="1" applyFont="1" applyFill="1" applyBorder="1" applyAlignment="1">
      <alignment horizontal="center" vertical="center" wrapText="1"/>
    </xf>
    <xf numFmtId="0" fontId="54" fillId="17" borderId="3" xfId="0" applyFont="1" applyFill="1" applyBorder="1" applyAlignment="1">
      <alignment horizontal="center" vertical="center" wrapText="1"/>
    </xf>
    <xf numFmtId="0" fontId="22" fillId="17" borderId="6" xfId="0" applyFont="1" applyFill="1" applyBorder="1" applyAlignment="1">
      <alignment vertical="center" wrapText="1"/>
    </xf>
    <xf numFmtId="0" fontId="22" fillId="17" borderId="7" xfId="0" applyFont="1" applyFill="1" applyBorder="1" applyAlignment="1">
      <alignment vertical="center" wrapText="1"/>
    </xf>
    <xf numFmtId="0" fontId="30" fillId="18" borderId="50" xfId="9" applyFont="1" applyFill="1" applyBorder="1" applyAlignment="1">
      <alignment horizontal="left" vertical="center" wrapText="1"/>
    </xf>
    <xf numFmtId="0" fontId="30" fillId="18" borderId="36" xfId="9" applyFont="1" applyFill="1" applyBorder="1" applyAlignment="1">
      <alignment horizontal="center" vertical="center" wrapText="1"/>
    </xf>
    <xf numFmtId="167" fontId="30" fillId="18" borderId="36" xfId="8" applyNumberFormat="1" applyFont="1" applyFill="1" applyBorder="1" applyAlignment="1">
      <alignment horizontal="center" vertical="center" wrapText="1"/>
    </xf>
    <xf numFmtId="0" fontId="30" fillId="18" borderId="37" xfId="9" applyFont="1" applyFill="1" applyBorder="1" applyAlignment="1">
      <alignment horizontal="center" vertical="center" wrapText="1"/>
    </xf>
    <xf numFmtId="0" fontId="8" fillId="17" borderId="47" xfId="0" applyFont="1" applyFill="1" applyBorder="1" applyAlignment="1">
      <alignment horizontal="left" vertical="center" wrapText="1"/>
    </xf>
    <xf numFmtId="0" fontId="8" fillId="17" borderId="3" xfId="0" applyFont="1" applyFill="1" applyBorder="1" applyAlignment="1">
      <alignment vertical="center" wrapText="1"/>
    </xf>
    <xf numFmtId="167" fontId="8" fillId="17" borderId="3" xfId="8" applyNumberFormat="1" applyFont="1" applyFill="1" applyBorder="1" applyAlignment="1">
      <alignment vertical="center" wrapText="1"/>
    </xf>
    <xf numFmtId="0" fontId="8" fillId="17" borderId="38" xfId="0" applyFont="1" applyFill="1" applyBorder="1" applyAlignment="1">
      <alignment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167" fontId="4" fillId="0" borderId="0" xfId="8" applyNumberFormat="1" applyFont="1" applyFill="1" applyAlignment="1">
      <alignment vertical="center" wrapText="1"/>
    </xf>
    <xf numFmtId="0" fontId="3" fillId="0" borderId="0" xfId="0" applyFont="1" applyFill="1" applyAlignment="1">
      <alignment vertical="center" wrapText="1"/>
    </xf>
    <xf numFmtId="0" fontId="8" fillId="17" borderId="51" xfId="0" applyFont="1" applyFill="1" applyBorder="1"/>
    <xf numFmtId="0" fontId="8" fillId="17" borderId="52" xfId="0" applyFont="1" applyFill="1" applyBorder="1"/>
    <xf numFmtId="164" fontId="8" fillId="17" borderId="52" xfId="0" applyNumberFormat="1" applyFont="1" applyFill="1" applyBorder="1"/>
    <xf numFmtId="0" fontId="8" fillId="17" borderId="55" xfId="0" applyFont="1" applyFill="1" applyBorder="1"/>
    <xf numFmtId="0" fontId="8" fillId="17" borderId="3" xfId="0" applyFont="1" applyFill="1" applyBorder="1" applyAlignment="1">
      <alignment horizontal="center" vertical="center"/>
    </xf>
    <xf numFmtId="167" fontId="8" fillId="17" borderId="3" xfId="0" applyNumberFormat="1" applyFont="1" applyFill="1" applyBorder="1"/>
    <xf numFmtId="0" fontId="8" fillId="17" borderId="3" xfId="0" applyFont="1" applyFill="1" applyBorder="1" applyAlignment="1">
      <alignment horizontal="center"/>
    </xf>
    <xf numFmtId="167" fontId="8" fillId="17" borderId="3" xfId="8" applyNumberFormat="1" applyFont="1" applyFill="1" applyBorder="1"/>
    <xf numFmtId="167" fontId="8" fillId="17" borderId="3" xfId="8" applyNumberFormat="1" applyFont="1" applyFill="1" applyBorder="1" applyAlignment="1">
      <alignment horizontal="center" vertical="center"/>
    </xf>
    <xf numFmtId="0" fontId="8" fillId="17" borderId="3" xfId="0" applyFont="1" applyFill="1" applyBorder="1"/>
    <xf numFmtId="164" fontId="8" fillId="17" borderId="3" xfId="0" applyNumberFormat="1" applyFont="1" applyFill="1" applyBorder="1"/>
    <xf numFmtId="0" fontId="8" fillId="17" borderId="3" xfId="0" applyFont="1" applyFill="1" applyBorder="1" applyAlignment="1">
      <alignment horizontal="left" vertical="center"/>
    </xf>
    <xf numFmtId="0" fontId="8" fillId="17" borderId="3" xfId="0" applyFont="1" applyFill="1" applyBorder="1" applyAlignment="1">
      <alignment horizontal="center" vertical="center" wrapText="1"/>
    </xf>
    <xf numFmtId="0" fontId="64" fillId="17" borderId="3" xfId="0" applyFont="1" applyFill="1" applyBorder="1" applyAlignment="1">
      <alignment horizontal="left" vertical="center"/>
    </xf>
    <xf numFmtId="0" fontId="64" fillId="17" borderId="3" xfId="0" applyFont="1" applyFill="1" applyBorder="1" applyAlignment="1">
      <alignment horizontal="center" vertical="center" wrapText="1"/>
    </xf>
    <xf numFmtId="0" fontId="64" fillId="17" borderId="3" xfId="0" applyFont="1" applyFill="1" applyBorder="1" applyAlignment="1">
      <alignment horizontal="center" vertical="center"/>
    </xf>
    <xf numFmtId="167" fontId="64" fillId="17" borderId="3" xfId="8" applyNumberFormat="1" applyFont="1" applyFill="1" applyBorder="1"/>
    <xf numFmtId="0" fontId="4" fillId="5" borderId="3" xfId="0" applyFont="1" applyFill="1" applyBorder="1"/>
    <xf numFmtId="167" fontId="4" fillId="5" borderId="3" xfId="8" applyNumberFormat="1" applyFont="1" applyFill="1" applyBorder="1"/>
    <xf numFmtId="0" fontId="11" fillId="0" borderId="0" xfId="0" applyFont="1" applyAlignment="1">
      <alignment horizontal="left" vertical="center" wrapText="1"/>
    </xf>
    <xf numFmtId="0" fontId="18" fillId="10" borderId="5" xfId="0" applyFont="1" applyFill="1" applyBorder="1" applyAlignment="1">
      <alignment horizontal="center" vertical="center" wrapText="1"/>
    </xf>
    <xf numFmtId="0" fontId="17" fillId="10" borderId="5" xfId="0" applyFont="1" applyFill="1" applyBorder="1" applyAlignment="1">
      <alignment vertical="center" wrapText="1"/>
    </xf>
    <xf numFmtId="0" fontId="19" fillId="10" borderId="5" xfId="0" applyFont="1" applyFill="1" applyBorder="1" applyAlignment="1">
      <alignment vertical="center" wrapText="1"/>
    </xf>
    <xf numFmtId="0" fontId="16" fillId="17" borderId="57" xfId="0" applyFont="1" applyFill="1" applyBorder="1" applyAlignment="1">
      <alignment horizontal="center" vertical="center" wrapText="1"/>
    </xf>
    <xf numFmtId="0" fontId="16" fillId="17" borderId="58" xfId="0" applyFont="1" applyFill="1" applyBorder="1" applyAlignment="1">
      <alignment horizontal="center" vertical="center" wrapText="1"/>
    </xf>
    <xf numFmtId="0" fontId="16" fillId="17" borderId="59" xfId="0" applyFont="1" applyFill="1" applyBorder="1" applyAlignment="1">
      <alignment horizontal="center" vertical="center" wrapText="1"/>
    </xf>
    <xf numFmtId="0" fontId="4" fillId="5" borderId="18"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3" xfId="0" applyFont="1" applyBorder="1" applyAlignment="1">
      <alignment horizontal="center" vertical="center"/>
    </xf>
    <xf numFmtId="43" fontId="4" fillId="0" borderId="18" xfId="2" applyFont="1" applyBorder="1" applyAlignment="1">
      <alignment horizontal="center" vertical="center"/>
    </xf>
    <xf numFmtId="43" fontId="4" fillId="0" borderId="20" xfId="2" applyFont="1" applyBorder="1" applyAlignment="1">
      <alignment horizontal="center" vertical="center"/>
    </xf>
    <xf numFmtId="0" fontId="4" fillId="0" borderId="18" xfId="5" applyFont="1" applyBorder="1" applyAlignment="1">
      <alignment horizontal="center" vertical="center"/>
    </xf>
    <xf numFmtId="0" fontId="4" fillId="0" borderId="19" xfId="5" applyFont="1" applyBorder="1" applyAlignment="1">
      <alignment horizontal="center" vertical="center"/>
    </xf>
    <xf numFmtId="0" fontId="4" fillId="0" borderId="20" xfId="5" applyFont="1" applyBorder="1" applyAlignment="1">
      <alignment horizontal="center" vertical="center"/>
    </xf>
    <xf numFmtId="0" fontId="41" fillId="17" borderId="18" xfId="0" applyFont="1" applyFill="1" applyBorder="1" applyAlignment="1">
      <alignment horizontal="center" vertical="center" wrapText="1"/>
    </xf>
    <xf numFmtId="0" fontId="41" fillId="17" borderId="20" xfId="0" applyFont="1" applyFill="1" applyBorder="1" applyAlignment="1">
      <alignment horizontal="center" vertical="center" wrapText="1"/>
    </xf>
    <xf numFmtId="0" fontId="41" fillId="17" borderId="24" xfId="0" applyFont="1" applyFill="1" applyBorder="1" applyAlignment="1">
      <alignment horizontal="center" vertical="center" wrapText="1"/>
    </xf>
    <xf numFmtId="0" fontId="41" fillId="17" borderId="25" xfId="0" applyFont="1" applyFill="1" applyBorder="1" applyAlignment="1">
      <alignment horizontal="center" vertical="center" wrapText="1"/>
    </xf>
    <xf numFmtId="0" fontId="41" fillId="17" borderId="21" xfId="0" applyFont="1" applyFill="1" applyBorder="1" applyAlignment="1">
      <alignment horizontal="center" vertical="center" wrapText="1"/>
    </xf>
    <xf numFmtId="0" fontId="41" fillId="17" borderId="26" xfId="0" applyFont="1" applyFill="1" applyBorder="1" applyAlignment="1">
      <alignment horizontal="center" vertical="center" wrapText="1"/>
    </xf>
    <xf numFmtId="0" fontId="41" fillId="17" borderId="27" xfId="0" applyFont="1" applyFill="1" applyBorder="1" applyAlignment="1">
      <alignment horizontal="center" vertical="center" wrapText="1"/>
    </xf>
    <xf numFmtId="0" fontId="45" fillId="17" borderId="18" xfId="0" applyFont="1" applyFill="1" applyBorder="1" applyAlignment="1">
      <alignment horizontal="center" vertical="center" wrapText="1"/>
    </xf>
    <xf numFmtId="0" fontId="45" fillId="17" borderId="20" xfId="0" applyFont="1" applyFill="1" applyBorder="1" applyAlignment="1">
      <alignment horizontal="center" vertical="center" wrapText="1"/>
    </xf>
    <xf numFmtId="0" fontId="45" fillId="17" borderId="24" xfId="0" applyFont="1" applyFill="1" applyBorder="1" applyAlignment="1">
      <alignment horizontal="center" vertical="center" wrapText="1"/>
    </xf>
    <xf numFmtId="0" fontId="45" fillId="17" borderId="25" xfId="0" applyFont="1" applyFill="1" applyBorder="1" applyAlignment="1">
      <alignment horizontal="center" vertical="center" wrapText="1"/>
    </xf>
    <xf numFmtId="0" fontId="45" fillId="17" borderId="21" xfId="0" applyFont="1" applyFill="1" applyBorder="1" applyAlignment="1">
      <alignment horizontal="center" vertical="center" wrapText="1"/>
    </xf>
    <xf numFmtId="0" fontId="37" fillId="17" borderId="24" xfId="0" applyFont="1" applyFill="1" applyBorder="1" applyAlignment="1">
      <alignment horizontal="center" vertical="center" wrapText="1"/>
    </xf>
    <xf numFmtId="0" fontId="37" fillId="17" borderId="25" xfId="0" applyFont="1" applyFill="1" applyBorder="1" applyAlignment="1">
      <alignment horizontal="center" vertical="center" wrapText="1"/>
    </xf>
    <xf numFmtId="0" fontId="37" fillId="17" borderId="18" xfId="0" applyFont="1" applyFill="1" applyBorder="1" applyAlignment="1">
      <alignment horizontal="center" vertical="center" wrapText="1"/>
    </xf>
    <xf numFmtId="0" fontId="37" fillId="17" borderId="20" xfId="0" applyFont="1" applyFill="1" applyBorder="1" applyAlignment="1">
      <alignment horizontal="center" vertical="center" wrapText="1"/>
    </xf>
    <xf numFmtId="0" fontId="22" fillId="17" borderId="18" xfId="0" applyFont="1" applyFill="1" applyBorder="1" applyAlignment="1">
      <alignment horizontal="center" vertical="center" wrapText="1"/>
    </xf>
    <xf numFmtId="0" fontId="22" fillId="17" borderId="20" xfId="0" applyFont="1" applyFill="1" applyBorder="1" applyAlignment="1">
      <alignment horizontal="center" vertical="center" wrapText="1"/>
    </xf>
    <xf numFmtId="0" fontId="22" fillId="17" borderId="24" xfId="0" applyFont="1" applyFill="1" applyBorder="1" applyAlignment="1">
      <alignment horizontal="center" vertical="center" wrapText="1"/>
    </xf>
    <xf numFmtId="0" fontId="22" fillId="17" borderId="25" xfId="0" applyFont="1" applyFill="1" applyBorder="1" applyAlignment="1">
      <alignment horizontal="center" vertical="center" wrapText="1"/>
    </xf>
    <xf numFmtId="0" fontId="4" fillId="13" borderId="46" xfId="10" applyFont="1" applyFill="1" applyBorder="1" applyAlignment="1">
      <alignment horizontal="center" vertical="center" wrapText="1"/>
    </xf>
    <xf numFmtId="0" fontId="4" fillId="13" borderId="33" xfId="10" applyFont="1" applyFill="1" applyBorder="1" applyAlignment="1">
      <alignment horizontal="center" vertical="center" wrapText="1"/>
    </xf>
    <xf numFmtId="0" fontId="4" fillId="13" borderId="45" xfId="10" applyFont="1" applyFill="1" applyBorder="1" applyAlignment="1">
      <alignment horizontal="center" vertical="center" wrapText="1"/>
    </xf>
    <xf numFmtId="0" fontId="32" fillId="5" borderId="18" xfId="10" applyFont="1" applyFill="1" applyBorder="1" applyAlignment="1">
      <alignment horizontal="center" vertical="center" wrapText="1"/>
    </xf>
    <xf numFmtId="0" fontId="32" fillId="5" borderId="20" xfId="10" applyFont="1" applyFill="1" applyBorder="1" applyAlignment="1">
      <alignment horizontal="center" vertical="center" wrapText="1"/>
    </xf>
    <xf numFmtId="0" fontId="30" fillId="18" borderId="44" xfId="9" applyFont="1" applyFill="1" applyBorder="1" applyAlignment="1">
      <alignment horizontal="center" vertical="center" textRotation="90" wrapText="1"/>
    </xf>
    <xf numFmtId="0" fontId="30" fillId="18" borderId="32" xfId="9" applyFont="1" applyFill="1" applyBorder="1" applyAlignment="1">
      <alignment horizontal="center" vertical="center" textRotation="90" wrapText="1"/>
    </xf>
    <xf numFmtId="0" fontId="30" fillId="18" borderId="39" xfId="9" applyFont="1" applyFill="1" applyBorder="1" applyAlignment="1">
      <alignment horizontal="center" vertical="center" textRotation="90" wrapText="1"/>
    </xf>
    <xf numFmtId="0" fontId="4" fillId="13" borderId="46"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4" fillId="13" borderId="45" xfId="0" applyFont="1" applyFill="1" applyBorder="1" applyAlignment="1">
      <alignment horizontal="center" vertical="center" wrapText="1"/>
    </xf>
    <xf numFmtId="0" fontId="32"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32" fillId="0" borderId="18" xfId="10" applyFont="1" applyBorder="1" applyAlignment="1">
      <alignment horizontal="center" vertical="center" wrapText="1"/>
    </xf>
    <xf numFmtId="0" fontId="32" fillId="0" borderId="20" xfId="10" applyFont="1" applyBorder="1" applyAlignment="1">
      <alignment horizontal="center" vertical="center" wrapText="1"/>
    </xf>
    <xf numFmtId="0" fontId="4" fillId="13" borderId="46" xfId="5" applyFont="1" applyFill="1" applyBorder="1" applyAlignment="1">
      <alignment horizontal="center" vertical="center" wrapText="1"/>
    </xf>
    <xf numFmtId="0" fontId="4" fillId="13" borderId="33" xfId="5" applyFont="1" applyFill="1" applyBorder="1" applyAlignment="1">
      <alignment horizontal="center" vertical="center" wrapText="1"/>
    </xf>
    <xf numFmtId="0" fontId="4" fillId="13" borderId="45" xfId="5" applyFont="1" applyFill="1" applyBorder="1" applyAlignment="1">
      <alignment horizontal="center" vertical="center" wrapText="1"/>
    </xf>
    <xf numFmtId="0" fontId="32" fillId="0" borderId="18" xfId="5" applyFont="1" applyBorder="1" applyAlignment="1">
      <alignment horizontal="center" vertical="center" wrapText="1"/>
    </xf>
    <xf numFmtId="0" fontId="4" fillId="0" borderId="20" xfId="5" applyFont="1" applyBorder="1" applyAlignment="1">
      <alignment horizontal="center" vertical="center" wrapText="1"/>
    </xf>
    <xf numFmtId="0" fontId="32" fillId="5" borderId="41" xfId="10" applyFont="1" applyFill="1" applyBorder="1" applyAlignment="1">
      <alignment horizontal="center" vertical="center" wrapText="1"/>
    </xf>
    <xf numFmtId="0" fontId="4" fillId="13" borderId="34" xfId="0" applyFont="1" applyFill="1" applyBorder="1" applyAlignment="1">
      <alignment horizontal="center" vertical="center" wrapText="1"/>
    </xf>
    <xf numFmtId="0" fontId="32" fillId="0" borderId="35"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9" xfId="0" applyFont="1" applyBorder="1" applyAlignment="1">
      <alignment horizontal="center" vertical="center" wrapText="1"/>
    </xf>
    <xf numFmtId="0" fontId="32" fillId="5" borderId="19" xfId="10" applyFont="1" applyFill="1" applyBorder="1" applyAlignment="1">
      <alignment horizontal="center" vertical="center" wrapText="1"/>
    </xf>
    <xf numFmtId="0" fontId="4" fillId="13" borderId="34" xfId="10" applyFont="1" applyFill="1" applyBorder="1" applyAlignment="1">
      <alignment horizontal="center" vertical="center" wrapText="1"/>
    </xf>
    <xf numFmtId="0" fontId="4" fillId="13" borderId="40" xfId="10" applyFont="1" applyFill="1" applyBorder="1" applyAlignment="1">
      <alignment horizontal="center" vertical="center" wrapText="1"/>
    </xf>
    <xf numFmtId="0" fontId="32" fillId="5" borderId="35" xfId="10" applyFont="1" applyFill="1" applyBorder="1" applyAlignment="1">
      <alignment horizontal="center" vertical="center" wrapText="1"/>
    </xf>
    <xf numFmtId="0" fontId="22" fillId="17" borderId="11" xfId="0" applyFont="1" applyFill="1" applyBorder="1" applyAlignment="1">
      <alignment vertical="center" wrapText="1"/>
    </xf>
    <xf numFmtId="0" fontId="22" fillId="17" borderId="8" xfId="0" applyFont="1" applyFill="1" applyBorder="1" applyAlignment="1">
      <alignment vertical="center" wrapText="1"/>
    </xf>
    <xf numFmtId="0" fontId="8" fillId="3" borderId="3" xfId="0" applyFont="1" applyFill="1" applyBorder="1" applyAlignment="1">
      <alignment horizontal="left" vertical="center" wrapText="1"/>
    </xf>
    <xf numFmtId="164" fontId="8" fillId="6" borderId="3" xfId="2" applyNumberFormat="1" applyFont="1" applyFill="1" applyBorder="1" applyAlignment="1">
      <alignment horizontal="center"/>
    </xf>
    <xf numFmtId="43" fontId="8" fillId="6" borderId="3" xfId="2" applyFont="1" applyFill="1" applyBorder="1" applyAlignment="1">
      <alignment horizontal="center"/>
    </xf>
    <xf numFmtId="0" fontId="8" fillId="6" borderId="3" xfId="0" applyFont="1" applyFill="1" applyBorder="1" applyAlignment="1">
      <alignment horizontal="center"/>
    </xf>
    <xf numFmtId="0" fontId="9" fillId="3" borderId="3" xfId="0" applyFont="1" applyFill="1" applyBorder="1" applyAlignment="1">
      <alignment horizontal="left" vertical="center" wrapText="1"/>
    </xf>
    <xf numFmtId="164" fontId="9" fillId="6" borderId="3" xfId="2" applyNumberFormat="1" applyFont="1" applyFill="1" applyBorder="1" applyAlignment="1">
      <alignment horizontal="center"/>
    </xf>
    <xf numFmtId="0" fontId="9" fillId="6" borderId="3" xfId="0" applyFont="1" applyFill="1" applyBorder="1" applyAlignment="1">
      <alignment horizontal="center"/>
    </xf>
    <xf numFmtId="43" fontId="8" fillId="6" borderId="3" xfId="2" applyFont="1" applyFill="1" applyBorder="1" applyAlignment="1">
      <alignment horizontal="center" vertical="center"/>
    </xf>
    <xf numFmtId="164" fontId="8" fillId="6" borderId="3" xfId="0" applyNumberFormat="1" applyFont="1" applyFill="1" applyBorder="1" applyAlignment="1">
      <alignment horizontal="center"/>
    </xf>
    <xf numFmtId="164" fontId="8" fillId="6" borderId="3" xfId="2" applyNumberFormat="1" applyFont="1" applyFill="1" applyBorder="1" applyAlignment="1">
      <alignment horizontal="center" vertical="center"/>
    </xf>
    <xf numFmtId="0" fontId="8" fillId="17" borderId="24" xfId="0" applyFont="1" applyFill="1" applyBorder="1" applyAlignment="1">
      <alignment horizontal="center"/>
    </xf>
    <xf numFmtId="0" fontId="8" fillId="17" borderId="25" xfId="0" applyFont="1" applyFill="1" applyBorder="1" applyAlignment="1">
      <alignment horizontal="center"/>
    </xf>
    <xf numFmtId="0" fontId="8" fillId="17" borderId="21" xfId="0" applyFont="1" applyFill="1" applyBorder="1" applyAlignment="1">
      <alignment horizontal="center"/>
    </xf>
    <xf numFmtId="0" fontId="8" fillId="17" borderId="3" xfId="0" applyFont="1" applyFill="1" applyBorder="1" applyAlignment="1">
      <alignment horizontal="center"/>
    </xf>
    <xf numFmtId="0" fontId="8" fillId="12" borderId="0" xfId="0" applyFont="1" applyFill="1" applyAlignment="1">
      <alignment horizontal="center" vertical="center"/>
    </xf>
  </cellXfs>
  <cellStyles count="19">
    <cellStyle name="Hyperlink" xfId="7" xr:uid="{F0518670-8EBD-48A7-B89B-D8A2AE90769D}"/>
    <cellStyle name="Lien hypertexte" xfId="3" builtinId="8"/>
    <cellStyle name="Lien hypertexte 2" xfId="6" xr:uid="{5DACD01E-3AAD-4619-A0D6-958E76334CB8}"/>
    <cellStyle name="Milliers" xfId="2" builtinId="3"/>
    <cellStyle name="Milliers [0]" xfId="1" builtinId="6"/>
    <cellStyle name="Milliers 2" xfId="8" xr:uid="{B71D73A5-7C2B-41DB-A246-FCC078645069}"/>
    <cellStyle name="Milliers 2 2" xfId="17" xr:uid="{FAD3D0F1-BA4D-4362-8615-7B8806D59068}"/>
    <cellStyle name="Milliers 4" xfId="15" xr:uid="{CB7F28B7-1290-4F47-A0B5-33DEDAA202C1}"/>
    <cellStyle name="Normal" xfId="0" builtinId="0"/>
    <cellStyle name="Normal 10" xfId="14" xr:uid="{703FBAB9-DFDC-4BA3-BF80-86CF7533AE04}"/>
    <cellStyle name="Normal 2" xfId="12" xr:uid="{C3F3D590-1DA2-4318-B051-27881477A789}"/>
    <cellStyle name="Normal 2 2" xfId="18" xr:uid="{C9A917C7-2DF5-4F21-8411-3EBBAD5CCB4D}"/>
    <cellStyle name="Normal 2 7" xfId="13" xr:uid="{575139BD-98C5-4D38-A9FA-30D06C708F41}"/>
    <cellStyle name="Normal 4" xfId="10" xr:uid="{40F5041B-6302-4703-8B1E-92881D623989}"/>
    <cellStyle name="Normal 5" xfId="5" xr:uid="{C0946B8A-39D8-4AD5-A730-5F2EB9F332EF}"/>
    <cellStyle name="Normal 7 2" xfId="16" xr:uid="{FB1439BF-3647-4CCA-8590-6C97B0CE459B}"/>
    <cellStyle name="Normal_Net &amp; Headline Earnings - Deduction Mar 2001" xfId="11" xr:uid="{C24F2939-432F-4A7D-BA72-1057F0A5184E}"/>
    <cellStyle name="Titre 2" xfId="4" builtinId="17"/>
    <cellStyle name="Titre 2 2" xfId="9" xr:uid="{42CCDA7A-4911-4265-BBF1-EDE5B5E0F591}"/>
  </cellStyles>
  <dxfs count="8">
    <dxf>
      <font>
        <strike val="0"/>
        <outline val="0"/>
        <shadow val="0"/>
        <u val="none"/>
        <vertAlign val="baseline"/>
        <sz val="12"/>
        <name val="Tw Cen MT"/>
        <family val="2"/>
        <scheme val="none"/>
      </font>
      <numFmt numFmtId="167" formatCode="_-* #,##0\ _€_-;\-* #,##0\ _€_-;_-* &quot;-&quot;??\ _€_-;_-@_-"/>
      <fill>
        <patternFill patternType="none">
          <fgColor indexed="64"/>
          <bgColor auto="1"/>
        </patternFill>
      </fil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name val="Tw Cen MT"/>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w Cen MT"/>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w Cen MT"/>
        <family val="2"/>
        <scheme val="none"/>
      </font>
      <fill>
        <patternFill patternType="none">
          <fgColor indexed="64"/>
          <bgColor auto="1"/>
        </patternFill>
      </fill>
      <alignment horizontal="left" vertical="center" textRotation="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Tw Cen MT"/>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0"/>
        <name val="Tw Cen MT"/>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0AEDD"/>
      <color rgb="FF79AFDA"/>
      <color rgb="FF79AF00"/>
      <color rgb="FF54565A"/>
      <color rgb="FF704B62"/>
      <color rgb="FFD4E6F4"/>
      <color rgb="FFADCEE9"/>
      <color rgb="FF99C2E3"/>
      <color rgb="FF9FC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sharedStrings" Target="sharedStrings.xml"/><Relationship Id="rId55"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onnections" Target="connection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4</xdr:row>
          <xdr:rowOff>66675</xdr:rowOff>
        </xdr:from>
        <xdr:to>
          <xdr:col>3</xdr:col>
          <xdr:colOff>523875</xdr:colOff>
          <xdr:row>10</xdr:row>
          <xdr:rowOff>19050</xdr:rowOff>
        </xdr:to>
        <xdr:sp macro="" textlink="">
          <xdr:nvSpPr>
            <xdr:cNvPr id="44033" name="Object 1" hidden="1">
              <a:extLst>
                <a:ext uri="{63B3BB69-23CF-44E3-9099-C40C66FF867C}">
                  <a14:compatExt spid="_x0000_s44033"/>
                </a:ext>
                <a:ext uri="{FF2B5EF4-FFF2-40B4-BE49-F238E27FC236}">
                  <a16:creationId xmlns:a16="http://schemas.microsoft.com/office/drawing/2014/main" id="{00000000-0008-0000-2A00-000001A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13</xdr:row>
          <xdr:rowOff>47625</xdr:rowOff>
        </xdr:from>
        <xdr:to>
          <xdr:col>3</xdr:col>
          <xdr:colOff>504825</xdr:colOff>
          <xdr:row>18</xdr:row>
          <xdr:rowOff>114300</xdr:rowOff>
        </xdr:to>
        <xdr:sp macro="" textlink="">
          <xdr:nvSpPr>
            <xdr:cNvPr id="44034" name="Object 2" hidden="1">
              <a:extLst>
                <a:ext uri="{63B3BB69-23CF-44E3-9099-C40C66FF867C}">
                  <a14:compatExt spid="_x0000_s44034"/>
                </a:ext>
                <a:ext uri="{FF2B5EF4-FFF2-40B4-BE49-F238E27FC236}">
                  <a16:creationId xmlns:a16="http://schemas.microsoft.com/office/drawing/2014/main" id="{00000000-0008-0000-2A00-000002A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mabrouk/Desktop/R&#233;pertoire/BDO%20Consulting/Work/9.%20EITI%20Senegal/03.%20Reporting/05.Pr&#233;final%20rapport/Database_ITIE%20S&#233;n&#233;gal_2019_%20(Pr&#233;-fina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h\users$\moussat\Desktop\ITIE_MALI_2019\Paiements%20Sociaux%20Volontaires%20SOMIS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ies"/>
      <sheetName val="Follow-up"/>
      <sheetName val="Taxes"/>
      <sheetName val="Govt Ag"/>
      <sheetName val="Lists"/>
      <sheetName val="Cours"/>
      <sheetName val="C (1)"/>
      <sheetName val="Minerals &amp; Products"/>
      <sheetName val="Companies info"/>
      <sheetName val="Profil des société"/>
      <sheetName val="Paiements Sociaux"/>
      <sheetName val="Tableau des effectifs"/>
      <sheetName val="Audit "/>
      <sheetName val="Production"/>
      <sheetName val="Exportation"/>
      <sheetName val="Mail"/>
      <sheetName val="Titre Minier"/>
      <sheetName val="C (2)"/>
      <sheetName val="Sheet1"/>
      <sheetName val="C (3)"/>
      <sheetName val="C (4)"/>
      <sheetName val="C (5)"/>
      <sheetName val="C (6)"/>
      <sheetName val="C (7)"/>
      <sheetName val="C (8)"/>
      <sheetName val="C (9)"/>
      <sheetName val="C (10)"/>
      <sheetName val="c"/>
      <sheetName val="cv"/>
      <sheetName val="C (11)"/>
      <sheetName val="C (12)"/>
      <sheetName val="C (13)"/>
      <sheetName val="ccc"/>
      <sheetName val="C (14)"/>
      <sheetName val="C (15)"/>
      <sheetName val="C (16)"/>
      <sheetName val="C (17)"/>
      <sheetName val="C (18)"/>
      <sheetName val="C (19)"/>
      <sheetName val="C (20) nat"/>
      <sheetName val="C (20)"/>
      <sheetName val="C (21)"/>
      <sheetName val="C (22)"/>
      <sheetName val="C (23)"/>
      <sheetName val="C (24)"/>
      <sheetName val="C (25)"/>
      <sheetName val="C (26)"/>
      <sheetName val="Section 1-1"/>
      <sheetName val="Paiement Sociaux"/>
      <sheetName val="Tableau 4"/>
      <sheetName val="Annex 9 2018 (2)"/>
      <sheetName val="5.3"/>
      <sheetName val="5.4"/>
      <sheetName val="Section 1"/>
      <sheetName val="6.1.1"/>
      <sheetName val="6.1.2 Pétrolier"/>
      <sheetName val="6.1.2 minier"/>
      <sheetName val="6.2"/>
      <sheetName val="6.1.3"/>
      <sheetName val="6.4"/>
      <sheetName val="Results All (In cash)"/>
      <sheetName val="Results All (In Kind)"/>
      <sheetName val="difference end breakdown all"/>
      <sheetName val="Reporting by tax All (Cash)"/>
      <sheetName val="Reporting by Comp All (Cash)"/>
      <sheetName val="Reporting by tax kind (Pétrole)"/>
      <sheetName val="Feuil2"/>
      <sheetName val="Reporting byComp kind (Pétrole)"/>
      <sheetName val="Reporting by Comp cash(Pétrole)"/>
      <sheetName val="Reporting by tax cash (Pétrole)"/>
      <sheetName val="Reporting by Comp (Mines)"/>
      <sheetName val="Reporting by tax (Mines)"/>
      <sheetName val="Total Ajust (2)"/>
      <sheetName val="Total Ajust"/>
      <sheetName val="Ajust par Comp (C)"/>
      <sheetName val="Ajust par Taxe (C)"/>
      <sheetName val="Ajust par Comp (Gov)"/>
      <sheetName val="Ajust par Taxe (Gov)"/>
      <sheetName val="Results Pétrole"/>
      <sheetName val="Results Mine"/>
      <sheetName val="Secteur Extractif"/>
      <sheetName val="Paiement 2012"/>
      <sheetName val="Secteur Extractif en Million"/>
      <sheetName val="Reporting by Comp Mandat"/>
      <sheetName val="COTCO"/>
      <sheetName val="Contextuel"/>
      <sheetName val="Production Rapport"/>
      <sheetName val="Paiement Sociaux (Rapp)"/>
      <sheetName val="Transferts Infra"/>
      <sheetName val="Contextual"/>
      <sheetName val="Etat permis d'exploitation"/>
      <sheetName val="Etat permis de recherche"/>
      <sheetName val="Unrec diff Tax vs Comp"/>
      <sheetName val="Unrec diff Comp"/>
      <sheetName val="Unrec diff Tax"/>
      <sheetName val="Annexes 1-2"/>
      <sheetName val="Annexes 3-4"/>
      <sheetName val="Annexes 5-6"/>
      <sheetName val="Annexes Fsseurs"/>
      <sheetName val="Annexes 7-8"/>
      <sheetName val="Feuil1"/>
      <sheetName val="Annexe 9 2017"/>
      <sheetName val="Déclaration unilatérale"/>
      <sheetName val="Annexe 10"/>
      <sheetName val="Section 1,1"/>
      <sheetName val="Budget de l'ETAT "/>
      <sheetName val="Annexe 10 (2)"/>
      <sheetName val="Annexes 11-12"/>
      <sheetName val="Annexe 14"/>
      <sheetName val="Annexe 15"/>
      <sheetName val="Annexe 17"/>
      <sheetName val="Annexe 18"/>
      <sheetName val="Octroi"/>
      <sheetName val="Annexes parties 6"/>
      <sheetName val="Unrec diff Comp vs Tax"/>
      <sheetName val="Nbr Comp per activity"/>
      <sheetName val="Recommendations"/>
      <sheetName val="Recomm"/>
      <sheetName val="News"/>
    </sheetNames>
    <sheetDataSet>
      <sheetData sheetId="0"/>
      <sheetData sheetId="1"/>
      <sheetData sheetId="2"/>
      <sheetData sheetId="3"/>
      <sheetData sheetId="4">
        <row r="7">
          <cell r="A7" t="str">
            <v xml:space="preserve">1- Part de la production de l'État (Profit Oil État) </v>
          </cell>
        </row>
        <row r="8">
          <cell r="A8" t="str">
            <v xml:space="preserve">2- Part de la production de PETROSEN (Profit Oil - Cost Oil PETROSEN) </v>
          </cell>
        </row>
        <row r="9">
          <cell r="A9" t="str">
            <v xml:space="preserve">3- Redevance minière </v>
          </cell>
        </row>
        <row r="10">
          <cell r="A10" t="str">
            <v>4- Appui institutionnel</v>
          </cell>
        </row>
        <row r="11">
          <cell r="A11" t="str">
            <v>5- Droits d'entrée fixes</v>
          </cell>
        </row>
        <row r="12">
          <cell r="A12" t="str">
            <v>6- Bonus (DMG)</v>
          </cell>
        </row>
        <row r="13">
          <cell r="A13" t="str">
            <v>7- Redevance superficiaire</v>
          </cell>
        </row>
        <row r="14">
          <cell r="A14" t="str">
            <v>8- Bonus (PETROSEN)</v>
          </cell>
        </row>
        <row r="15">
          <cell r="A15" t="str">
            <v xml:space="preserve">9- Appui à la formation </v>
          </cell>
        </row>
        <row r="16">
          <cell r="A16" t="str">
            <v>10- Appui à l'équipement</v>
          </cell>
        </row>
        <row r="17">
          <cell r="A17" t="str">
            <v xml:space="preserve">11- Revenus issus de la commercialisation de la Part de la production de l'État </v>
          </cell>
        </row>
        <row r="18">
          <cell r="A18" t="str">
            <v xml:space="preserve">12- Loyer superficiaire </v>
          </cell>
        </row>
        <row r="19">
          <cell r="A19" t="str">
            <v>13- Pénalités versées à PETROSEN</v>
          </cell>
        </row>
        <row r="20">
          <cell r="A20" t="str">
            <v>14- Redevance</v>
          </cell>
        </row>
        <row r="21">
          <cell r="A21" t="str">
            <v>15- Achat de données sismiques</v>
          </cell>
        </row>
        <row r="22">
          <cell r="A22" t="str">
            <v xml:space="preserve">16- Revenus issus de la commercialisation de la Part de la production de l'État </v>
          </cell>
        </row>
        <row r="23">
          <cell r="A23" t="str">
            <v>17- Patente</v>
          </cell>
        </row>
        <row r="24">
          <cell r="A24" t="str">
            <v>18- Contribution foncière des propriétés bâties (CFPB)</v>
          </cell>
        </row>
        <row r="25">
          <cell r="A25" t="str">
            <v>19- Contribution foncière des propriétés non bâties (CFPNB)</v>
          </cell>
        </row>
        <row r="26">
          <cell r="A26" t="str">
            <v xml:space="preserve">20- Appui institutionnel aux collectivités locales </v>
          </cell>
        </row>
        <row r="27">
          <cell r="A27" t="str">
            <v xml:space="preserve">21- Impôt du minimum fiscal </v>
          </cell>
        </row>
        <row r="28">
          <cell r="A28" t="str">
            <v xml:space="preserve">22- Dividendes versés à l'Etat </v>
          </cell>
        </row>
        <row r="29">
          <cell r="A29" t="str">
            <v>23- Frais d'inscription d'une concession minière ou d'un permis d'exploitation</v>
          </cell>
        </row>
        <row r="30">
          <cell r="A30" t="str">
            <v>24- Bonus (DGCPT)</v>
          </cell>
        </row>
        <row r="31">
          <cell r="A31" t="str">
            <v xml:space="preserve">25- Contribution économique locale (CEL VA et CEL VL) </v>
          </cell>
        </row>
        <row r="32">
          <cell r="A32" t="str">
            <v>26- Taxe sur la valeur ajoutée reversée</v>
          </cell>
        </row>
        <row r="33">
          <cell r="A33" t="str">
            <v>27- Retenues à la source sur salaires (IR, TRIMF et CFCE)</v>
          </cell>
        </row>
        <row r="34">
          <cell r="A34" t="str">
            <v>28- Redressements fiscaux</v>
          </cell>
        </row>
        <row r="35">
          <cell r="A35" t="str">
            <v>29 - (a)- Impôt sur les sociétés</v>
          </cell>
        </row>
        <row r="36">
          <cell r="A36" t="str">
            <v>29 - (b)- Impôt sur les sociétés (bénéfices non pétroliers/miniers )</v>
          </cell>
        </row>
        <row r="37">
          <cell r="A37" t="str">
            <v>30- Retenues à la source sur bénéfice non commercial</v>
          </cell>
        </row>
        <row r="38">
          <cell r="A38" t="str">
            <v>31- Contribution spéciale sur les produits des mines et des carrières (CSMC)</v>
          </cell>
        </row>
        <row r="39">
          <cell r="A39" t="str">
            <v>32- Retenue à la source sur sommes versées à des tiers</v>
          </cell>
        </row>
        <row r="40">
          <cell r="A40" t="str">
            <v>33- Taxe sur la valeur ajoutée précomptée</v>
          </cell>
        </row>
        <row r="41">
          <cell r="A41" t="str">
            <v>34- Impôt minimum forfaitaire</v>
          </cell>
        </row>
        <row r="42">
          <cell r="A42" t="str">
            <v>35- Bonus (DGID)</v>
          </cell>
        </row>
        <row r="43">
          <cell r="A43" t="str">
            <v xml:space="preserve">36- Surtaxe foncière </v>
          </cell>
        </row>
        <row r="44">
          <cell r="A44" t="str">
            <v>37- Impôt sur le revenu des valeurs mobilières</v>
          </cell>
        </row>
        <row r="45">
          <cell r="A45" t="str">
            <v>38- Taxe spéciale sur le ciment</v>
          </cell>
        </row>
        <row r="46">
          <cell r="A46" t="str">
            <v xml:space="preserve">39- Frais d'inscription d'une concession minière ou d'un permis d'exploitation </v>
          </cell>
        </row>
        <row r="47">
          <cell r="A47" t="str">
            <v xml:space="preserve">40- Taxe sur la valeur ajoutée </v>
          </cell>
        </row>
        <row r="48">
          <cell r="A48" t="str">
            <v xml:space="preserve">41- Prélèvement communautaire solidaire UEMOA </v>
          </cell>
        </row>
        <row r="49">
          <cell r="A49" t="str">
            <v>42- Redevance statistique UEMOA</v>
          </cell>
        </row>
        <row r="71">
          <cell r="A71" t="str">
            <v>Taxes payées non reportées</v>
          </cell>
        </row>
        <row r="72">
          <cell r="A72" t="str">
            <v>Taxes payées hors période de réconciliation</v>
          </cell>
        </row>
        <row r="73">
          <cell r="A73" t="str">
            <v>Taxes hors périmètre de réconciliation</v>
          </cell>
        </row>
        <row r="74">
          <cell r="A74" t="str">
            <v>Erreur de reporting (montant et détail)</v>
          </cell>
        </row>
        <row r="75">
          <cell r="A75" t="str">
            <v>Taxes reportées non payées</v>
          </cell>
        </row>
        <row r="76">
          <cell r="A76" t="str">
            <v>Montant doublement déclaré</v>
          </cell>
        </row>
        <row r="77">
          <cell r="A77" t="str">
            <v>Erreur de classification</v>
          </cell>
        </row>
        <row r="78">
          <cell r="A78" t="str">
            <v>Taxes payées sous un autre UFI</v>
          </cell>
        </row>
        <row r="79">
          <cell r="A79" t="str">
            <v>Différence de change</v>
          </cell>
        </row>
      </sheetData>
      <sheetData sheetId="5">
        <row r="4">
          <cell r="E4">
            <v>585.96749999999997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5">
          <cell r="F5">
            <v>250000</v>
          </cell>
        </row>
        <row r="6">
          <cell r="F6">
            <v>250000</v>
          </cell>
        </row>
        <row r="7">
          <cell r="F7">
            <v>250000</v>
          </cell>
        </row>
        <row r="8">
          <cell r="F8">
            <v>250000</v>
          </cell>
        </row>
        <row r="9">
          <cell r="F9">
            <v>250000</v>
          </cell>
        </row>
        <row r="10">
          <cell r="F10">
            <v>250000</v>
          </cell>
        </row>
        <row r="11">
          <cell r="F11">
            <v>250000</v>
          </cell>
        </row>
        <row r="12">
          <cell r="F12">
            <v>250000</v>
          </cell>
        </row>
        <row r="13">
          <cell r="F13">
            <v>250000</v>
          </cell>
        </row>
        <row r="14">
          <cell r="F14">
            <v>250000</v>
          </cell>
        </row>
        <row r="15">
          <cell r="F15">
            <v>250000</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ECF29F-A2B7-48A0-B6EF-D86A0715EC2E}" name="Tableau13" displayName="Tableau13" ref="B3:E61" totalsRowShown="0" headerRowDxfId="7" dataDxfId="5" headerRowBorderDxfId="6" tableBorderDxfId="4">
  <autoFilter ref="B3:E61" xr:uid="{00000000-0009-0000-0100-000001000000}"/>
  <sortState xmlns:xlrd2="http://schemas.microsoft.com/office/spreadsheetml/2017/richdata2" ref="B4:E61">
    <sortCondition ref="D3:D59"/>
  </sortState>
  <tableColumns count="4">
    <tableColumn id="1" xr3:uid="{9861A3C2-5C02-404E-8973-08C1AE7634E1}" name="NIF" dataDxfId="3"/>
    <tableColumn id="2" xr3:uid="{D4151964-3513-4C70-9E42-BF1F6C8F5043}" name="Sous-traitants non déclarés" dataDxfId="2"/>
    <tableColumn id="3" xr3:uid="{FFA1031F-C946-47B8-8010-5440649A8C20}" name="Société " dataDxfId="1"/>
    <tableColumn id="4" xr3:uid="{11E11C3F-231E-466A-AA7B-2447972FB42A}" name="Montant total du marché" dataDxfId="0" dataCellStyle="Milliers"/>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zonebourse.com/cours/action/BARRICK-GOLD-CORPORATION-1408870/" TargetMode="External"/><Relationship Id="rId2" Type="http://schemas.openxmlformats.org/officeDocument/2006/relationships/hyperlink" Target="https://www.sedar.com/" TargetMode="External"/><Relationship Id="rId1" Type="http://schemas.openxmlformats.org/officeDocument/2006/relationships/hyperlink" Target="https://www.pearlgoldag.com/stammdaten/" TargetMode="External"/><Relationship Id="rId6" Type="http://schemas.openxmlformats.org/officeDocument/2006/relationships/printerSettings" Target="../printerSettings/printerSettings3.bin"/><Relationship Id="rId5" Type="http://schemas.openxmlformats.org/officeDocument/2006/relationships/hyperlink" Target="http://www.hummingbirdresources.co.uk/" TargetMode="External"/><Relationship Id="rId4" Type="http://schemas.openxmlformats.org/officeDocument/2006/relationships/hyperlink" Target="https://ca.finance.yahoo.com/q?s=IMG.TO"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3.xml.rels><?xml version="1.0" encoding="UTF-8" standalone="yes"?>
<Relationships xmlns="http://schemas.openxmlformats.org/package/2006/relationships"><Relationship Id="rId3" Type="http://schemas.openxmlformats.org/officeDocument/2006/relationships/package" Target="../embeddings/Microsoft_Excel_Worksheet.xlsx"/><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package" Target="../embeddings/Microsoft_Excel_Worksheet1.xlsx"/><Relationship Id="rId4" Type="http://schemas.openxmlformats.org/officeDocument/2006/relationships/image" Target="../media/image1.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H3:I12"/>
  <sheetViews>
    <sheetView workbookViewId="0">
      <selection activeCell="H4" sqref="H4:I12"/>
    </sheetView>
  </sheetViews>
  <sheetFormatPr baseColWidth="10" defaultColWidth="11.42578125" defaultRowHeight="15"/>
  <sheetData>
    <row r="3" spans="8:9" ht="15.75" thickBot="1"/>
    <row r="4" spans="8:9">
      <c r="H4" s="1">
        <f>E4-B4</f>
        <v>0</v>
      </c>
      <c r="I4" s="1">
        <f>F4-C4</f>
        <v>0</v>
      </c>
    </row>
    <row r="5" spans="8:9">
      <c r="H5" s="2">
        <f t="shared" ref="H5:I12" si="0">E5-B5</f>
        <v>0</v>
      </c>
      <c r="I5" s="2">
        <f t="shared" si="0"/>
        <v>0</v>
      </c>
    </row>
    <row r="6" spans="8:9">
      <c r="H6" s="3">
        <f t="shared" si="0"/>
        <v>0</v>
      </c>
      <c r="I6" s="3">
        <f t="shared" si="0"/>
        <v>0</v>
      </c>
    </row>
    <row r="7" spans="8:9">
      <c r="H7" s="2">
        <f t="shared" si="0"/>
        <v>0</v>
      </c>
      <c r="I7" s="2">
        <f t="shared" si="0"/>
        <v>0</v>
      </c>
    </row>
    <row r="8" spans="8:9">
      <c r="H8" s="3">
        <f t="shared" si="0"/>
        <v>0</v>
      </c>
      <c r="I8" s="3">
        <f t="shared" si="0"/>
        <v>0</v>
      </c>
    </row>
    <row r="9" spans="8:9">
      <c r="H9" s="2">
        <f t="shared" si="0"/>
        <v>0</v>
      </c>
      <c r="I9" s="2">
        <f t="shared" si="0"/>
        <v>0</v>
      </c>
    </row>
    <row r="10" spans="8:9">
      <c r="H10" s="3">
        <f t="shared" si="0"/>
        <v>0</v>
      </c>
      <c r="I10" s="3">
        <f t="shared" si="0"/>
        <v>0</v>
      </c>
    </row>
    <row r="11" spans="8:9">
      <c r="H11" s="2">
        <f t="shared" si="0"/>
        <v>0</v>
      </c>
      <c r="I11" s="2">
        <f t="shared" si="0"/>
        <v>0</v>
      </c>
    </row>
    <row r="12" spans="8:9">
      <c r="H12" s="3">
        <f t="shared" si="0"/>
        <v>0</v>
      </c>
      <c r="I12" s="3">
        <f t="shared" si="0"/>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06F-5AC3-47B2-93F1-F4D575AA49D8}">
  <dimension ref="B1:I259"/>
  <sheetViews>
    <sheetView showGridLines="0" workbookViewId="0">
      <selection activeCell="B1" sqref="B1"/>
    </sheetView>
  </sheetViews>
  <sheetFormatPr baseColWidth="10" defaultRowHeight="15"/>
  <cols>
    <col min="1" max="1" width="11.5703125" customWidth="1"/>
    <col min="2" max="2" width="7.28515625" customWidth="1"/>
    <col min="3" max="3" width="35.85546875" customWidth="1"/>
    <col min="4" max="4" width="32.140625" customWidth="1"/>
    <col min="5" max="5" width="12.140625" customWidth="1"/>
    <col min="6" max="6" width="16.28515625" customWidth="1"/>
    <col min="7" max="7" width="30.5703125" customWidth="1"/>
    <col min="8" max="8" width="17.7109375" bestFit="1" customWidth="1"/>
    <col min="9" max="9" width="26.28515625" customWidth="1"/>
  </cols>
  <sheetData>
    <row r="1" spans="2:7">
      <c r="B1" s="17" t="s">
        <v>14212</v>
      </c>
    </row>
    <row r="3" spans="2:7" ht="15.75" thickBot="1">
      <c r="B3" s="251" t="s">
        <v>13284</v>
      </c>
    </row>
    <row r="4" spans="2:7" ht="15.75" thickBot="1">
      <c r="B4" s="380" t="s">
        <v>467</v>
      </c>
      <c r="C4" s="381" t="s">
        <v>4</v>
      </c>
      <c r="D4" s="381" t="s">
        <v>13285</v>
      </c>
      <c r="E4" s="381" t="s">
        <v>13286</v>
      </c>
      <c r="F4" s="381" t="s">
        <v>13287</v>
      </c>
      <c r="G4" s="381" t="s">
        <v>13288</v>
      </c>
    </row>
    <row r="5" spans="2:7" ht="15.75" thickBot="1">
      <c r="B5" s="102" t="s">
        <v>13289</v>
      </c>
      <c r="C5" s="105" t="s">
        <v>13290</v>
      </c>
      <c r="D5" s="105" t="s">
        <v>13291</v>
      </c>
      <c r="E5" s="105" t="s">
        <v>13292</v>
      </c>
      <c r="F5" s="105">
        <v>10</v>
      </c>
      <c r="G5" s="105" t="s">
        <v>13293</v>
      </c>
    </row>
    <row r="6" spans="2:7" ht="15.75" thickBot="1">
      <c r="B6" s="102" t="s">
        <v>13294</v>
      </c>
      <c r="C6" s="105" t="s">
        <v>13295</v>
      </c>
      <c r="D6" s="105" t="s">
        <v>13296</v>
      </c>
      <c r="E6" s="105" t="s">
        <v>13297</v>
      </c>
      <c r="F6" s="105">
        <v>61</v>
      </c>
      <c r="G6" s="105" t="s">
        <v>13298</v>
      </c>
    </row>
    <row r="7" spans="2:7" ht="15.75" thickBot="1">
      <c r="B7" s="102" t="s">
        <v>13299</v>
      </c>
      <c r="C7" s="105" t="s">
        <v>13300</v>
      </c>
      <c r="D7" s="105" t="s">
        <v>13301</v>
      </c>
      <c r="E7" s="105" t="s">
        <v>13302</v>
      </c>
      <c r="F7" s="105">
        <v>10</v>
      </c>
      <c r="G7" s="105" t="s">
        <v>13303</v>
      </c>
    </row>
    <row r="8" spans="2:7" ht="15.75" thickBot="1">
      <c r="B8" s="102" t="s">
        <v>13304</v>
      </c>
      <c r="C8" s="105" t="s">
        <v>13305</v>
      </c>
      <c r="D8" s="105" t="s">
        <v>13306</v>
      </c>
      <c r="E8" s="105" t="s">
        <v>13297</v>
      </c>
      <c r="F8" s="105">
        <v>45</v>
      </c>
      <c r="G8" s="105" t="s">
        <v>13303</v>
      </c>
    </row>
    <row r="9" spans="2:7" ht="15.75" thickBot="1">
      <c r="B9" s="102" t="s">
        <v>13307</v>
      </c>
      <c r="C9" s="105" t="s">
        <v>13308</v>
      </c>
      <c r="D9" s="105" t="s">
        <v>13309</v>
      </c>
      <c r="E9" s="105" t="s">
        <v>13310</v>
      </c>
      <c r="F9" s="105">
        <v>25</v>
      </c>
      <c r="G9" s="105" t="s">
        <v>13311</v>
      </c>
    </row>
    <row r="10" spans="2:7" ht="15.75" thickBot="1">
      <c r="B10" s="102" t="s">
        <v>13312</v>
      </c>
      <c r="C10" s="105" t="s">
        <v>13313</v>
      </c>
      <c r="D10" s="105" t="s">
        <v>13314</v>
      </c>
      <c r="E10" s="105" t="s">
        <v>13297</v>
      </c>
      <c r="F10" s="105">
        <v>95</v>
      </c>
      <c r="G10" s="105" t="s">
        <v>13315</v>
      </c>
    </row>
    <row r="11" spans="2:7" ht="15.75" thickBot="1">
      <c r="B11" s="102" t="s">
        <v>13316</v>
      </c>
      <c r="C11" s="105" t="s">
        <v>13317</v>
      </c>
      <c r="D11" s="105" t="s">
        <v>13318</v>
      </c>
      <c r="E11" s="105" t="s">
        <v>13319</v>
      </c>
      <c r="F11" s="105">
        <v>86</v>
      </c>
      <c r="G11" s="105" t="s">
        <v>13320</v>
      </c>
    </row>
    <row r="12" spans="2:7" ht="15.75" thickBot="1">
      <c r="B12" s="102" t="s">
        <v>13321</v>
      </c>
      <c r="C12" s="105" t="s">
        <v>13322</v>
      </c>
      <c r="D12" s="105" t="s">
        <v>13323</v>
      </c>
      <c r="E12" s="105" t="s">
        <v>13297</v>
      </c>
      <c r="F12" s="105">
        <v>40</v>
      </c>
      <c r="G12" s="105" t="s">
        <v>13324</v>
      </c>
    </row>
    <row r="13" spans="2:7" ht="15.75" thickBot="1">
      <c r="B13" s="102" t="s">
        <v>13325</v>
      </c>
      <c r="C13" s="105" t="s">
        <v>13317</v>
      </c>
      <c r="D13" s="105" t="s">
        <v>13326</v>
      </c>
      <c r="E13" s="105" t="s">
        <v>13319</v>
      </c>
      <c r="F13" s="105">
        <v>33</v>
      </c>
      <c r="G13" s="105" t="s">
        <v>13327</v>
      </c>
    </row>
    <row r="14" spans="2:7" ht="15.75" thickBot="1">
      <c r="B14" s="102" t="s">
        <v>13328</v>
      </c>
      <c r="C14" s="105" t="s">
        <v>13329</v>
      </c>
      <c r="D14" s="105" t="s">
        <v>13330</v>
      </c>
      <c r="E14" s="105" t="s">
        <v>13297</v>
      </c>
      <c r="F14" s="105">
        <v>45</v>
      </c>
      <c r="G14" s="105" t="s">
        <v>13331</v>
      </c>
    </row>
    <row r="15" spans="2:7" ht="15.75" thickBot="1">
      <c r="B15" s="102" t="s">
        <v>13332</v>
      </c>
      <c r="C15" s="105" t="s">
        <v>13329</v>
      </c>
      <c r="D15" s="105" t="s">
        <v>13330</v>
      </c>
      <c r="E15" s="105" t="s">
        <v>13297</v>
      </c>
      <c r="F15" s="105">
        <v>47</v>
      </c>
      <c r="G15" s="105" t="s">
        <v>13333</v>
      </c>
    </row>
    <row r="16" spans="2:7" ht="15.75" thickBot="1">
      <c r="B16" s="102" t="s">
        <v>13334</v>
      </c>
      <c r="C16" s="105" t="s">
        <v>13335</v>
      </c>
      <c r="D16" s="105" t="s">
        <v>13336</v>
      </c>
      <c r="E16" s="105" t="s">
        <v>13310</v>
      </c>
      <c r="F16" s="105">
        <v>130</v>
      </c>
      <c r="G16" s="105" t="s">
        <v>13337</v>
      </c>
    </row>
    <row r="17" spans="2:7" ht="15.75" thickBot="1">
      <c r="B17" s="102" t="s">
        <v>13338</v>
      </c>
      <c r="C17" s="105" t="s">
        <v>13339</v>
      </c>
      <c r="D17" s="105" t="s">
        <v>13340</v>
      </c>
      <c r="E17" s="105" t="s">
        <v>13292</v>
      </c>
      <c r="F17" s="105">
        <v>12</v>
      </c>
      <c r="G17" s="105" t="s">
        <v>13341</v>
      </c>
    </row>
    <row r="18" spans="2:7" ht="15.75" thickBot="1">
      <c r="B18" s="102" t="s">
        <v>13342</v>
      </c>
      <c r="C18" s="105" t="s">
        <v>13343</v>
      </c>
      <c r="D18" s="105" t="s">
        <v>13344</v>
      </c>
      <c r="E18" s="105" t="s">
        <v>13319</v>
      </c>
      <c r="F18" s="105">
        <v>48</v>
      </c>
      <c r="G18" s="105" t="s">
        <v>13345</v>
      </c>
    </row>
    <row r="19" spans="2:7" ht="15.75" thickBot="1">
      <c r="B19" s="102" t="s">
        <v>13346</v>
      </c>
      <c r="C19" s="105" t="s">
        <v>13343</v>
      </c>
      <c r="D19" s="105" t="s">
        <v>13347</v>
      </c>
      <c r="E19" s="105" t="s">
        <v>13319</v>
      </c>
      <c r="F19" s="105">
        <v>53</v>
      </c>
      <c r="G19" s="105" t="s">
        <v>13348</v>
      </c>
    </row>
    <row r="20" spans="2:7" ht="15.75" thickBot="1">
      <c r="B20" s="102" t="s">
        <v>13349</v>
      </c>
      <c r="C20" s="105" t="s">
        <v>13350</v>
      </c>
      <c r="D20" s="105" t="s">
        <v>13351</v>
      </c>
      <c r="E20" s="105" t="s">
        <v>13297</v>
      </c>
      <c r="F20" s="105">
        <v>85</v>
      </c>
      <c r="G20" s="105" t="s">
        <v>13352</v>
      </c>
    </row>
    <row r="21" spans="2:7" ht="26.25" thickBot="1">
      <c r="B21" s="102" t="s">
        <v>13353</v>
      </c>
      <c r="C21" s="105" t="s">
        <v>13354</v>
      </c>
      <c r="D21" s="105" t="s">
        <v>13355</v>
      </c>
      <c r="E21" s="105" t="s">
        <v>13297</v>
      </c>
      <c r="F21" s="105">
        <v>40</v>
      </c>
      <c r="G21" s="105" t="s">
        <v>13356</v>
      </c>
    </row>
    <row r="22" spans="2:7" ht="15.75" thickBot="1">
      <c r="B22" s="102" t="s">
        <v>13357</v>
      </c>
      <c r="C22" s="105" t="s">
        <v>13358</v>
      </c>
      <c r="D22" s="105" t="s">
        <v>13359</v>
      </c>
      <c r="E22" s="105" t="s">
        <v>13297</v>
      </c>
      <c r="F22" s="105">
        <v>54</v>
      </c>
      <c r="G22" s="105" t="s">
        <v>13360</v>
      </c>
    </row>
    <row r="23" spans="2:7" ht="26.25" thickBot="1">
      <c r="B23" s="102" t="s">
        <v>13361</v>
      </c>
      <c r="C23" s="105" t="s">
        <v>13354</v>
      </c>
      <c r="D23" s="105" t="s">
        <v>13362</v>
      </c>
      <c r="E23" s="105" t="s">
        <v>13297</v>
      </c>
      <c r="F23" s="105">
        <v>100</v>
      </c>
      <c r="G23" s="105" t="s">
        <v>13363</v>
      </c>
    </row>
    <row r="24" spans="2:7" ht="15.75" thickBot="1">
      <c r="B24" s="102" t="s">
        <v>13364</v>
      </c>
      <c r="C24" s="105" t="s">
        <v>13365</v>
      </c>
      <c r="D24" s="105" t="s">
        <v>13366</v>
      </c>
      <c r="E24" s="105" t="s">
        <v>13297</v>
      </c>
      <c r="F24" s="105">
        <v>65</v>
      </c>
      <c r="G24" s="105" t="s">
        <v>13367</v>
      </c>
    </row>
    <row r="25" spans="2:7" ht="15.75" thickBot="1">
      <c r="B25" s="102" t="s">
        <v>13368</v>
      </c>
      <c r="C25" s="105" t="s">
        <v>13369</v>
      </c>
      <c r="D25" s="105" t="s">
        <v>13370</v>
      </c>
      <c r="E25" s="105" t="s">
        <v>13292</v>
      </c>
      <c r="F25" s="105">
        <v>9</v>
      </c>
      <c r="G25" s="105" t="s">
        <v>13371</v>
      </c>
    </row>
    <row r="26" spans="2:7" ht="15.75" thickBot="1">
      <c r="B26" s="102" t="s">
        <v>13372</v>
      </c>
      <c r="C26" s="105" t="s">
        <v>13373</v>
      </c>
      <c r="D26" s="105" t="s">
        <v>13374</v>
      </c>
      <c r="E26" s="105" t="s">
        <v>13319</v>
      </c>
      <c r="F26" s="105">
        <v>75</v>
      </c>
      <c r="G26" s="105" t="s">
        <v>13375</v>
      </c>
    </row>
    <row r="27" spans="2:7" ht="15.75" thickBot="1">
      <c r="B27" s="102" t="s">
        <v>13376</v>
      </c>
      <c r="C27" s="105" t="s">
        <v>13377</v>
      </c>
      <c r="D27" s="105" t="s">
        <v>13378</v>
      </c>
      <c r="E27" s="105" t="s">
        <v>13297</v>
      </c>
      <c r="F27" s="105">
        <v>54</v>
      </c>
      <c r="G27" s="105" t="s">
        <v>13379</v>
      </c>
    </row>
    <row r="28" spans="2:7" ht="26.25" thickBot="1">
      <c r="B28" s="102" t="s">
        <v>13380</v>
      </c>
      <c r="C28" s="105" t="s">
        <v>13381</v>
      </c>
      <c r="D28" s="105" t="s">
        <v>13382</v>
      </c>
      <c r="E28" s="105" t="s">
        <v>13310</v>
      </c>
      <c r="F28" s="105">
        <v>100</v>
      </c>
      <c r="G28" s="105" t="s">
        <v>13383</v>
      </c>
    </row>
    <row r="29" spans="2:7" ht="26.25" thickBot="1">
      <c r="B29" s="102" t="s">
        <v>13384</v>
      </c>
      <c r="C29" s="105" t="s">
        <v>13385</v>
      </c>
      <c r="D29" s="105" t="s">
        <v>13386</v>
      </c>
      <c r="E29" s="105" t="s">
        <v>13297</v>
      </c>
      <c r="F29" s="105">
        <v>99</v>
      </c>
      <c r="G29" s="105" t="s">
        <v>13387</v>
      </c>
    </row>
    <row r="30" spans="2:7" ht="15.75" thickBot="1">
      <c r="B30" s="102" t="s">
        <v>13388</v>
      </c>
      <c r="C30" s="105" t="s">
        <v>13389</v>
      </c>
      <c r="D30" s="105" t="s">
        <v>13390</v>
      </c>
      <c r="E30" s="105" t="s">
        <v>13292</v>
      </c>
      <c r="F30" s="105">
        <v>14</v>
      </c>
      <c r="G30" s="105" t="s">
        <v>13391</v>
      </c>
    </row>
    <row r="31" spans="2:7" ht="15.75" thickBot="1">
      <c r="B31" s="102" t="s">
        <v>13392</v>
      </c>
      <c r="C31" s="105" t="s">
        <v>13389</v>
      </c>
      <c r="D31" s="105" t="s">
        <v>13393</v>
      </c>
      <c r="E31" s="105" t="s">
        <v>13292</v>
      </c>
      <c r="F31" s="105">
        <v>3.5</v>
      </c>
      <c r="G31" s="105" t="s">
        <v>13394</v>
      </c>
    </row>
    <row r="32" spans="2:7" ht="15.75" thickBot="1">
      <c r="B32" s="102" t="s">
        <v>13395</v>
      </c>
      <c r="C32" s="105" t="s">
        <v>13396</v>
      </c>
      <c r="D32" s="105" t="s">
        <v>13397</v>
      </c>
      <c r="E32" s="105" t="s">
        <v>13297</v>
      </c>
      <c r="F32" s="105"/>
      <c r="G32" s="105" t="s">
        <v>13398</v>
      </c>
    </row>
    <row r="33" spans="2:7" ht="15.75" thickBot="1">
      <c r="B33" s="102" t="s">
        <v>13399</v>
      </c>
      <c r="C33" s="105" t="s">
        <v>13400</v>
      </c>
      <c r="D33" s="105" t="s">
        <v>13401</v>
      </c>
      <c r="E33" s="105" t="s">
        <v>13297</v>
      </c>
      <c r="F33" s="105">
        <v>56</v>
      </c>
      <c r="G33" s="105" t="s">
        <v>13402</v>
      </c>
    </row>
    <row r="34" spans="2:7" ht="15.75" thickBot="1">
      <c r="B34" s="102" t="s">
        <v>13403</v>
      </c>
      <c r="C34" s="105" t="s">
        <v>13404</v>
      </c>
      <c r="D34" s="105" t="s">
        <v>13405</v>
      </c>
      <c r="E34" s="105" t="s">
        <v>13292</v>
      </c>
      <c r="F34" s="105">
        <v>6</v>
      </c>
      <c r="G34" s="105" t="s">
        <v>13406</v>
      </c>
    </row>
    <row r="35" spans="2:7" ht="15.75" thickBot="1">
      <c r="B35" s="102" t="s">
        <v>13407</v>
      </c>
      <c r="C35" s="105" t="s">
        <v>13408</v>
      </c>
      <c r="D35" s="105" t="s">
        <v>13409</v>
      </c>
      <c r="E35" s="105" t="s">
        <v>13310</v>
      </c>
      <c r="F35" s="105">
        <v>225</v>
      </c>
      <c r="G35" s="105" t="s">
        <v>13410</v>
      </c>
    </row>
    <row r="36" spans="2:7" ht="15.75" thickBot="1">
      <c r="B36" s="102" t="s">
        <v>13411</v>
      </c>
      <c r="C36" s="105" t="s">
        <v>13412</v>
      </c>
      <c r="D36" s="105" t="s">
        <v>13413</v>
      </c>
      <c r="E36" s="105" t="s">
        <v>13414</v>
      </c>
      <c r="F36" s="105">
        <v>59</v>
      </c>
      <c r="G36" s="105" t="s">
        <v>13415</v>
      </c>
    </row>
    <row r="37" spans="2:7" ht="15.75" thickBot="1">
      <c r="B37" s="102" t="s">
        <v>13416</v>
      </c>
      <c r="C37" s="105" t="s">
        <v>13408</v>
      </c>
      <c r="D37" s="105" t="s">
        <v>13409</v>
      </c>
      <c r="E37" s="105" t="s">
        <v>13310</v>
      </c>
      <c r="F37" s="105">
        <v>230</v>
      </c>
      <c r="G37" s="105" t="s">
        <v>13417</v>
      </c>
    </row>
    <row r="38" spans="2:7" ht="15.75" thickBot="1">
      <c r="B38" s="102" t="s">
        <v>13418</v>
      </c>
      <c r="C38" s="105" t="s">
        <v>13419</v>
      </c>
      <c r="D38" s="105" t="s">
        <v>13420</v>
      </c>
      <c r="E38" s="105" t="s">
        <v>13292</v>
      </c>
      <c r="F38" s="105">
        <v>4</v>
      </c>
      <c r="G38" s="105" t="s">
        <v>13421</v>
      </c>
    </row>
    <row r="39" spans="2:7" ht="15.75" thickBot="1">
      <c r="B39" s="102" t="s">
        <v>13422</v>
      </c>
      <c r="C39" s="105" t="s">
        <v>13423</v>
      </c>
      <c r="D39" s="105" t="s">
        <v>13424</v>
      </c>
      <c r="E39" s="105" t="s">
        <v>13425</v>
      </c>
      <c r="F39" s="105">
        <v>150</v>
      </c>
      <c r="G39" s="105" t="s">
        <v>13426</v>
      </c>
    </row>
    <row r="40" spans="2:7" ht="26.25" thickBot="1">
      <c r="B40" s="102" t="s">
        <v>13427</v>
      </c>
      <c r="C40" s="105" t="s">
        <v>13428</v>
      </c>
      <c r="D40" s="105" t="s">
        <v>13429</v>
      </c>
      <c r="E40" s="105" t="s">
        <v>13297</v>
      </c>
      <c r="F40" s="105">
        <v>60</v>
      </c>
      <c r="G40" s="105" t="s">
        <v>13430</v>
      </c>
    </row>
    <row r="41" spans="2:7" ht="15.75" thickBot="1">
      <c r="B41" s="102" t="s">
        <v>13431</v>
      </c>
      <c r="C41" s="105" t="s">
        <v>13432</v>
      </c>
      <c r="D41" s="105" t="s">
        <v>13433</v>
      </c>
      <c r="E41" s="105" t="s">
        <v>13297</v>
      </c>
      <c r="F41" s="105">
        <v>66.41</v>
      </c>
      <c r="G41" s="105" t="s">
        <v>13434</v>
      </c>
    </row>
    <row r="42" spans="2:7" ht="15.75" thickBot="1">
      <c r="B42" s="102" t="s">
        <v>13435</v>
      </c>
      <c r="C42" s="105" t="s">
        <v>13436</v>
      </c>
      <c r="D42" s="105" t="s">
        <v>13437</v>
      </c>
      <c r="E42" s="105" t="s">
        <v>13319</v>
      </c>
      <c r="F42" s="105">
        <v>60</v>
      </c>
      <c r="G42" s="105" t="s">
        <v>13438</v>
      </c>
    </row>
    <row r="43" spans="2:7" ht="15.75" thickBot="1">
      <c r="B43" s="102" t="s">
        <v>13439</v>
      </c>
      <c r="C43" s="105" t="s">
        <v>13440</v>
      </c>
      <c r="D43" s="105" t="s">
        <v>13441</v>
      </c>
      <c r="E43" s="105" t="s">
        <v>13297</v>
      </c>
      <c r="F43" s="105">
        <v>54</v>
      </c>
      <c r="G43" s="105" t="s">
        <v>13442</v>
      </c>
    </row>
    <row r="44" spans="2:7" ht="15.75" thickBot="1">
      <c r="B44" s="102" t="s">
        <v>13443</v>
      </c>
      <c r="C44" s="105" t="s">
        <v>13444</v>
      </c>
      <c r="D44" s="105" t="s">
        <v>13445</v>
      </c>
      <c r="E44" s="105" t="s">
        <v>13297</v>
      </c>
      <c r="F44" s="105">
        <v>40</v>
      </c>
      <c r="G44" s="105" t="s">
        <v>13446</v>
      </c>
    </row>
    <row r="45" spans="2:7" ht="26.25" thickBot="1">
      <c r="B45" s="102" t="s">
        <v>13447</v>
      </c>
      <c r="C45" s="105" t="s">
        <v>13448</v>
      </c>
      <c r="D45" s="105" t="s">
        <v>13449</v>
      </c>
      <c r="E45" s="105" t="s">
        <v>13310</v>
      </c>
      <c r="F45" s="105">
        <v>100</v>
      </c>
      <c r="G45" s="105" t="s">
        <v>13450</v>
      </c>
    </row>
    <row r="46" spans="2:7" ht="15.75" thickBot="1">
      <c r="B46" s="102" t="s">
        <v>13451</v>
      </c>
      <c r="C46" s="105" t="s">
        <v>13436</v>
      </c>
      <c r="D46" s="105" t="s">
        <v>13452</v>
      </c>
      <c r="E46" s="105" t="s">
        <v>13297</v>
      </c>
      <c r="F46" s="105">
        <v>69</v>
      </c>
      <c r="G46" s="105" t="s">
        <v>13453</v>
      </c>
    </row>
    <row r="47" spans="2:7" ht="26.25" thickBot="1">
      <c r="B47" s="102" t="s">
        <v>13454</v>
      </c>
      <c r="C47" s="105" t="s">
        <v>13455</v>
      </c>
      <c r="D47" s="105" t="s">
        <v>13456</v>
      </c>
      <c r="E47" s="105" t="s">
        <v>13319</v>
      </c>
      <c r="F47" s="105">
        <v>52</v>
      </c>
      <c r="G47" s="105" t="s">
        <v>13457</v>
      </c>
    </row>
    <row r="48" spans="2:7" ht="15.75" thickBot="1">
      <c r="B48" s="102" t="s">
        <v>13458</v>
      </c>
      <c r="C48" s="105" t="s">
        <v>13459</v>
      </c>
      <c r="D48" s="105" t="s">
        <v>13460</v>
      </c>
      <c r="E48" s="105" t="s">
        <v>13297</v>
      </c>
      <c r="F48" s="105">
        <v>47</v>
      </c>
      <c r="G48" s="105" t="s">
        <v>13461</v>
      </c>
    </row>
    <row r="49" spans="2:7" ht="15.75" thickBot="1">
      <c r="B49" s="102" t="s">
        <v>13462</v>
      </c>
      <c r="C49" s="105" t="s">
        <v>13463</v>
      </c>
      <c r="D49" s="105" t="s">
        <v>13464</v>
      </c>
      <c r="E49" s="105" t="s">
        <v>13297</v>
      </c>
      <c r="F49" s="105">
        <v>15</v>
      </c>
      <c r="G49" s="105" t="s">
        <v>13465</v>
      </c>
    </row>
    <row r="50" spans="2:7" ht="15.75" thickBot="1">
      <c r="B50" s="102" t="s">
        <v>13466</v>
      </c>
      <c r="C50" s="105" t="s">
        <v>13467</v>
      </c>
      <c r="D50" s="105" t="s">
        <v>13468</v>
      </c>
      <c r="E50" s="105" t="s">
        <v>13297</v>
      </c>
      <c r="F50" s="105">
        <v>16.5</v>
      </c>
      <c r="G50" s="105" t="s">
        <v>13469</v>
      </c>
    </row>
    <row r="51" spans="2:7" ht="15.75" thickBot="1">
      <c r="B51" s="102" t="s">
        <v>13470</v>
      </c>
      <c r="C51" s="105" t="s">
        <v>13396</v>
      </c>
      <c r="D51" s="105" t="s">
        <v>13471</v>
      </c>
      <c r="E51" s="105" t="s">
        <v>13297</v>
      </c>
      <c r="F51" s="105">
        <v>40</v>
      </c>
      <c r="G51" s="105" t="s">
        <v>13472</v>
      </c>
    </row>
    <row r="52" spans="2:7" ht="15.75" thickBot="1">
      <c r="B52" s="102" t="s">
        <v>13473</v>
      </c>
      <c r="C52" s="105" t="s">
        <v>13474</v>
      </c>
      <c r="D52" s="105" t="s">
        <v>13475</v>
      </c>
      <c r="E52" s="105" t="s">
        <v>13297</v>
      </c>
      <c r="F52" s="105">
        <v>8</v>
      </c>
      <c r="G52" s="105" t="s">
        <v>13476</v>
      </c>
    </row>
    <row r="53" spans="2:7" ht="15.75" thickBot="1">
      <c r="B53" s="102" t="s">
        <v>13477</v>
      </c>
      <c r="C53" s="105" t="s">
        <v>13478</v>
      </c>
      <c r="D53" s="105" t="s">
        <v>13479</v>
      </c>
      <c r="E53" s="105" t="s">
        <v>13297</v>
      </c>
      <c r="F53" s="105">
        <v>70</v>
      </c>
      <c r="G53" s="105" t="s">
        <v>13480</v>
      </c>
    </row>
    <row r="54" spans="2:7" ht="15.75" thickBot="1">
      <c r="B54" s="102" t="s">
        <v>13481</v>
      </c>
      <c r="C54" s="105" t="s">
        <v>13482</v>
      </c>
      <c r="D54" s="105" t="s">
        <v>13483</v>
      </c>
      <c r="E54" s="105" t="s">
        <v>13297</v>
      </c>
      <c r="F54" s="105">
        <v>60</v>
      </c>
      <c r="G54" s="105" t="s">
        <v>13484</v>
      </c>
    </row>
    <row r="55" spans="2:7" ht="15.75" thickBot="1">
      <c r="B55" s="102" t="s">
        <v>13485</v>
      </c>
      <c r="C55" s="105" t="s">
        <v>13486</v>
      </c>
      <c r="D55" s="105" t="s">
        <v>13487</v>
      </c>
      <c r="E55" s="105" t="s">
        <v>13297</v>
      </c>
      <c r="F55" s="105">
        <v>30</v>
      </c>
      <c r="G55" s="105" t="s">
        <v>13488</v>
      </c>
    </row>
    <row r="56" spans="2:7" ht="15.75" thickBot="1">
      <c r="B56" s="102" t="s">
        <v>13489</v>
      </c>
      <c r="C56" s="105" t="s">
        <v>13490</v>
      </c>
      <c r="D56" s="105" t="s">
        <v>13491</v>
      </c>
      <c r="E56" s="105" t="s">
        <v>13297</v>
      </c>
      <c r="F56" s="105">
        <v>100</v>
      </c>
      <c r="G56" s="105" t="s">
        <v>13492</v>
      </c>
    </row>
    <row r="57" spans="2:7" ht="15.75" thickBot="1">
      <c r="B57" s="102" t="s">
        <v>13493</v>
      </c>
      <c r="C57" s="105" t="s">
        <v>13494</v>
      </c>
      <c r="D57" s="105" t="s">
        <v>13495</v>
      </c>
      <c r="E57" s="105" t="s">
        <v>13319</v>
      </c>
      <c r="F57" s="105">
        <v>56</v>
      </c>
      <c r="G57" s="105" t="s">
        <v>13496</v>
      </c>
    </row>
    <row r="58" spans="2:7" ht="15.75" thickBot="1">
      <c r="B58" s="102" t="s">
        <v>13497</v>
      </c>
      <c r="C58" s="105" t="s">
        <v>13498</v>
      </c>
      <c r="D58" s="105" t="s">
        <v>13499</v>
      </c>
      <c r="E58" s="105" t="s">
        <v>13297</v>
      </c>
      <c r="F58" s="105">
        <v>16</v>
      </c>
      <c r="G58" s="105" t="s">
        <v>13500</v>
      </c>
    </row>
    <row r="59" spans="2:7" ht="15.75" thickBot="1">
      <c r="B59" s="102" t="s">
        <v>13501</v>
      </c>
      <c r="C59" s="105" t="s">
        <v>13502</v>
      </c>
      <c r="D59" s="105" t="s">
        <v>13503</v>
      </c>
      <c r="E59" s="105" t="s">
        <v>13297</v>
      </c>
      <c r="F59" s="105">
        <v>45</v>
      </c>
      <c r="G59" s="105" t="s">
        <v>13504</v>
      </c>
    </row>
    <row r="60" spans="2:7" ht="15.75" thickBot="1">
      <c r="B60" s="102" t="s">
        <v>13505</v>
      </c>
      <c r="C60" s="105" t="s">
        <v>13506</v>
      </c>
      <c r="D60" s="105" t="s">
        <v>13507</v>
      </c>
      <c r="E60" s="105" t="s">
        <v>13297</v>
      </c>
      <c r="F60" s="105">
        <v>42</v>
      </c>
      <c r="G60" s="105" t="s">
        <v>13508</v>
      </c>
    </row>
    <row r="61" spans="2:7" ht="15.75" thickBot="1">
      <c r="B61" s="102" t="s">
        <v>13509</v>
      </c>
      <c r="C61" s="105" t="s">
        <v>13494</v>
      </c>
      <c r="D61" s="105" t="s">
        <v>13510</v>
      </c>
      <c r="E61" s="105" t="s">
        <v>13297</v>
      </c>
      <c r="F61" s="105">
        <v>65</v>
      </c>
      <c r="G61" s="105" t="s">
        <v>13511</v>
      </c>
    </row>
    <row r="62" spans="2:7" ht="15.75" thickBot="1">
      <c r="B62" s="102" t="s">
        <v>13512</v>
      </c>
      <c r="C62" s="105" t="s">
        <v>13513</v>
      </c>
      <c r="D62" s="105" t="s">
        <v>13514</v>
      </c>
      <c r="E62" s="105" t="s">
        <v>13297</v>
      </c>
      <c r="F62" s="105">
        <v>30</v>
      </c>
      <c r="G62" s="105" t="s">
        <v>13515</v>
      </c>
    </row>
    <row r="63" spans="2:7" ht="15.75" thickBot="1">
      <c r="B63" s="102" t="s">
        <v>13516</v>
      </c>
      <c r="C63" s="105" t="s">
        <v>13517</v>
      </c>
      <c r="D63" s="105" t="s">
        <v>13518</v>
      </c>
      <c r="E63" s="105" t="s">
        <v>13292</v>
      </c>
      <c r="F63" s="105">
        <v>2</v>
      </c>
      <c r="G63" s="105" t="s">
        <v>13519</v>
      </c>
    </row>
    <row r="64" spans="2:7" ht="15.75" thickBot="1">
      <c r="B64" s="102" t="s">
        <v>13520</v>
      </c>
      <c r="C64" s="105" t="s">
        <v>13521</v>
      </c>
      <c r="D64" s="105" t="s">
        <v>13522</v>
      </c>
      <c r="E64" s="105" t="s">
        <v>13297</v>
      </c>
      <c r="F64" s="105">
        <v>5</v>
      </c>
      <c r="G64" s="105" t="s">
        <v>13523</v>
      </c>
    </row>
    <row r="65" spans="2:7" ht="15.75" thickBot="1">
      <c r="B65" s="102" t="s">
        <v>13524</v>
      </c>
      <c r="C65" s="105" t="s">
        <v>13525</v>
      </c>
      <c r="D65" s="105" t="s">
        <v>13526</v>
      </c>
      <c r="E65" s="105" t="s">
        <v>13292</v>
      </c>
      <c r="F65" s="105">
        <v>15</v>
      </c>
      <c r="G65" s="105" t="s">
        <v>13527</v>
      </c>
    </row>
    <row r="66" spans="2:7" ht="15.75" thickBot="1">
      <c r="B66" s="102" t="s">
        <v>13528</v>
      </c>
      <c r="C66" s="105" t="s">
        <v>13529</v>
      </c>
      <c r="D66" s="105" t="s">
        <v>13530</v>
      </c>
      <c r="E66" s="105" t="s">
        <v>13297</v>
      </c>
      <c r="F66" s="105">
        <v>11</v>
      </c>
      <c r="G66" s="105" t="s">
        <v>13531</v>
      </c>
    </row>
    <row r="67" spans="2:7" ht="15.75" thickBot="1">
      <c r="B67" s="102" t="s">
        <v>13532</v>
      </c>
      <c r="C67" s="105" t="s">
        <v>13533</v>
      </c>
      <c r="D67" s="105" t="s">
        <v>13534</v>
      </c>
      <c r="E67" s="105" t="s">
        <v>13297</v>
      </c>
      <c r="F67" s="105">
        <v>44</v>
      </c>
      <c r="G67" s="105" t="s">
        <v>13535</v>
      </c>
    </row>
    <row r="68" spans="2:7" ht="15.75" thickBot="1">
      <c r="B68" s="102" t="s">
        <v>13536</v>
      </c>
      <c r="C68" s="105" t="s">
        <v>13537</v>
      </c>
      <c r="D68" s="105" t="s">
        <v>13538</v>
      </c>
      <c r="E68" s="105" t="s">
        <v>13297</v>
      </c>
      <c r="F68" s="105">
        <v>40</v>
      </c>
      <c r="G68" s="105" t="s">
        <v>13539</v>
      </c>
    </row>
    <row r="69" spans="2:7" ht="15.75" thickBot="1">
      <c r="B69" s="102" t="s">
        <v>13540</v>
      </c>
      <c r="C69" s="105" t="s">
        <v>13482</v>
      </c>
      <c r="D69" s="105" t="s">
        <v>13541</v>
      </c>
      <c r="E69" s="105" t="s">
        <v>13297</v>
      </c>
      <c r="F69" s="105">
        <v>84</v>
      </c>
      <c r="G69" s="105" t="s">
        <v>13542</v>
      </c>
    </row>
    <row r="70" spans="2:7" ht="15.75" thickBot="1">
      <c r="B70" s="102" t="s">
        <v>13543</v>
      </c>
      <c r="C70" s="105" t="s">
        <v>13544</v>
      </c>
      <c r="D70" s="105" t="s">
        <v>13545</v>
      </c>
      <c r="E70" s="105" t="s">
        <v>13297</v>
      </c>
      <c r="F70" s="105">
        <v>71</v>
      </c>
      <c r="G70" s="105" t="s">
        <v>13546</v>
      </c>
    </row>
    <row r="71" spans="2:7" ht="15.75" thickBot="1">
      <c r="B71" s="102" t="s">
        <v>13547</v>
      </c>
      <c r="C71" s="105" t="s">
        <v>13548</v>
      </c>
      <c r="D71" s="105" t="s">
        <v>13549</v>
      </c>
      <c r="E71" s="105" t="s">
        <v>13550</v>
      </c>
      <c r="F71" s="105">
        <v>760</v>
      </c>
      <c r="G71" s="105" t="s">
        <v>13551</v>
      </c>
    </row>
    <row r="72" spans="2:7" ht="15.75" thickBot="1">
      <c r="B72" s="102" t="s">
        <v>13552</v>
      </c>
      <c r="C72" s="105" t="s">
        <v>13553</v>
      </c>
      <c r="D72" s="105" t="s">
        <v>13554</v>
      </c>
      <c r="E72" s="105" t="s">
        <v>13297</v>
      </c>
      <c r="F72" s="105">
        <v>19</v>
      </c>
      <c r="G72" s="105" t="s">
        <v>13555</v>
      </c>
    </row>
    <row r="73" spans="2:7" ht="15.75" thickBot="1">
      <c r="B73" s="102" t="s">
        <v>13556</v>
      </c>
      <c r="C73" s="105" t="s">
        <v>13533</v>
      </c>
      <c r="D73" s="105" t="s">
        <v>13557</v>
      </c>
      <c r="E73" s="105" t="s">
        <v>13297</v>
      </c>
      <c r="F73" s="105">
        <v>80</v>
      </c>
      <c r="G73" s="105" t="s">
        <v>13558</v>
      </c>
    </row>
    <row r="74" spans="2:7" ht="15.75" thickBot="1">
      <c r="B74" s="102" t="s">
        <v>13559</v>
      </c>
      <c r="C74" s="105" t="s">
        <v>13548</v>
      </c>
      <c r="D74" s="105" t="s">
        <v>13560</v>
      </c>
      <c r="E74" s="105" t="s">
        <v>13561</v>
      </c>
      <c r="F74" s="105">
        <v>100</v>
      </c>
      <c r="G74" s="105" t="s">
        <v>13562</v>
      </c>
    </row>
    <row r="75" spans="2:7" ht="15.75" thickBot="1">
      <c r="B75" s="102" t="s">
        <v>13563</v>
      </c>
      <c r="C75" s="105" t="s">
        <v>13564</v>
      </c>
      <c r="D75" s="105" t="s">
        <v>13565</v>
      </c>
      <c r="E75" s="105" t="s">
        <v>13297</v>
      </c>
      <c r="F75" s="105">
        <v>16</v>
      </c>
      <c r="G75" s="105" t="s">
        <v>13566</v>
      </c>
    </row>
    <row r="76" spans="2:7" ht="15.75" thickBot="1">
      <c r="B76" s="102" t="s">
        <v>13567</v>
      </c>
      <c r="C76" s="105" t="s">
        <v>13568</v>
      </c>
      <c r="D76" s="105" t="s">
        <v>13569</v>
      </c>
      <c r="E76" s="105" t="s">
        <v>13297</v>
      </c>
      <c r="F76" s="105">
        <v>100</v>
      </c>
      <c r="G76" s="105" t="s">
        <v>13570</v>
      </c>
    </row>
    <row r="77" spans="2:7" ht="15.75" thickBot="1">
      <c r="B77" s="102" t="s">
        <v>13571</v>
      </c>
      <c r="C77" s="105" t="s">
        <v>13572</v>
      </c>
      <c r="D77" s="105" t="s">
        <v>13573</v>
      </c>
      <c r="E77" s="105" t="s">
        <v>13297</v>
      </c>
      <c r="F77" s="105">
        <v>15</v>
      </c>
      <c r="G77" s="105" t="s">
        <v>13574</v>
      </c>
    </row>
    <row r="78" spans="2:7" ht="15.75" thickBot="1">
      <c r="B78" s="102" t="s">
        <v>13575</v>
      </c>
      <c r="C78" s="105" t="s">
        <v>13576</v>
      </c>
      <c r="D78" s="105" t="s">
        <v>13577</v>
      </c>
      <c r="E78" s="105" t="s">
        <v>13578</v>
      </c>
      <c r="F78" s="105">
        <v>48</v>
      </c>
      <c r="G78" s="105" t="s">
        <v>13579</v>
      </c>
    </row>
    <row r="79" spans="2:7" ht="15.75" thickBot="1">
      <c r="B79" s="102" t="s">
        <v>13580</v>
      </c>
      <c r="C79" s="105" t="s">
        <v>13568</v>
      </c>
      <c r="D79" s="105" t="s">
        <v>13581</v>
      </c>
      <c r="E79" s="105" t="s">
        <v>13297</v>
      </c>
      <c r="F79" s="105">
        <v>80</v>
      </c>
      <c r="G79" s="105" t="s">
        <v>13582</v>
      </c>
    </row>
    <row r="80" spans="2:7" ht="15.75" thickBot="1">
      <c r="B80" s="102" t="s">
        <v>13583</v>
      </c>
      <c r="C80" s="105" t="s">
        <v>13584</v>
      </c>
      <c r="D80" s="105" t="s">
        <v>13585</v>
      </c>
      <c r="E80" s="105" t="s">
        <v>13292</v>
      </c>
      <c r="F80" s="105">
        <v>0.3</v>
      </c>
      <c r="G80" s="105" t="s">
        <v>13586</v>
      </c>
    </row>
    <row r="81" spans="2:7" ht="26.25" thickBot="1">
      <c r="B81" s="102" t="s">
        <v>13587</v>
      </c>
      <c r="C81" s="105" t="s">
        <v>13588</v>
      </c>
      <c r="D81" s="105" t="s">
        <v>13589</v>
      </c>
      <c r="E81" s="105" t="s">
        <v>13297</v>
      </c>
      <c r="F81" s="105">
        <v>43</v>
      </c>
      <c r="G81" s="105" t="s">
        <v>13590</v>
      </c>
    </row>
    <row r="82" spans="2:7" ht="15.75" thickBot="1">
      <c r="B82" s="102" t="s">
        <v>13591</v>
      </c>
      <c r="C82" s="105" t="s">
        <v>13592</v>
      </c>
      <c r="D82" s="105" t="s">
        <v>13593</v>
      </c>
      <c r="E82" s="105" t="s">
        <v>13292</v>
      </c>
      <c r="F82" s="105">
        <v>10</v>
      </c>
      <c r="G82" s="105" t="s">
        <v>13594</v>
      </c>
    </row>
    <row r="83" spans="2:7" ht="15.75" thickBot="1">
      <c r="B83" s="102" t="s">
        <v>13595</v>
      </c>
      <c r="C83" s="105" t="s">
        <v>13596</v>
      </c>
      <c r="D83" s="105" t="s">
        <v>13597</v>
      </c>
      <c r="E83" s="105" t="s">
        <v>13297</v>
      </c>
      <c r="F83" s="105">
        <v>57</v>
      </c>
      <c r="G83" s="105" t="s">
        <v>13598</v>
      </c>
    </row>
    <row r="84" spans="2:7" ht="15.75" thickBot="1">
      <c r="B84" s="102" t="s">
        <v>13599</v>
      </c>
      <c r="C84" s="105" t="s">
        <v>13600</v>
      </c>
      <c r="D84" s="105" t="s">
        <v>13601</v>
      </c>
      <c r="E84" s="105" t="s">
        <v>13297</v>
      </c>
      <c r="F84" s="105">
        <v>65</v>
      </c>
      <c r="G84" s="105" t="s">
        <v>13602</v>
      </c>
    </row>
    <row r="85" spans="2:7" ht="15.75" thickBot="1">
      <c r="B85" s="102" t="s">
        <v>13603</v>
      </c>
      <c r="C85" s="105" t="s">
        <v>13604</v>
      </c>
      <c r="D85" s="105" t="s">
        <v>13605</v>
      </c>
      <c r="E85" s="105" t="s">
        <v>13310</v>
      </c>
      <c r="F85" s="105">
        <v>125</v>
      </c>
      <c r="G85" s="105" t="s">
        <v>13606</v>
      </c>
    </row>
    <row r="86" spans="2:7" ht="26.25" thickBot="1">
      <c r="B86" s="102" t="s">
        <v>13607</v>
      </c>
      <c r="C86" s="105" t="s">
        <v>13608</v>
      </c>
      <c r="D86" s="105" t="s">
        <v>13609</v>
      </c>
      <c r="E86" s="105" t="s">
        <v>13292</v>
      </c>
      <c r="F86" s="105">
        <v>9</v>
      </c>
      <c r="G86" s="105" t="s">
        <v>13610</v>
      </c>
    </row>
    <row r="87" spans="2:7" ht="15.75" thickBot="1">
      <c r="B87" s="102" t="s">
        <v>13611</v>
      </c>
      <c r="C87" s="105" t="s">
        <v>13612</v>
      </c>
      <c r="D87" s="105" t="s">
        <v>13613</v>
      </c>
      <c r="E87" s="105" t="s">
        <v>13297</v>
      </c>
      <c r="F87" s="105">
        <v>65</v>
      </c>
      <c r="G87" s="105" t="s">
        <v>13614</v>
      </c>
    </row>
    <row r="88" spans="2:7" ht="15.75" thickBot="1">
      <c r="B88" s="102" t="s">
        <v>13615</v>
      </c>
      <c r="C88" s="105" t="s">
        <v>13616</v>
      </c>
      <c r="D88" s="105" t="s">
        <v>13617</v>
      </c>
      <c r="E88" s="105" t="s">
        <v>13310</v>
      </c>
      <c r="F88" s="105">
        <v>100</v>
      </c>
      <c r="G88" s="105" t="s">
        <v>13618</v>
      </c>
    </row>
    <row r="89" spans="2:7" ht="15.75" thickBot="1">
      <c r="B89" s="102" t="s">
        <v>13619</v>
      </c>
      <c r="C89" s="105" t="s">
        <v>13408</v>
      </c>
      <c r="D89" s="105" t="s">
        <v>13620</v>
      </c>
      <c r="E89" s="105" t="s">
        <v>13297</v>
      </c>
      <c r="F89" s="105">
        <v>11</v>
      </c>
      <c r="G89" s="105" t="s">
        <v>13621</v>
      </c>
    </row>
    <row r="90" spans="2:7" ht="15.75" thickBot="1">
      <c r="B90" s="102" t="s">
        <v>13622</v>
      </c>
      <c r="C90" s="105" t="s">
        <v>13623</v>
      </c>
      <c r="D90" s="105" t="s">
        <v>13624</v>
      </c>
      <c r="E90" s="105" t="s">
        <v>13297</v>
      </c>
      <c r="F90" s="105">
        <v>66</v>
      </c>
      <c r="G90" s="105" t="s">
        <v>13625</v>
      </c>
    </row>
    <row r="91" spans="2:7" ht="15.75" thickBot="1">
      <c r="B91" s="102" t="s">
        <v>13626</v>
      </c>
      <c r="C91" s="105" t="s">
        <v>13627</v>
      </c>
      <c r="D91" s="105" t="s">
        <v>13628</v>
      </c>
      <c r="E91" s="105" t="s">
        <v>13297</v>
      </c>
      <c r="F91" s="105">
        <v>42</v>
      </c>
      <c r="G91" s="105" t="s">
        <v>13629</v>
      </c>
    </row>
    <row r="92" spans="2:7" ht="15.75" thickBot="1">
      <c r="B92" s="102" t="s">
        <v>13630</v>
      </c>
      <c r="C92" s="105" t="s">
        <v>13631</v>
      </c>
      <c r="D92" s="105" t="s">
        <v>13632</v>
      </c>
      <c r="E92" s="105" t="s">
        <v>13297</v>
      </c>
      <c r="F92" s="105">
        <v>100</v>
      </c>
      <c r="G92" s="105" t="s">
        <v>13633</v>
      </c>
    </row>
    <row r="93" spans="2:7" ht="26.25" thickBot="1">
      <c r="B93" s="102" t="s">
        <v>13634</v>
      </c>
      <c r="C93" s="105" t="s">
        <v>13588</v>
      </c>
      <c r="D93" s="105" t="s">
        <v>13635</v>
      </c>
      <c r="E93" s="105" t="s">
        <v>13297</v>
      </c>
      <c r="F93" s="105">
        <v>56</v>
      </c>
      <c r="G93" s="105" t="s">
        <v>13636</v>
      </c>
    </row>
    <row r="94" spans="2:7" ht="15.75" thickBot="1">
      <c r="B94" s="102" t="s">
        <v>13637</v>
      </c>
      <c r="C94" s="105" t="s">
        <v>13638</v>
      </c>
      <c r="D94" s="105" t="s">
        <v>13639</v>
      </c>
      <c r="E94" s="105" t="s">
        <v>13297</v>
      </c>
      <c r="F94" s="105">
        <v>82</v>
      </c>
      <c r="G94" s="105" t="s">
        <v>13640</v>
      </c>
    </row>
    <row r="95" spans="2:7" ht="15.75" thickBot="1">
      <c r="B95" s="102" t="s">
        <v>13641</v>
      </c>
      <c r="C95" s="105" t="s">
        <v>13642</v>
      </c>
      <c r="D95" s="105" t="s">
        <v>13643</v>
      </c>
      <c r="E95" s="105" t="s">
        <v>13292</v>
      </c>
      <c r="F95" s="105">
        <v>4</v>
      </c>
      <c r="G95" s="105" t="s">
        <v>13644</v>
      </c>
    </row>
    <row r="96" spans="2:7" ht="26.25" thickBot="1">
      <c r="B96" s="102" t="s">
        <v>13645</v>
      </c>
      <c r="C96" s="105" t="s">
        <v>13646</v>
      </c>
      <c r="D96" s="105" t="s">
        <v>13647</v>
      </c>
      <c r="E96" s="105" t="s">
        <v>13310</v>
      </c>
      <c r="F96" s="105">
        <v>100</v>
      </c>
      <c r="G96" s="105" t="s">
        <v>13648</v>
      </c>
    </row>
    <row r="97" spans="2:7" ht="15.75" thickBot="1">
      <c r="B97" s="102" t="s">
        <v>13649</v>
      </c>
      <c r="C97" s="105" t="s">
        <v>13650</v>
      </c>
      <c r="D97" s="105" t="s">
        <v>13651</v>
      </c>
      <c r="E97" s="105" t="s">
        <v>13652</v>
      </c>
      <c r="F97" s="105">
        <v>48</v>
      </c>
      <c r="G97" s="105" t="s">
        <v>13653</v>
      </c>
    </row>
    <row r="98" spans="2:7" ht="15.75" thickBot="1">
      <c r="B98" s="102" t="s">
        <v>13654</v>
      </c>
      <c r="C98" s="105" t="s">
        <v>13655</v>
      </c>
      <c r="D98" s="105" t="s">
        <v>13656</v>
      </c>
      <c r="E98" s="105" t="s">
        <v>13297</v>
      </c>
      <c r="F98" s="105">
        <v>10</v>
      </c>
      <c r="G98" s="105" t="s">
        <v>13657</v>
      </c>
    </row>
    <row r="99" spans="2:7" ht="15.75" thickBot="1">
      <c r="B99" s="102" t="s">
        <v>13658</v>
      </c>
      <c r="C99" s="105" t="s">
        <v>13659</v>
      </c>
      <c r="D99" s="105" t="s">
        <v>13660</v>
      </c>
      <c r="E99" s="105" t="s">
        <v>13297</v>
      </c>
      <c r="F99" s="105">
        <v>35</v>
      </c>
      <c r="G99" s="105" t="s">
        <v>13661</v>
      </c>
    </row>
    <row r="100" spans="2:7" ht="15.75" thickBot="1">
      <c r="B100" s="102" t="s">
        <v>13662</v>
      </c>
      <c r="C100" s="105" t="s">
        <v>13659</v>
      </c>
      <c r="D100" s="105" t="s">
        <v>13663</v>
      </c>
      <c r="E100" s="105" t="s">
        <v>13297</v>
      </c>
      <c r="F100" s="105">
        <v>10</v>
      </c>
      <c r="G100" s="105" t="s">
        <v>13664</v>
      </c>
    </row>
    <row r="101" spans="2:7" ht="15.75" thickBot="1">
      <c r="B101" s="102" t="s">
        <v>13665</v>
      </c>
      <c r="C101" s="105" t="s">
        <v>13666</v>
      </c>
      <c r="D101" s="105" t="s">
        <v>13667</v>
      </c>
      <c r="E101" s="105" t="s">
        <v>13297</v>
      </c>
      <c r="F101" s="105">
        <v>55</v>
      </c>
      <c r="G101" s="105" t="s">
        <v>13668</v>
      </c>
    </row>
    <row r="102" spans="2:7" ht="15.75" thickBot="1">
      <c r="B102" s="102" t="s">
        <v>13669</v>
      </c>
      <c r="C102" s="105" t="s">
        <v>13400</v>
      </c>
      <c r="D102" s="105" t="s">
        <v>13670</v>
      </c>
      <c r="E102" s="105" t="s">
        <v>13297</v>
      </c>
      <c r="F102" s="105">
        <v>56</v>
      </c>
      <c r="G102" s="105" t="s">
        <v>13671</v>
      </c>
    </row>
    <row r="103" spans="2:7" ht="15.75" thickBot="1">
      <c r="B103" s="102" t="s">
        <v>13672</v>
      </c>
      <c r="C103" s="105" t="s">
        <v>13521</v>
      </c>
      <c r="D103" s="105" t="s">
        <v>13673</v>
      </c>
      <c r="E103" s="105" t="s">
        <v>13297</v>
      </c>
      <c r="F103" s="105">
        <v>8</v>
      </c>
      <c r="G103" s="105" t="s">
        <v>13674</v>
      </c>
    </row>
    <row r="104" spans="2:7" ht="26.25" thickBot="1">
      <c r="B104" s="102" t="s">
        <v>13675</v>
      </c>
      <c r="C104" s="105" t="s">
        <v>13676</v>
      </c>
      <c r="D104" s="105" t="s">
        <v>13677</v>
      </c>
      <c r="E104" s="105" t="s">
        <v>13652</v>
      </c>
      <c r="F104" s="105">
        <v>32</v>
      </c>
      <c r="G104" s="105" t="s">
        <v>13678</v>
      </c>
    </row>
    <row r="105" spans="2:7" ht="26.25" thickBot="1">
      <c r="B105" s="102" t="s">
        <v>13679</v>
      </c>
      <c r="C105" s="105" t="s">
        <v>13666</v>
      </c>
      <c r="D105" s="105" t="s">
        <v>13680</v>
      </c>
      <c r="E105" s="105" t="s">
        <v>13297</v>
      </c>
      <c r="F105" s="105">
        <v>53</v>
      </c>
      <c r="G105" s="105" t="s">
        <v>13681</v>
      </c>
    </row>
    <row r="106" spans="2:7" ht="26.25" thickBot="1">
      <c r="B106" s="102" t="s">
        <v>13682</v>
      </c>
      <c r="C106" s="105" t="s">
        <v>13683</v>
      </c>
      <c r="D106" s="105" t="s">
        <v>13684</v>
      </c>
      <c r="E106" s="105" t="s">
        <v>13297</v>
      </c>
      <c r="F106" s="105">
        <v>11</v>
      </c>
      <c r="G106" s="105" t="s">
        <v>13685</v>
      </c>
    </row>
    <row r="107" spans="2:7" ht="26.25" thickBot="1">
      <c r="B107" s="102" t="s">
        <v>13686</v>
      </c>
      <c r="C107" s="105" t="s">
        <v>13687</v>
      </c>
      <c r="D107" s="105" t="s">
        <v>13688</v>
      </c>
      <c r="E107" s="105" t="s">
        <v>13297</v>
      </c>
      <c r="F107" s="105">
        <v>100</v>
      </c>
      <c r="G107" s="105" t="s">
        <v>13689</v>
      </c>
    </row>
    <row r="108" spans="2:7" ht="26.25" thickBot="1">
      <c r="B108" s="102" t="s">
        <v>13690</v>
      </c>
      <c r="C108" s="105" t="s">
        <v>13691</v>
      </c>
      <c r="D108" s="105" t="s">
        <v>13692</v>
      </c>
      <c r="E108" s="105" t="s">
        <v>13297</v>
      </c>
      <c r="F108" s="105">
        <v>75</v>
      </c>
      <c r="G108" s="105" t="s">
        <v>13693</v>
      </c>
    </row>
    <row r="109" spans="2:7" ht="26.25" thickBot="1">
      <c r="B109" s="102" t="s">
        <v>13694</v>
      </c>
      <c r="C109" s="105" t="s">
        <v>13695</v>
      </c>
      <c r="D109" s="105" t="s">
        <v>13696</v>
      </c>
      <c r="E109" s="105" t="s">
        <v>13297</v>
      </c>
      <c r="F109" s="105">
        <v>48</v>
      </c>
      <c r="G109" s="105" t="s">
        <v>13697</v>
      </c>
    </row>
    <row r="110" spans="2:7" ht="26.25" thickBot="1">
      <c r="B110" s="102" t="s">
        <v>13698</v>
      </c>
      <c r="C110" s="105" t="s">
        <v>13699</v>
      </c>
      <c r="D110" s="105" t="s">
        <v>13700</v>
      </c>
      <c r="E110" s="105" t="s">
        <v>13701</v>
      </c>
      <c r="F110" s="105">
        <v>41</v>
      </c>
      <c r="G110" s="105" t="s">
        <v>13702</v>
      </c>
    </row>
    <row r="111" spans="2:7" ht="26.25" thickBot="1">
      <c r="B111" s="102" t="s">
        <v>13703</v>
      </c>
      <c r="C111" s="105" t="s">
        <v>13704</v>
      </c>
      <c r="D111" s="105" t="s">
        <v>13705</v>
      </c>
      <c r="E111" s="105" t="s">
        <v>13292</v>
      </c>
      <c r="F111" s="105">
        <v>16</v>
      </c>
      <c r="G111" s="105" t="s">
        <v>13706</v>
      </c>
    </row>
    <row r="112" spans="2:7" ht="26.25" thickBot="1">
      <c r="B112" s="102" t="s">
        <v>13707</v>
      </c>
      <c r="C112" s="105" t="s">
        <v>13708</v>
      </c>
      <c r="D112" s="105" t="s">
        <v>13709</v>
      </c>
      <c r="E112" s="105" t="s">
        <v>13297</v>
      </c>
      <c r="F112" s="105">
        <v>60</v>
      </c>
      <c r="G112" s="105" t="s">
        <v>13710</v>
      </c>
    </row>
    <row r="113" spans="2:7" ht="26.25" thickBot="1">
      <c r="B113" s="102" t="s">
        <v>13711</v>
      </c>
      <c r="C113" s="105" t="s">
        <v>13712</v>
      </c>
      <c r="D113" s="105" t="s">
        <v>13713</v>
      </c>
      <c r="E113" s="105" t="s">
        <v>13714</v>
      </c>
      <c r="F113" s="105">
        <v>0.06</v>
      </c>
      <c r="G113" s="105" t="s">
        <v>13715</v>
      </c>
    </row>
    <row r="114" spans="2:7" ht="26.25" thickBot="1">
      <c r="B114" s="102" t="s">
        <v>13716</v>
      </c>
      <c r="C114" s="105" t="s">
        <v>13717</v>
      </c>
      <c r="D114" s="105" t="s">
        <v>13718</v>
      </c>
      <c r="E114" s="105" t="s">
        <v>13297</v>
      </c>
      <c r="F114" s="105">
        <v>46</v>
      </c>
      <c r="G114" s="105" t="s">
        <v>13719</v>
      </c>
    </row>
    <row r="115" spans="2:7" ht="26.25" thickBot="1">
      <c r="B115" s="102" t="s">
        <v>13720</v>
      </c>
      <c r="C115" s="105" t="s">
        <v>13721</v>
      </c>
      <c r="D115" s="105" t="s">
        <v>13722</v>
      </c>
      <c r="E115" s="105" t="s">
        <v>13297</v>
      </c>
      <c r="F115" s="105">
        <v>100</v>
      </c>
      <c r="G115" s="105" t="s">
        <v>13723</v>
      </c>
    </row>
    <row r="116" spans="2:7" ht="26.25" thickBot="1">
      <c r="B116" s="102" t="s">
        <v>13724</v>
      </c>
      <c r="C116" s="105" t="s">
        <v>13687</v>
      </c>
      <c r="D116" s="105" t="s">
        <v>13725</v>
      </c>
      <c r="E116" s="105" t="s">
        <v>13297</v>
      </c>
      <c r="F116" s="105">
        <v>68</v>
      </c>
      <c r="G116" s="105" t="s">
        <v>13726</v>
      </c>
    </row>
    <row r="117" spans="2:7" ht="26.25" thickBot="1">
      <c r="B117" s="102" t="s">
        <v>13727</v>
      </c>
      <c r="C117" s="105" t="s">
        <v>13728</v>
      </c>
      <c r="D117" s="105" t="s">
        <v>13538</v>
      </c>
      <c r="E117" s="105" t="s">
        <v>13297</v>
      </c>
      <c r="F117" s="105">
        <v>50</v>
      </c>
      <c r="G117" s="105" t="s">
        <v>13729</v>
      </c>
    </row>
    <row r="118" spans="2:7" ht="26.25" thickBot="1">
      <c r="B118" s="102" t="s">
        <v>13730</v>
      </c>
      <c r="C118" s="105" t="s">
        <v>13731</v>
      </c>
      <c r="D118" s="105" t="s">
        <v>13732</v>
      </c>
      <c r="E118" s="105" t="s">
        <v>13297</v>
      </c>
      <c r="F118" s="105">
        <v>25</v>
      </c>
      <c r="G118" s="105" t="s">
        <v>13733</v>
      </c>
    </row>
    <row r="119" spans="2:7" ht="26.25" thickBot="1">
      <c r="B119" s="102" t="s">
        <v>13734</v>
      </c>
      <c r="C119" s="105" t="s">
        <v>13735</v>
      </c>
      <c r="D119" s="105" t="s">
        <v>13565</v>
      </c>
      <c r="E119" s="105" t="s">
        <v>13297</v>
      </c>
      <c r="F119" s="105">
        <v>16</v>
      </c>
      <c r="G119" s="105" t="s">
        <v>13736</v>
      </c>
    </row>
    <row r="120" spans="2:7" ht="26.25" thickBot="1">
      <c r="B120" s="102" t="s">
        <v>13737</v>
      </c>
      <c r="C120" s="105" t="s">
        <v>13738</v>
      </c>
      <c r="D120" s="105" t="s">
        <v>13739</v>
      </c>
      <c r="E120" s="105" t="s">
        <v>13297</v>
      </c>
      <c r="F120" s="105">
        <v>16</v>
      </c>
      <c r="G120" s="105" t="s">
        <v>13740</v>
      </c>
    </row>
    <row r="121" spans="2:7" ht="26.25" thickBot="1">
      <c r="B121" s="102" t="s">
        <v>13741</v>
      </c>
      <c r="C121" s="105" t="s">
        <v>13742</v>
      </c>
      <c r="D121" s="105" t="s">
        <v>13743</v>
      </c>
      <c r="E121" s="105" t="s">
        <v>13292</v>
      </c>
      <c r="F121" s="105">
        <v>10</v>
      </c>
      <c r="G121" s="105" t="s">
        <v>13744</v>
      </c>
    </row>
    <row r="122" spans="2:7" ht="26.25" thickBot="1">
      <c r="B122" s="102" t="s">
        <v>13745</v>
      </c>
      <c r="C122" s="105" t="s">
        <v>13746</v>
      </c>
      <c r="D122" s="105" t="s">
        <v>13747</v>
      </c>
      <c r="E122" s="105" t="s">
        <v>13297</v>
      </c>
      <c r="F122" s="105">
        <v>90</v>
      </c>
      <c r="G122" s="105" t="s">
        <v>13748</v>
      </c>
    </row>
    <row r="123" spans="2:7" ht="26.25" thickBot="1">
      <c r="B123" s="102" t="s">
        <v>13749</v>
      </c>
      <c r="C123" s="105" t="s">
        <v>13750</v>
      </c>
      <c r="D123" s="105" t="s">
        <v>13751</v>
      </c>
      <c r="E123" s="105" t="s">
        <v>13310</v>
      </c>
      <c r="F123" s="105">
        <v>140</v>
      </c>
      <c r="G123" s="105" t="s">
        <v>13752</v>
      </c>
    </row>
    <row r="124" spans="2:7" ht="26.25" thickBot="1">
      <c r="B124" s="102" t="s">
        <v>13753</v>
      </c>
      <c r="C124" s="105" t="s">
        <v>13754</v>
      </c>
      <c r="D124" s="105" t="s">
        <v>13755</v>
      </c>
      <c r="E124" s="105" t="s">
        <v>13297</v>
      </c>
      <c r="F124" s="105">
        <v>75</v>
      </c>
      <c r="G124" s="105" t="s">
        <v>13756</v>
      </c>
    </row>
    <row r="125" spans="2:7" ht="26.25" thickBot="1">
      <c r="B125" s="102" t="s">
        <v>13757</v>
      </c>
      <c r="C125" s="105" t="s">
        <v>13758</v>
      </c>
      <c r="D125" s="105" t="s">
        <v>13759</v>
      </c>
      <c r="E125" s="105" t="s">
        <v>13319</v>
      </c>
      <c r="F125" s="105">
        <v>95</v>
      </c>
      <c r="G125" s="105" t="s">
        <v>13760</v>
      </c>
    </row>
    <row r="126" spans="2:7" ht="26.25" thickBot="1">
      <c r="B126" s="102" t="s">
        <v>13761</v>
      </c>
      <c r="C126" s="105" t="s">
        <v>13762</v>
      </c>
      <c r="D126" s="105" t="s">
        <v>13763</v>
      </c>
      <c r="E126" s="105" t="s">
        <v>13297</v>
      </c>
      <c r="F126" s="105">
        <v>58</v>
      </c>
      <c r="G126" s="105" t="s">
        <v>13764</v>
      </c>
    </row>
    <row r="127" spans="2:7" ht="26.25" thickBot="1">
      <c r="B127" s="102" t="s">
        <v>13765</v>
      </c>
      <c r="C127" s="105" t="s">
        <v>13766</v>
      </c>
      <c r="D127" s="105" t="s">
        <v>13767</v>
      </c>
      <c r="E127" s="105" t="s">
        <v>13292</v>
      </c>
      <c r="F127" s="105" t="s">
        <v>13768</v>
      </c>
      <c r="G127" s="105" t="s">
        <v>13769</v>
      </c>
    </row>
    <row r="128" spans="2:7" ht="26.25" thickBot="1">
      <c r="B128" s="102" t="s">
        <v>13770</v>
      </c>
      <c r="C128" s="105" t="s">
        <v>13771</v>
      </c>
      <c r="D128" s="105" t="s">
        <v>13772</v>
      </c>
      <c r="E128" s="105" t="s">
        <v>13319</v>
      </c>
      <c r="F128" s="105">
        <v>94</v>
      </c>
      <c r="G128" s="105" t="s">
        <v>13773</v>
      </c>
    </row>
    <row r="129" spans="2:7" ht="26.25" thickBot="1">
      <c r="B129" s="102" t="s">
        <v>13774</v>
      </c>
      <c r="C129" s="105" t="s">
        <v>13775</v>
      </c>
      <c r="D129" s="105" t="s">
        <v>13776</v>
      </c>
      <c r="E129" s="105" t="s">
        <v>13777</v>
      </c>
      <c r="F129" s="105">
        <v>20</v>
      </c>
      <c r="G129" s="105" t="s">
        <v>13778</v>
      </c>
    </row>
    <row r="130" spans="2:7" ht="26.25" thickBot="1">
      <c r="B130" s="102" t="s">
        <v>13779</v>
      </c>
      <c r="C130" s="105" t="s">
        <v>13780</v>
      </c>
      <c r="D130" s="105" t="s">
        <v>13781</v>
      </c>
      <c r="E130" s="105" t="s">
        <v>13297</v>
      </c>
      <c r="F130" s="105">
        <v>12</v>
      </c>
      <c r="G130" s="105" t="s">
        <v>13782</v>
      </c>
    </row>
    <row r="131" spans="2:7" ht="26.25" thickBot="1">
      <c r="B131" s="102" t="s">
        <v>13783</v>
      </c>
      <c r="C131" s="105" t="s">
        <v>13784</v>
      </c>
      <c r="D131" s="105" t="s">
        <v>13785</v>
      </c>
      <c r="E131" s="105" t="s">
        <v>13292</v>
      </c>
      <c r="F131" s="105">
        <v>8</v>
      </c>
      <c r="G131" s="105" t="s">
        <v>13786</v>
      </c>
    </row>
    <row r="132" spans="2:7" ht="26.25" thickBot="1">
      <c r="B132" s="102" t="s">
        <v>13787</v>
      </c>
      <c r="C132" s="105" t="s">
        <v>13766</v>
      </c>
      <c r="D132" s="105" t="s">
        <v>13788</v>
      </c>
      <c r="E132" s="105" t="s">
        <v>13292</v>
      </c>
      <c r="F132" s="105">
        <v>0.85</v>
      </c>
      <c r="G132" s="105" t="s">
        <v>13789</v>
      </c>
    </row>
    <row r="133" spans="2:7" ht="26.25" thickBot="1">
      <c r="B133" s="102" t="s">
        <v>13790</v>
      </c>
      <c r="C133" s="105" t="s">
        <v>13474</v>
      </c>
      <c r="D133" s="105" t="s">
        <v>13791</v>
      </c>
      <c r="E133" s="105" t="s">
        <v>13297</v>
      </c>
      <c r="F133" s="105">
        <v>18</v>
      </c>
      <c r="G133" s="105" t="s">
        <v>13792</v>
      </c>
    </row>
    <row r="134" spans="2:7" ht="26.25" thickBot="1">
      <c r="B134" s="102" t="s">
        <v>13793</v>
      </c>
      <c r="C134" s="105" t="s">
        <v>13758</v>
      </c>
      <c r="D134" s="105" t="s">
        <v>13794</v>
      </c>
      <c r="E134" s="105" t="s">
        <v>13319</v>
      </c>
      <c r="F134" s="105">
        <v>54</v>
      </c>
      <c r="G134" s="105" t="s">
        <v>13795</v>
      </c>
    </row>
    <row r="135" spans="2:7" ht="26.25" thickBot="1">
      <c r="B135" s="102" t="s">
        <v>13796</v>
      </c>
      <c r="C135" s="105" t="s">
        <v>13758</v>
      </c>
      <c r="D135" s="105" t="s">
        <v>13797</v>
      </c>
      <c r="E135" s="105" t="s">
        <v>13319</v>
      </c>
      <c r="F135" s="105">
        <v>85</v>
      </c>
      <c r="G135" s="105" t="s">
        <v>13798</v>
      </c>
    </row>
    <row r="136" spans="2:7" ht="26.25" thickBot="1">
      <c r="B136" s="102" t="s">
        <v>13799</v>
      </c>
      <c r="C136" s="105" t="s">
        <v>13800</v>
      </c>
      <c r="D136" s="105" t="s">
        <v>13565</v>
      </c>
      <c r="E136" s="105" t="s">
        <v>13297</v>
      </c>
      <c r="F136" s="105">
        <v>16</v>
      </c>
      <c r="G136" s="105" t="s">
        <v>13801</v>
      </c>
    </row>
    <row r="137" spans="2:7" ht="26.25" thickBot="1">
      <c r="B137" s="102" t="s">
        <v>13802</v>
      </c>
      <c r="C137" s="105" t="s">
        <v>13803</v>
      </c>
      <c r="D137" s="105" t="s">
        <v>13804</v>
      </c>
      <c r="E137" s="105" t="s">
        <v>13297</v>
      </c>
      <c r="F137" s="105">
        <v>52</v>
      </c>
      <c r="G137" s="105" t="s">
        <v>13805</v>
      </c>
    </row>
    <row r="138" spans="2:7" ht="26.25" thickBot="1">
      <c r="B138" s="102" t="s">
        <v>13806</v>
      </c>
      <c r="C138" s="105" t="s">
        <v>13807</v>
      </c>
      <c r="D138" s="105" t="s">
        <v>13808</v>
      </c>
      <c r="E138" s="105" t="s">
        <v>13297</v>
      </c>
      <c r="F138" s="105">
        <v>42</v>
      </c>
      <c r="G138" s="105" t="s">
        <v>13809</v>
      </c>
    </row>
    <row r="139" spans="2:7" ht="26.25" thickBot="1">
      <c r="B139" s="102" t="s">
        <v>13810</v>
      </c>
      <c r="C139" s="105" t="s">
        <v>13811</v>
      </c>
      <c r="D139" s="105" t="s">
        <v>13812</v>
      </c>
      <c r="E139" s="105" t="s">
        <v>13813</v>
      </c>
      <c r="F139" s="105">
        <v>110</v>
      </c>
      <c r="G139" s="105" t="s">
        <v>13814</v>
      </c>
    </row>
    <row r="140" spans="2:7" ht="26.25" thickBot="1">
      <c r="B140" s="102" t="s">
        <v>13815</v>
      </c>
      <c r="C140" s="105" t="s">
        <v>13816</v>
      </c>
      <c r="D140" s="105" t="s">
        <v>13817</v>
      </c>
      <c r="E140" s="105" t="s">
        <v>13319</v>
      </c>
      <c r="F140" s="105">
        <v>76</v>
      </c>
      <c r="G140" s="105" t="s">
        <v>13818</v>
      </c>
    </row>
    <row r="141" spans="2:7" ht="26.25" thickBot="1">
      <c r="B141" s="102" t="s">
        <v>13819</v>
      </c>
      <c r="C141" s="105" t="s">
        <v>13820</v>
      </c>
      <c r="D141" s="105" t="s">
        <v>13821</v>
      </c>
      <c r="E141" s="105" t="s">
        <v>13297</v>
      </c>
      <c r="F141" s="105">
        <v>40</v>
      </c>
      <c r="G141" s="105" t="s">
        <v>13822</v>
      </c>
    </row>
    <row r="142" spans="2:7" ht="26.25" thickBot="1">
      <c r="B142" s="102" t="s">
        <v>13823</v>
      </c>
      <c r="C142" s="105" t="s">
        <v>13824</v>
      </c>
      <c r="D142" s="105" t="s">
        <v>13722</v>
      </c>
      <c r="E142" s="105" t="s">
        <v>13297</v>
      </c>
      <c r="F142" s="105">
        <v>100</v>
      </c>
      <c r="G142" s="105" t="s">
        <v>13825</v>
      </c>
    </row>
    <row r="143" spans="2:7" ht="26.25" thickBot="1">
      <c r="B143" s="102" t="s">
        <v>13826</v>
      </c>
      <c r="C143" s="105" t="s">
        <v>13827</v>
      </c>
      <c r="D143" s="105" t="s">
        <v>13828</v>
      </c>
      <c r="E143" s="105" t="s">
        <v>13319</v>
      </c>
      <c r="F143" s="105">
        <v>78</v>
      </c>
      <c r="G143" s="105" t="s">
        <v>13829</v>
      </c>
    </row>
    <row r="144" spans="2:7" ht="26.25" thickBot="1">
      <c r="B144" s="102" t="s">
        <v>13830</v>
      </c>
      <c r="C144" s="105" t="s">
        <v>13831</v>
      </c>
      <c r="D144" s="105" t="s">
        <v>13832</v>
      </c>
      <c r="E144" s="105" t="s">
        <v>13297</v>
      </c>
      <c r="F144" s="105">
        <v>36</v>
      </c>
      <c r="G144" s="105" t="s">
        <v>13833</v>
      </c>
    </row>
    <row r="145" spans="2:8" ht="26.25" thickBot="1">
      <c r="B145" s="102" t="s">
        <v>13834</v>
      </c>
      <c r="C145" s="105" t="s">
        <v>13811</v>
      </c>
      <c r="D145" s="105" t="s">
        <v>13835</v>
      </c>
      <c r="E145" s="105" t="s">
        <v>13836</v>
      </c>
      <c r="F145" s="105">
        <v>4</v>
      </c>
      <c r="G145" s="105" t="s">
        <v>13837</v>
      </c>
    </row>
    <row r="146" spans="2:8" ht="26.25" thickBot="1">
      <c r="B146" s="102" t="s">
        <v>13838</v>
      </c>
      <c r="C146" s="105" t="s">
        <v>13839</v>
      </c>
      <c r="D146" s="105" t="s">
        <v>13840</v>
      </c>
      <c r="E146" s="105" t="s">
        <v>13297</v>
      </c>
      <c r="F146" s="105">
        <v>50</v>
      </c>
      <c r="G146" s="105" t="s">
        <v>13841</v>
      </c>
    </row>
    <row r="147" spans="2:8" ht="26.25" thickBot="1">
      <c r="B147" s="102" t="s">
        <v>13842</v>
      </c>
      <c r="C147" s="105" t="s">
        <v>13843</v>
      </c>
      <c r="D147" s="105" t="s">
        <v>13844</v>
      </c>
      <c r="E147" s="105" t="s">
        <v>13297</v>
      </c>
      <c r="F147" s="105">
        <v>15</v>
      </c>
      <c r="G147" s="105" t="s">
        <v>13845</v>
      </c>
    </row>
    <row r="148" spans="2:8" ht="26.25" thickBot="1">
      <c r="B148" s="102" t="s">
        <v>13846</v>
      </c>
      <c r="C148" s="105" t="s">
        <v>13847</v>
      </c>
      <c r="D148" s="105" t="s">
        <v>13848</v>
      </c>
      <c r="E148" s="105" t="s">
        <v>13319</v>
      </c>
      <c r="F148" s="105">
        <v>100</v>
      </c>
      <c r="G148" s="105" t="s">
        <v>13849</v>
      </c>
    </row>
    <row r="149" spans="2:8" ht="26.25" thickBot="1">
      <c r="B149" s="102" t="s">
        <v>13850</v>
      </c>
      <c r="C149" s="105" t="s">
        <v>13851</v>
      </c>
      <c r="D149" s="105" t="s">
        <v>13852</v>
      </c>
      <c r="E149" s="105" t="s">
        <v>13297</v>
      </c>
      <c r="F149" s="105">
        <v>38</v>
      </c>
      <c r="G149" s="105" t="s">
        <v>13853</v>
      </c>
    </row>
    <row r="150" spans="2:8" ht="26.25" thickBot="1">
      <c r="B150" s="102" t="s">
        <v>13854</v>
      </c>
      <c r="C150" s="105" t="s">
        <v>13855</v>
      </c>
      <c r="D150" s="105" t="s">
        <v>13856</v>
      </c>
      <c r="E150" s="105" t="s">
        <v>13297</v>
      </c>
      <c r="F150" s="105">
        <v>32</v>
      </c>
      <c r="G150" s="105" t="s">
        <v>13857</v>
      </c>
    </row>
    <row r="151" spans="2:8" ht="26.25" thickBot="1">
      <c r="B151" s="102" t="s">
        <v>13858</v>
      </c>
      <c r="C151" s="105" t="s">
        <v>13859</v>
      </c>
      <c r="D151" s="105" t="s">
        <v>13860</v>
      </c>
      <c r="E151" s="105" t="s">
        <v>13310</v>
      </c>
      <c r="F151" s="105">
        <v>55</v>
      </c>
      <c r="G151" s="105" t="s">
        <v>13861</v>
      </c>
    </row>
    <row r="152" spans="2:8" ht="26.25" thickBot="1">
      <c r="B152" s="102" t="s">
        <v>13862</v>
      </c>
      <c r="C152" s="105" t="s">
        <v>13863</v>
      </c>
      <c r="D152" s="105" t="s">
        <v>13864</v>
      </c>
      <c r="E152" s="105" t="s">
        <v>13297</v>
      </c>
      <c r="F152" s="105">
        <v>8</v>
      </c>
      <c r="G152" s="105" t="s">
        <v>13865</v>
      </c>
    </row>
    <row r="153" spans="2:8" ht="26.25" thickBot="1">
      <c r="B153" s="102" t="s">
        <v>13866</v>
      </c>
      <c r="C153" s="105" t="s">
        <v>13463</v>
      </c>
      <c r="D153" s="105" t="s">
        <v>13867</v>
      </c>
      <c r="E153" s="105" t="s">
        <v>13297</v>
      </c>
      <c r="F153" s="105">
        <v>28</v>
      </c>
      <c r="G153" s="105" t="s">
        <v>13868</v>
      </c>
    </row>
    <row r="155" spans="2:8" ht="15.75" thickBot="1">
      <c r="B155" s="251" t="s">
        <v>13869</v>
      </c>
    </row>
    <row r="156" spans="2:8" ht="15.75" thickBot="1">
      <c r="B156" s="380" t="s">
        <v>467</v>
      </c>
      <c r="C156" s="381" t="s">
        <v>4</v>
      </c>
      <c r="D156" s="381" t="s">
        <v>13870</v>
      </c>
      <c r="E156" s="381" t="s">
        <v>13871</v>
      </c>
      <c r="F156" s="381" t="s">
        <v>13872</v>
      </c>
      <c r="G156" s="381" t="s">
        <v>13286</v>
      </c>
      <c r="H156" s="381" t="s">
        <v>13873</v>
      </c>
    </row>
    <row r="157" spans="2:8" ht="15.75" thickBot="1">
      <c r="B157" s="252" t="s">
        <v>13874</v>
      </c>
      <c r="C157" s="253" t="s">
        <v>13875</v>
      </c>
      <c r="D157" s="104" t="s">
        <v>13876</v>
      </c>
      <c r="E157" s="253" t="s">
        <v>13877</v>
      </c>
      <c r="F157" s="254" t="s">
        <v>13878</v>
      </c>
      <c r="G157" s="253" t="s">
        <v>13297</v>
      </c>
      <c r="H157" s="254">
        <v>49</v>
      </c>
    </row>
    <row r="158" spans="2:8" ht="15.75" thickBot="1">
      <c r="B158" s="252" t="s">
        <v>13879</v>
      </c>
      <c r="C158" s="253" t="s">
        <v>13880</v>
      </c>
      <c r="D158" s="104" t="s">
        <v>13881</v>
      </c>
      <c r="E158" s="253" t="s">
        <v>13882</v>
      </c>
      <c r="F158" s="254" t="s">
        <v>959</v>
      </c>
      <c r="G158" s="253" t="s">
        <v>13297</v>
      </c>
      <c r="H158" s="254">
        <v>100</v>
      </c>
    </row>
    <row r="159" spans="2:8" ht="15.75" thickBot="1">
      <c r="B159" s="252" t="s">
        <v>13883</v>
      </c>
      <c r="C159" s="253" t="s">
        <v>13884</v>
      </c>
      <c r="D159" s="104" t="s">
        <v>13885</v>
      </c>
      <c r="E159" s="253" t="s">
        <v>13886</v>
      </c>
      <c r="F159" s="254" t="s">
        <v>13887</v>
      </c>
      <c r="G159" s="253" t="s">
        <v>13297</v>
      </c>
      <c r="H159" s="254">
        <v>100</v>
      </c>
    </row>
    <row r="160" spans="2:8" ht="15.75" thickBot="1">
      <c r="B160" s="252" t="s">
        <v>13888</v>
      </c>
      <c r="C160" s="253" t="s">
        <v>13889</v>
      </c>
      <c r="D160" s="104" t="s">
        <v>13890</v>
      </c>
      <c r="E160" s="253" t="s">
        <v>13891</v>
      </c>
      <c r="F160" s="254" t="s">
        <v>13892</v>
      </c>
      <c r="G160" s="255" t="s">
        <v>13550</v>
      </c>
      <c r="H160" s="254">
        <v>905</v>
      </c>
    </row>
    <row r="161" spans="2:8" ht="15.75" thickBot="1">
      <c r="B161" s="252" t="s">
        <v>13893</v>
      </c>
      <c r="C161" s="253" t="s">
        <v>13889</v>
      </c>
      <c r="D161" s="104" t="s">
        <v>13894</v>
      </c>
      <c r="E161" s="253" t="s">
        <v>13895</v>
      </c>
      <c r="F161" s="254" t="s">
        <v>13892</v>
      </c>
      <c r="G161" s="255" t="s">
        <v>13550</v>
      </c>
      <c r="H161" s="254">
        <v>878</v>
      </c>
    </row>
    <row r="162" spans="2:8" ht="15.75" thickBot="1">
      <c r="B162" s="252" t="s">
        <v>13896</v>
      </c>
      <c r="C162" s="253" t="s">
        <v>13897</v>
      </c>
      <c r="D162" s="104" t="s">
        <v>13898</v>
      </c>
      <c r="E162" s="253" t="s">
        <v>13899</v>
      </c>
      <c r="F162" s="254" t="s">
        <v>13900</v>
      </c>
      <c r="G162" s="255" t="s">
        <v>13297</v>
      </c>
      <c r="H162" s="254">
        <v>100</v>
      </c>
    </row>
    <row r="163" spans="2:8" ht="15.75" thickBot="1">
      <c r="B163" s="252" t="s">
        <v>13901</v>
      </c>
      <c r="C163" s="253" t="s">
        <v>13902</v>
      </c>
      <c r="D163" s="104" t="s">
        <v>13903</v>
      </c>
      <c r="E163" s="253" t="s">
        <v>13904</v>
      </c>
      <c r="F163" s="254" t="s">
        <v>13905</v>
      </c>
      <c r="G163" s="255" t="s">
        <v>13297</v>
      </c>
      <c r="H163" s="254">
        <v>100</v>
      </c>
    </row>
    <row r="164" spans="2:8" ht="15.75" thickBot="1">
      <c r="B164" s="252" t="s">
        <v>13906</v>
      </c>
      <c r="C164" s="253" t="s">
        <v>13907</v>
      </c>
      <c r="D164" s="104" t="s">
        <v>13908</v>
      </c>
      <c r="E164" s="253" t="s">
        <v>13909</v>
      </c>
      <c r="F164" s="254" t="s">
        <v>13905</v>
      </c>
      <c r="G164" s="255" t="s">
        <v>13297</v>
      </c>
      <c r="H164" s="254">
        <v>50</v>
      </c>
    </row>
    <row r="165" spans="2:8" ht="15.75" thickBot="1">
      <c r="B165" s="252" t="s">
        <v>13910</v>
      </c>
      <c r="C165" s="253" t="s">
        <v>13911</v>
      </c>
      <c r="D165" s="104" t="s">
        <v>13912</v>
      </c>
      <c r="E165" s="253" t="s">
        <v>13913</v>
      </c>
      <c r="F165" s="254" t="s">
        <v>13914</v>
      </c>
      <c r="G165" s="255" t="s">
        <v>13297</v>
      </c>
      <c r="H165" s="254">
        <v>18</v>
      </c>
    </row>
    <row r="166" spans="2:8" ht="15.75" thickBot="1">
      <c r="B166" s="252" t="s">
        <v>13915</v>
      </c>
      <c r="C166" s="253" t="s">
        <v>13436</v>
      </c>
      <c r="D166" s="104" t="s">
        <v>13916</v>
      </c>
      <c r="E166" s="253" t="s">
        <v>13917</v>
      </c>
      <c r="F166" s="254" t="s">
        <v>13905</v>
      </c>
      <c r="G166" s="255" t="s">
        <v>13319</v>
      </c>
      <c r="H166" s="254">
        <v>100</v>
      </c>
    </row>
    <row r="167" spans="2:8" ht="15.75" thickBot="1">
      <c r="B167" s="252" t="s">
        <v>13918</v>
      </c>
      <c r="C167" s="253" t="s">
        <v>13919</v>
      </c>
      <c r="D167" s="104" t="s">
        <v>13920</v>
      </c>
      <c r="E167" s="253" t="s">
        <v>13921</v>
      </c>
      <c r="F167" s="254" t="s">
        <v>13887</v>
      </c>
      <c r="G167" s="255" t="s">
        <v>13297</v>
      </c>
      <c r="H167" s="254">
        <v>100</v>
      </c>
    </row>
    <row r="168" spans="2:8" ht="15.75" thickBot="1">
      <c r="B168" s="252" t="s">
        <v>13922</v>
      </c>
      <c r="C168" s="253" t="s">
        <v>13923</v>
      </c>
      <c r="D168" s="104" t="s">
        <v>13924</v>
      </c>
      <c r="E168" s="253" t="s">
        <v>13925</v>
      </c>
      <c r="F168" s="254" t="s">
        <v>13914</v>
      </c>
      <c r="G168" s="255" t="s">
        <v>13297</v>
      </c>
      <c r="H168" s="254">
        <v>15</v>
      </c>
    </row>
    <row r="169" spans="2:8" ht="26.25" thickBot="1">
      <c r="B169" s="252" t="s">
        <v>13926</v>
      </c>
      <c r="C169" s="253" t="s">
        <v>13927</v>
      </c>
      <c r="D169" s="104" t="s">
        <v>13928</v>
      </c>
      <c r="E169" s="253" t="s">
        <v>13929</v>
      </c>
      <c r="F169" s="254" t="s">
        <v>13914</v>
      </c>
      <c r="G169" s="255" t="s">
        <v>13297</v>
      </c>
      <c r="H169" s="254">
        <v>75</v>
      </c>
    </row>
    <row r="170" spans="2:8" ht="15.75" thickBot="1">
      <c r="B170" s="252" t="s">
        <v>13930</v>
      </c>
      <c r="C170" s="253" t="s">
        <v>13931</v>
      </c>
      <c r="D170" s="104" t="s">
        <v>13932</v>
      </c>
      <c r="E170" s="253" t="s">
        <v>13933</v>
      </c>
      <c r="F170" s="254" t="s">
        <v>13905</v>
      </c>
      <c r="G170" s="255" t="s">
        <v>13297</v>
      </c>
      <c r="H170" s="254">
        <v>75</v>
      </c>
    </row>
    <row r="171" spans="2:8" ht="15.75" thickBot="1">
      <c r="B171" s="252" t="s">
        <v>13934</v>
      </c>
      <c r="C171" s="253" t="s">
        <v>13935</v>
      </c>
      <c r="D171" s="104" t="s">
        <v>13936</v>
      </c>
      <c r="E171" s="253" t="s">
        <v>13937</v>
      </c>
      <c r="F171" s="254" t="s">
        <v>13887</v>
      </c>
      <c r="G171" s="255" t="s">
        <v>13297</v>
      </c>
      <c r="H171" s="254">
        <v>81.680000000000007</v>
      </c>
    </row>
    <row r="172" spans="2:8" ht="15.75" thickBot="1">
      <c r="B172" s="252" t="s">
        <v>13938</v>
      </c>
      <c r="C172" s="253" t="s">
        <v>13939</v>
      </c>
      <c r="D172" s="104" t="s">
        <v>13940</v>
      </c>
      <c r="E172" s="253" t="s">
        <v>13941</v>
      </c>
      <c r="F172" s="254" t="s">
        <v>13905</v>
      </c>
      <c r="G172" s="255" t="s">
        <v>13297</v>
      </c>
      <c r="H172" s="254">
        <v>96</v>
      </c>
    </row>
    <row r="173" spans="2:8" ht="15.75" thickBot="1">
      <c r="B173" s="252" t="s">
        <v>13942</v>
      </c>
      <c r="C173" s="253" t="s">
        <v>13943</v>
      </c>
      <c r="D173" s="104" t="s">
        <v>13944</v>
      </c>
      <c r="E173" s="253" t="s">
        <v>13945</v>
      </c>
      <c r="F173" s="254" t="s">
        <v>13887</v>
      </c>
      <c r="G173" s="255" t="s">
        <v>13297</v>
      </c>
      <c r="H173" s="254">
        <v>44</v>
      </c>
    </row>
    <row r="174" spans="2:8" ht="26.25" thickBot="1">
      <c r="B174" s="252" t="s">
        <v>13946</v>
      </c>
      <c r="C174" s="253" t="s">
        <v>13947</v>
      </c>
      <c r="D174" s="104" t="s">
        <v>13948</v>
      </c>
      <c r="E174" s="253" t="s">
        <v>13949</v>
      </c>
      <c r="F174" s="254" t="s">
        <v>13914</v>
      </c>
      <c r="G174" s="255" t="s">
        <v>13297</v>
      </c>
      <c r="H174" s="254">
        <v>60</v>
      </c>
    </row>
    <row r="175" spans="2:8" ht="15.75" thickBot="1">
      <c r="B175" s="252" t="s">
        <v>13950</v>
      </c>
      <c r="C175" s="253" t="s">
        <v>13951</v>
      </c>
      <c r="D175" s="104" t="s">
        <v>13952</v>
      </c>
      <c r="E175" s="253" t="s">
        <v>13953</v>
      </c>
      <c r="F175" s="254" t="s">
        <v>13905</v>
      </c>
      <c r="G175" s="255" t="s">
        <v>13297</v>
      </c>
      <c r="H175" s="254">
        <v>49</v>
      </c>
    </row>
    <row r="176" spans="2:8" ht="15.75" thickBot="1">
      <c r="B176" s="252" t="s">
        <v>13954</v>
      </c>
      <c r="C176" s="253" t="s">
        <v>13955</v>
      </c>
      <c r="D176" s="104" t="s">
        <v>13956</v>
      </c>
      <c r="E176" s="253" t="s">
        <v>13957</v>
      </c>
      <c r="F176" s="254" t="s">
        <v>13878</v>
      </c>
      <c r="G176" s="255" t="s">
        <v>13297</v>
      </c>
      <c r="H176" s="254">
        <v>80</v>
      </c>
    </row>
    <row r="177" spans="2:8" ht="15.75" thickBot="1">
      <c r="B177" s="252" t="s">
        <v>13958</v>
      </c>
      <c r="C177" s="253" t="s">
        <v>13959</v>
      </c>
      <c r="D177" s="104" t="s">
        <v>13960</v>
      </c>
      <c r="E177" s="253" t="s">
        <v>13961</v>
      </c>
      <c r="F177" s="254" t="s">
        <v>13962</v>
      </c>
      <c r="G177" s="255" t="s">
        <v>13310</v>
      </c>
      <c r="H177" s="254">
        <v>150</v>
      </c>
    </row>
    <row r="178" spans="2:8" ht="15.75" thickBot="1">
      <c r="B178" s="252" t="s">
        <v>13963</v>
      </c>
      <c r="C178" s="253" t="s">
        <v>13964</v>
      </c>
      <c r="D178" s="104" t="s">
        <v>13965</v>
      </c>
      <c r="E178" s="253" t="s">
        <v>13966</v>
      </c>
      <c r="F178" s="254" t="s">
        <v>13892</v>
      </c>
      <c r="G178" s="255" t="s">
        <v>13297</v>
      </c>
      <c r="H178" s="254">
        <v>33</v>
      </c>
    </row>
    <row r="179" spans="2:8" ht="26.25" thickBot="1">
      <c r="B179" s="252" t="s">
        <v>13967</v>
      </c>
      <c r="C179" s="253" t="s">
        <v>13968</v>
      </c>
      <c r="D179" s="104" t="s">
        <v>13969</v>
      </c>
      <c r="E179" s="253" t="s">
        <v>13970</v>
      </c>
      <c r="F179" s="254" t="s">
        <v>13892</v>
      </c>
      <c r="G179" s="255" t="s">
        <v>13297</v>
      </c>
      <c r="H179" s="254">
        <v>55</v>
      </c>
    </row>
    <row r="180" spans="2:8" ht="15.75" thickBot="1">
      <c r="B180" s="252" t="s">
        <v>13971</v>
      </c>
      <c r="C180" s="105" t="s">
        <v>13972</v>
      </c>
      <c r="D180" s="104" t="s">
        <v>13973</v>
      </c>
      <c r="E180" s="105" t="s">
        <v>13974</v>
      </c>
      <c r="F180" s="104" t="s">
        <v>13975</v>
      </c>
      <c r="G180" s="255" t="s">
        <v>13701</v>
      </c>
      <c r="H180" s="104">
        <v>290</v>
      </c>
    </row>
    <row r="181" spans="2:8" ht="15.75" thickBot="1">
      <c r="B181" s="252" t="s">
        <v>13976</v>
      </c>
      <c r="C181" s="253" t="s">
        <v>13977</v>
      </c>
      <c r="D181" s="104" t="s">
        <v>13978</v>
      </c>
      <c r="E181" s="253" t="s">
        <v>13979</v>
      </c>
      <c r="F181" s="254" t="s">
        <v>13962</v>
      </c>
      <c r="G181" s="255" t="s">
        <v>13980</v>
      </c>
      <c r="H181" s="254">
        <v>800</v>
      </c>
    </row>
    <row r="182" spans="2:8" ht="26.25" thickBot="1">
      <c r="B182" s="252" t="s">
        <v>13981</v>
      </c>
      <c r="C182" s="105" t="s">
        <v>13982</v>
      </c>
      <c r="D182" s="104" t="s">
        <v>13983</v>
      </c>
      <c r="E182" s="105" t="s">
        <v>13984</v>
      </c>
      <c r="F182" s="104" t="s">
        <v>13914</v>
      </c>
      <c r="G182" s="255" t="s">
        <v>13297</v>
      </c>
      <c r="H182" s="104">
        <v>22</v>
      </c>
    </row>
    <row r="183" spans="2:8" ht="15.75" thickBot="1">
      <c r="B183" s="252" t="s">
        <v>13985</v>
      </c>
      <c r="C183" s="105" t="s">
        <v>13972</v>
      </c>
      <c r="D183" s="104" t="s">
        <v>13986</v>
      </c>
      <c r="E183" s="105" t="s">
        <v>13987</v>
      </c>
      <c r="F183" s="104" t="s">
        <v>13988</v>
      </c>
      <c r="G183" s="255" t="s">
        <v>13701</v>
      </c>
      <c r="H183" s="104">
        <v>300</v>
      </c>
    </row>
    <row r="184" spans="2:8" ht="15.75" thickBot="1">
      <c r="B184" s="252" t="s">
        <v>13989</v>
      </c>
      <c r="C184" s="105" t="s">
        <v>13576</v>
      </c>
      <c r="D184" s="104" t="s">
        <v>13990</v>
      </c>
      <c r="E184" s="105" t="s">
        <v>13991</v>
      </c>
      <c r="F184" s="104" t="s">
        <v>13905</v>
      </c>
      <c r="G184" s="255" t="s">
        <v>13297</v>
      </c>
      <c r="H184" s="104">
        <v>100</v>
      </c>
    </row>
    <row r="185" spans="2:8" ht="15.75" thickBot="1">
      <c r="B185" s="252" t="s">
        <v>13992</v>
      </c>
      <c r="C185" s="253" t="s">
        <v>13993</v>
      </c>
      <c r="D185" s="104" t="s">
        <v>13994</v>
      </c>
      <c r="E185" s="253" t="s">
        <v>13995</v>
      </c>
      <c r="F185" s="254" t="s">
        <v>13962</v>
      </c>
      <c r="G185" s="255" t="s">
        <v>13550</v>
      </c>
      <c r="H185" s="254">
        <v>800</v>
      </c>
    </row>
    <row r="186" spans="2:8" ht="15.75" thickBot="1">
      <c r="B186" s="252" t="s">
        <v>13996</v>
      </c>
      <c r="C186" s="253" t="s">
        <v>13997</v>
      </c>
      <c r="D186" s="104" t="s">
        <v>13998</v>
      </c>
      <c r="E186" s="253" t="s">
        <v>13999</v>
      </c>
      <c r="F186" s="254" t="s">
        <v>13914</v>
      </c>
      <c r="G186" s="255" t="s">
        <v>13297</v>
      </c>
      <c r="H186" s="254">
        <v>35</v>
      </c>
    </row>
    <row r="187" spans="2:8" ht="26.25" thickBot="1">
      <c r="B187" s="252" t="s">
        <v>14000</v>
      </c>
      <c r="C187" s="253" t="s">
        <v>14001</v>
      </c>
      <c r="D187" s="104" t="s">
        <v>14002</v>
      </c>
      <c r="E187" s="253" t="s">
        <v>14003</v>
      </c>
      <c r="F187" s="254" t="s">
        <v>13914</v>
      </c>
      <c r="G187" s="255" t="s">
        <v>14004</v>
      </c>
      <c r="H187" s="254">
        <v>480</v>
      </c>
    </row>
    <row r="188" spans="2:8" ht="15.75" thickBot="1">
      <c r="B188" s="252" t="s">
        <v>14005</v>
      </c>
      <c r="C188" s="253" t="s">
        <v>14006</v>
      </c>
      <c r="D188" s="104" t="s">
        <v>14007</v>
      </c>
      <c r="E188" s="253" t="s">
        <v>14008</v>
      </c>
      <c r="F188" s="254" t="s">
        <v>13914</v>
      </c>
      <c r="G188" s="255" t="s">
        <v>13297</v>
      </c>
      <c r="H188" s="254">
        <v>31.5</v>
      </c>
    </row>
    <row r="189" spans="2:8" ht="26.25" thickBot="1">
      <c r="B189" s="252" t="s">
        <v>14009</v>
      </c>
      <c r="C189" s="253" t="s">
        <v>14010</v>
      </c>
      <c r="D189" s="104" t="s">
        <v>14011</v>
      </c>
      <c r="E189" s="253" t="s">
        <v>14012</v>
      </c>
      <c r="F189" s="254" t="s">
        <v>13914</v>
      </c>
      <c r="G189" s="255" t="s">
        <v>13297</v>
      </c>
      <c r="H189" s="254">
        <v>100</v>
      </c>
    </row>
    <row r="190" spans="2:8" ht="15.75" thickBot="1">
      <c r="B190" s="252" t="s">
        <v>14013</v>
      </c>
      <c r="C190" s="253" t="s">
        <v>14014</v>
      </c>
      <c r="D190" s="104" t="s">
        <v>14015</v>
      </c>
      <c r="E190" s="253" t="s">
        <v>14016</v>
      </c>
      <c r="F190" s="254" t="s">
        <v>13905</v>
      </c>
      <c r="G190" s="255" t="s">
        <v>13297</v>
      </c>
      <c r="H190" s="254">
        <v>41</v>
      </c>
    </row>
    <row r="191" spans="2:8" ht="15.75" thickBot="1">
      <c r="B191" s="252" t="s">
        <v>14017</v>
      </c>
      <c r="C191" s="253" t="s">
        <v>14018</v>
      </c>
      <c r="D191" s="104" t="s">
        <v>14019</v>
      </c>
      <c r="E191" s="253" t="s">
        <v>14020</v>
      </c>
      <c r="F191" s="254" t="s">
        <v>13914</v>
      </c>
      <c r="G191" s="255" t="s">
        <v>13297</v>
      </c>
      <c r="H191" s="254">
        <v>47.5</v>
      </c>
    </row>
    <row r="192" spans="2:8" ht="15.75" thickBot="1">
      <c r="B192" s="252" t="s">
        <v>14021</v>
      </c>
      <c r="C192" s="253" t="s">
        <v>14006</v>
      </c>
      <c r="D192" s="104" t="s">
        <v>14022</v>
      </c>
      <c r="E192" s="253" t="s">
        <v>14023</v>
      </c>
      <c r="F192" s="254" t="s">
        <v>13878</v>
      </c>
      <c r="G192" s="255" t="s">
        <v>13297</v>
      </c>
      <c r="H192" s="254">
        <v>46</v>
      </c>
    </row>
    <row r="193" spans="2:8" ht="15.75" thickBot="1">
      <c r="B193" s="252" t="s">
        <v>14024</v>
      </c>
      <c r="C193" s="253" t="s">
        <v>14025</v>
      </c>
      <c r="D193" s="104" t="s">
        <v>14026</v>
      </c>
      <c r="E193" s="253" t="s">
        <v>14027</v>
      </c>
      <c r="F193" s="254" t="s">
        <v>13962</v>
      </c>
      <c r="G193" s="255" t="s">
        <v>13310</v>
      </c>
      <c r="H193" s="254">
        <v>100</v>
      </c>
    </row>
    <row r="194" spans="2:8" ht="15.75" thickBot="1">
      <c r="B194" s="252" t="s">
        <v>14028</v>
      </c>
      <c r="C194" s="253" t="s">
        <v>14029</v>
      </c>
      <c r="D194" s="104" t="s">
        <v>14030</v>
      </c>
      <c r="E194" s="253" t="s">
        <v>14031</v>
      </c>
      <c r="F194" s="254" t="s">
        <v>13887</v>
      </c>
      <c r="G194" s="255" t="s">
        <v>13297</v>
      </c>
      <c r="H194" s="254">
        <v>100</v>
      </c>
    </row>
    <row r="195" spans="2:8" ht="15.75" thickBot="1">
      <c r="B195" s="252" t="s">
        <v>14032</v>
      </c>
      <c r="C195" s="253" t="s">
        <v>14033</v>
      </c>
      <c r="D195" s="104" t="s">
        <v>14034</v>
      </c>
      <c r="E195" s="253" t="s">
        <v>14035</v>
      </c>
      <c r="F195" s="254" t="s">
        <v>959</v>
      </c>
      <c r="G195" s="255" t="s">
        <v>13297</v>
      </c>
      <c r="H195" s="254">
        <v>85</v>
      </c>
    </row>
    <row r="196" spans="2:8" ht="15.75" thickBot="1">
      <c r="B196" s="252" t="s">
        <v>14036</v>
      </c>
      <c r="C196" s="253" t="s">
        <v>14037</v>
      </c>
      <c r="D196" s="104" t="s">
        <v>14038</v>
      </c>
      <c r="E196" s="253" t="s">
        <v>14039</v>
      </c>
      <c r="F196" s="254" t="s">
        <v>13905</v>
      </c>
      <c r="G196" s="255" t="s">
        <v>13297</v>
      </c>
      <c r="H196" s="254">
        <v>54</v>
      </c>
    </row>
    <row r="197" spans="2:8" ht="15.75" thickBot="1">
      <c r="B197" s="252" t="s">
        <v>14040</v>
      </c>
      <c r="C197" s="253" t="s">
        <v>14041</v>
      </c>
      <c r="D197" s="104" t="s">
        <v>14042</v>
      </c>
      <c r="E197" s="253" t="s">
        <v>14043</v>
      </c>
      <c r="F197" s="254" t="s">
        <v>13914</v>
      </c>
      <c r="G197" s="255" t="s">
        <v>14004</v>
      </c>
      <c r="H197" s="254">
        <v>56</v>
      </c>
    </row>
    <row r="198" spans="2:8" ht="15.75" thickBot="1">
      <c r="B198" s="252" t="s">
        <v>14044</v>
      </c>
      <c r="C198" s="253" t="s">
        <v>14045</v>
      </c>
      <c r="D198" s="104" t="s">
        <v>14046</v>
      </c>
      <c r="E198" s="253" t="s">
        <v>14047</v>
      </c>
      <c r="F198" s="254" t="s">
        <v>13887</v>
      </c>
      <c r="G198" s="255" t="s">
        <v>13297</v>
      </c>
      <c r="H198" s="254">
        <v>52</v>
      </c>
    </row>
    <row r="199" spans="2:8" ht="26.25" thickBot="1">
      <c r="B199" s="252" t="s">
        <v>14048</v>
      </c>
      <c r="C199" s="253" t="s">
        <v>13927</v>
      </c>
      <c r="D199" s="104" t="s">
        <v>14049</v>
      </c>
      <c r="E199" s="253" t="s">
        <v>14050</v>
      </c>
      <c r="F199" s="254" t="s">
        <v>13914</v>
      </c>
      <c r="G199" s="255" t="s">
        <v>13297</v>
      </c>
      <c r="H199" s="254">
        <v>66</v>
      </c>
    </row>
    <row r="200" spans="2:8" ht="15.75" thickBot="1">
      <c r="B200" s="252" t="s">
        <v>14051</v>
      </c>
      <c r="C200" s="253" t="s">
        <v>13350</v>
      </c>
      <c r="D200" s="104" t="s">
        <v>14052</v>
      </c>
      <c r="E200" s="253" t="s">
        <v>14039</v>
      </c>
      <c r="F200" s="254" t="s">
        <v>13878</v>
      </c>
      <c r="G200" s="255" t="s">
        <v>13319</v>
      </c>
      <c r="H200" s="254">
        <v>100</v>
      </c>
    </row>
    <row r="201" spans="2:8" ht="15.75" thickBot="1">
      <c r="B201" s="252" t="s">
        <v>14053</v>
      </c>
      <c r="C201" s="253" t="s">
        <v>14054</v>
      </c>
      <c r="D201" s="104" t="s">
        <v>14055</v>
      </c>
      <c r="E201" s="253" t="s">
        <v>14056</v>
      </c>
      <c r="F201" s="254" t="s">
        <v>13914</v>
      </c>
      <c r="G201" s="255" t="s">
        <v>13297</v>
      </c>
      <c r="H201" s="254">
        <v>100</v>
      </c>
    </row>
    <row r="202" spans="2:8" ht="15.75" thickBot="1">
      <c r="B202" s="252" t="s">
        <v>14057</v>
      </c>
      <c r="C202" s="253" t="s">
        <v>14058</v>
      </c>
      <c r="D202" s="104" t="s">
        <v>14059</v>
      </c>
      <c r="E202" s="253" t="s">
        <v>14060</v>
      </c>
      <c r="F202" s="254" t="s">
        <v>13914</v>
      </c>
      <c r="G202" s="255" t="s">
        <v>13297</v>
      </c>
      <c r="H202" s="254">
        <v>30</v>
      </c>
    </row>
    <row r="203" spans="2:8" ht="26.25" thickBot="1">
      <c r="B203" s="252" t="s">
        <v>14061</v>
      </c>
      <c r="C203" s="253" t="s">
        <v>14062</v>
      </c>
      <c r="D203" s="104" t="s">
        <v>14063</v>
      </c>
      <c r="E203" s="253" t="s">
        <v>14064</v>
      </c>
      <c r="F203" s="254" t="s">
        <v>13905</v>
      </c>
      <c r="G203" s="255" t="s">
        <v>13297</v>
      </c>
      <c r="H203" s="254">
        <v>45</v>
      </c>
    </row>
    <row r="204" spans="2:8" ht="15.75" thickBot="1">
      <c r="B204" s="252" t="s">
        <v>14065</v>
      </c>
      <c r="C204" s="253" t="s">
        <v>14066</v>
      </c>
      <c r="D204" s="104" t="s">
        <v>14067</v>
      </c>
      <c r="E204" s="253" t="s">
        <v>14068</v>
      </c>
      <c r="F204" s="254" t="s">
        <v>13905</v>
      </c>
      <c r="G204" s="255" t="s">
        <v>13980</v>
      </c>
      <c r="H204" s="254">
        <v>780</v>
      </c>
    </row>
    <row r="205" spans="2:8" ht="15.75" thickBot="1">
      <c r="B205" s="252" t="s">
        <v>14069</v>
      </c>
      <c r="C205" s="253" t="s">
        <v>14070</v>
      </c>
      <c r="D205" s="104" t="s">
        <v>14071</v>
      </c>
      <c r="E205" s="253" t="s">
        <v>14072</v>
      </c>
      <c r="F205" s="254" t="s">
        <v>13905</v>
      </c>
      <c r="G205" s="255" t="s">
        <v>13297</v>
      </c>
      <c r="H205" s="254">
        <v>100</v>
      </c>
    </row>
    <row r="206" spans="2:8" ht="15.75" thickBot="1">
      <c r="B206" s="252" t="s">
        <v>14073</v>
      </c>
      <c r="C206" s="253" t="s">
        <v>14074</v>
      </c>
      <c r="D206" s="104" t="s">
        <v>14075</v>
      </c>
      <c r="E206" s="253" t="s">
        <v>14076</v>
      </c>
      <c r="F206" s="254" t="s">
        <v>13914</v>
      </c>
      <c r="G206" s="255" t="s">
        <v>13297</v>
      </c>
      <c r="H206" s="254">
        <v>100</v>
      </c>
    </row>
    <row r="207" spans="2:8" ht="15.75" thickBot="1">
      <c r="B207" s="252" t="s">
        <v>14077</v>
      </c>
      <c r="C207" s="253" t="s">
        <v>14078</v>
      </c>
      <c r="D207" s="104" t="s">
        <v>14079</v>
      </c>
      <c r="E207" s="253" t="s">
        <v>14080</v>
      </c>
      <c r="F207" s="254" t="s">
        <v>14081</v>
      </c>
      <c r="G207" s="255" t="s">
        <v>14082</v>
      </c>
      <c r="H207" s="254" t="s">
        <v>14083</v>
      </c>
    </row>
    <row r="208" spans="2:8" ht="26.25" thickBot="1">
      <c r="B208" s="252" t="s">
        <v>14084</v>
      </c>
      <c r="C208" s="253" t="s">
        <v>14085</v>
      </c>
      <c r="D208" s="104" t="s">
        <v>14086</v>
      </c>
      <c r="E208" s="253" t="s">
        <v>14087</v>
      </c>
      <c r="F208" s="254" t="s">
        <v>13914</v>
      </c>
      <c r="G208" s="255" t="s">
        <v>13297</v>
      </c>
      <c r="H208" s="254">
        <v>51</v>
      </c>
    </row>
    <row r="209" spans="2:8" ht="15.75" thickBot="1">
      <c r="B209" s="252" t="s">
        <v>14088</v>
      </c>
      <c r="C209" s="253" t="s">
        <v>14089</v>
      </c>
      <c r="D209" s="104" t="s">
        <v>14090</v>
      </c>
      <c r="E209" s="253" t="s">
        <v>14091</v>
      </c>
      <c r="F209" s="254" t="s">
        <v>13887</v>
      </c>
      <c r="G209" s="255" t="s">
        <v>13297</v>
      </c>
      <c r="H209" s="254">
        <v>100</v>
      </c>
    </row>
    <row r="210" spans="2:8" ht="15.75" thickBot="1">
      <c r="B210" s="252" t="s">
        <v>14092</v>
      </c>
      <c r="C210" s="253" t="s">
        <v>14093</v>
      </c>
      <c r="D210" s="104" t="s">
        <v>14094</v>
      </c>
      <c r="E210" s="253" t="s">
        <v>14095</v>
      </c>
      <c r="F210" s="254" t="s">
        <v>13905</v>
      </c>
      <c r="G210" s="255" t="s">
        <v>13319</v>
      </c>
      <c r="H210" s="254">
        <v>45</v>
      </c>
    </row>
    <row r="211" spans="2:8" ht="26.25" thickBot="1">
      <c r="B211" s="252" t="s">
        <v>14096</v>
      </c>
      <c r="C211" s="253" t="s">
        <v>14097</v>
      </c>
      <c r="D211" s="104" t="s">
        <v>14098</v>
      </c>
      <c r="E211" s="253" t="s">
        <v>14099</v>
      </c>
      <c r="F211" s="254" t="s">
        <v>13887</v>
      </c>
      <c r="G211" s="255" t="s">
        <v>13297</v>
      </c>
      <c r="H211" s="254">
        <v>60</v>
      </c>
    </row>
    <row r="212" spans="2:8" ht="26.25" thickBot="1">
      <c r="B212" s="252" t="s">
        <v>14100</v>
      </c>
      <c r="C212" s="253" t="s">
        <v>14101</v>
      </c>
      <c r="D212" s="104" t="s">
        <v>14102</v>
      </c>
      <c r="E212" s="253" t="s">
        <v>14103</v>
      </c>
      <c r="F212" s="254" t="s">
        <v>13887</v>
      </c>
      <c r="G212" s="255" t="s">
        <v>13297</v>
      </c>
      <c r="H212" s="254">
        <v>70</v>
      </c>
    </row>
    <row r="213" spans="2:8" ht="26.25" thickBot="1">
      <c r="B213" s="252" t="s">
        <v>14104</v>
      </c>
      <c r="C213" s="253" t="s">
        <v>13365</v>
      </c>
      <c r="D213" s="104" t="s">
        <v>14105</v>
      </c>
      <c r="E213" s="253" t="s">
        <v>14106</v>
      </c>
      <c r="F213" s="254" t="s">
        <v>13914</v>
      </c>
      <c r="G213" s="255" t="s">
        <v>13297</v>
      </c>
      <c r="H213" s="254">
        <v>65</v>
      </c>
    </row>
    <row r="214" spans="2:8" ht="15.75" thickBot="1">
      <c r="B214" s="252" t="s">
        <v>14107</v>
      </c>
      <c r="C214" s="253" t="s">
        <v>14078</v>
      </c>
      <c r="D214" s="104" t="s">
        <v>14108</v>
      </c>
      <c r="E214" s="253" t="s">
        <v>14109</v>
      </c>
      <c r="F214" s="254" t="s">
        <v>14081</v>
      </c>
      <c r="G214" s="255" t="s">
        <v>14082</v>
      </c>
      <c r="H214" s="254">
        <v>417</v>
      </c>
    </row>
    <row r="215" spans="2:8" ht="15.75" thickBot="1">
      <c r="B215" s="252" t="s">
        <v>14110</v>
      </c>
      <c r="C215" s="253" t="s">
        <v>14111</v>
      </c>
      <c r="D215" s="104" t="s">
        <v>14112</v>
      </c>
      <c r="E215" s="253" t="s">
        <v>14113</v>
      </c>
      <c r="F215" s="254" t="s">
        <v>13914</v>
      </c>
      <c r="G215" s="255" t="s">
        <v>13297</v>
      </c>
      <c r="H215" s="254">
        <v>66.41</v>
      </c>
    </row>
    <row r="216" spans="2:8" ht="15.75" thickBot="1">
      <c r="B216" s="252" t="s">
        <v>14114</v>
      </c>
      <c r="C216" s="253" t="s">
        <v>14115</v>
      </c>
      <c r="D216" s="104" t="s">
        <v>14116</v>
      </c>
      <c r="E216" s="253" t="s">
        <v>14117</v>
      </c>
      <c r="F216" s="254" t="s">
        <v>13914</v>
      </c>
      <c r="G216" s="255" t="s">
        <v>13297</v>
      </c>
      <c r="H216" s="254">
        <v>47</v>
      </c>
    </row>
    <row r="217" spans="2:8" ht="15.75" thickBot="1">
      <c r="B217" s="252" t="s">
        <v>14118</v>
      </c>
      <c r="C217" s="253" t="s">
        <v>14119</v>
      </c>
      <c r="D217" s="104" t="s">
        <v>14120</v>
      </c>
      <c r="E217" s="253" t="s">
        <v>14121</v>
      </c>
      <c r="F217" s="254" t="s">
        <v>13914</v>
      </c>
      <c r="G217" s="255" t="s">
        <v>14004</v>
      </c>
      <c r="H217" s="254">
        <v>85</v>
      </c>
    </row>
    <row r="218" spans="2:8" ht="15.75" thickBot="1">
      <c r="B218" s="252" t="s">
        <v>14122</v>
      </c>
      <c r="C218" s="253" t="s">
        <v>14123</v>
      </c>
      <c r="D218" s="104" t="s">
        <v>14124</v>
      </c>
      <c r="E218" s="253" t="s">
        <v>14125</v>
      </c>
      <c r="F218" s="254" t="s">
        <v>13914</v>
      </c>
      <c r="G218" s="255" t="s">
        <v>13297</v>
      </c>
      <c r="H218" s="254">
        <v>71</v>
      </c>
    </row>
    <row r="219" spans="2:8" ht="15.75" thickBot="1">
      <c r="B219" s="252" t="s">
        <v>14126</v>
      </c>
      <c r="C219" s="253" t="s">
        <v>14127</v>
      </c>
      <c r="D219" s="104" t="s">
        <v>14128</v>
      </c>
      <c r="E219" s="253" t="s">
        <v>14129</v>
      </c>
      <c r="F219" s="254" t="s">
        <v>13905</v>
      </c>
      <c r="G219" s="255" t="s">
        <v>13297</v>
      </c>
      <c r="H219" s="254">
        <v>95</v>
      </c>
    </row>
    <row r="220" spans="2:8" ht="26.25" thickBot="1">
      <c r="B220" s="252" t="s">
        <v>14130</v>
      </c>
      <c r="C220" s="105" t="s">
        <v>14131</v>
      </c>
      <c r="D220" s="104" t="s">
        <v>14132</v>
      </c>
      <c r="E220" s="253" t="s">
        <v>14133</v>
      </c>
      <c r="F220" s="254" t="s">
        <v>13887</v>
      </c>
      <c r="G220" s="255" t="s">
        <v>13297</v>
      </c>
      <c r="H220" s="254">
        <v>90</v>
      </c>
    </row>
    <row r="222" spans="2:8" ht="15.75" thickBot="1">
      <c r="B222" s="149" t="s">
        <v>14134</v>
      </c>
    </row>
    <row r="223" spans="2:8" ht="15.75" thickBot="1">
      <c r="B223" s="380" t="s">
        <v>467</v>
      </c>
      <c r="C223" s="381" t="s">
        <v>4</v>
      </c>
      <c r="D223" s="381" t="s">
        <v>14135</v>
      </c>
      <c r="E223" s="381" t="s">
        <v>13286</v>
      </c>
      <c r="F223" s="381" t="s">
        <v>13871</v>
      </c>
      <c r="G223" s="381" t="s">
        <v>13872</v>
      </c>
      <c r="H223" s="381" t="s">
        <v>13287</v>
      </c>
    </row>
    <row r="224" spans="2:8" ht="26.25" thickBot="1">
      <c r="B224" s="256" t="s">
        <v>13874</v>
      </c>
      <c r="C224" s="253" t="s">
        <v>14136</v>
      </c>
      <c r="D224" s="253" t="s">
        <v>14137</v>
      </c>
      <c r="E224" s="253" t="s">
        <v>13292</v>
      </c>
      <c r="F224" s="253" t="s">
        <v>14138</v>
      </c>
      <c r="G224" s="257" t="s">
        <v>13900</v>
      </c>
      <c r="H224" s="253">
        <v>2</v>
      </c>
    </row>
    <row r="225" spans="2:9" ht="26.25" thickBot="1">
      <c r="B225" s="256" t="s">
        <v>13879</v>
      </c>
      <c r="C225" s="253" t="s">
        <v>14139</v>
      </c>
      <c r="D225" s="253" t="s">
        <v>14140</v>
      </c>
      <c r="E225" s="253" t="s">
        <v>13292</v>
      </c>
      <c r="F225" s="253" t="s">
        <v>14141</v>
      </c>
      <c r="G225" s="257" t="s">
        <v>13905</v>
      </c>
      <c r="H225" s="253">
        <v>4</v>
      </c>
    </row>
    <row r="226" spans="2:9" ht="26.25" thickBot="1">
      <c r="B226" s="256" t="s">
        <v>13883</v>
      </c>
      <c r="C226" s="253" t="s">
        <v>14142</v>
      </c>
      <c r="D226" s="253" t="s">
        <v>14143</v>
      </c>
      <c r="E226" s="253" t="s">
        <v>13292</v>
      </c>
      <c r="F226" s="253" t="s">
        <v>14144</v>
      </c>
      <c r="G226" s="257" t="s">
        <v>13892</v>
      </c>
      <c r="H226" s="253">
        <v>10</v>
      </c>
    </row>
    <row r="227" spans="2:9" ht="26.25" thickBot="1">
      <c r="B227" s="256" t="s">
        <v>13888</v>
      </c>
      <c r="C227" s="253" t="s">
        <v>14145</v>
      </c>
      <c r="D227" s="253" t="s">
        <v>14146</v>
      </c>
      <c r="E227" s="253" t="s">
        <v>13292</v>
      </c>
      <c r="F227" s="253" t="s">
        <v>14147</v>
      </c>
      <c r="G227" s="257" t="s">
        <v>13905</v>
      </c>
      <c r="H227" s="253">
        <v>10</v>
      </c>
    </row>
    <row r="228" spans="2:9" ht="26.25" thickBot="1">
      <c r="B228" s="256" t="s">
        <v>13893</v>
      </c>
      <c r="C228" s="253" t="s">
        <v>14148</v>
      </c>
      <c r="D228" s="253" t="s">
        <v>14149</v>
      </c>
      <c r="E228" s="253" t="s">
        <v>13292</v>
      </c>
      <c r="F228" s="253" t="s">
        <v>14150</v>
      </c>
      <c r="G228" s="257" t="s">
        <v>13892</v>
      </c>
      <c r="H228" s="253">
        <v>10</v>
      </c>
    </row>
    <row r="229" spans="2:9" ht="26.25" thickBot="1">
      <c r="B229" s="256" t="s">
        <v>13896</v>
      </c>
      <c r="C229" s="253" t="s">
        <v>14151</v>
      </c>
      <c r="D229" s="253" t="s">
        <v>14152</v>
      </c>
      <c r="E229" s="253" t="s">
        <v>13292</v>
      </c>
      <c r="F229" s="253" t="s">
        <v>14153</v>
      </c>
      <c r="G229" s="257" t="s">
        <v>13892</v>
      </c>
      <c r="H229" s="253">
        <v>8</v>
      </c>
    </row>
    <row r="230" spans="2:9" ht="26.25" thickBot="1">
      <c r="B230" s="256" t="s">
        <v>13901</v>
      </c>
      <c r="C230" s="253" t="s">
        <v>14154</v>
      </c>
      <c r="D230" s="253" t="s">
        <v>14155</v>
      </c>
      <c r="E230" s="253" t="s">
        <v>13292</v>
      </c>
      <c r="F230" s="253" t="s">
        <v>14156</v>
      </c>
      <c r="G230" s="257" t="s">
        <v>13892</v>
      </c>
      <c r="H230" s="253">
        <v>10</v>
      </c>
    </row>
    <row r="232" spans="2:9" ht="15.75" thickBot="1">
      <c r="B232" s="251" t="s">
        <v>14157</v>
      </c>
    </row>
    <row r="233" spans="2:9" ht="15.75" thickBot="1">
      <c r="B233" s="380" t="s">
        <v>467</v>
      </c>
      <c r="C233" s="381" t="s">
        <v>4</v>
      </c>
      <c r="D233" s="381" t="s">
        <v>13870</v>
      </c>
      <c r="E233" s="381" t="s">
        <v>13286</v>
      </c>
      <c r="F233" s="381" t="s">
        <v>13871</v>
      </c>
      <c r="G233" s="381" t="s">
        <v>13872</v>
      </c>
      <c r="H233" s="381" t="s">
        <v>14158</v>
      </c>
    </row>
    <row r="234" spans="2:9" ht="15.75" thickBot="1">
      <c r="B234" s="252" t="s">
        <v>13874</v>
      </c>
      <c r="C234" s="253" t="s">
        <v>14159</v>
      </c>
      <c r="D234" s="104" t="s">
        <v>14160</v>
      </c>
      <c r="E234" s="254" t="s">
        <v>13297</v>
      </c>
      <c r="F234" s="253" t="s">
        <v>14161</v>
      </c>
      <c r="G234" s="258" t="s">
        <v>13892</v>
      </c>
      <c r="H234" s="259" t="s">
        <v>14162</v>
      </c>
    </row>
    <row r="235" spans="2:9" ht="15.75" thickBot="1">
      <c r="B235" s="252" t="s">
        <v>13879</v>
      </c>
      <c r="C235" s="253" t="s">
        <v>14163</v>
      </c>
      <c r="D235" s="104" t="s">
        <v>14164</v>
      </c>
      <c r="E235" s="254" t="s">
        <v>14165</v>
      </c>
      <c r="F235" s="253" t="s">
        <v>14166</v>
      </c>
      <c r="G235" s="258" t="s">
        <v>13887</v>
      </c>
      <c r="H235" s="254">
        <v>10.5</v>
      </c>
    </row>
    <row r="237" spans="2:9" ht="15.75" thickBot="1">
      <c r="B237" s="251" t="s">
        <v>14167</v>
      </c>
    </row>
    <row r="238" spans="2:9" ht="51.75" thickBot="1">
      <c r="B238" s="380" t="s">
        <v>467</v>
      </c>
      <c r="C238" s="381" t="s">
        <v>4</v>
      </c>
      <c r="D238" s="381" t="s">
        <v>13870</v>
      </c>
      <c r="E238" s="381" t="s">
        <v>14168</v>
      </c>
      <c r="F238" s="381" t="s">
        <v>13286</v>
      </c>
      <c r="G238" s="381" t="s">
        <v>13871</v>
      </c>
      <c r="H238" s="381" t="s">
        <v>14169</v>
      </c>
      <c r="I238" s="381" t="s">
        <v>14158</v>
      </c>
    </row>
    <row r="239" spans="2:9" ht="51.75" thickBot="1">
      <c r="B239" s="252" t="s">
        <v>13874</v>
      </c>
      <c r="C239" s="253" t="s">
        <v>14170</v>
      </c>
      <c r="D239" s="254" t="s">
        <v>14171</v>
      </c>
      <c r="E239" s="253" t="s">
        <v>14172</v>
      </c>
      <c r="F239" s="254" t="s">
        <v>13297</v>
      </c>
      <c r="G239" s="253" t="s">
        <v>14173</v>
      </c>
      <c r="H239" s="258" t="s">
        <v>14174</v>
      </c>
      <c r="I239" s="254">
        <v>29</v>
      </c>
    </row>
    <row r="241" spans="2:9" ht="15.75" thickBot="1">
      <c r="B241" s="251" t="s">
        <v>14175</v>
      </c>
    </row>
    <row r="242" spans="2:9" ht="15.75" thickBot="1">
      <c r="B242" s="380" t="s">
        <v>467</v>
      </c>
      <c r="C242" s="381" t="s">
        <v>4</v>
      </c>
      <c r="D242" s="381" t="s">
        <v>14176</v>
      </c>
      <c r="E242" s="381" t="s">
        <v>13286</v>
      </c>
      <c r="F242" s="381" t="s">
        <v>13871</v>
      </c>
      <c r="G242" s="381" t="s">
        <v>13872</v>
      </c>
      <c r="H242" s="381" t="s">
        <v>13287</v>
      </c>
    </row>
    <row r="243" spans="2:9" ht="26.25" thickBot="1">
      <c r="B243" s="252" t="s">
        <v>13874</v>
      </c>
      <c r="C243" s="253" t="s">
        <v>14177</v>
      </c>
      <c r="D243" s="254" t="s">
        <v>14178</v>
      </c>
      <c r="E243" s="254" t="s">
        <v>13980</v>
      </c>
      <c r="F243" s="253" t="s">
        <v>14179</v>
      </c>
      <c r="G243" s="254" t="s">
        <v>13892</v>
      </c>
      <c r="H243" s="254">
        <v>720</v>
      </c>
    </row>
    <row r="244" spans="2:9" ht="15.75" thickBot="1">
      <c r="B244" s="252" t="s">
        <v>13879</v>
      </c>
      <c r="C244" s="253" t="s">
        <v>14180</v>
      </c>
      <c r="D244" s="254" t="s">
        <v>14181</v>
      </c>
      <c r="E244" s="254" t="s">
        <v>13319</v>
      </c>
      <c r="F244" s="253" t="s">
        <v>14182</v>
      </c>
      <c r="G244" s="254" t="s">
        <v>13905</v>
      </c>
      <c r="H244" s="254">
        <v>100</v>
      </c>
    </row>
    <row r="246" spans="2:9" ht="15.75" thickBot="1">
      <c r="B246" s="149" t="s">
        <v>14183</v>
      </c>
    </row>
    <row r="247" spans="2:9">
      <c r="B247" s="482" t="s">
        <v>467</v>
      </c>
      <c r="C247" s="482" t="s">
        <v>14184</v>
      </c>
      <c r="D247" s="482" t="s">
        <v>13870</v>
      </c>
      <c r="E247" s="482" t="s">
        <v>13286</v>
      </c>
      <c r="F247" s="482" t="s">
        <v>13871</v>
      </c>
      <c r="G247" s="482" t="s">
        <v>13872</v>
      </c>
      <c r="H247" s="482" t="s">
        <v>14185</v>
      </c>
      <c r="I247" s="482" t="s">
        <v>14186</v>
      </c>
    </row>
    <row r="248" spans="2:9" ht="15.75" thickBot="1">
      <c r="B248" s="483"/>
      <c r="C248" s="483"/>
      <c r="D248" s="483"/>
      <c r="E248" s="483"/>
      <c r="F248" s="483"/>
      <c r="G248" s="483"/>
      <c r="H248" s="483"/>
      <c r="I248" s="483"/>
    </row>
    <row r="249" spans="2:9" ht="26.25" thickBot="1">
      <c r="B249" s="260" t="s">
        <v>13289</v>
      </c>
      <c r="C249" s="105" t="s">
        <v>14187</v>
      </c>
      <c r="D249" s="105" t="s">
        <v>14188</v>
      </c>
      <c r="E249" s="105" t="s">
        <v>13297</v>
      </c>
      <c r="F249" s="105" t="s">
        <v>13882</v>
      </c>
      <c r="G249" s="105" t="s">
        <v>959</v>
      </c>
      <c r="H249" s="105" t="s">
        <v>14189</v>
      </c>
      <c r="I249" s="105" t="s">
        <v>14190</v>
      </c>
    </row>
    <row r="250" spans="2:9" ht="26.25" thickBot="1">
      <c r="B250" s="260" t="s">
        <v>13294</v>
      </c>
      <c r="C250" s="105" t="s">
        <v>14191</v>
      </c>
      <c r="D250" s="105" t="s">
        <v>14192</v>
      </c>
      <c r="E250" s="105" t="s">
        <v>13297</v>
      </c>
      <c r="F250" s="105" t="s">
        <v>14193</v>
      </c>
      <c r="G250" s="105" t="s">
        <v>13914</v>
      </c>
      <c r="H250" s="105" t="s">
        <v>14194</v>
      </c>
      <c r="I250" s="105" t="s">
        <v>14195</v>
      </c>
    </row>
    <row r="252" spans="2:9" ht="15.75" thickBot="1">
      <c r="B252" s="149" t="s">
        <v>14196</v>
      </c>
    </row>
    <row r="253" spans="2:9" ht="26.25" thickBot="1">
      <c r="B253" s="380" t="s">
        <v>467</v>
      </c>
      <c r="C253" s="381" t="s">
        <v>14197</v>
      </c>
      <c r="D253" s="381" t="s">
        <v>14198</v>
      </c>
      <c r="E253" s="381" t="s">
        <v>14199</v>
      </c>
      <c r="F253" s="381" t="s">
        <v>13286</v>
      </c>
      <c r="G253" s="381" t="s">
        <v>13871</v>
      </c>
      <c r="H253" s="381" t="s">
        <v>13872</v>
      </c>
      <c r="I253" s="381" t="s">
        <v>14200</v>
      </c>
    </row>
    <row r="254" spans="2:9" ht="15.75" thickBot="1">
      <c r="B254" s="117">
        <v>1</v>
      </c>
      <c r="C254" s="253" t="s">
        <v>14201</v>
      </c>
      <c r="D254" s="253" t="s">
        <v>14202</v>
      </c>
      <c r="E254" s="261">
        <v>43794</v>
      </c>
      <c r="F254" s="253" t="s">
        <v>14203</v>
      </c>
      <c r="G254" s="253" t="s">
        <v>14204</v>
      </c>
      <c r="H254" s="253" t="s">
        <v>13914</v>
      </c>
      <c r="I254" s="253">
        <v>10</v>
      </c>
    </row>
    <row r="256" spans="2:9" ht="15.75" thickBot="1">
      <c r="B256" s="251" t="s">
        <v>14205</v>
      </c>
    </row>
    <row r="257" spans="2:8" ht="15.75" thickBot="1">
      <c r="B257" s="380" t="s">
        <v>467</v>
      </c>
      <c r="C257" s="381" t="s">
        <v>4</v>
      </c>
      <c r="D257" s="381" t="s">
        <v>14206</v>
      </c>
      <c r="E257" s="381" t="s">
        <v>13286</v>
      </c>
      <c r="F257" s="381" t="s">
        <v>13871</v>
      </c>
      <c r="G257" s="381" t="s">
        <v>13872</v>
      </c>
      <c r="H257" s="381" t="s">
        <v>13287</v>
      </c>
    </row>
    <row r="258" spans="2:8" ht="26.25" thickBot="1">
      <c r="B258" s="260" t="s">
        <v>13289</v>
      </c>
      <c r="C258" s="105" t="s">
        <v>13911</v>
      </c>
      <c r="D258" s="105" t="s">
        <v>14207</v>
      </c>
      <c r="E258" s="105" t="s">
        <v>13297</v>
      </c>
      <c r="F258" s="105" t="s">
        <v>14208</v>
      </c>
      <c r="G258" s="105" t="s">
        <v>13914</v>
      </c>
      <c r="H258" s="105">
        <v>6</v>
      </c>
    </row>
    <row r="259" spans="2:8" ht="26.25" thickBot="1">
      <c r="B259" s="260" t="s">
        <v>13294</v>
      </c>
      <c r="C259" s="105" t="s">
        <v>14209</v>
      </c>
      <c r="D259" s="105" t="s">
        <v>14210</v>
      </c>
      <c r="E259" s="105" t="s">
        <v>13297</v>
      </c>
      <c r="F259" s="105" t="s">
        <v>14211</v>
      </c>
      <c r="G259" s="105" t="s">
        <v>13892</v>
      </c>
      <c r="H259" s="105">
        <v>8</v>
      </c>
    </row>
  </sheetData>
  <mergeCells count="8">
    <mergeCell ref="H247:H248"/>
    <mergeCell ref="I247:I248"/>
    <mergeCell ref="B247:B248"/>
    <mergeCell ref="C247:C248"/>
    <mergeCell ref="D247:D248"/>
    <mergeCell ref="E247:E248"/>
    <mergeCell ref="F247:F248"/>
    <mergeCell ref="G247:G248"/>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53FE-201A-4218-8509-AF7E6940EEA5}">
  <dimension ref="B1:C25"/>
  <sheetViews>
    <sheetView showGridLines="0" workbookViewId="0">
      <selection activeCell="E11" sqref="E11"/>
    </sheetView>
  </sheetViews>
  <sheetFormatPr baseColWidth="10" defaultColWidth="11.5703125" defaultRowHeight="14.25"/>
  <cols>
    <col min="1" max="1" width="11.5703125" style="5"/>
    <col min="2" max="2" width="19.7109375" style="5" customWidth="1"/>
    <col min="3" max="3" width="30.42578125" style="5" customWidth="1"/>
    <col min="4" max="16384" width="11.5703125" style="5"/>
  </cols>
  <sheetData>
    <row r="1" spans="2:3" ht="18.75">
      <c r="B1" s="88" t="s">
        <v>77</v>
      </c>
    </row>
    <row r="2" spans="2:3">
      <c r="B2" s="15"/>
    </row>
    <row r="3" spans="2:3">
      <c r="B3" s="89" t="s">
        <v>14213</v>
      </c>
      <c r="C3" s="90" t="s">
        <v>14232</v>
      </c>
    </row>
    <row r="4" spans="2:3">
      <c r="B4" s="89" t="s">
        <v>14214</v>
      </c>
      <c r="C4" s="90" t="s">
        <v>14233</v>
      </c>
    </row>
    <row r="5" spans="2:3">
      <c r="B5" s="89" t="s">
        <v>14215</v>
      </c>
      <c r="C5" s="90" t="s">
        <v>14234</v>
      </c>
    </row>
    <row r="6" spans="2:3">
      <c r="B6" s="89" t="s">
        <v>14216</v>
      </c>
      <c r="C6" s="90" t="s">
        <v>14235</v>
      </c>
    </row>
    <row r="7" spans="2:3">
      <c r="B7" s="89" t="s">
        <v>14217</v>
      </c>
      <c r="C7" s="90" t="s">
        <v>14236</v>
      </c>
    </row>
    <row r="8" spans="2:3">
      <c r="B8" s="89" t="s">
        <v>14218</v>
      </c>
      <c r="C8" s="90" t="s">
        <v>14237</v>
      </c>
    </row>
    <row r="9" spans="2:3">
      <c r="B9" s="89" t="s">
        <v>14219</v>
      </c>
      <c r="C9" s="90" t="s">
        <v>14238</v>
      </c>
    </row>
    <row r="10" spans="2:3">
      <c r="B10" s="89" t="s">
        <v>14220</v>
      </c>
      <c r="C10" s="90" t="s">
        <v>14239</v>
      </c>
    </row>
    <row r="11" spans="2:3">
      <c r="B11" s="89" t="s">
        <v>14221</v>
      </c>
      <c r="C11" s="90" t="s">
        <v>14240</v>
      </c>
    </row>
    <row r="12" spans="2:3">
      <c r="B12" s="89" t="s">
        <v>14222</v>
      </c>
      <c r="C12" s="90" t="s">
        <v>14241</v>
      </c>
    </row>
    <row r="13" spans="2:3">
      <c r="B13" s="89" t="s">
        <v>14223</v>
      </c>
      <c r="C13" s="90" t="s">
        <v>14242</v>
      </c>
    </row>
    <row r="14" spans="2:3">
      <c r="B14" s="89" t="s">
        <v>14224</v>
      </c>
      <c r="C14" s="90" t="s">
        <v>14243</v>
      </c>
    </row>
    <row r="15" spans="2:3">
      <c r="B15" s="89" t="s">
        <v>14225</v>
      </c>
      <c r="C15" s="90" t="s">
        <v>14244</v>
      </c>
    </row>
    <row r="16" spans="2:3">
      <c r="B16" s="89" t="s">
        <v>14226</v>
      </c>
      <c r="C16" s="90" t="s">
        <v>14245</v>
      </c>
    </row>
    <row r="17" spans="2:3">
      <c r="B17" s="89" t="s">
        <v>14227</v>
      </c>
      <c r="C17" s="90" t="s">
        <v>14246</v>
      </c>
    </row>
    <row r="18" spans="2:3">
      <c r="B18" s="89" t="s">
        <v>14228</v>
      </c>
      <c r="C18" s="90" t="s">
        <v>14247</v>
      </c>
    </row>
    <row r="19" spans="2:3">
      <c r="B19" s="89" t="s">
        <v>14229</v>
      </c>
      <c r="C19" s="90" t="s">
        <v>14248</v>
      </c>
    </row>
    <row r="20" spans="2:3">
      <c r="B20" s="89" t="s">
        <v>14230</v>
      </c>
      <c r="C20" s="90" t="s">
        <v>14249</v>
      </c>
    </row>
    <row r="21" spans="2:3">
      <c r="B21" s="89" t="s">
        <v>14231</v>
      </c>
      <c r="C21" s="90" t="s">
        <v>14250</v>
      </c>
    </row>
    <row r="22" spans="2:3">
      <c r="B22" s="89" t="s">
        <v>14255</v>
      </c>
      <c r="C22" s="90" t="s">
        <v>14251</v>
      </c>
    </row>
    <row r="23" spans="2:3">
      <c r="B23" s="89" t="s">
        <v>14256</v>
      </c>
      <c r="C23" s="90" t="s">
        <v>14252</v>
      </c>
    </row>
    <row r="24" spans="2:3">
      <c r="B24" s="89" t="s">
        <v>14257</v>
      </c>
      <c r="C24" s="5" t="s">
        <v>14253</v>
      </c>
    </row>
    <row r="25" spans="2:3">
      <c r="B25" s="89" t="s">
        <v>14258</v>
      </c>
      <c r="C25" s="5" t="s">
        <v>14254</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0"/>
  <sheetViews>
    <sheetView showGridLines="0" zoomScaleNormal="100" workbookViewId="0">
      <pane ySplit="4" topLeftCell="A5" activePane="bottomLeft" state="frozen"/>
      <selection activeCell="B2" sqref="B2"/>
      <selection pane="bottomLeft" activeCell="G54" sqref="G54"/>
    </sheetView>
  </sheetViews>
  <sheetFormatPr baseColWidth="10" defaultColWidth="11.5703125" defaultRowHeight="14.25"/>
  <cols>
    <col min="1" max="1" width="16.42578125" style="5" customWidth="1"/>
    <col min="2" max="2" width="24.140625" style="9" customWidth="1"/>
    <col min="3" max="4" width="17.42578125" style="7" bestFit="1" customWidth="1"/>
    <col min="5" max="6" width="16.28515625" style="7" bestFit="1" customWidth="1"/>
    <col min="7" max="7" width="17.140625" style="7" customWidth="1"/>
    <col min="8" max="8" width="16.28515625" style="7" bestFit="1" customWidth="1"/>
    <col min="9" max="9" width="18.42578125" style="7" bestFit="1" customWidth="1"/>
    <col min="10" max="10" width="17.85546875" style="7" customWidth="1"/>
    <col min="11" max="11" width="15.140625" style="7" bestFit="1" customWidth="1"/>
    <col min="12" max="16384" width="11.5703125" style="5"/>
  </cols>
  <sheetData>
    <row r="1" spans="1:11">
      <c r="A1" s="5" t="s">
        <v>75</v>
      </c>
      <c r="B1" s="9" t="s">
        <v>53</v>
      </c>
    </row>
    <row r="2" spans="1:11">
      <c r="A2" s="5" t="s">
        <v>76</v>
      </c>
      <c r="B2" s="86">
        <v>2019</v>
      </c>
    </row>
    <row r="3" spans="1:11">
      <c r="B3" s="484" t="s">
        <v>0</v>
      </c>
      <c r="C3" s="485" t="s">
        <v>1</v>
      </c>
      <c r="D3" s="485"/>
      <c r="E3" s="485"/>
      <c r="F3" s="485" t="s">
        <v>2</v>
      </c>
      <c r="G3" s="485"/>
      <c r="H3" s="485"/>
      <c r="I3" s="485" t="s">
        <v>3</v>
      </c>
      <c r="J3" s="485"/>
      <c r="K3" s="485"/>
    </row>
    <row r="4" spans="1:11" ht="18.600000000000001" customHeight="1">
      <c r="B4" s="484"/>
      <c r="C4" s="73" t="s">
        <v>4</v>
      </c>
      <c r="D4" s="73" t="s">
        <v>5</v>
      </c>
      <c r="E4" s="73" t="s">
        <v>6</v>
      </c>
      <c r="F4" s="73" t="s">
        <v>4</v>
      </c>
      <c r="G4" s="73" t="s">
        <v>5</v>
      </c>
      <c r="H4" s="73" t="s">
        <v>6</v>
      </c>
      <c r="I4" s="73" t="s">
        <v>4</v>
      </c>
      <c r="J4" s="73" t="s">
        <v>5</v>
      </c>
      <c r="K4" s="73" t="s">
        <v>6</v>
      </c>
    </row>
    <row r="5" spans="1:11" s="17" customFormat="1" ht="18.600000000000001" customHeight="1">
      <c r="B5" s="45" t="s">
        <v>7</v>
      </c>
      <c r="C5" s="22">
        <f t="shared" ref="C5:J5" si="0">SUM(C6:C8)</f>
        <v>19072799185</v>
      </c>
      <c r="D5" s="22">
        <f t="shared" si="0"/>
        <v>20504661234</v>
      </c>
      <c r="E5" s="22">
        <f t="shared" si="0"/>
        <v>-1431862049</v>
      </c>
      <c r="F5" s="22">
        <f t="shared" si="0"/>
        <v>1431862050</v>
      </c>
      <c r="G5" s="64">
        <f t="shared" si="0"/>
        <v>0</v>
      </c>
      <c r="H5" s="22">
        <f t="shared" si="0"/>
        <v>1431862050</v>
      </c>
      <c r="I5" s="22">
        <f t="shared" si="0"/>
        <v>20504661235</v>
      </c>
      <c r="J5" s="64">
        <f t="shared" si="0"/>
        <v>20504661234</v>
      </c>
      <c r="K5" s="64">
        <f>SUM(K6:K8)</f>
        <v>1</v>
      </c>
    </row>
    <row r="6" spans="1:11">
      <c r="B6" s="27" t="s">
        <v>8</v>
      </c>
      <c r="C6" s="21">
        <v>10558373075</v>
      </c>
      <c r="D6" s="21">
        <v>11990235125</v>
      </c>
      <c r="E6" s="21">
        <f>+C6-D6</f>
        <v>-1431862050</v>
      </c>
      <c r="F6" s="21">
        <v>1431862050</v>
      </c>
      <c r="G6" s="21">
        <v>0</v>
      </c>
      <c r="H6" s="21">
        <f>+F6-G6</f>
        <v>1431862050</v>
      </c>
      <c r="I6" s="21">
        <f>+F6+C6</f>
        <v>11990235125</v>
      </c>
      <c r="J6" s="21">
        <f>G6+D6</f>
        <v>11990235125</v>
      </c>
      <c r="K6" s="21">
        <f>+I6-J6</f>
        <v>0</v>
      </c>
    </row>
    <row r="7" spans="1:11" s="6" customFormat="1">
      <c r="B7" s="30" t="s">
        <v>9</v>
      </c>
      <c r="C7" s="19">
        <v>8506926110</v>
      </c>
      <c r="D7" s="19">
        <v>8506926109</v>
      </c>
      <c r="E7" s="19">
        <f t="shared" ref="E7:E49" si="1">+C7-D7</f>
        <v>1</v>
      </c>
      <c r="F7" s="19">
        <v>0</v>
      </c>
      <c r="G7" s="19">
        <v>0</v>
      </c>
      <c r="H7" s="19">
        <f t="shared" ref="H7:H8" si="2">+F7-G7</f>
        <v>0</v>
      </c>
      <c r="I7" s="19">
        <f t="shared" ref="I7:I49" si="3">+F7+C7</f>
        <v>8506926110</v>
      </c>
      <c r="J7" s="19">
        <f t="shared" ref="J7:J49" si="4">G7+D7</f>
        <v>8506926109</v>
      </c>
      <c r="K7" s="19">
        <f t="shared" ref="K7:K8" si="5">+I7-J7</f>
        <v>1</v>
      </c>
    </row>
    <row r="8" spans="1:11">
      <c r="B8" s="27" t="s">
        <v>10</v>
      </c>
      <c r="C8" s="21">
        <v>7500000</v>
      </c>
      <c r="D8" s="21">
        <v>7500000</v>
      </c>
      <c r="E8" s="21">
        <f t="shared" si="1"/>
        <v>0</v>
      </c>
      <c r="F8" s="21">
        <v>0</v>
      </c>
      <c r="G8" s="21">
        <v>0</v>
      </c>
      <c r="H8" s="21">
        <f t="shared" si="2"/>
        <v>0</v>
      </c>
      <c r="I8" s="21">
        <f t="shared" si="3"/>
        <v>7500000</v>
      </c>
      <c r="J8" s="21">
        <f t="shared" si="4"/>
        <v>7500000</v>
      </c>
      <c r="K8" s="21">
        <f t="shared" si="5"/>
        <v>0</v>
      </c>
    </row>
    <row r="9" spans="1:11" s="17" customFormat="1">
      <c r="B9" s="45" t="s">
        <v>11</v>
      </c>
      <c r="C9" s="22">
        <f t="shared" ref="C9:H9" si="6">SUM(C10:C27)</f>
        <v>74532880491</v>
      </c>
      <c r="D9" s="22">
        <f t="shared" si="6"/>
        <v>85928503808</v>
      </c>
      <c r="E9" s="22">
        <f t="shared" si="6"/>
        <v>-11395623317</v>
      </c>
      <c r="F9" s="22">
        <f t="shared" si="6"/>
        <v>11518552723</v>
      </c>
      <c r="G9" s="22">
        <f t="shared" si="6"/>
        <v>0</v>
      </c>
      <c r="H9" s="22">
        <f t="shared" si="6"/>
        <v>11518552723</v>
      </c>
      <c r="I9" s="22">
        <f t="shared" si="3"/>
        <v>86051433214</v>
      </c>
      <c r="J9" s="22">
        <f t="shared" si="4"/>
        <v>85928503808</v>
      </c>
      <c r="K9" s="22">
        <f>SUM(K10:K27)</f>
        <v>122929406</v>
      </c>
    </row>
    <row r="10" spans="1:11" ht="42.75">
      <c r="B10" s="27" t="s">
        <v>12</v>
      </c>
      <c r="C10" s="21">
        <v>0</v>
      </c>
      <c r="D10" s="21">
        <v>0</v>
      </c>
      <c r="E10" s="21">
        <f t="shared" si="1"/>
        <v>0</v>
      </c>
      <c r="F10" s="21">
        <v>0</v>
      </c>
      <c r="G10" s="21">
        <v>0</v>
      </c>
      <c r="H10" s="21">
        <f t="shared" ref="H10:H49" si="7">+F10-G10</f>
        <v>0</v>
      </c>
      <c r="I10" s="21">
        <f t="shared" si="3"/>
        <v>0</v>
      </c>
      <c r="J10" s="21">
        <f t="shared" si="4"/>
        <v>0</v>
      </c>
      <c r="K10" s="21">
        <f t="shared" ref="K10:K27" si="8">+I10-J10</f>
        <v>0</v>
      </c>
    </row>
    <row r="11" spans="1:11" s="6" customFormat="1">
      <c r="B11" s="30" t="s">
        <v>13</v>
      </c>
      <c r="C11" s="19">
        <v>2978051352</v>
      </c>
      <c r="D11" s="19">
        <v>2978366352</v>
      </c>
      <c r="E11" s="19">
        <f t="shared" si="1"/>
        <v>-315000</v>
      </c>
      <c r="F11" s="19">
        <v>0</v>
      </c>
      <c r="G11" s="19">
        <v>0</v>
      </c>
      <c r="H11" s="19">
        <f t="shared" si="7"/>
        <v>0</v>
      </c>
      <c r="I11" s="19">
        <f t="shared" si="3"/>
        <v>2978051352</v>
      </c>
      <c r="J11" s="19">
        <f t="shared" si="4"/>
        <v>2978366352</v>
      </c>
      <c r="K11" s="19">
        <f t="shared" si="8"/>
        <v>-315000</v>
      </c>
    </row>
    <row r="12" spans="1:11">
      <c r="B12" s="27" t="s">
        <v>14</v>
      </c>
      <c r="C12" s="21">
        <v>0</v>
      </c>
      <c r="D12" s="21">
        <v>1250</v>
      </c>
      <c r="E12" s="21">
        <f t="shared" si="1"/>
        <v>-1250</v>
      </c>
      <c r="F12" s="21">
        <v>0</v>
      </c>
      <c r="G12" s="21">
        <v>0</v>
      </c>
      <c r="H12" s="21">
        <f t="shared" si="7"/>
        <v>0</v>
      </c>
      <c r="I12" s="21">
        <f t="shared" si="3"/>
        <v>0</v>
      </c>
      <c r="J12" s="21">
        <f t="shared" si="4"/>
        <v>1250</v>
      </c>
      <c r="K12" s="21">
        <f t="shared" si="8"/>
        <v>-1250</v>
      </c>
    </row>
    <row r="13" spans="1:11" s="6" customFormat="1" ht="28.5">
      <c r="B13" s="30" t="s">
        <v>15</v>
      </c>
      <c r="C13" s="19">
        <v>10570547724</v>
      </c>
      <c r="D13" s="19">
        <v>10570547725</v>
      </c>
      <c r="E13" s="19">
        <f t="shared" si="1"/>
        <v>-1</v>
      </c>
      <c r="F13" s="19">
        <v>0</v>
      </c>
      <c r="G13" s="19">
        <v>0</v>
      </c>
      <c r="H13" s="19">
        <f>+F13-G13</f>
        <v>0</v>
      </c>
      <c r="I13" s="19">
        <f t="shared" si="3"/>
        <v>10570547724</v>
      </c>
      <c r="J13" s="19">
        <f t="shared" si="4"/>
        <v>10570547725</v>
      </c>
      <c r="K13" s="19">
        <f t="shared" si="8"/>
        <v>-1</v>
      </c>
    </row>
    <row r="14" spans="1:11">
      <c r="B14" s="27" t="s">
        <v>16</v>
      </c>
      <c r="C14" s="21">
        <v>1305166155</v>
      </c>
      <c r="D14" s="21">
        <v>1305166155</v>
      </c>
      <c r="E14" s="21">
        <f t="shared" si="1"/>
        <v>0</v>
      </c>
      <c r="F14" s="21">
        <v>0</v>
      </c>
      <c r="G14" s="21">
        <v>0</v>
      </c>
      <c r="H14" s="21">
        <f t="shared" si="7"/>
        <v>0</v>
      </c>
      <c r="I14" s="21">
        <f t="shared" si="3"/>
        <v>1305166155</v>
      </c>
      <c r="J14" s="21">
        <f t="shared" si="4"/>
        <v>1305166155</v>
      </c>
      <c r="K14" s="21">
        <f t="shared" si="8"/>
        <v>0</v>
      </c>
    </row>
    <row r="15" spans="1:11" s="6" customFormat="1" ht="28.5">
      <c r="B15" s="30" t="s">
        <v>17</v>
      </c>
      <c r="C15" s="19">
        <v>50977736296</v>
      </c>
      <c r="D15" s="19">
        <v>62496289019</v>
      </c>
      <c r="E15" s="19">
        <f t="shared" si="1"/>
        <v>-11518552723</v>
      </c>
      <c r="F15" s="19">
        <v>11518552723</v>
      </c>
      <c r="G15" s="19">
        <v>0</v>
      </c>
      <c r="H15" s="19">
        <f t="shared" si="7"/>
        <v>11518552723</v>
      </c>
      <c r="I15" s="19">
        <f t="shared" si="3"/>
        <v>62496289019</v>
      </c>
      <c r="J15" s="19">
        <f t="shared" si="4"/>
        <v>62496289019</v>
      </c>
      <c r="K15" s="19">
        <f t="shared" si="8"/>
        <v>0</v>
      </c>
    </row>
    <row r="16" spans="1:11">
      <c r="B16" s="27" t="s">
        <v>18</v>
      </c>
      <c r="C16" s="21">
        <v>129740529</v>
      </c>
      <c r="D16" s="21">
        <v>129740529</v>
      </c>
      <c r="E16" s="21">
        <f t="shared" si="1"/>
        <v>0</v>
      </c>
      <c r="F16" s="21">
        <v>0</v>
      </c>
      <c r="G16" s="21">
        <v>0</v>
      </c>
      <c r="H16" s="21">
        <f t="shared" si="7"/>
        <v>0</v>
      </c>
      <c r="I16" s="21">
        <f t="shared" si="3"/>
        <v>129740529</v>
      </c>
      <c r="J16" s="21">
        <f t="shared" si="4"/>
        <v>129740529</v>
      </c>
      <c r="K16" s="21">
        <f t="shared" si="8"/>
        <v>0</v>
      </c>
    </row>
    <row r="17" spans="2:11" s="6" customFormat="1" ht="28.5">
      <c r="B17" s="30" t="s">
        <v>19</v>
      </c>
      <c r="C17" s="19">
        <v>259433819</v>
      </c>
      <c r="D17" s="19">
        <v>21993914</v>
      </c>
      <c r="E17" s="19">
        <f t="shared" si="1"/>
        <v>237439905</v>
      </c>
      <c r="F17" s="19">
        <v>0</v>
      </c>
      <c r="G17" s="19">
        <v>237439905</v>
      </c>
      <c r="H17" s="19">
        <f t="shared" si="7"/>
        <v>-237439905</v>
      </c>
      <c r="I17" s="19">
        <f t="shared" si="3"/>
        <v>259433819</v>
      </c>
      <c r="J17" s="19">
        <f t="shared" si="4"/>
        <v>259433819</v>
      </c>
      <c r="K17" s="19">
        <f t="shared" si="8"/>
        <v>0</v>
      </c>
    </row>
    <row r="18" spans="2:11" ht="28.5">
      <c r="B18" s="27" t="s">
        <v>20</v>
      </c>
      <c r="C18" s="21">
        <v>454009041</v>
      </c>
      <c r="D18" s="21">
        <v>454009042</v>
      </c>
      <c r="E18" s="21">
        <f t="shared" si="1"/>
        <v>-1</v>
      </c>
      <c r="F18" s="21">
        <v>0</v>
      </c>
      <c r="G18" s="21">
        <v>0</v>
      </c>
      <c r="H18" s="21">
        <f t="shared" si="7"/>
        <v>0</v>
      </c>
      <c r="I18" s="21">
        <f t="shared" si="3"/>
        <v>454009041</v>
      </c>
      <c r="J18" s="21">
        <f t="shared" si="4"/>
        <v>454009042</v>
      </c>
      <c r="K18" s="21">
        <f t="shared" si="8"/>
        <v>-1</v>
      </c>
    </row>
    <row r="19" spans="2:11" s="6" customFormat="1">
      <c r="B19" s="30" t="s">
        <v>21</v>
      </c>
      <c r="C19" s="19">
        <v>259433818</v>
      </c>
      <c r="D19" s="19">
        <v>21993914</v>
      </c>
      <c r="E19" s="19">
        <f t="shared" si="1"/>
        <v>237439904</v>
      </c>
      <c r="F19" s="19">
        <v>0</v>
      </c>
      <c r="G19" s="19">
        <v>237439905</v>
      </c>
      <c r="H19" s="19">
        <f t="shared" si="7"/>
        <v>-237439905</v>
      </c>
      <c r="I19" s="19">
        <f t="shared" si="3"/>
        <v>259433818</v>
      </c>
      <c r="J19" s="19">
        <f t="shared" si="4"/>
        <v>259433819</v>
      </c>
      <c r="K19" s="19">
        <f t="shared" si="8"/>
        <v>-1</v>
      </c>
    </row>
    <row r="20" spans="2:11">
      <c r="B20" s="27" t="s">
        <v>22</v>
      </c>
      <c r="C20" s="21">
        <v>20284966</v>
      </c>
      <c r="D20" s="21">
        <v>20284966</v>
      </c>
      <c r="E20" s="21">
        <f t="shared" si="1"/>
        <v>0</v>
      </c>
      <c r="F20" s="21">
        <v>0</v>
      </c>
      <c r="G20" s="21">
        <v>0</v>
      </c>
      <c r="H20" s="21">
        <f t="shared" si="7"/>
        <v>0</v>
      </c>
      <c r="I20" s="21">
        <f t="shared" si="3"/>
        <v>20284966</v>
      </c>
      <c r="J20" s="21">
        <f t="shared" si="4"/>
        <v>20284966</v>
      </c>
      <c r="K20" s="21">
        <f t="shared" si="8"/>
        <v>0</v>
      </c>
    </row>
    <row r="21" spans="2:11" s="6" customFormat="1" ht="28.5">
      <c r="B21" s="30" t="s">
        <v>23</v>
      </c>
      <c r="C21" s="19">
        <v>3197322419</v>
      </c>
      <c r="D21" s="19">
        <v>3561661533</v>
      </c>
      <c r="E21" s="19">
        <f t="shared" si="1"/>
        <v>-364339114</v>
      </c>
      <c r="F21" s="19">
        <v>0</v>
      </c>
      <c r="G21" s="19">
        <v>-474879810</v>
      </c>
      <c r="H21" s="19">
        <f t="shared" si="7"/>
        <v>474879810</v>
      </c>
      <c r="I21" s="19">
        <f t="shared" si="3"/>
        <v>3197322419</v>
      </c>
      <c r="J21" s="19">
        <f t="shared" si="4"/>
        <v>3086781723</v>
      </c>
      <c r="K21" s="19">
        <f t="shared" si="8"/>
        <v>110540696</v>
      </c>
    </row>
    <row r="22" spans="2:11">
      <c r="B22" s="27" t="s">
        <v>24</v>
      </c>
      <c r="C22" s="21">
        <v>4379462012</v>
      </c>
      <c r="D22" s="21">
        <v>4368449409</v>
      </c>
      <c r="E22" s="21">
        <f t="shared" si="1"/>
        <v>11012603</v>
      </c>
      <c r="F22" s="21">
        <v>0</v>
      </c>
      <c r="G22" s="21">
        <v>0</v>
      </c>
      <c r="H22" s="21">
        <f t="shared" si="7"/>
        <v>0</v>
      </c>
      <c r="I22" s="21">
        <f t="shared" si="3"/>
        <v>4379462012</v>
      </c>
      <c r="J22" s="21">
        <f t="shared" si="4"/>
        <v>4368449409</v>
      </c>
      <c r="K22" s="21">
        <f t="shared" si="8"/>
        <v>11012603</v>
      </c>
    </row>
    <row r="23" spans="2:11" s="6" customFormat="1">
      <c r="B23" s="30" t="s">
        <v>25</v>
      </c>
      <c r="C23" s="19">
        <v>0</v>
      </c>
      <c r="D23" s="19">
        <v>0</v>
      </c>
      <c r="E23" s="19">
        <f t="shared" si="1"/>
        <v>0</v>
      </c>
      <c r="F23" s="19">
        <v>0</v>
      </c>
      <c r="G23" s="19">
        <v>0</v>
      </c>
      <c r="H23" s="19">
        <f t="shared" si="7"/>
        <v>0</v>
      </c>
      <c r="I23" s="19">
        <f t="shared" si="3"/>
        <v>0</v>
      </c>
      <c r="J23" s="19">
        <f t="shared" si="4"/>
        <v>0</v>
      </c>
      <c r="K23" s="19">
        <f t="shared" si="8"/>
        <v>0</v>
      </c>
    </row>
    <row r="24" spans="2:11">
      <c r="B24" s="27" t="s">
        <v>26</v>
      </c>
      <c r="C24" s="21">
        <v>1692360</v>
      </c>
      <c r="D24" s="21">
        <v>0</v>
      </c>
      <c r="E24" s="21">
        <f t="shared" si="1"/>
        <v>1692360</v>
      </c>
      <c r="F24" s="21">
        <v>0</v>
      </c>
      <c r="G24" s="21">
        <v>0</v>
      </c>
      <c r="H24" s="21">
        <f t="shared" si="7"/>
        <v>0</v>
      </c>
      <c r="I24" s="21">
        <f t="shared" si="3"/>
        <v>1692360</v>
      </c>
      <c r="J24" s="21">
        <f t="shared" si="4"/>
        <v>0</v>
      </c>
      <c r="K24" s="21">
        <f t="shared" si="8"/>
        <v>1692360</v>
      </c>
    </row>
    <row r="25" spans="2:11" s="6" customFormat="1" ht="28.5">
      <c r="B25" s="30" t="s">
        <v>27</v>
      </c>
      <c r="C25" s="19">
        <v>0</v>
      </c>
      <c r="D25" s="19">
        <v>0</v>
      </c>
      <c r="E25" s="19">
        <f t="shared" si="1"/>
        <v>0</v>
      </c>
      <c r="F25" s="19">
        <v>0</v>
      </c>
      <c r="G25" s="19">
        <v>0</v>
      </c>
      <c r="H25" s="19">
        <f t="shared" si="7"/>
        <v>0</v>
      </c>
      <c r="I25" s="19">
        <f t="shared" si="3"/>
        <v>0</v>
      </c>
      <c r="J25" s="19">
        <f t="shared" si="4"/>
        <v>0</v>
      </c>
      <c r="K25" s="19">
        <f t="shared" si="8"/>
        <v>0</v>
      </c>
    </row>
    <row r="26" spans="2:11" ht="28.5">
      <c r="B26" s="27" t="s">
        <v>28</v>
      </c>
      <c r="C26" s="21">
        <v>0</v>
      </c>
      <c r="D26" s="21">
        <v>0</v>
      </c>
      <c r="E26" s="21">
        <f t="shared" si="1"/>
        <v>0</v>
      </c>
      <c r="F26" s="21">
        <v>0</v>
      </c>
      <c r="G26" s="21">
        <v>0</v>
      </c>
      <c r="H26" s="21">
        <f t="shared" si="7"/>
        <v>0</v>
      </c>
      <c r="I26" s="21">
        <f t="shared" si="3"/>
        <v>0</v>
      </c>
      <c r="J26" s="21">
        <f t="shared" si="4"/>
        <v>0</v>
      </c>
      <c r="K26" s="21">
        <f t="shared" si="8"/>
        <v>0</v>
      </c>
    </row>
    <row r="27" spans="2:11" s="6" customFormat="1">
      <c r="B27" s="30" t="s">
        <v>29</v>
      </c>
      <c r="C27" s="19">
        <v>0</v>
      </c>
      <c r="D27" s="19">
        <v>0</v>
      </c>
      <c r="E27" s="19">
        <f t="shared" si="1"/>
        <v>0</v>
      </c>
      <c r="F27" s="19">
        <v>0</v>
      </c>
      <c r="G27" s="19">
        <v>0</v>
      </c>
      <c r="H27" s="19">
        <f t="shared" si="7"/>
        <v>0</v>
      </c>
      <c r="I27" s="19">
        <f t="shared" si="3"/>
        <v>0</v>
      </c>
      <c r="J27" s="19">
        <f t="shared" si="4"/>
        <v>0</v>
      </c>
      <c r="K27" s="19">
        <f t="shared" si="8"/>
        <v>0</v>
      </c>
    </row>
    <row r="28" spans="2:11" s="17" customFormat="1">
      <c r="B28" s="45" t="s">
        <v>30</v>
      </c>
      <c r="C28" s="22">
        <f t="shared" ref="C28:H28" si="9">SUM(C29:C36)</f>
        <v>0</v>
      </c>
      <c r="D28" s="22">
        <f t="shared" si="9"/>
        <v>0</v>
      </c>
      <c r="E28" s="22">
        <f t="shared" si="9"/>
        <v>0</v>
      </c>
      <c r="F28" s="22">
        <f t="shared" si="9"/>
        <v>0</v>
      </c>
      <c r="G28" s="22">
        <f t="shared" si="9"/>
        <v>0</v>
      </c>
      <c r="H28" s="22">
        <f t="shared" si="9"/>
        <v>0</v>
      </c>
      <c r="I28" s="22">
        <f t="shared" si="3"/>
        <v>0</v>
      </c>
      <c r="J28" s="22">
        <f t="shared" si="4"/>
        <v>0</v>
      </c>
      <c r="K28" s="22">
        <f>SUM(K29:K36)</f>
        <v>0</v>
      </c>
    </row>
    <row r="29" spans="2:11">
      <c r="B29" s="27" t="s">
        <v>31</v>
      </c>
      <c r="C29" s="21">
        <v>0</v>
      </c>
      <c r="D29" s="21">
        <v>0</v>
      </c>
      <c r="E29" s="21">
        <f t="shared" si="1"/>
        <v>0</v>
      </c>
      <c r="F29" s="21">
        <v>0</v>
      </c>
      <c r="G29" s="21">
        <v>0</v>
      </c>
      <c r="H29" s="21">
        <f t="shared" si="7"/>
        <v>0</v>
      </c>
      <c r="I29" s="21">
        <f t="shared" si="3"/>
        <v>0</v>
      </c>
      <c r="J29" s="21">
        <f t="shared" si="4"/>
        <v>0</v>
      </c>
      <c r="K29" s="21">
        <f t="shared" ref="K29:K36" si="10">+I29-J29</f>
        <v>0</v>
      </c>
    </row>
    <row r="30" spans="2:11" s="6" customFormat="1">
      <c r="B30" s="30" t="s">
        <v>32</v>
      </c>
      <c r="C30" s="19">
        <v>0</v>
      </c>
      <c r="D30" s="19">
        <v>0</v>
      </c>
      <c r="E30" s="19">
        <f t="shared" si="1"/>
        <v>0</v>
      </c>
      <c r="F30" s="19">
        <v>0</v>
      </c>
      <c r="G30" s="19">
        <v>0</v>
      </c>
      <c r="H30" s="19">
        <f t="shared" si="7"/>
        <v>0</v>
      </c>
      <c r="I30" s="19">
        <f t="shared" si="3"/>
        <v>0</v>
      </c>
      <c r="J30" s="19">
        <f t="shared" si="4"/>
        <v>0</v>
      </c>
      <c r="K30" s="19">
        <f t="shared" si="10"/>
        <v>0</v>
      </c>
    </row>
    <row r="31" spans="2:11">
      <c r="B31" s="27" t="s">
        <v>33</v>
      </c>
      <c r="C31" s="21">
        <v>0</v>
      </c>
      <c r="D31" s="21">
        <v>0</v>
      </c>
      <c r="E31" s="21">
        <f t="shared" si="1"/>
        <v>0</v>
      </c>
      <c r="F31" s="21">
        <v>0</v>
      </c>
      <c r="G31" s="21">
        <v>0</v>
      </c>
      <c r="H31" s="21">
        <f t="shared" si="7"/>
        <v>0</v>
      </c>
      <c r="I31" s="21">
        <f t="shared" si="3"/>
        <v>0</v>
      </c>
      <c r="J31" s="21">
        <f t="shared" si="4"/>
        <v>0</v>
      </c>
      <c r="K31" s="21">
        <f t="shared" si="10"/>
        <v>0</v>
      </c>
    </row>
    <row r="32" spans="2:11" s="6" customFormat="1" ht="28.5">
      <c r="B32" s="30" t="s">
        <v>34</v>
      </c>
      <c r="C32" s="19">
        <v>0</v>
      </c>
      <c r="D32" s="19">
        <v>0</v>
      </c>
      <c r="E32" s="19">
        <f t="shared" si="1"/>
        <v>0</v>
      </c>
      <c r="F32" s="19">
        <v>0</v>
      </c>
      <c r="G32" s="19">
        <v>0</v>
      </c>
      <c r="H32" s="19">
        <f t="shared" si="7"/>
        <v>0</v>
      </c>
      <c r="I32" s="19">
        <f t="shared" si="3"/>
        <v>0</v>
      </c>
      <c r="J32" s="19">
        <f t="shared" si="4"/>
        <v>0</v>
      </c>
      <c r="K32" s="19">
        <f t="shared" si="10"/>
        <v>0</v>
      </c>
    </row>
    <row r="33" spans="2:11" ht="28.5">
      <c r="B33" s="27" t="s">
        <v>35</v>
      </c>
      <c r="C33" s="21">
        <v>0</v>
      </c>
      <c r="D33" s="21">
        <v>0</v>
      </c>
      <c r="E33" s="21">
        <f t="shared" si="1"/>
        <v>0</v>
      </c>
      <c r="F33" s="21">
        <v>0</v>
      </c>
      <c r="G33" s="21">
        <v>0</v>
      </c>
      <c r="H33" s="21">
        <f t="shared" si="7"/>
        <v>0</v>
      </c>
      <c r="I33" s="21">
        <f t="shared" si="3"/>
        <v>0</v>
      </c>
      <c r="J33" s="21">
        <f t="shared" si="4"/>
        <v>0</v>
      </c>
      <c r="K33" s="21">
        <f t="shared" si="10"/>
        <v>0</v>
      </c>
    </row>
    <row r="34" spans="2:11" s="6" customFormat="1">
      <c r="B34" s="30" t="s">
        <v>36</v>
      </c>
      <c r="C34" s="19">
        <v>0</v>
      </c>
      <c r="D34" s="19">
        <v>0</v>
      </c>
      <c r="E34" s="19">
        <f t="shared" si="1"/>
        <v>0</v>
      </c>
      <c r="F34" s="19">
        <v>0</v>
      </c>
      <c r="G34" s="19">
        <v>0</v>
      </c>
      <c r="H34" s="19">
        <f t="shared" si="7"/>
        <v>0</v>
      </c>
      <c r="I34" s="19">
        <f t="shared" si="3"/>
        <v>0</v>
      </c>
      <c r="J34" s="19">
        <f t="shared" si="4"/>
        <v>0</v>
      </c>
      <c r="K34" s="19">
        <f t="shared" si="10"/>
        <v>0</v>
      </c>
    </row>
    <row r="35" spans="2:11">
      <c r="B35" s="27" t="s">
        <v>37</v>
      </c>
      <c r="C35" s="21">
        <v>0</v>
      </c>
      <c r="D35" s="21">
        <v>0</v>
      </c>
      <c r="E35" s="21">
        <f t="shared" si="1"/>
        <v>0</v>
      </c>
      <c r="F35" s="21">
        <v>0</v>
      </c>
      <c r="G35" s="21">
        <v>0</v>
      </c>
      <c r="H35" s="21">
        <f t="shared" si="7"/>
        <v>0</v>
      </c>
      <c r="I35" s="21">
        <f t="shared" si="3"/>
        <v>0</v>
      </c>
      <c r="J35" s="21">
        <f t="shared" si="4"/>
        <v>0</v>
      </c>
      <c r="K35" s="21">
        <f t="shared" si="10"/>
        <v>0</v>
      </c>
    </row>
    <row r="36" spans="2:11" s="6" customFormat="1">
      <c r="B36" s="30" t="s">
        <v>29</v>
      </c>
      <c r="C36" s="19">
        <v>0</v>
      </c>
      <c r="D36" s="19">
        <v>0</v>
      </c>
      <c r="E36" s="19">
        <f t="shared" si="1"/>
        <v>0</v>
      </c>
      <c r="F36" s="19">
        <v>0</v>
      </c>
      <c r="G36" s="19">
        <v>0</v>
      </c>
      <c r="H36" s="19">
        <f t="shared" si="7"/>
        <v>0</v>
      </c>
      <c r="I36" s="19">
        <f t="shared" si="3"/>
        <v>0</v>
      </c>
      <c r="J36" s="19">
        <f t="shared" si="4"/>
        <v>0</v>
      </c>
      <c r="K36" s="19">
        <f t="shared" si="10"/>
        <v>0</v>
      </c>
    </row>
    <row r="37" spans="2:11" s="17" customFormat="1">
      <c r="B37" s="45" t="s">
        <v>38</v>
      </c>
      <c r="C37" s="22">
        <f t="shared" ref="C37:H37" si="11">+SUM(C38:C39)</f>
        <v>1363398408</v>
      </c>
      <c r="D37" s="22">
        <f t="shared" si="11"/>
        <v>545821810</v>
      </c>
      <c r="E37" s="22">
        <f t="shared" si="11"/>
        <v>817576598</v>
      </c>
      <c r="F37" s="22">
        <f t="shared" si="11"/>
        <v>300000000</v>
      </c>
      <c r="G37" s="22">
        <f t="shared" si="11"/>
        <v>0</v>
      </c>
      <c r="H37" s="22">
        <f t="shared" si="11"/>
        <v>300000000</v>
      </c>
      <c r="I37" s="22">
        <f t="shared" si="3"/>
        <v>1663398408</v>
      </c>
      <c r="J37" s="22">
        <f t="shared" si="4"/>
        <v>545821810</v>
      </c>
      <c r="K37" s="22">
        <f>+SUM(K38:K39)</f>
        <v>1117576598</v>
      </c>
    </row>
    <row r="38" spans="2:11">
      <c r="B38" s="27" t="s">
        <v>39</v>
      </c>
      <c r="C38" s="21">
        <v>1363398408</v>
      </c>
      <c r="D38" s="21">
        <v>545821810</v>
      </c>
      <c r="E38" s="21">
        <f t="shared" si="1"/>
        <v>817576598</v>
      </c>
      <c r="F38" s="21">
        <v>0</v>
      </c>
      <c r="G38" s="21">
        <v>0</v>
      </c>
      <c r="H38" s="21">
        <f t="shared" si="7"/>
        <v>0</v>
      </c>
      <c r="I38" s="21">
        <f t="shared" si="3"/>
        <v>1363398408</v>
      </c>
      <c r="J38" s="21">
        <f t="shared" si="4"/>
        <v>545821810</v>
      </c>
      <c r="K38" s="21">
        <f t="shared" ref="K38:K39" si="12">+I38-J38</f>
        <v>817576598</v>
      </c>
    </row>
    <row r="39" spans="2:11" s="6" customFormat="1">
      <c r="B39" s="30" t="s">
        <v>40</v>
      </c>
      <c r="C39" s="19">
        <v>0</v>
      </c>
      <c r="D39" s="19">
        <v>0</v>
      </c>
      <c r="E39" s="19">
        <f t="shared" si="1"/>
        <v>0</v>
      </c>
      <c r="F39" s="19">
        <v>300000000</v>
      </c>
      <c r="G39" s="19">
        <v>0</v>
      </c>
      <c r="H39" s="19">
        <f t="shared" si="7"/>
        <v>300000000</v>
      </c>
      <c r="I39" s="19">
        <f t="shared" si="3"/>
        <v>300000000</v>
      </c>
      <c r="J39" s="19">
        <f t="shared" si="4"/>
        <v>0</v>
      </c>
      <c r="K39" s="19">
        <f t="shared" si="12"/>
        <v>300000000</v>
      </c>
    </row>
    <row r="40" spans="2:11" s="17" customFormat="1">
      <c r="B40" s="45" t="s">
        <v>41</v>
      </c>
      <c r="C40" s="22">
        <f t="shared" ref="C40:H40" si="13">SUM(C41:C42)</f>
        <v>2169419308</v>
      </c>
      <c r="D40" s="22">
        <f t="shared" si="13"/>
        <v>1859419308</v>
      </c>
      <c r="E40" s="22">
        <f t="shared" si="13"/>
        <v>310000000</v>
      </c>
      <c r="F40" s="22">
        <f t="shared" si="13"/>
        <v>-300000000</v>
      </c>
      <c r="G40" s="22">
        <f t="shared" si="13"/>
        <v>0</v>
      </c>
      <c r="H40" s="22">
        <f t="shared" si="13"/>
        <v>-300000000</v>
      </c>
      <c r="I40" s="22">
        <f t="shared" si="3"/>
        <v>1869419308</v>
      </c>
      <c r="J40" s="22">
        <f t="shared" si="4"/>
        <v>1859419308</v>
      </c>
      <c r="K40" s="22">
        <f>SUM(K41:K42)</f>
        <v>10000000</v>
      </c>
    </row>
    <row r="41" spans="2:11">
      <c r="B41" s="27" t="s">
        <v>42</v>
      </c>
      <c r="C41" s="21">
        <v>1859419308</v>
      </c>
      <c r="D41" s="21">
        <v>1859419308</v>
      </c>
      <c r="E41" s="21">
        <f t="shared" si="1"/>
        <v>0</v>
      </c>
      <c r="F41" s="21">
        <v>0</v>
      </c>
      <c r="G41" s="21"/>
      <c r="H41" s="21">
        <f t="shared" si="7"/>
        <v>0</v>
      </c>
      <c r="I41" s="21">
        <f t="shared" si="3"/>
        <v>1859419308</v>
      </c>
      <c r="J41" s="21">
        <f t="shared" si="4"/>
        <v>1859419308</v>
      </c>
      <c r="K41" s="21">
        <f t="shared" ref="K41:K42" si="14">+I41-J41</f>
        <v>0</v>
      </c>
    </row>
    <row r="42" spans="2:11" s="6" customFormat="1">
      <c r="B42" s="30" t="s">
        <v>29</v>
      </c>
      <c r="C42" s="19">
        <v>310000000</v>
      </c>
      <c r="D42" s="19">
        <v>0</v>
      </c>
      <c r="E42" s="19">
        <f t="shared" si="1"/>
        <v>310000000</v>
      </c>
      <c r="F42" s="19">
        <v>-300000000</v>
      </c>
      <c r="G42" s="19">
        <v>0</v>
      </c>
      <c r="H42" s="19">
        <f t="shared" si="7"/>
        <v>-300000000</v>
      </c>
      <c r="I42" s="19">
        <f t="shared" si="3"/>
        <v>10000000</v>
      </c>
      <c r="J42" s="19">
        <f t="shared" si="4"/>
        <v>0</v>
      </c>
      <c r="K42" s="19">
        <f t="shared" si="14"/>
        <v>10000000</v>
      </c>
    </row>
    <row r="43" spans="2:11" s="17" customFormat="1" ht="28.5">
      <c r="B43" s="45" t="s">
        <v>43</v>
      </c>
      <c r="C43" s="22">
        <f t="shared" ref="C43:H43" si="15">SUM(C44:C45)</f>
        <v>0</v>
      </c>
      <c r="D43" s="22">
        <f t="shared" si="15"/>
        <v>0</v>
      </c>
      <c r="E43" s="22">
        <f t="shared" si="15"/>
        <v>0</v>
      </c>
      <c r="F43" s="22">
        <f t="shared" si="15"/>
        <v>0</v>
      </c>
      <c r="G43" s="22">
        <f t="shared" si="15"/>
        <v>0</v>
      </c>
      <c r="H43" s="22">
        <f t="shared" si="15"/>
        <v>0</v>
      </c>
      <c r="I43" s="22">
        <f t="shared" si="3"/>
        <v>0</v>
      </c>
      <c r="J43" s="22">
        <f t="shared" si="4"/>
        <v>0</v>
      </c>
      <c r="K43" s="22">
        <f>SUM(K44:K45)</f>
        <v>0</v>
      </c>
    </row>
    <row r="44" spans="2:11">
      <c r="B44" s="27" t="s">
        <v>44</v>
      </c>
      <c r="C44" s="21">
        <v>0</v>
      </c>
      <c r="D44" s="21">
        <v>0</v>
      </c>
      <c r="E44" s="21">
        <f t="shared" si="1"/>
        <v>0</v>
      </c>
      <c r="F44" s="21">
        <v>0</v>
      </c>
      <c r="G44" s="21">
        <v>0</v>
      </c>
      <c r="H44" s="21">
        <f t="shared" si="7"/>
        <v>0</v>
      </c>
      <c r="I44" s="21">
        <f t="shared" si="3"/>
        <v>0</v>
      </c>
      <c r="J44" s="21">
        <f t="shared" si="4"/>
        <v>0</v>
      </c>
      <c r="K44" s="21">
        <f t="shared" ref="K44:K45" si="16">+I44-J44</f>
        <v>0</v>
      </c>
    </row>
    <row r="45" spans="2:11" s="6" customFormat="1" ht="28.5">
      <c r="B45" s="30" t="s">
        <v>45</v>
      </c>
      <c r="C45" s="19">
        <v>0</v>
      </c>
      <c r="D45" s="19">
        <v>0</v>
      </c>
      <c r="E45" s="19">
        <f t="shared" si="1"/>
        <v>0</v>
      </c>
      <c r="F45" s="19">
        <v>0</v>
      </c>
      <c r="G45" s="19">
        <v>0</v>
      </c>
      <c r="H45" s="19">
        <f t="shared" si="7"/>
        <v>0</v>
      </c>
      <c r="I45" s="19">
        <f t="shared" si="3"/>
        <v>0</v>
      </c>
      <c r="J45" s="19">
        <f t="shared" si="4"/>
        <v>0</v>
      </c>
      <c r="K45" s="19">
        <f t="shared" si="16"/>
        <v>0</v>
      </c>
    </row>
    <row r="46" spans="2:11" s="17" customFormat="1">
      <c r="B46" s="45" t="s">
        <v>46</v>
      </c>
      <c r="C46" s="22">
        <f t="shared" ref="C46:H46" si="17">SUM(C47:C49)</f>
        <v>3648488640</v>
      </c>
      <c r="D46" s="22">
        <f t="shared" si="17"/>
        <v>3642488701</v>
      </c>
      <c r="E46" s="22">
        <f t="shared" si="17"/>
        <v>5999939</v>
      </c>
      <c r="F46" s="22">
        <f t="shared" si="17"/>
        <v>0</v>
      </c>
      <c r="G46" s="22">
        <f t="shared" si="17"/>
        <v>0</v>
      </c>
      <c r="H46" s="22">
        <f t="shared" si="17"/>
        <v>0</v>
      </c>
      <c r="I46" s="22">
        <f t="shared" si="3"/>
        <v>3648488640</v>
      </c>
      <c r="J46" s="22">
        <f t="shared" si="4"/>
        <v>3642488701</v>
      </c>
      <c r="K46" s="22">
        <f>SUM(K47:K49)</f>
        <v>5999939</v>
      </c>
    </row>
    <row r="47" spans="2:11">
      <c r="B47" s="27" t="s">
        <v>47</v>
      </c>
      <c r="C47" s="21">
        <v>3648488640</v>
      </c>
      <c r="D47" s="21">
        <v>2810460748</v>
      </c>
      <c r="E47" s="21">
        <f t="shared" si="1"/>
        <v>838027892</v>
      </c>
      <c r="F47" s="21">
        <v>0</v>
      </c>
      <c r="G47" s="21">
        <v>0</v>
      </c>
      <c r="H47" s="21">
        <f t="shared" si="7"/>
        <v>0</v>
      </c>
      <c r="I47" s="21">
        <f t="shared" si="3"/>
        <v>3648488640</v>
      </c>
      <c r="J47" s="21">
        <f t="shared" si="4"/>
        <v>2810460748</v>
      </c>
      <c r="K47" s="21">
        <f t="shared" ref="K47:K49" si="18">+I47-J47</f>
        <v>838027892</v>
      </c>
    </row>
    <row r="48" spans="2:11" s="6" customFormat="1" ht="28.5">
      <c r="B48" s="30" t="s">
        <v>48</v>
      </c>
      <c r="C48" s="19">
        <v>0</v>
      </c>
      <c r="D48" s="19">
        <v>832027953</v>
      </c>
      <c r="E48" s="19">
        <f t="shared" si="1"/>
        <v>-832027953</v>
      </c>
      <c r="F48" s="19">
        <v>0</v>
      </c>
      <c r="G48" s="19">
        <v>0</v>
      </c>
      <c r="H48" s="19">
        <f t="shared" si="7"/>
        <v>0</v>
      </c>
      <c r="I48" s="19">
        <f t="shared" si="3"/>
        <v>0</v>
      </c>
      <c r="J48" s="19">
        <f t="shared" si="4"/>
        <v>832027953</v>
      </c>
      <c r="K48" s="19">
        <f t="shared" si="18"/>
        <v>-832027953</v>
      </c>
    </row>
    <row r="49" spans="2:11">
      <c r="B49" s="27" t="s">
        <v>40</v>
      </c>
      <c r="C49" s="21">
        <v>0</v>
      </c>
      <c r="D49" s="21">
        <v>0</v>
      </c>
      <c r="E49" s="21">
        <f t="shared" si="1"/>
        <v>0</v>
      </c>
      <c r="F49" s="21">
        <v>0</v>
      </c>
      <c r="G49" s="21">
        <v>0</v>
      </c>
      <c r="H49" s="21">
        <f t="shared" si="7"/>
        <v>0</v>
      </c>
      <c r="I49" s="21">
        <f t="shared" si="3"/>
        <v>0</v>
      </c>
      <c r="J49" s="21">
        <f t="shared" si="4"/>
        <v>0</v>
      </c>
      <c r="K49" s="21">
        <f t="shared" si="18"/>
        <v>0</v>
      </c>
    </row>
    <row r="50" spans="2:11" s="17" customFormat="1">
      <c r="B50" s="47" t="s">
        <v>49</v>
      </c>
      <c r="C50" s="23">
        <f>C5+C9+C28+C37+C40+C43+C46</f>
        <v>100786986032</v>
      </c>
      <c r="D50" s="23">
        <f t="shared" ref="D50:J50" si="19">D5+D9+D28+D37+D40+D43+D46</f>
        <v>112480894861</v>
      </c>
      <c r="E50" s="23">
        <f>E5+E9+E28+E37+E40+E43+E46</f>
        <v>-11693908829</v>
      </c>
      <c r="F50" s="23">
        <f t="shared" si="19"/>
        <v>12950414773</v>
      </c>
      <c r="G50" s="23">
        <f t="shared" si="19"/>
        <v>0</v>
      </c>
      <c r="H50" s="23">
        <f t="shared" si="19"/>
        <v>12950414773</v>
      </c>
      <c r="I50" s="23">
        <f t="shared" si="19"/>
        <v>113737400805</v>
      </c>
      <c r="J50" s="23">
        <f t="shared" si="19"/>
        <v>112480894861</v>
      </c>
      <c r="K50" s="23">
        <f>K5+K9+K28+K37+K40+K43+K46</f>
        <v>1256505944</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50"/>
  <sheetViews>
    <sheetView showGridLines="0" zoomScale="80" zoomScaleNormal="80" workbookViewId="0">
      <pane ySplit="4" topLeftCell="A35"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29.28515625" style="9" customWidth="1"/>
    <col min="3" max="4" width="19.140625" style="8" bestFit="1" customWidth="1"/>
    <col min="5" max="6" width="18" style="8" bestFit="1" customWidth="1"/>
    <col min="7" max="7" width="17.140625" style="8" customWidth="1"/>
    <col min="8" max="8" width="18" style="8" bestFit="1" customWidth="1"/>
    <col min="9" max="10" width="19.140625" style="8" bestFit="1" customWidth="1"/>
    <col min="11" max="11" width="18.7109375" style="14" customWidth="1"/>
    <col min="12" max="16384" width="11.5703125" style="5"/>
  </cols>
  <sheetData>
    <row r="1" spans="1:11" ht="13.15" customHeight="1">
      <c r="A1" s="5" t="s">
        <v>75</v>
      </c>
      <c r="B1" s="9" t="s">
        <v>54</v>
      </c>
    </row>
    <row r="2" spans="1:11" ht="13.15" customHeight="1">
      <c r="A2" s="5" t="s">
        <v>76</v>
      </c>
      <c r="B2" s="86">
        <v>2019</v>
      </c>
    </row>
    <row r="3" spans="1:11" ht="13.15" customHeight="1">
      <c r="B3" s="484" t="s">
        <v>0</v>
      </c>
      <c r="C3" s="486" t="s">
        <v>1</v>
      </c>
      <c r="D3" s="486"/>
      <c r="E3" s="486"/>
      <c r="F3" s="486" t="s">
        <v>2</v>
      </c>
      <c r="G3" s="486"/>
      <c r="H3" s="486"/>
      <c r="I3" s="486" t="s">
        <v>3</v>
      </c>
      <c r="J3" s="486"/>
      <c r="K3" s="486"/>
    </row>
    <row r="4" spans="1:11" ht="13.15" customHeight="1">
      <c r="B4" s="484"/>
      <c r="C4" s="74" t="s">
        <v>4</v>
      </c>
      <c r="D4" s="74" t="s">
        <v>5</v>
      </c>
      <c r="E4" s="74" t="s">
        <v>6</v>
      </c>
      <c r="F4" s="74" t="s">
        <v>4</v>
      </c>
      <c r="G4" s="74" t="s">
        <v>5</v>
      </c>
      <c r="H4" s="74" t="s">
        <v>6</v>
      </c>
      <c r="I4" s="74" t="s">
        <v>4</v>
      </c>
      <c r="J4" s="74" t="s">
        <v>5</v>
      </c>
      <c r="K4" s="80" t="s">
        <v>6</v>
      </c>
    </row>
    <row r="5" spans="1:11" s="17" customFormat="1" ht="13.15" customHeight="1">
      <c r="B5" s="45" t="s">
        <v>7</v>
      </c>
      <c r="C5" s="24">
        <f t="shared" ref="C5:J5" si="0">SUM(C6:C8)</f>
        <v>16703462001</v>
      </c>
      <c r="D5" s="24">
        <f t="shared" si="0"/>
        <v>15908981978</v>
      </c>
      <c r="E5" s="24">
        <f>SUM(E6:E8)</f>
        <v>794480023</v>
      </c>
      <c r="F5" s="24">
        <f t="shared" si="0"/>
        <v>605146993</v>
      </c>
      <c r="G5" s="65">
        <f t="shared" si="0"/>
        <v>0</v>
      </c>
      <c r="H5" s="24">
        <f t="shared" si="0"/>
        <v>605146993</v>
      </c>
      <c r="I5" s="24">
        <f t="shared" si="0"/>
        <v>17308608994</v>
      </c>
      <c r="J5" s="65">
        <f t="shared" si="0"/>
        <v>15908981978</v>
      </c>
      <c r="K5" s="71">
        <f>SUM(K6:K8)</f>
        <v>1399627016</v>
      </c>
    </row>
    <row r="6" spans="1:11" ht="13.15" customHeight="1">
      <c r="B6" s="27" t="s">
        <v>8</v>
      </c>
      <c r="C6" s="26">
        <v>7683463676</v>
      </c>
      <c r="D6" s="26">
        <v>7790233933</v>
      </c>
      <c r="E6" s="26">
        <f>+C6-D6</f>
        <v>-106770257</v>
      </c>
      <c r="F6" s="26">
        <v>605146993</v>
      </c>
      <c r="G6" s="26">
        <v>0</v>
      </c>
      <c r="H6" s="26">
        <f>+F6-G6</f>
        <v>605146993</v>
      </c>
      <c r="I6" s="26">
        <f>F6+C6</f>
        <v>8288610669</v>
      </c>
      <c r="J6" s="26">
        <f>G6+D6</f>
        <v>7790233933</v>
      </c>
      <c r="K6" s="62">
        <f>+I6-J6</f>
        <v>498376736</v>
      </c>
    </row>
    <row r="7" spans="1:11" s="6" customFormat="1" ht="13.15" customHeight="1">
      <c r="B7" s="30" t="s">
        <v>9</v>
      </c>
      <c r="C7" s="25">
        <v>9012502825</v>
      </c>
      <c r="D7" s="25">
        <v>8111252545</v>
      </c>
      <c r="E7" s="25">
        <f t="shared" ref="E7:E49" si="1">+C7-D7</f>
        <v>901250280</v>
      </c>
      <c r="F7" s="25">
        <v>0</v>
      </c>
      <c r="G7" s="25">
        <v>0</v>
      </c>
      <c r="H7" s="25">
        <f t="shared" ref="H7:H8" si="2">+F7-G7</f>
        <v>0</v>
      </c>
      <c r="I7" s="25">
        <f t="shared" ref="I7:I8" si="3">F7+C7</f>
        <v>9012502825</v>
      </c>
      <c r="J7" s="25">
        <f t="shared" ref="J7:J8" si="4">G7+D7</f>
        <v>8111252545</v>
      </c>
      <c r="K7" s="60">
        <f t="shared" ref="K7:K8" si="5">+I7-J7</f>
        <v>901250280</v>
      </c>
    </row>
    <row r="8" spans="1:11" ht="13.15" customHeight="1">
      <c r="B8" s="27" t="s">
        <v>10</v>
      </c>
      <c r="C8" s="26">
        <v>7495500</v>
      </c>
      <c r="D8" s="26">
        <v>7495500</v>
      </c>
      <c r="E8" s="26">
        <f t="shared" si="1"/>
        <v>0</v>
      </c>
      <c r="F8" s="26">
        <v>0</v>
      </c>
      <c r="G8" s="26">
        <v>0</v>
      </c>
      <c r="H8" s="26">
        <f t="shared" si="2"/>
        <v>0</v>
      </c>
      <c r="I8" s="26">
        <f t="shared" si="3"/>
        <v>7495500</v>
      </c>
      <c r="J8" s="26">
        <f t="shared" si="4"/>
        <v>7495500</v>
      </c>
      <c r="K8" s="62">
        <f t="shared" si="5"/>
        <v>0</v>
      </c>
    </row>
    <row r="9" spans="1:11" s="17" customFormat="1" ht="13.15" customHeight="1">
      <c r="B9" s="45" t="s">
        <v>11</v>
      </c>
      <c r="C9" s="24">
        <f t="shared" ref="C9:J9" si="6">SUM(C10:C27)</f>
        <v>18729683856</v>
      </c>
      <c r="D9" s="24">
        <f t="shared" si="6"/>
        <v>27784328706</v>
      </c>
      <c r="E9" s="24">
        <f>SUM(E10:E27)</f>
        <v>-9054644850</v>
      </c>
      <c r="F9" s="24">
        <f t="shared" si="6"/>
        <v>2320378568</v>
      </c>
      <c r="G9" s="24">
        <f t="shared" si="6"/>
        <v>0</v>
      </c>
      <c r="H9" s="24">
        <f t="shared" si="6"/>
        <v>2320378568</v>
      </c>
      <c r="I9" s="24">
        <f t="shared" si="6"/>
        <v>21050062424</v>
      </c>
      <c r="J9" s="24">
        <f t="shared" si="6"/>
        <v>27784328706</v>
      </c>
      <c r="K9" s="61">
        <f>SUM(K10:K27)</f>
        <v>-6734266282</v>
      </c>
    </row>
    <row r="10" spans="1:11" ht="13.15" customHeight="1">
      <c r="B10" s="27" t="s">
        <v>12</v>
      </c>
      <c r="C10" s="26">
        <v>0</v>
      </c>
      <c r="D10" s="26">
        <v>0</v>
      </c>
      <c r="E10" s="26">
        <f t="shared" si="1"/>
        <v>0</v>
      </c>
      <c r="F10" s="26">
        <v>0</v>
      </c>
      <c r="G10" s="26">
        <v>0</v>
      </c>
      <c r="H10" s="26">
        <f t="shared" ref="H10:H49" si="7">+F10-G10</f>
        <v>0</v>
      </c>
      <c r="I10" s="26">
        <f>F10+C10</f>
        <v>0</v>
      </c>
      <c r="J10" s="26">
        <f>G10+D10</f>
        <v>0</v>
      </c>
      <c r="K10" s="62">
        <f t="shared" ref="K10:K27" si="8">+I10-J10</f>
        <v>0</v>
      </c>
    </row>
    <row r="11" spans="1:11" s="6" customFormat="1" ht="13.15" customHeight="1">
      <c r="B11" s="30" t="s">
        <v>13</v>
      </c>
      <c r="C11" s="25">
        <v>0</v>
      </c>
      <c r="D11" s="25">
        <v>0</v>
      </c>
      <c r="E11" s="25">
        <f t="shared" si="1"/>
        <v>0</v>
      </c>
      <c r="F11" s="25">
        <v>0</v>
      </c>
      <c r="G11" s="25">
        <v>0</v>
      </c>
      <c r="H11" s="25">
        <f t="shared" si="7"/>
        <v>0</v>
      </c>
      <c r="I11" s="25">
        <f t="shared" ref="I11:I27" si="9">F11+C11</f>
        <v>0</v>
      </c>
      <c r="J11" s="25">
        <f t="shared" ref="J11:J27" si="10">G11+D11</f>
        <v>0</v>
      </c>
      <c r="K11" s="60">
        <f t="shared" si="8"/>
        <v>0</v>
      </c>
    </row>
    <row r="12" spans="1:11" ht="13.15" customHeight="1">
      <c r="B12" s="27" t="s">
        <v>14</v>
      </c>
      <c r="C12" s="26">
        <v>0</v>
      </c>
      <c r="D12" s="26">
        <v>0</v>
      </c>
      <c r="E12" s="26">
        <f t="shared" si="1"/>
        <v>0</v>
      </c>
      <c r="F12" s="26">
        <v>0</v>
      </c>
      <c r="G12" s="26">
        <v>0</v>
      </c>
      <c r="H12" s="26">
        <f t="shared" si="7"/>
        <v>0</v>
      </c>
      <c r="I12" s="26">
        <f t="shared" si="9"/>
        <v>0</v>
      </c>
      <c r="J12" s="26">
        <f t="shared" si="10"/>
        <v>0</v>
      </c>
      <c r="K12" s="62">
        <f t="shared" si="8"/>
        <v>0</v>
      </c>
    </row>
    <row r="13" spans="1:11" s="6" customFormat="1" ht="13.15" customHeight="1">
      <c r="B13" s="30" t="s">
        <v>15</v>
      </c>
      <c r="C13" s="25">
        <v>7683463676</v>
      </c>
      <c r="D13" s="25">
        <v>9251803510</v>
      </c>
      <c r="E13" s="25">
        <f t="shared" si="1"/>
        <v>-1568339834</v>
      </c>
      <c r="F13" s="25">
        <f>1568339834-961942439</f>
        <v>606397395</v>
      </c>
      <c r="G13" s="25">
        <v>0</v>
      </c>
      <c r="H13" s="25">
        <f>+F13-G13</f>
        <v>606397395</v>
      </c>
      <c r="I13" s="25">
        <f t="shared" si="9"/>
        <v>8289861071</v>
      </c>
      <c r="J13" s="25">
        <f t="shared" si="10"/>
        <v>9251803510</v>
      </c>
      <c r="K13" s="60">
        <f t="shared" si="8"/>
        <v>-961942439</v>
      </c>
    </row>
    <row r="14" spans="1:11" ht="13.15" customHeight="1">
      <c r="B14" s="27" t="s">
        <v>16</v>
      </c>
      <c r="C14" s="26"/>
      <c r="D14" s="26">
        <v>901250280</v>
      </c>
      <c r="E14" s="26">
        <f t="shared" si="1"/>
        <v>-901250280</v>
      </c>
      <c r="F14" s="26">
        <v>0</v>
      </c>
      <c r="G14" s="26">
        <v>0</v>
      </c>
      <c r="H14" s="26">
        <f t="shared" si="7"/>
        <v>0</v>
      </c>
      <c r="I14" s="26">
        <f t="shared" si="9"/>
        <v>0</v>
      </c>
      <c r="J14" s="26">
        <f t="shared" si="10"/>
        <v>901250280</v>
      </c>
      <c r="K14" s="62">
        <f t="shared" si="8"/>
        <v>-901250280</v>
      </c>
    </row>
    <row r="15" spans="1:11" s="6" customFormat="1" ht="13.15" customHeight="1">
      <c r="B15" s="30" t="s">
        <v>17</v>
      </c>
      <c r="C15" s="25">
        <v>9427278038</v>
      </c>
      <c r="D15" s="25">
        <v>15491959608</v>
      </c>
      <c r="E15" s="25">
        <f t="shared" si="1"/>
        <v>-6064681570</v>
      </c>
      <c r="F15" s="25">
        <v>1587957311</v>
      </c>
      <c r="G15" s="25">
        <v>0</v>
      </c>
      <c r="H15" s="25">
        <f t="shared" si="7"/>
        <v>1587957311</v>
      </c>
      <c r="I15" s="25">
        <f t="shared" si="9"/>
        <v>11015235349</v>
      </c>
      <c r="J15" s="25">
        <f t="shared" si="10"/>
        <v>15491959608</v>
      </c>
      <c r="K15" s="60">
        <f t="shared" si="8"/>
        <v>-4476724259</v>
      </c>
    </row>
    <row r="16" spans="1:11" ht="13.15" customHeight="1">
      <c r="B16" s="27" t="s">
        <v>18</v>
      </c>
      <c r="C16" s="26">
        <v>17492474</v>
      </c>
      <c r="D16" s="26">
        <v>19374257</v>
      </c>
      <c r="E16" s="26">
        <f t="shared" si="1"/>
        <v>-1881783</v>
      </c>
      <c r="F16" s="26">
        <v>2175260</v>
      </c>
      <c r="G16" s="26">
        <v>0</v>
      </c>
      <c r="H16" s="26">
        <f t="shared" si="7"/>
        <v>2175260</v>
      </c>
      <c r="I16" s="26">
        <f t="shared" si="9"/>
        <v>19667734</v>
      </c>
      <c r="J16" s="26">
        <f t="shared" si="10"/>
        <v>19374257</v>
      </c>
      <c r="K16" s="62">
        <f t="shared" si="8"/>
        <v>293477</v>
      </c>
    </row>
    <row r="17" spans="2:11" s="6" customFormat="1" ht="13.15" customHeight="1">
      <c r="B17" s="30" t="s">
        <v>19</v>
      </c>
      <c r="C17" s="25">
        <v>3926002</v>
      </c>
      <c r="D17" s="25">
        <v>4326500</v>
      </c>
      <c r="E17" s="25">
        <f t="shared" si="1"/>
        <v>-400498</v>
      </c>
      <c r="F17" s="25">
        <v>0</v>
      </c>
      <c r="G17" s="25">
        <v>0</v>
      </c>
      <c r="H17" s="25">
        <f t="shared" si="7"/>
        <v>0</v>
      </c>
      <c r="I17" s="25">
        <f t="shared" si="9"/>
        <v>3926002</v>
      </c>
      <c r="J17" s="25">
        <f t="shared" si="10"/>
        <v>4326500</v>
      </c>
      <c r="K17" s="60">
        <f t="shared" si="8"/>
        <v>-400498</v>
      </c>
    </row>
    <row r="18" spans="2:11" ht="13.15" customHeight="1">
      <c r="B18" s="27" t="s">
        <v>20</v>
      </c>
      <c r="C18" s="26">
        <v>60913912</v>
      </c>
      <c r="D18" s="26">
        <v>186621429</v>
      </c>
      <c r="E18" s="26">
        <f t="shared" si="1"/>
        <v>-125707517</v>
      </c>
      <c r="F18" s="26">
        <v>22772085</v>
      </c>
      <c r="G18" s="26">
        <v>0</v>
      </c>
      <c r="H18" s="26">
        <f t="shared" si="7"/>
        <v>22772085</v>
      </c>
      <c r="I18" s="26">
        <f t="shared" si="9"/>
        <v>83685997</v>
      </c>
      <c r="J18" s="26">
        <f t="shared" si="10"/>
        <v>186621429</v>
      </c>
      <c r="K18" s="62">
        <f t="shared" si="8"/>
        <v>-102935432</v>
      </c>
    </row>
    <row r="19" spans="2:11" s="6" customFormat="1" ht="13.15" customHeight="1">
      <c r="B19" s="30" t="s">
        <v>21</v>
      </c>
      <c r="C19" s="25">
        <v>3926002</v>
      </c>
      <c r="D19" s="25">
        <v>4326500</v>
      </c>
      <c r="E19" s="25">
        <f t="shared" si="1"/>
        <v>-400498</v>
      </c>
      <c r="F19" s="25">
        <v>0</v>
      </c>
      <c r="G19" s="25">
        <v>0</v>
      </c>
      <c r="H19" s="25">
        <f t="shared" si="7"/>
        <v>0</v>
      </c>
      <c r="I19" s="25">
        <f t="shared" si="9"/>
        <v>3926002</v>
      </c>
      <c r="J19" s="25">
        <f t="shared" si="10"/>
        <v>4326500</v>
      </c>
      <c r="K19" s="60">
        <f t="shared" si="8"/>
        <v>-400498</v>
      </c>
    </row>
    <row r="20" spans="2:11" ht="13.15" customHeight="1">
      <c r="B20" s="27" t="s">
        <v>22</v>
      </c>
      <c r="C20" s="26"/>
      <c r="D20" s="26"/>
      <c r="E20" s="26">
        <f t="shared" si="1"/>
        <v>0</v>
      </c>
      <c r="F20" s="26">
        <v>0</v>
      </c>
      <c r="G20" s="26">
        <v>0</v>
      </c>
      <c r="H20" s="26">
        <f t="shared" si="7"/>
        <v>0</v>
      </c>
      <c r="I20" s="26">
        <f t="shared" si="9"/>
        <v>0</v>
      </c>
      <c r="J20" s="26">
        <f t="shared" si="10"/>
        <v>0</v>
      </c>
      <c r="K20" s="62">
        <f t="shared" si="8"/>
        <v>0</v>
      </c>
    </row>
    <row r="21" spans="2:11" s="6" customFormat="1" ht="13.15" customHeight="1">
      <c r="B21" s="30" t="s">
        <v>23</v>
      </c>
      <c r="C21" s="25">
        <v>335206041</v>
      </c>
      <c r="D21" s="25">
        <v>449307253</v>
      </c>
      <c r="E21" s="25">
        <f t="shared" si="1"/>
        <v>-114101212</v>
      </c>
      <c r="F21" s="25">
        <f>41076517+60000000</f>
        <v>101076517</v>
      </c>
      <c r="G21" s="25">
        <v>0</v>
      </c>
      <c r="H21" s="25">
        <f t="shared" si="7"/>
        <v>101076517</v>
      </c>
      <c r="I21" s="25">
        <f t="shared" si="9"/>
        <v>436282558</v>
      </c>
      <c r="J21" s="25">
        <f t="shared" si="10"/>
        <v>449307253</v>
      </c>
      <c r="K21" s="60">
        <f t="shared" si="8"/>
        <v>-13024695</v>
      </c>
    </row>
    <row r="22" spans="2:11" ht="13.15" customHeight="1">
      <c r="B22" s="27" t="s">
        <v>24</v>
      </c>
      <c r="C22" s="26">
        <v>4812215</v>
      </c>
      <c r="D22" s="26">
        <v>3483143</v>
      </c>
      <c r="E22" s="26">
        <f t="shared" si="1"/>
        <v>1329072</v>
      </c>
      <c r="F22" s="26">
        <v>0</v>
      </c>
      <c r="G22" s="26">
        <v>0</v>
      </c>
      <c r="H22" s="26">
        <f t="shared" si="7"/>
        <v>0</v>
      </c>
      <c r="I22" s="26">
        <f t="shared" si="9"/>
        <v>4812215</v>
      </c>
      <c r="J22" s="26">
        <f t="shared" si="10"/>
        <v>3483143</v>
      </c>
      <c r="K22" s="62">
        <f t="shared" si="8"/>
        <v>1329072</v>
      </c>
    </row>
    <row r="23" spans="2:11" s="6" customFormat="1" ht="13.15" customHeight="1">
      <c r="B23" s="30" t="s">
        <v>25</v>
      </c>
      <c r="C23" s="25">
        <v>1192665496</v>
      </c>
      <c r="D23" s="25">
        <v>935799180</v>
      </c>
      <c r="E23" s="25">
        <f t="shared" si="1"/>
        <v>256866316</v>
      </c>
      <c r="F23" s="25">
        <v>0</v>
      </c>
      <c r="G23" s="25">
        <v>0</v>
      </c>
      <c r="H23" s="25">
        <f t="shared" si="7"/>
        <v>0</v>
      </c>
      <c r="I23" s="25">
        <f t="shared" si="9"/>
        <v>1192665496</v>
      </c>
      <c r="J23" s="25">
        <f t="shared" si="10"/>
        <v>935799180</v>
      </c>
      <c r="K23" s="60">
        <f t="shared" si="8"/>
        <v>256866316</v>
      </c>
    </row>
    <row r="24" spans="2:11" ht="13.15" customHeight="1">
      <c r="B24" s="27" t="s">
        <v>26</v>
      </c>
      <c r="C24" s="26">
        <v>0</v>
      </c>
      <c r="D24" s="26">
        <v>0</v>
      </c>
      <c r="E24" s="26">
        <f t="shared" si="1"/>
        <v>0</v>
      </c>
      <c r="F24" s="26">
        <v>0</v>
      </c>
      <c r="G24" s="26">
        <v>0</v>
      </c>
      <c r="H24" s="26">
        <f t="shared" si="7"/>
        <v>0</v>
      </c>
      <c r="I24" s="26">
        <f t="shared" si="9"/>
        <v>0</v>
      </c>
      <c r="J24" s="26">
        <f t="shared" si="10"/>
        <v>0</v>
      </c>
      <c r="K24" s="62">
        <f t="shared" si="8"/>
        <v>0</v>
      </c>
    </row>
    <row r="25" spans="2:11" s="6" customFormat="1" ht="13.15" customHeight="1">
      <c r="B25" s="30" t="s">
        <v>27</v>
      </c>
      <c r="C25" s="25">
        <v>0</v>
      </c>
      <c r="D25" s="25"/>
      <c r="E25" s="25">
        <f t="shared" si="1"/>
        <v>0</v>
      </c>
      <c r="F25" s="25">
        <v>0</v>
      </c>
      <c r="G25" s="25">
        <v>0</v>
      </c>
      <c r="H25" s="25">
        <f t="shared" si="7"/>
        <v>0</v>
      </c>
      <c r="I25" s="25">
        <f t="shared" si="9"/>
        <v>0</v>
      </c>
      <c r="J25" s="25">
        <f t="shared" si="10"/>
        <v>0</v>
      </c>
      <c r="K25" s="60">
        <f t="shared" si="8"/>
        <v>0</v>
      </c>
    </row>
    <row r="26" spans="2:11" ht="13.15" customHeight="1">
      <c r="B26" s="27" t="s">
        <v>28</v>
      </c>
      <c r="C26" s="26">
        <v>0</v>
      </c>
      <c r="D26" s="26">
        <v>536077046</v>
      </c>
      <c r="E26" s="26">
        <f t="shared" si="1"/>
        <v>-536077046</v>
      </c>
      <c r="F26" s="26">
        <v>0</v>
      </c>
      <c r="G26" s="26">
        <v>0</v>
      </c>
      <c r="H26" s="26">
        <f t="shared" si="7"/>
        <v>0</v>
      </c>
      <c r="I26" s="26">
        <f t="shared" si="9"/>
        <v>0</v>
      </c>
      <c r="J26" s="26">
        <f t="shared" si="10"/>
        <v>536077046</v>
      </c>
      <c r="K26" s="62">
        <f t="shared" si="8"/>
        <v>-536077046</v>
      </c>
    </row>
    <row r="27" spans="2:11" s="6" customFormat="1" ht="13.15" customHeight="1">
      <c r="B27" s="30" t="s">
        <v>29</v>
      </c>
      <c r="C27" s="25">
        <v>0</v>
      </c>
      <c r="D27" s="25">
        <v>0</v>
      </c>
      <c r="E27" s="25">
        <f t="shared" si="1"/>
        <v>0</v>
      </c>
      <c r="F27" s="25">
        <v>0</v>
      </c>
      <c r="G27" s="25">
        <v>0</v>
      </c>
      <c r="H27" s="25">
        <f t="shared" si="7"/>
        <v>0</v>
      </c>
      <c r="I27" s="25">
        <f t="shared" si="9"/>
        <v>0</v>
      </c>
      <c r="J27" s="25">
        <f t="shared" si="10"/>
        <v>0</v>
      </c>
      <c r="K27" s="60">
        <f t="shared" si="8"/>
        <v>0</v>
      </c>
    </row>
    <row r="28" spans="2:11" s="17" customFormat="1" ht="13.15" customHeight="1">
      <c r="B28" s="45" t="s">
        <v>30</v>
      </c>
      <c r="C28" s="24">
        <f t="shared" ref="C28:J28" si="11">SUM(C29:C36)</f>
        <v>0</v>
      </c>
      <c r="D28" s="24">
        <f t="shared" si="11"/>
        <v>0</v>
      </c>
      <c r="E28" s="24">
        <f>SUM(E29:E36)</f>
        <v>0</v>
      </c>
      <c r="F28" s="24">
        <f t="shared" si="11"/>
        <v>0</v>
      </c>
      <c r="G28" s="24">
        <f t="shared" si="11"/>
        <v>0</v>
      </c>
      <c r="H28" s="24">
        <f t="shared" si="11"/>
        <v>0</v>
      </c>
      <c r="I28" s="24">
        <f t="shared" si="11"/>
        <v>0</v>
      </c>
      <c r="J28" s="24">
        <f t="shared" si="11"/>
        <v>0</v>
      </c>
      <c r="K28" s="61">
        <f>SUM(K29:K36)</f>
        <v>0</v>
      </c>
    </row>
    <row r="29" spans="2:11" ht="13.15" customHeight="1">
      <c r="B29" s="27" t="s">
        <v>31</v>
      </c>
      <c r="C29" s="26">
        <v>0</v>
      </c>
      <c r="D29" s="26">
        <v>0</v>
      </c>
      <c r="E29" s="26">
        <f t="shared" si="1"/>
        <v>0</v>
      </c>
      <c r="F29" s="26">
        <v>0</v>
      </c>
      <c r="G29" s="26">
        <v>0</v>
      </c>
      <c r="H29" s="26">
        <f t="shared" si="7"/>
        <v>0</v>
      </c>
      <c r="I29" s="26">
        <f>F29+C29</f>
        <v>0</v>
      </c>
      <c r="J29" s="26">
        <f>G29+D29</f>
        <v>0</v>
      </c>
      <c r="K29" s="62">
        <f t="shared" ref="K29:K36" si="12">+I29-J29</f>
        <v>0</v>
      </c>
    </row>
    <row r="30" spans="2:11" s="6" customFormat="1" ht="13.15" customHeight="1">
      <c r="B30" s="30" t="s">
        <v>32</v>
      </c>
      <c r="C30" s="25">
        <v>0</v>
      </c>
      <c r="D30" s="25">
        <v>0</v>
      </c>
      <c r="E30" s="25">
        <f t="shared" si="1"/>
        <v>0</v>
      </c>
      <c r="F30" s="25">
        <v>0</v>
      </c>
      <c r="G30" s="25">
        <v>0</v>
      </c>
      <c r="H30" s="25">
        <f t="shared" si="7"/>
        <v>0</v>
      </c>
      <c r="I30" s="25">
        <f t="shared" ref="I30:I36" si="13">F30+C30</f>
        <v>0</v>
      </c>
      <c r="J30" s="25">
        <f t="shared" ref="J30:J36" si="14">G30+D30</f>
        <v>0</v>
      </c>
      <c r="K30" s="60">
        <f t="shared" si="12"/>
        <v>0</v>
      </c>
    </row>
    <row r="31" spans="2:11" ht="13.15" customHeight="1">
      <c r="B31" s="27" t="s">
        <v>33</v>
      </c>
      <c r="C31" s="26">
        <v>0</v>
      </c>
      <c r="D31" s="26">
        <v>0</v>
      </c>
      <c r="E31" s="26">
        <f t="shared" si="1"/>
        <v>0</v>
      </c>
      <c r="F31" s="26">
        <v>0</v>
      </c>
      <c r="G31" s="26">
        <v>0</v>
      </c>
      <c r="H31" s="26">
        <f t="shared" si="7"/>
        <v>0</v>
      </c>
      <c r="I31" s="26">
        <f t="shared" si="13"/>
        <v>0</v>
      </c>
      <c r="J31" s="26">
        <f t="shared" si="14"/>
        <v>0</v>
      </c>
      <c r="K31" s="62">
        <f t="shared" si="12"/>
        <v>0</v>
      </c>
    </row>
    <row r="32" spans="2:11" s="6" customFormat="1" ht="13.15" customHeight="1">
      <c r="B32" s="30" t="s">
        <v>34</v>
      </c>
      <c r="C32" s="25">
        <v>0</v>
      </c>
      <c r="D32" s="25">
        <v>0</v>
      </c>
      <c r="E32" s="25">
        <f t="shared" si="1"/>
        <v>0</v>
      </c>
      <c r="F32" s="25">
        <v>0</v>
      </c>
      <c r="G32" s="25">
        <v>0</v>
      </c>
      <c r="H32" s="25">
        <f t="shared" si="7"/>
        <v>0</v>
      </c>
      <c r="I32" s="25">
        <f t="shared" si="13"/>
        <v>0</v>
      </c>
      <c r="J32" s="25">
        <f t="shared" si="14"/>
        <v>0</v>
      </c>
      <c r="K32" s="60">
        <f t="shared" si="12"/>
        <v>0</v>
      </c>
    </row>
    <row r="33" spans="2:11" ht="13.15" customHeight="1">
      <c r="B33" s="27" t="s">
        <v>35</v>
      </c>
      <c r="C33" s="26">
        <v>0</v>
      </c>
      <c r="D33" s="26">
        <v>0</v>
      </c>
      <c r="E33" s="26">
        <f t="shared" si="1"/>
        <v>0</v>
      </c>
      <c r="F33" s="26">
        <v>0</v>
      </c>
      <c r="G33" s="26">
        <v>0</v>
      </c>
      <c r="H33" s="26">
        <f t="shared" si="7"/>
        <v>0</v>
      </c>
      <c r="I33" s="26">
        <f t="shared" si="13"/>
        <v>0</v>
      </c>
      <c r="J33" s="26">
        <f t="shared" si="14"/>
        <v>0</v>
      </c>
      <c r="K33" s="62">
        <f t="shared" si="12"/>
        <v>0</v>
      </c>
    </row>
    <row r="34" spans="2:11" s="6" customFormat="1" ht="13.15" customHeight="1">
      <c r="B34" s="30" t="s">
        <v>36</v>
      </c>
      <c r="C34" s="25">
        <v>0</v>
      </c>
      <c r="D34" s="25">
        <v>0</v>
      </c>
      <c r="E34" s="25">
        <f t="shared" si="1"/>
        <v>0</v>
      </c>
      <c r="F34" s="25">
        <v>0</v>
      </c>
      <c r="G34" s="25">
        <v>0</v>
      </c>
      <c r="H34" s="25">
        <f t="shared" si="7"/>
        <v>0</v>
      </c>
      <c r="I34" s="25">
        <f t="shared" si="13"/>
        <v>0</v>
      </c>
      <c r="J34" s="25">
        <f t="shared" si="14"/>
        <v>0</v>
      </c>
      <c r="K34" s="60">
        <f t="shared" si="12"/>
        <v>0</v>
      </c>
    </row>
    <row r="35" spans="2:11" ht="13.15" customHeight="1">
      <c r="B35" s="27" t="s">
        <v>37</v>
      </c>
      <c r="C35" s="26">
        <v>0</v>
      </c>
      <c r="D35" s="26">
        <v>0</v>
      </c>
      <c r="E35" s="26">
        <f t="shared" si="1"/>
        <v>0</v>
      </c>
      <c r="F35" s="26">
        <v>0</v>
      </c>
      <c r="G35" s="26">
        <v>0</v>
      </c>
      <c r="H35" s="26">
        <f t="shared" si="7"/>
        <v>0</v>
      </c>
      <c r="I35" s="26">
        <f t="shared" si="13"/>
        <v>0</v>
      </c>
      <c r="J35" s="26">
        <f t="shared" si="14"/>
        <v>0</v>
      </c>
      <c r="K35" s="62">
        <f t="shared" si="12"/>
        <v>0</v>
      </c>
    </row>
    <row r="36" spans="2:11" s="6" customFormat="1" ht="13.15" customHeight="1">
      <c r="B36" s="30" t="s">
        <v>29</v>
      </c>
      <c r="C36" s="25">
        <v>0</v>
      </c>
      <c r="D36" s="25">
        <v>0</v>
      </c>
      <c r="E36" s="25">
        <f t="shared" si="1"/>
        <v>0</v>
      </c>
      <c r="F36" s="25">
        <v>0</v>
      </c>
      <c r="G36" s="25">
        <v>0</v>
      </c>
      <c r="H36" s="25">
        <f t="shared" si="7"/>
        <v>0</v>
      </c>
      <c r="I36" s="25">
        <f t="shared" si="13"/>
        <v>0</v>
      </c>
      <c r="J36" s="25">
        <f t="shared" si="14"/>
        <v>0</v>
      </c>
      <c r="K36" s="60">
        <f t="shared" si="12"/>
        <v>0</v>
      </c>
    </row>
    <row r="37" spans="2:11" s="17" customFormat="1" ht="13.15" customHeight="1">
      <c r="B37" s="45" t="s">
        <v>38</v>
      </c>
      <c r="C37" s="24">
        <f t="shared" ref="C37:J37" si="15">+SUM(C38:C39)</f>
        <v>666434820</v>
      </c>
      <c r="D37" s="24">
        <f t="shared" si="15"/>
        <v>1527259029</v>
      </c>
      <c r="E37" s="24">
        <f>+SUM(E38:E39)</f>
        <v>-860824209</v>
      </c>
      <c r="F37" s="24">
        <f t="shared" si="15"/>
        <v>0</v>
      </c>
      <c r="G37" s="24">
        <f t="shared" si="15"/>
        <v>0</v>
      </c>
      <c r="H37" s="24">
        <f t="shared" si="15"/>
        <v>0</v>
      </c>
      <c r="I37" s="24">
        <f t="shared" si="15"/>
        <v>666434820</v>
      </c>
      <c r="J37" s="24">
        <f t="shared" si="15"/>
        <v>1527259029</v>
      </c>
      <c r="K37" s="24">
        <f>+SUM(K38:K39)</f>
        <v>-860824209</v>
      </c>
    </row>
    <row r="38" spans="2:11" ht="13.15" customHeight="1">
      <c r="B38" s="27" t="s">
        <v>39</v>
      </c>
      <c r="C38" s="26">
        <v>666434820</v>
      </c>
      <c r="D38" s="26">
        <v>1527259029</v>
      </c>
      <c r="E38" s="26">
        <f t="shared" si="1"/>
        <v>-860824209</v>
      </c>
      <c r="F38" s="26">
        <v>0</v>
      </c>
      <c r="G38" s="26">
        <v>0</v>
      </c>
      <c r="H38" s="26">
        <f t="shared" si="7"/>
        <v>0</v>
      </c>
      <c r="I38" s="26">
        <f>F38+C38</f>
        <v>666434820</v>
      </c>
      <c r="J38" s="26">
        <f>G38+D38</f>
        <v>1527259029</v>
      </c>
      <c r="K38" s="62">
        <f t="shared" ref="K38:K39" si="16">+I38-J38</f>
        <v>-860824209</v>
      </c>
    </row>
    <row r="39" spans="2:11" s="6" customFormat="1" ht="13.15" customHeight="1">
      <c r="B39" s="30" t="s">
        <v>40</v>
      </c>
      <c r="C39" s="25">
        <v>0</v>
      </c>
      <c r="D39" s="25">
        <v>0</v>
      </c>
      <c r="E39" s="25">
        <f t="shared" si="1"/>
        <v>0</v>
      </c>
      <c r="F39" s="25">
        <v>0</v>
      </c>
      <c r="G39" s="25">
        <v>0</v>
      </c>
      <c r="H39" s="25">
        <f t="shared" si="7"/>
        <v>0</v>
      </c>
      <c r="I39" s="25">
        <f>F39+C39</f>
        <v>0</v>
      </c>
      <c r="J39" s="25">
        <f>G39+D39</f>
        <v>0</v>
      </c>
      <c r="K39" s="60">
        <f t="shared" si="16"/>
        <v>0</v>
      </c>
    </row>
    <row r="40" spans="2:11" s="17" customFormat="1" ht="13.15" customHeight="1">
      <c r="B40" s="45" t="s">
        <v>41</v>
      </c>
      <c r="C40" s="24">
        <f t="shared" ref="C40:J40" si="17">SUM(C41:C42)</f>
        <v>739494056</v>
      </c>
      <c r="D40" s="24">
        <f t="shared" si="17"/>
        <v>739494056</v>
      </c>
      <c r="E40" s="24">
        <f>SUM(E41:E42)</f>
        <v>0</v>
      </c>
      <c r="F40" s="24">
        <f t="shared" si="17"/>
        <v>0</v>
      </c>
      <c r="G40" s="24">
        <f t="shared" si="17"/>
        <v>0</v>
      </c>
      <c r="H40" s="24">
        <f t="shared" si="17"/>
        <v>0</v>
      </c>
      <c r="I40" s="24">
        <f t="shared" si="17"/>
        <v>739494056</v>
      </c>
      <c r="J40" s="24">
        <f t="shared" si="17"/>
        <v>739494056</v>
      </c>
      <c r="K40" s="61">
        <f>SUM(K41:K42)</f>
        <v>0</v>
      </c>
    </row>
    <row r="41" spans="2:11" ht="13.15" customHeight="1">
      <c r="B41" s="27" t="s">
        <v>42</v>
      </c>
      <c r="C41" s="26">
        <v>739494056</v>
      </c>
      <c r="D41" s="26">
        <v>739494056</v>
      </c>
      <c r="E41" s="26">
        <f t="shared" si="1"/>
        <v>0</v>
      </c>
      <c r="F41" s="26">
        <v>0</v>
      </c>
      <c r="G41" s="26"/>
      <c r="H41" s="26">
        <f t="shared" si="7"/>
        <v>0</v>
      </c>
      <c r="I41" s="26">
        <f>F41+C41</f>
        <v>739494056</v>
      </c>
      <c r="J41" s="26">
        <f>G41+D41</f>
        <v>739494056</v>
      </c>
      <c r="K41" s="62">
        <f t="shared" ref="K41:K42" si="18">+I41-J41</f>
        <v>0</v>
      </c>
    </row>
    <row r="42" spans="2:11" s="6" customFormat="1" ht="13.15" customHeight="1">
      <c r="B42" s="30" t="s">
        <v>29</v>
      </c>
      <c r="C42" s="25">
        <v>0</v>
      </c>
      <c r="D42" s="25">
        <v>0</v>
      </c>
      <c r="E42" s="25">
        <f t="shared" si="1"/>
        <v>0</v>
      </c>
      <c r="F42" s="25">
        <v>0</v>
      </c>
      <c r="G42" s="25">
        <v>0</v>
      </c>
      <c r="H42" s="25">
        <f t="shared" si="7"/>
        <v>0</v>
      </c>
      <c r="I42" s="25">
        <f>F42+C42</f>
        <v>0</v>
      </c>
      <c r="J42" s="25">
        <f>G42+D42</f>
        <v>0</v>
      </c>
      <c r="K42" s="60">
        <f t="shared" si="18"/>
        <v>0</v>
      </c>
    </row>
    <row r="43" spans="2:11" s="17" customFormat="1" ht="13.15" customHeight="1">
      <c r="B43" s="45" t="s">
        <v>43</v>
      </c>
      <c r="C43" s="24">
        <f t="shared" ref="C43:J43" si="19">SUM(C44:C45)</f>
        <v>0</v>
      </c>
      <c r="D43" s="24">
        <f t="shared" si="19"/>
        <v>0</v>
      </c>
      <c r="E43" s="24">
        <f>SUM(E44:E45)</f>
        <v>0</v>
      </c>
      <c r="F43" s="24">
        <f t="shared" si="19"/>
        <v>0</v>
      </c>
      <c r="G43" s="24">
        <f t="shared" si="19"/>
        <v>0</v>
      </c>
      <c r="H43" s="24">
        <f t="shared" si="19"/>
        <v>0</v>
      </c>
      <c r="I43" s="24">
        <f t="shared" si="19"/>
        <v>0</v>
      </c>
      <c r="J43" s="24">
        <f t="shared" si="19"/>
        <v>0</v>
      </c>
      <c r="K43" s="61">
        <f>SUM(K44:K45)</f>
        <v>0</v>
      </c>
    </row>
    <row r="44" spans="2:11" ht="13.15" customHeight="1">
      <c r="B44" s="27" t="s">
        <v>44</v>
      </c>
      <c r="C44" s="26">
        <v>0</v>
      </c>
      <c r="D44" s="26">
        <v>0</v>
      </c>
      <c r="E44" s="26">
        <f t="shared" si="1"/>
        <v>0</v>
      </c>
      <c r="F44" s="26">
        <v>0</v>
      </c>
      <c r="G44" s="26">
        <v>0</v>
      </c>
      <c r="H44" s="26">
        <f t="shared" si="7"/>
        <v>0</v>
      </c>
      <c r="I44" s="26">
        <f>F44+C44</f>
        <v>0</v>
      </c>
      <c r="J44" s="26">
        <f>G44+D44</f>
        <v>0</v>
      </c>
      <c r="K44" s="62">
        <f t="shared" ref="K44:K45" si="20">+I44-J44</f>
        <v>0</v>
      </c>
    </row>
    <row r="45" spans="2:11" s="6" customFormat="1" ht="13.15" customHeight="1">
      <c r="B45" s="30" t="s">
        <v>45</v>
      </c>
      <c r="C45" s="25">
        <v>0</v>
      </c>
      <c r="D45" s="25">
        <v>0</v>
      </c>
      <c r="E45" s="25">
        <f t="shared" si="1"/>
        <v>0</v>
      </c>
      <c r="F45" s="25">
        <v>0</v>
      </c>
      <c r="G45" s="25">
        <v>0</v>
      </c>
      <c r="H45" s="25">
        <f t="shared" si="7"/>
        <v>0</v>
      </c>
      <c r="I45" s="25">
        <f>F45+C45</f>
        <v>0</v>
      </c>
      <c r="J45" s="25">
        <f>G45+D45</f>
        <v>0</v>
      </c>
      <c r="K45" s="60">
        <f t="shared" si="20"/>
        <v>0</v>
      </c>
    </row>
    <row r="46" spans="2:11" s="17" customFormat="1" ht="13.15" customHeight="1">
      <c r="B46" s="45" t="s">
        <v>46</v>
      </c>
      <c r="C46" s="24">
        <f t="shared" ref="C46:J46" si="21">SUM(C47:C49)</f>
        <v>499219133</v>
      </c>
      <c r="D46" s="24">
        <f t="shared" si="21"/>
        <v>501557704</v>
      </c>
      <c r="E46" s="24">
        <f>SUM(E47:E49)</f>
        <v>-2338571</v>
      </c>
      <c r="F46" s="24">
        <f t="shared" si="21"/>
        <v>0</v>
      </c>
      <c r="G46" s="24">
        <f t="shared" si="21"/>
        <v>0</v>
      </c>
      <c r="H46" s="24">
        <f t="shared" si="21"/>
        <v>0</v>
      </c>
      <c r="I46" s="24">
        <f t="shared" si="21"/>
        <v>499219133</v>
      </c>
      <c r="J46" s="24">
        <f t="shared" si="21"/>
        <v>501557704</v>
      </c>
      <c r="K46" s="61">
        <f>SUM(K47:K49)</f>
        <v>-2338571</v>
      </c>
    </row>
    <row r="47" spans="2:11" ht="13.15" customHeight="1">
      <c r="B47" s="27" t="s">
        <v>47</v>
      </c>
      <c r="C47" s="26">
        <v>499219133</v>
      </c>
      <c r="D47" s="26">
        <v>386822803</v>
      </c>
      <c r="E47" s="26">
        <f t="shared" si="1"/>
        <v>112396330</v>
      </c>
      <c r="F47" s="26">
        <v>0</v>
      </c>
      <c r="G47" s="26">
        <v>0</v>
      </c>
      <c r="H47" s="26">
        <f t="shared" si="7"/>
        <v>0</v>
      </c>
      <c r="I47" s="26">
        <f>F47+C47</f>
        <v>499219133</v>
      </c>
      <c r="J47" s="26">
        <f>G47+D47</f>
        <v>386822803</v>
      </c>
      <c r="K47" s="62">
        <f t="shared" ref="K47:K49" si="22">+I47-J47</f>
        <v>112396330</v>
      </c>
    </row>
    <row r="48" spans="2:11" s="6" customFormat="1" ht="13.15" customHeight="1">
      <c r="B48" s="30" t="s">
        <v>48</v>
      </c>
      <c r="C48" s="25">
        <v>0</v>
      </c>
      <c r="D48" s="25">
        <v>114734901</v>
      </c>
      <c r="E48" s="25">
        <f t="shared" si="1"/>
        <v>-114734901</v>
      </c>
      <c r="F48" s="25">
        <v>0</v>
      </c>
      <c r="G48" s="25">
        <v>0</v>
      </c>
      <c r="H48" s="25">
        <f t="shared" si="7"/>
        <v>0</v>
      </c>
      <c r="I48" s="25">
        <f t="shared" ref="I48:I49" si="23">F48+C48</f>
        <v>0</v>
      </c>
      <c r="J48" s="25">
        <f t="shared" ref="J48:J49" si="24">G48+D48</f>
        <v>114734901</v>
      </c>
      <c r="K48" s="60">
        <f t="shared" si="22"/>
        <v>-114734901</v>
      </c>
    </row>
    <row r="49" spans="2:11" ht="13.15" customHeight="1">
      <c r="B49" s="27" t="s">
        <v>40</v>
      </c>
      <c r="C49" s="26">
        <v>0</v>
      </c>
      <c r="D49" s="26">
        <v>0</v>
      </c>
      <c r="E49" s="26">
        <f t="shared" si="1"/>
        <v>0</v>
      </c>
      <c r="F49" s="26">
        <v>0</v>
      </c>
      <c r="G49" s="26">
        <v>0</v>
      </c>
      <c r="H49" s="26">
        <f t="shared" si="7"/>
        <v>0</v>
      </c>
      <c r="I49" s="26">
        <f t="shared" si="23"/>
        <v>0</v>
      </c>
      <c r="J49" s="26">
        <f t="shared" si="24"/>
        <v>0</v>
      </c>
      <c r="K49" s="62">
        <f t="shared" si="22"/>
        <v>0</v>
      </c>
    </row>
    <row r="50" spans="2:11" s="17" customFormat="1" ht="13.15" customHeight="1">
      <c r="B50" s="47" t="s">
        <v>49</v>
      </c>
      <c r="C50" s="32">
        <f>C5+C9+C28+C37+C40+C43+C46</f>
        <v>37338293866</v>
      </c>
      <c r="D50" s="32">
        <f t="shared" ref="D50:K50" si="25">D5+D9+D28+D37+D40+D43+D46</f>
        <v>46461621473</v>
      </c>
      <c r="E50" s="32">
        <f>E5+E9+E28+E37+E40+E43+E46</f>
        <v>-9123327607</v>
      </c>
      <c r="F50" s="32">
        <f t="shared" si="25"/>
        <v>2925525561</v>
      </c>
      <c r="G50" s="32">
        <f t="shared" si="25"/>
        <v>0</v>
      </c>
      <c r="H50" s="32">
        <f t="shared" si="25"/>
        <v>2925525561</v>
      </c>
      <c r="I50" s="32">
        <f t="shared" si="25"/>
        <v>40263819427</v>
      </c>
      <c r="J50" s="32">
        <f t="shared" si="25"/>
        <v>46461621473</v>
      </c>
      <c r="K50" s="63">
        <f t="shared" si="25"/>
        <v>-6197802046</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50"/>
  <sheetViews>
    <sheetView showGridLines="0" zoomScale="80" zoomScaleNormal="80" workbookViewId="0">
      <pane ySplit="4" topLeftCell="A38"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26.7109375" style="9" customWidth="1"/>
    <col min="3" max="3" width="19.140625" style="8" bestFit="1" customWidth="1"/>
    <col min="4" max="4" width="19.140625" style="8" customWidth="1"/>
    <col min="5" max="6" width="19.140625" style="8" bestFit="1" customWidth="1"/>
    <col min="7" max="7" width="17.140625" style="8" customWidth="1"/>
    <col min="8" max="8" width="19.140625" style="8" bestFit="1" customWidth="1"/>
    <col min="9" max="9" width="19.42578125" style="8" customWidth="1"/>
    <col min="10" max="10" width="19.140625" style="8" bestFit="1" customWidth="1"/>
    <col min="11" max="11" width="18.7109375" style="8" customWidth="1"/>
    <col min="12" max="16384" width="11.5703125" style="5"/>
  </cols>
  <sheetData>
    <row r="1" spans="1:11" ht="13.15" customHeight="1">
      <c r="A1" s="5" t="s">
        <v>75</v>
      </c>
      <c r="B1" s="9" t="s">
        <v>67</v>
      </c>
    </row>
    <row r="2" spans="1:11" ht="13.15" customHeight="1">
      <c r="A2" s="5" t="s">
        <v>76</v>
      </c>
      <c r="B2" s="86">
        <v>2019</v>
      </c>
    </row>
    <row r="3" spans="1:11" ht="13.15" customHeight="1">
      <c r="B3" s="484" t="s">
        <v>0</v>
      </c>
      <c r="C3" s="486" t="s">
        <v>1</v>
      </c>
      <c r="D3" s="486"/>
      <c r="E3" s="486"/>
      <c r="F3" s="486" t="s">
        <v>2</v>
      </c>
      <c r="G3" s="486"/>
      <c r="H3" s="486"/>
      <c r="I3" s="486" t="s">
        <v>3</v>
      </c>
      <c r="J3" s="486"/>
      <c r="K3" s="486"/>
    </row>
    <row r="4" spans="1:11" ht="13.15" customHeight="1">
      <c r="B4" s="484"/>
      <c r="C4" s="74" t="s">
        <v>4</v>
      </c>
      <c r="D4" s="74" t="s">
        <v>5</v>
      </c>
      <c r="E4" s="74" t="s">
        <v>6</v>
      </c>
      <c r="F4" s="74" t="s">
        <v>4</v>
      </c>
      <c r="G4" s="74" t="s">
        <v>5</v>
      </c>
      <c r="H4" s="74" t="s">
        <v>6</v>
      </c>
      <c r="I4" s="74" t="s">
        <v>4</v>
      </c>
      <c r="J4" s="74" t="s">
        <v>5</v>
      </c>
      <c r="K4" s="74" t="s">
        <v>6</v>
      </c>
    </row>
    <row r="5" spans="1:11" s="17" customFormat="1" ht="13.15" customHeight="1">
      <c r="B5" s="45" t="s">
        <v>7</v>
      </c>
      <c r="C5" s="24">
        <f>SUM(C6:C8)</f>
        <v>9905570192</v>
      </c>
      <c r="D5" s="24">
        <f>SUM(D6:D8)</f>
        <v>11458661438</v>
      </c>
      <c r="E5" s="24">
        <f>SUM(E6:E8)</f>
        <v>-1553091246</v>
      </c>
      <c r="F5" s="24">
        <f t="shared" ref="F5:J5" si="0">SUM(F6:F8)</f>
        <v>2207474682</v>
      </c>
      <c r="G5" s="65">
        <f t="shared" si="0"/>
        <v>0</v>
      </c>
      <c r="H5" s="24">
        <f t="shared" si="0"/>
        <v>2207474682</v>
      </c>
      <c r="I5" s="24">
        <f t="shared" si="0"/>
        <v>12113044874</v>
      </c>
      <c r="J5" s="65">
        <f t="shared" si="0"/>
        <v>11458661438</v>
      </c>
      <c r="K5" s="65">
        <f>SUM(K6:K8)</f>
        <v>654383436</v>
      </c>
    </row>
    <row r="6" spans="1:11" ht="13.15" customHeight="1">
      <c r="B6" s="27" t="s">
        <v>8</v>
      </c>
      <c r="C6" s="26">
        <v>9885978317</v>
      </c>
      <c r="D6" s="26">
        <v>11439069563</v>
      </c>
      <c r="E6" s="26">
        <f>+C6-D6</f>
        <v>-1553091246</v>
      </c>
      <c r="F6" s="26">
        <v>2207474682</v>
      </c>
      <c r="G6" s="26">
        <v>0</v>
      </c>
      <c r="H6" s="26">
        <f>+F6-G6</f>
        <v>2207474682</v>
      </c>
      <c r="I6" s="26">
        <f>F6+C6</f>
        <v>12093452999</v>
      </c>
      <c r="J6" s="26">
        <f>G6+D6</f>
        <v>11439069563</v>
      </c>
      <c r="K6" s="26">
        <f>+I6-J6</f>
        <v>654383436</v>
      </c>
    </row>
    <row r="7" spans="1:11" s="6" customFormat="1" ht="13.15" customHeight="1">
      <c r="B7" s="30" t="s">
        <v>9</v>
      </c>
      <c r="C7" s="25">
        <v>0</v>
      </c>
      <c r="D7" s="25">
        <v>0</v>
      </c>
      <c r="E7" s="25">
        <f t="shared" ref="E7:E49" si="1">+C7-D7</f>
        <v>0</v>
      </c>
      <c r="F7" s="25">
        <v>0</v>
      </c>
      <c r="G7" s="25">
        <v>0</v>
      </c>
      <c r="H7" s="25">
        <f t="shared" ref="H7:H8" si="2">+F7-G7</f>
        <v>0</v>
      </c>
      <c r="I7" s="25">
        <f t="shared" ref="I7:J49" si="3">F7+C7</f>
        <v>0</v>
      </c>
      <c r="J7" s="25">
        <f t="shared" si="3"/>
        <v>0</v>
      </c>
      <c r="K7" s="25">
        <f t="shared" ref="K7:K8" si="4">+I7-J7</f>
        <v>0</v>
      </c>
    </row>
    <row r="8" spans="1:11" ht="13.15" customHeight="1">
      <c r="B8" s="27" t="s">
        <v>10</v>
      </c>
      <c r="C8" s="26">
        <v>19591875</v>
      </c>
      <c r="D8" s="26">
        <v>19591875</v>
      </c>
      <c r="E8" s="26">
        <f t="shared" si="1"/>
        <v>0</v>
      </c>
      <c r="F8" s="26">
        <v>0</v>
      </c>
      <c r="G8" s="26">
        <v>0</v>
      </c>
      <c r="H8" s="26">
        <f t="shared" si="2"/>
        <v>0</v>
      </c>
      <c r="I8" s="26">
        <f t="shared" si="3"/>
        <v>19591875</v>
      </c>
      <c r="J8" s="26">
        <f t="shared" si="3"/>
        <v>19591875</v>
      </c>
      <c r="K8" s="26">
        <f t="shared" si="4"/>
        <v>0</v>
      </c>
    </row>
    <row r="9" spans="1:11" s="17" customFormat="1" ht="13.15" customHeight="1">
      <c r="B9" s="45" t="s">
        <v>11</v>
      </c>
      <c r="C9" s="24">
        <f t="shared" ref="C9:H9" si="5">SUM(C10:C27)</f>
        <v>33313824966</v>
      </c>
      <c r="D9" s="24">
        <f t="shared" si="5"/>
        <v>46646133692</v>
      </c>
      <c r="E9" s="24">
        <f>SUM(E10:E27)</f>
        <v>-13332308726</v>
      </c>
      <c r="F9" s="24">
        <f t="shared" si="5"/>
        <v>16333603420</v>
      </c>
      <c r="G9" s="24">
        <f t="shared" si="5"/>
        <v>0</v>
      </c>
      <c r="H9" s="24">
        <f t="shared" si="5"/>
        <v>16333603420</v>
      </c>
      <c r="I9" s="24">
        <f t="shared" si="3"/>
        <v>49647428386</v>
      </c>
      <c r="J9" s="24">
        <f t="shared" si="3"/>
        <v>46646133692</v>
      </c>
      <c r="K9" s="24">
        <f>SUM(K10:K27)</f>
        <v>3001294694</v>
      </c>
    </row>
    <row r="10" spans="1:11" ht="13.15" customHeight="1">
      <c r="B10" s="27" t="s">
        <v>12</v>
      </c>
      <c r="C10" s="26">
        <v>0</v>
      </c>
      <c r="D10" s="26">
        <v>0</v>
      </c>
      <c r="E10" s="26">
        <f t="shared" si="1"/>
        <v>0</v>
      </c>
      <c r="F10" s="26">
        <v>0</v>
      </c>
      <c r="G10" s="26">
        <v>0</v>
      </c>
      <c r="H10" s="26">
        <f t="shared" ref="H10:H49" si="6">+F10-G10</f>
        <v>0</v>
      </c>
      <c r="I10" s="26">
        <f t="shared" si="3"/>
        <v>0</v>
      </c>
      <c r="J10" s="26">
        <f t="shared" si="3"/>
        <v>0</v>
      </c>
      <c r="K10" s="26">
        <f t="shared" ref="K10:K27" si="7">+I10-J10</f>
        <v>0</v>
      </c>
    </row>
    <row r="11" spans="1:11" s="6" customFormat="1" ht="13.15" customHeight="1">
      <c r="B11" s="30" t="s">
        <v>13</v>
      </c>
      <c r="C11" s="25">
        <v>0</v>
      </c>
      <c r="D11" s="25">
        <v>0</v>
      </c>
      <c r="E11" s="25">
        <f t="shared" si="1"/>
        <v>0</v>
      </c>
      <c r="F11" s="25">
        <v>0</v>
      </c>
      <c r="G11" s="25">
        <v>0</v>
      </c>
      <c r="H11" s="25">
        <f t="shared" si="6"/>
        <v>0</v>
      </c>
      <c r="I11" s="25">
        <f t="shared" si="3"/>
        <v>0</v>
      </c>
      <c r="J11" s="25">
        <f t="shared" si="3"/>
        <v>0</v>
      </c>
      <c r="K11" s="25">
        <f t="shared" si="7"/>
        <v>0</v>
      </c>
    </row>
    <row r="12" spans="1:11" ht="13.15" customHeight="1">
      <c r="B12" s="27" t="s">
        <v>14</v>
      </c>
      <c r="C12" s="26">
        <v>0</v>
      </c>
      <c r="D12" s="26">
        <v>0</v>
      </c>
      <c r="E12" s="26">
        <f t="shared" si="1"/>
        <v>0</v>
      </c>
      <c r="F12" s="26">
        <v>0</v>
      </c>
      <c r="G12" s="26">
        <v>0</v>
      </c>
      <c r="H12" s="26">
        <f t="shared" si="6"/>
        <v>0</v>
      </c>
      <c r="I12" s="26">
        <f t="shared" si="3"/>
        <v>0</v>
      </c>
      <c r="J12" s="26">
        <f t="shared" si="3"/>
        <v>0</v>
      </c>
      <c r="K12" s="26">
        <f t="shared" si="7"/>
        <v>0</v>
      </c>
    </row>
    <row r="13" spans="1:11" s="6" customFormat="1" ht="13.15" customHeight="1">
      <c r="B13" s="30" t="s">
        <v>15</v>
      </c>
      <c r="C13" s="25">
        <v>9885978317</v>
      </c>
      <c r="D13" s="25">
        <v>10308442275</v>
      </c>
      <c r="E13" s="25">
        <f t="shared" si="1"/>
        <v>-422463958</v>
      </c>
      <c r="F13" s="25">
        <v>605146993</v>
      </c>
      <c r="G13" s="25">
        <v>0</v>
      </c>
      <c r="H13" s="25">
        <f>+F13-G13</f>
        <v>605146993</v>
      </c>
      <c r="I13" s="25">
        <f t="shared" si="3"/>
        <v>10491125310</v>
      </c>
      <c r="J13" s="25">
        <f t="shared" si="3"/>
        <v>10308442275</v>
      </c>
      <c r="K13" s="25">
        <f t="shared" si="7"/>
        <v>182683035</v>
      </c>
    </row>
    <row r="14" spans="1:11" ht="13.15" customHeight="1">
      <c r="B14" s="27" t="s">
        <v>16</v>
      </c>
      <c r="C14" s="26">
        <v>0</v>
      </c>
      <c r="D14" s="26">
        <v>0</v>
      </c>
      <c r="E14" s="26">
        <f t="shared" si="1"/>
        <v>0</v>
      </c>
      <c r="F14" s="26">
        <v>0</v>
      </c>
      <c r="G14" s="26">
        <v>0</v>
      </c>
      <c r="H14" s="26">
        <f t="shared" si="6"/>
        <v>0</v>
      </c>
      <c r="I14" s="26">
        <f t="shared" si="3"/>
        <v>0</v>
      </c>
      <c r="J14" s="26">
        <f t="shared" si="3"/>
        <v>0</v>
      </c>
      <c r="K14" s="26">
        <f t="shared" si="7"/>
        <v>0</v>
      </c>
    </row>
    <row r="15" spans="1:11" s="6" customFormat="1" ht="13.15" customHeight="1">
      <c r="B15" s="30" t="s">
        <v>17</v>
      </c>
      <c r="C15" s="25">
        <v>15305144775</v>
      </c>
      <c r="D15" s="25">
        <v>26596289326</v>
      </c>
      <c r="E15" s="25">
        <f t="shared" si="1"/>
        <v>-11291144551</v>
      </c>
      <c r="F15" s="25">
        <f>12016403857+1771196233</f>
        <v>13787600090</v>
      </c>
      <c r="G15" s="25">
        <v>0</v>
      </c>
      <c r="H15" s="25">
        <f t="shared" si="6"/>
        <v>13787600090</v>
      </c>
      <c r="I15" s="25">
        <f t="shared" si="3"/>
        <v>29092744865</v>
      </c>
      <c r="J15" s="25">
        <f t="shared" si="3"/>
        <v>26596289326</v>
      </c>
      <c r="K15" s="25">
        <f t="shared" si="7"/>
        <v>2496455539</v>
      </c>
    </row>
    <row r="16" spans="1:11" ht="13.15" customHeight="1">
      <c r="B16" s="27" t="s">
        <v>18</v>
      </c>
      <c r="C16" s="26">
        <v>292442497</v>
      </c>
      <c r="D16" s="26">
        <v>244248344</v>
      </c>
      <c r="E16" s="26">
        <f t="shared" si="1"/>
        <v>48194153</v>
      </c>
      <c r="F16" s="26">
        <v>0</v>
      </c>
      <c r="G16" s="26">
        <v>0</v>
      </c>
      <c r="H16" s="26">
        <f t="shared" si="6"/>
        <v>0</v>
      </c>
      <c r="I16" s="26">
        <f t="shared" si="3"/>
        <v>292442497</v>
      </c>
      <c r="J16" s="26">
        <f t="shared" si="3"/>
        <v>244248344</v>
      </c>
      <c r="K16" s="26">
        <f t="shared" si="7"/>
        <v>48194153</v>
      </c>
    </row>
    <row r="17" spans="2:11" s="6" customFormat="1" ht="13.15" customHeight="1">
      <c r="B17" s="30" t="s">
        <v>19</v>
      </c>
      <c r="C17" s="25">
        <v>0</v>
      </c>
      <c r="D17" s="25">
        <v>0</v>
      </c>
      <c r="E17" s="25">
        <f t="shared" si="1"/>
        <v>0</v>
      </c>
      <c r="F17" s="25">
        <v>0</v>
      </c>
      <c r="G17" s="25">
        <v>0</v>
      </c>
      <c r="H17" s="25">
        <f t="shared" si="6"/>
        <v>0</v>
      </c>
      <c r="I17" s="25">
        <f t="shared" si="3"/>
        <v>0</v>
      </c>
      <c r="J17" s="25">
        <f t="shared" si="3"/>
        <v>0</v>
      </c>
      <c r="K17" s="25">
        <f t="shared" si="7"/>
        <v>0</v>
      </c>
    </row>
    <row r="18" spans="2:11" ht="13.15" customHeight="1">
      <c r="B18" s="27" t="s">
        <v>20</v>
      </c>
      <c r="C18" s="26">
        <v>1019667674</v>
      </c>
      <c r="D18" s="26">
        <v>1106674395</v>
      </c>
      <c r="E18" s="26">
        <f t="shared" si="1"/>
        <v>-87006721</v>
      </c>
      <c r="F18" s="26">
        <v>157705733</v>
      </c>
      <c r="G18" s="26">
        <v>0</v>
      </c>
      <c r="H18" s="26">
        <f t="shared" si="6"/>
        <v>157705733</v>
      </c>
      <c r="I18" s="26">
        <f t="shared" si="3"/>
        <v>1177373407</v>
      </c>
      <c r="J18" s="26">
        <f t="shared" si="3"/>
        <v>1106674395</v>
      </c>
      <c r="K18" s="26">
        <f t="shared" si="7"/>
        <v>70699012</v>
      </c>
    </row>
    <row r="19" spans="2:11" s="6" customFormat="1" ht="13.15" customHeight="1">
      <c r="B19" s="30" t="s">
        <v>21</v>
      </c>
      <c r="C19" s="25">
        <v>0</v>
      </c>
      <c r="D19" s="25">
        <v>0</v>
      </c>
      <c r="E19" s="25">
        <f t="shared" si="1"/>
        <v>0</v>
      </c>
      <c r="F19" s="25">
        <v>0</v>
      </c>
      <c r="G19" s="25">
        <v>0</v>
      </c>
      <c r="H19" s="25">
        <f t="shared" si="6"/>
        <v>0</v>
      </c>
      <c r="I19" s="25">
        <f t="shared" si="3"/>
        <v>0</v>
      </c>
      <c r="J19" s="25">
        <f t="shared" si="3"/>
        <v>0</v>
      </c>
      <c r="K19" s="25">
        <f t="shared" si="7"/>
        <v>0</v>
      </c>
    </row>
    <row r="20" spans="2:11" ht="13.15" customHeight="1">
      <c r="B20" s="27" t="s">
        <v>22</v>
      </c>
      <c r="C20" s="26">
        <v>0</v>
      </c>
      <c r="D20" s="26">
        <v>0</v>
      </c>
      <c r="E20" s="26">
        <f t="shared" si="1"/>
        <v>0</v>
      </c>
      <c r="F20" s="26">
        <v>0</v>
      </c>
      <c r="G20" s="26">
        <v>0</v>
      </c>
      <c r="H20" s="26">
        <f t="shared" si="6"/>
        <v>0</v>
      </c>
      <c r="I20" s="26">
        <f t="shared" si="3"/>
        <v>0</v>
      </c>
      <c r="J20" s="26">
        <f t="shared" si="3"/>
        <v>0</v>
      </c>
      <c r="K20" s="26">
        <f t="shared" si="7"/>
        <v>0</v>
      </c>
    </row>
    <row r="21" spans="2:11" s="6" customFormat="1" ht="13.15" customHeight="1">
      <c r="B21" s="30" t="s">
        <v>23</v>
      </c>
      <c r="C21" s="25">
        <v>6134873438</v>
      </c>
      <c r="D21" s="25">
        <v>6433583498</v>
      </c>
      <c r="E21" s="25">
        <f t="shared" si="1"/>
        <v>-298710060</v>
      </c>
      <c r="F21" s="25">
        <v>360220897</v>
      </c>
      <c r="G21" s="25">
        <v>0</v>
      </c>
      <c r="H21" s="25">
        <f t="shared" si="6"/>
        <v>360220897</v>
      </c>
      <c r="I21" s="25">
        <f t="shared" si="3"/>
        <v>6495094335</v>
      </c>
      <c r="J21" s="25">
        <f t="shared" si="3"/>
        <v>6433583498</v>
      </c>
      <c r="K21" s="25">
        <f t="shared" si="7"/>
        <v>61510837</v>
      </c>
    </row>
    <row r="22" spans="2:11" ht="13.15" customHeight="1">
      <c r="B22" s="27" t="s">
        <v>24</v>
      </c>
      <c r="C22" s="26">
        <v>0</v>
      </c>
      <c r="D22" s="26">
        <v>0</v>
      </c>
      <c r="E22" s="26">
        <f t="shared" si="1"/>
        <v>0</v>
      </c>
      <c r="F22" s="26">
        <v>0</v>
      </c>
      <c r="G22" s="26">
        <v>0</v>
      </c>
      <c r="H22" s="26">
        <f t="shared" si="6"/>
        <v>0</v>
      </c>
      <c r="I22" s="26">
        <f t="shared" si="3"/>
        <v>0</v>
      </c>
      <c r="J22" s="26">
        <f t="shared" si="3"/>
        <v>0</v>
      </c>
      <c r="K22" s="26">
        <f t="shared" si="7"/>
        <v>0</v>
      </c>
    </row>
    <row r="23" spans="2:11" s="6" customFormat="1" ht="13.15" customHeight="1">
      <c r="B23" s="30" t="s">
        <v>25</v>
      </c>
      <c r="C23" s="25">
        <v>675718265</v>
      </c>
      <c r="D23" s="25">
        <v>1956895854</v>
      </c>
      <c r="E23" s="25">
        <f t="shared" si="1"/>
        <v>-1281177589</v>
      </c>
      <c r="F23" s="25">
        <f>45784150+1377145557</f>
        <v>1422929707</v>
      </c>
      <c r="G23" s="25">
        <v>0</v>
      </c>
      <c r="H23" s="25">
        <f t="shared" si="6"/>
        <v>1422929707</v>
      </c>
      <c r="I23" s="25">
        <f t="shared" si="3"/>
        <v>2098647972</v>
      </c>
      <c r="J23" s="25">
        <f t="shared" si="3"/>
        <v>1956895854</v>
      </c>
      <c r="K23" s="25">
        <f t="shared" si="7"/>
        <v>141752118</v>
      </c>
    </row>
    <row r="24" spans="2:11" ht="13.15" customHeight="1">
      <c r="B24" s="27" t="s">
        <v>26</v>
      </c>
      <c r="C24" s="26">
        <v>0</v>
      </c>
      <c r="D24" s="26">
        <v>0</v>
      </c>
      <c r="E24" s="26">
        <f t="shared" si="1"/>
        <v>0</v>
      </c>
      <c r="F24" s="26">
        <v>0</v>
      </c>
      <c r="G24" s="26">
        <v>0</v>
      </c>
      <c r="H24" s="26">
        <f t="shared" si="6"/>
        <v>0</v>
      </c>
      <c r="I24" s="26">
        <f t="shared" si="3"/>
        <v>0</v>
      </c>
      <c r="J24" s="26">
        <f t="shared" si="3"/>
        <v>0</v>
      </c>
      <c r="K24" s="26">
        <f t="shared" si="7"/>
        <v>0</v>
      </c>
    </row>
    <row r="25" spans="2:11" s="6" customFormat="1" ht="13.15" customHeight="1">
      <c r="B25" s="30" t="s">
        <v>27</v>
      </c>
      <c r="C25" s="25">
        <v>0</v>
      </c>
      <c r="D25" s="25">
        <v>0</v>
      </c>
      <c r="E25" s="25">
        <f t="shared" si="1"/>
        <v>0</v>
      </c>
      <c r="F25" s="25">
        <v>0</v>
      </c>
      <c r="G25" s="25">
        <v>0</v>
      </c>
      <c r="H25" s="25">
        <f t="shared" si="6"/>
        <v>0</v>
      </c>
      <c r="I25" s="25">
        <f t="shared" si="3"/>
        <v>0</v>
      </c>
      <c r="J25" s="25">
        <f t="shared" si="3"/>
        <v>0</v>
      </c>
      <c r="K25" s="25">
        <f t="shared" si="7"/>
        <v>0</v>
      </c>
    </row>
    <row r="26" spans="2:11" ht="13.15" customHeight="1">
      <c r="B26" s="27" t="s">
        <v>28</v>
      </c>
      <c r="C26" s="26">
        <v>0</v>
      </c>
      <c r="D26" s="26">
        <v>0</v>
      </c>
      <c r="E26" s="26">
        <f t="shared" si="1"/>
        <v>0</v>
      </c>
      <c r="F26" s="26">
        <v>0</v>
      </c>
      <c r="G26" s="26">
        <v>0</v>
      </c>
      <c r="H26" s="26">
        <f t="shared" si="6"/>
        <v>0</v>
      </c>
      <c r="I26" s="26">
        <f t="shared" si="3"/>
        <v>0</v>
      </c>
      <c r="J26" s="26">
        <f t="shared" si="3"/>
        <v>0</v>
      </c>
      <c r="K26" s="26">
        <f t="shared" si="7"/>
        <v>0</v>
      </c>
    </row>
    <row r="27" spans="2:11" s="6" customFormat="1" ht="13.15" customHeight="1">
      <c r="B27" s="30" t="s">
        <v>29</v>
      </c>
      <c r="C27" s="25">
        <v>0</v>
      </c>
      <c r="D27" s="25">
        <v>0</v>
      </c>
      <c r="E27" s="25">
        <f t="shared" si="1"/>
        <v>0</v>
      </c>
      <c r="F27" s="25">
        <v>0</v>
      </c>
      <c r="G27" s="25">
        <v>0</v>
      </c>
      <c r="H27" s="25">
        <f t="shared" si="6"/>
        <v>0</v>
      </c>
      <c r="I27" s="25">
        <f t="shared" si="3"/>
        <v>0</v>
      </c>
      <c r="J27" s="25">
        <f t="shared" si="3"/>
        <v>0</v>
      </c>
      <c r="K27" s="25">
        <f t="shared" si="7"/>
        <v>0</v>
      </c>
    </row>
    <row r="28" spans="2:11" s="17" customFormat="1" ht="13.15" customHeight="1">
      <c r="B28" s="45" t="s">
        <v>30</v>
      </c>
      <c r="C28" s="24">
        <f t="shared" ref="C28:H28" si="8">SUM(C29:C36)</f>
        <v>0</v>
      </c>
      <c r="D28" s="24">
        <f t="shared" si="8"/>
        <v>0</v>
      </c>
      <c r="E28" s="24">
        <f>SUM(E29:E36)</f>
        <v>0</v>
      </c>
      <c r="F28" s="24">
        <f t="shared" si="8"/>
        <v>0</v>
      </c>
      <c r="G28" s="24">
        <f t="shared" si="8"/>
        <v>0</v>
      </c>
      <c r="H28" s="24">
        <f t="shared" si="8"/>
        <v>0</v>
      </c>
      <c r="I28" s="24">
        <f t="shared" si="3"/>
        <v>0</v>
      </c>
      <c r="J28" s="24">
        <f t="shared" si="3"/>
        <v>0</v>
      </c>
      <c r="K28" s="24">
        <f>SUM(K29:K36)</f>
        <v>0</v>
      </c>
    </row>
    <row r="29" spans="2:11" ht="13.15" customHeight="1">
      <c r="B29" s="27" t="s">
        <v>31</v>
      </c>
      <c r="C29" s="26">
        <v>0</v>
      </c>
      <c r="D29" s="26">
        <v>0</v>
      </c>
      <c r="E29" s="26">
        <f t="shared" si="1"/>
        <v>0</v>
      </c>
      <c r="F29" s="26">
        <v>0</v>
      </c>
      <c r="G29" s="26">
        <v>0</v>
      </c>
      <c r="H29" s="26">
        <f t="shared" si="6"/>
        <v>0</v>
      </c>
      <c r="I29" s="26">
        <f t="shared" si="3"/>
        <v>0</v>
      </c>
      <c r="J29" s="26">
        <f t="shared" si="3"/>
        <v>0</v>
      </c>
      <c r="K29" s="26">
        <f t="shared" ref="K29:K36" si="9">+I29-J29</f>
        <v>0</v>
      </c>
    </row>
    <row r="30" spans="2:11" s="6" customFormat="1" ht="13.15" customHeight="1">
      <c r="B30" s="30" t="s">
        <v>32</v>
      </c>
      <c r="C30" s="25">
        <v>0</v>
      </c>
      <c r="D30" s="25">
        <v>0</v>
      </c>
      <c r="E30" s="25">
        <f t="shared" si="1"/>
        <v>0</v>
      </c>
      <c r="F30" s="25">
        <v>0</v>
      </c>
      <c r="G30" s="25">
        <v>0</v>
      </c>
      <c r="H30" s="25">
        <f t="shared" si="6"/>
        <v>0</v>
      </c>
      <c r="I30" s="25">
        <f t="shared" si="3"/>
        <v>0</v>
      </c>
      <c r="J30" s="25">
        <f t="shared" si="3"/>
        <v>0</v>
      </c>
      <c r="K30" s="25">
        <f t="shared" si="9"/>
        <v>0</v>
      </c>
    </row>
    <row r="31" spans="2:11" ht="13.15" customHeight="1">
      <c r="B31" s="27" t="s">
        <v>33</v>
      </c>
      <c r="C31" s="26">
        <v>0</v>
      </c>
      <c r="D31" s="26">
        <v>0</v>
      </c>
      <c r="E31" s="26">
        <f t="shared" si="1"/>
        <v>0</v>
      </c>
      <c r="F31" s="26">
        <v>0</v>
      </c>
      <c r="G31" s="26">
        <v>0</v>
      </c>
      <c r="H31" s="26">
        <f t="shared" si="6"/>
        <v>0</v>
      </c>
      <c r="I31" s="26">
        <f t="shared" si="3"/>
        <v>0</v>
      </c>
      <c r="J31" s="26">
        <f t="shared" si="3"/>
        <v>0</v>
      </c>
      <c r="K31" s="26">
        <f t="shared" si="9"/>
        <v>0</v>
      </c>
    </row>
    <row r="32" spans="2:11" s="6" customFormat="1" ht="13.15" customHeight="1">
      <c r="B32" s="30" t="s">
        <v>34</v>
      </c>
      <c r="C32" s="25">
        <v>0</v>
      </c>
      <c r="D32" s="25">
        <v>0</v>
      </c>
      <c r="E32" s="25">
        <f t="shared" si="1"/>
        <v>0</v>
      </c>
      <c r="F32" s="25">
        <v>0</v>
      </c>
      <c r="G32" s="25">
        <v>0</v>
      </c>
      <c r="H32" s="25">
        <f t="shared" si="6"/>
        <v>0</v>
      </c>
      <c r="I32" s="25">
        <f t="shared" si="3"/>
        <v>0</v>
      </c>
      <c r="J32" s="25">
        <f t="shared" si="3"/>
        <v>0</v>
      </c>
      <c r="K32" s="25">
        <f t="shared" si="9"/>
        <v>0</v>
      </c>
    </row>
    <row r="33" spans="2:11" ht="13.15" customHeight="1">
      <c r="B33" s="27" t="s">
        <v>35</v>
      </c>
      <c r="C33" s="26">
        <v>0</v>
      </c>
      <c r="D33" s="26">
        <v>0</v>
      </c>
      <c r="E33" s="26">
        <f t="shared" si="1"/>
        <v>0</v>
      </c>
      <c r="F33" s="26">
        <v>0</v>
      </c>
      <c r="G33" s="26">
        <v>0</v>
      </c>
      <c r="H33" s="26">
        <f t="shared" si="6"/>
        <v>0</v>
      </c>
      <c r="I33" s="26">
        <f t="shared" si="3"/>
        <v>0</v>
      </c>
      <c r="J33" s="26">
        <f t="shared" si="3"/>
        <v>0</v>
      </c>
      <c r="K33" s="26">
        <f t="shared" si="9"/>
        <v>0</v>
      </c>
    </row>
    <row r="34" spans="2:11" s="6" customFormat="1" ht="13.15" customHeight="1">
      <c r="B34" s="30" t="s">
        <v>36</v>
      </c>
      <c r="C34" s="25">
        <v>0</v>
      </c>
      <c r="D34" s="25">
        <v>0</v>
      </c>
      <c r="E34" s="25">
        <f t="shared" si="1"/>
        <v>0</v>
      </c>
      <c r="F34" s="25">
        <v>0</v>
      </c>
      <c r="G34" s="25">
        <v>0</v>
      </c>
      <c r="H34" s="25">
        <f t="shared" si="6"/>
        <v>0</v>
      </c>
      <c r="I34" s="25">
        <f t="shared" si="3"/>
        <v>0</v>
      </c>
      <c r="J34" s="25">
        <f t="shared" si="3"/>
        <v>0</v>
      </c>
      <c r="K34" s="25">
        <f t="shared" si="9"/>
        <v>0</v>
      </c>
    </row>
    <row r="35" spans="2:11" ht="13.15" customHeight="1">
      <c r="B35" s="27" t="s">
        <v>37</v>
      </c>
      <c r="C35" s="26">
        <v>0</v>
      </c>
      <c r="D35" s="26">
        <v>0</v>
      </c>
      <c r="E35" s="26">
        <f t="shared" si="1"/>
        <v>0</v>
      </c>
      <c r="F35" s="26">
        <v>0</v>
      </c>
      <c r="G35" s="26">
        <v>0</v>
      </c>
      <c r="H35" s="26">
        <f t="shared" si="6"/>
        <v>0</v>
      </c>
      <c r="I35" s="26">
        <f t="shared" si="3"/>
        <v>0</v>
      </c>
      <c r="J35" s="26">
        <f t="shared" si="3"/>
        <v>0</v>
      </c>
      <c r="K35" s="26">
        <f t="shared" si="9"/>
        <v>0</v>
      </c>
    </row>
    <row r="36" spans="2:11" s="6" customFormat="1" ht="13.15" customHeight="1">
      <c r="B36" s="30" t="s">
        <v>29</v>
      </c>
      <c r="C36" s="25">
        <v>0</v>
      </c>
      <c r="D36" s="25">
        <v>0</v>
      </c>
      <c r="E36" s="25">
        <f t="shared" si="1"/>
        <v>0</v>
      </c>
      <c r="F36" s="25">
        <v>0</v>
      </c>
      <c r="G36" s="25">
        <v>0</v>
      </c>
      <c r="H36" s="25">
        <f t="shared" si="6"/>
        <v>0</v>
      </c>
      <c r="I36" s="25">
        <f t="shared" si="3"/>
        <v>0</v>
      </c>
      <c r="J36" s="25">
        <f t="shared" si="3"/>
        <v>0</v>
      </c>
      <c r="K36" s="25">
        <f t="shared" si="9"/>
        <v>0</v>
      </c>
    </row>
    <row r="37" spans="2:11" s="17" customFormat="1" ht="13.15" customHeight="1">
      <c r="B37" s="45" t="s">
        <v>38</v>
      </c>
      <c r="C37" s="24">
        <f t="shared" ref="C37:H37" si="10">+SUM(C38:C39)</f>
        <v>12393521993</v>
      </c>
      <c r="D37" s="24">
        <f t="shared" si="10"/>
        <v>14467371238</v>
      </c>
      <c r="E37" s="24">
        <f>+SUM(E38:E39)</f>
        <v>-2073849245</v>
      </c>
      <c r="F37" s="24">
        <f t="shared" si="10"/>
        <v>0</v>
      </c>
      <c r="G37" s="24">
        <f t="shared" si="10"/>
        <v>0</v>
      </c>
      <c r="H37" s="24">
        <f t="shared" si="10"/>
        <v>0</v>
      </c>
      <c r="I37" s="24">
        <f t="shared" si="3"/>
        <v>12393521993</v>
      </c>
      <c r="J37" s="24">
        <f t="shared" si="3"/>
        <v>14467371238</v>
      </c>
      <c r="K37" s="59">
        <f>+SUM(K38:K39)</f>
        <v>-2073849245</v>
      </c>
    </row>
    <row r="38" spans="2:11" ht="13.15" customHeight="1">
      <c r="B38" s="27" t="s">
        <v>39</v>
      </c>
      <c r="C38" s="26">
        <v>12393521993</v>
      </c>
      <c r="D38" s="26">
        <v>14467371238</v>
      </c>
      <c r="E38" s="26">
        <f t="shared" si="1"/>
        <v>-2073849245</v>
      </c>
      <c r="F38" s="26">
        <v>0</v>
      </c>
      <c r="G38" s="26">
        <v>0</v>
      </c>
      <c r="H38" s="26">
        <f t="shared" si="6"/>
        <v>0</v>
      </c>
      <c r="I38" s="26">
        <f t="shared" si="3"/>
        <v>12393521993</v>
      </c>
      <c r="J38" s="26">
        <f t="shared" si="3"/>
        <v>14467371238</v>
      </c>
      <c r="K38" s="26">
        <f t="shared" ref="K38:K39" si="11">+I38-J38</f>
        <v>-2073849245</v>
      </c>
    </row>
    <row r="39" spans="2:11" s="6" customFormat="1" ht="13.15" customHeight="1">
      <c r="B39" s="30" t="s">
        <v>40</v>
      </c>
      <c r="C39" s="25">
        <v>0</v>
      </c>
      <c r="D39" s="25">
        <v>0</v>
      </c>
      <c r="E39" s="25">
        <f t="shared" si="1"/>
        <v>0</v>
      </c>
      <c r="F39" s="25">
        <v>0</v>
      </c>
      <c r="G39" s="25">
        <v>0</v>
      </c>
      <c r="H39" s="25">
        <f t="shared" si="6"/>
        <v>0</v>
      </c>
      <c r="I39" s="25">
        <f t="shared" si="3"/>
        <v>0</v>
      </c>
      <c r="J39" s="25">
        <f t="shared" si="3"/>
        <v>0</v>
      </c>
      <c r="K39" s="25">
        <f t="shared" si="11"/>
        <v>0</v>
      </c>
    </row>
    <row r="40" spans="2:11" s="17" customFormat="1" ht="13.15" customHeight="1">
      <c r="B40" s="45" t="s">
        <v>41</v>
      </c>
      <c r="C40" s="24">
        <f t="shared" ref="C40:H40" si="12">SUM(C41:C42)</f>
        <v>2921208046</v>
      </c>
      <c r="D40" s="24">
        <f t="shared" si="12"/>
        <v>2921208046</v>
      </c>
      <c r="E40" s="24">
        <f>SUM(E41:E42)</f>
        <v>0</v>
      </c>
      <c r="F40" s="24">
        <f t="shared" si="12"/>
        <v>0</v>
      </c>
      <c r="G40" s="24">
        <f t="shared" si="12"/>
        <v>0</v>
      </c>
      <c r="H40" s="24">
        <f t="shared" si="12"/>
        <v>0</v>
      </c>
      <c r="I40" s="24">
        <f t="shared" si="3"/>
        <v>2921208046</v>
      </c>
      <c r="J40" s="24">
        <f t="shared" si="3"/>
        <v>2921208046</v>
      </c>
      <c r="K40" s="24">
        <f>SUM(K41:K42)</f>
        <v>0</v>
      </c>
    </row>
    <row r="41" spans="2:11" ht="13.15" customHeight="1">
      <c r="B41" s="27" t="s">
        <v>42</v>
      </c>
      <c r="C41" s="26">
        <v>2921208046</v>
      </c>
      <c r="D41" s="26">
        <v>2921208046</v>
      </c>
      <c r="E41" s="26">
        <f t="shared" si="1"/>
        <v>0</v>
      </c>
      <c r="F41" s="26">
        <v>0</v>
      </c>
      <c r="G41" s="26"/>
      <c r="H41" s="26">
        <f t="shared" si="6"/>
        <v>0</v>
      </c>
      <c r="I41" s="26">
        <f t="shared" si="3"/>
        <v>2921208046</v>
      </c>
      <c r="J41" s="26">
        <f t="shared" si="3"/>
        <v>2921208046</v>
      </c>
      <c r="K41" s="26">
        <f t="shared" ref="K41:K42" si="13">+I41-J41</f>
        <v>0</v>
      </c>
    </row>
    <row r="42" spans="2:11" s="6" customFormat="1" ht="13.15" customHeight="1">
      <c r="B42" s="30" t="s">
        <v>29</v>
      </c>
      <c r="C42" s="25">
        <v>0</v>
      </c>
      <c r="D42" s="25">
        <v>0</v>
      </c>
      <c r="E42" s="25">
        <f t="shared" si="1"/>
        <v>0</v>
      </c>
      <c r="F42" s="25">
        <v>0</v>
      </c>
      <c r="G42" s="25">
        <v>0</v>
      </c>
      <c r="H42" s="25">
        <f t="shared" si="6"/>
        <v>0</v>
      </c>
      <c r="I42" s="25">
        <f t="shared" si="3"/>
        <v>0</v>
      </c>
      <c r="J42" s="25">
        <f t="shared" si="3"/>
        <v>0</v>
      </c>
      <c r="K42" s="25">
        <f t="shared" si="13"/>
        <v>0</v>
      </c>
    </row>
    <row r="43" spans="2:11" s="17" customFormat="1" ht="13.15" customHeight="1">
      <c r="B43" s="45" t="s">
        <v>43</v>
      </c>
      <c r="C43" s="24">
        <f t="shared" ref="C43:H43" si="14">SUM(C44:C45)</f>
        <v>0</v>
      </c>
      <c r="D43" s="24">
        <f t="shared" si="14"/>
        <v>0</v>
      </c>
      <c r="E43" s="24">
        <f>SUM(E44:E45)</f>
        <v>0</v>
      </c>
      <c r="F43" s="24">
        <f t="shared" si="14"/>
        <v>0</v>
      </c>
      <c r="G43" s="24">
        <f t="shared" si="14"/>
        <v>0</v>
      </c>
      <c r="H43" s="24">
        <f t="shared" si="14"/>
        <v>0</v>
      </c>
      <c r="I43" s="24">
        <f t="shared" si="3"/>
        <v>0</v>
      </c>
      <c r="J43" s="24">
        <f t="shared" si="3"/>
        <v>0</v>
      </c>
      <c r="K43" s="24">
        <f>SUM(K44:K45)</f>
        <v>0</v>
      </c>
    </row>
    <row r="44" spans="2:11" ht="13.15" customHeight="1">
      <c r="B44" s="27" t="s">
        <v>44</v>
      </c>
      <c r="C44" s="26">
        <v>0</v>
      </c>
      <c r="D44" s="26">
        <v>0</v>
      </c>
      <c r="E44" s="26">
        <f t="shared" si="1"/>
        <v>0</v>
      </c>
      <c r="F44" s="26">
        <v>0</v>
      </c>
      <c r="G44" s="26">
        <v>0</v>
      </c>
      <c r="H44" s="26">
        <f t="shared" si="6"/>
        <v>0</v>
      </c>
      <c r="I44" s="26">
        <f t="shared" si="3"/>
        <v>0</v>
      </c>
      <c r="J44" s="26">
        <f t="shared" si="3"/>
        <v>0</v>
      </c>
      <c r="K44" s="26">
        <f t="shared" ref="K44:K45" si="15">+I44-J44</f>
        <v>0</v>
      </c>
    </row>
    <row r="45" spans="2:11" s="6" customFormat="1" ht="13.15" customHeight="1">
      <c r="B45" s="30" t="s">
        <v>45</v>
      </c>
      <c r="C45" s="25">
        <v>0</v>
      </c>
      <c r="D45" s="25">
        <v>0</v>
      </c>
      <c r="E45" s="25">
        <f t="shared" si="1"/>
        <v>0</v>
      </c>
      <c r="F45" s="25">
        <v>0</v>
      </c>
      <c r="G45" s="25">
        <v>0</v>
      </c>
      <c r="H45" s="25">
        <f t="shared" si="6"/>
        <v>0</v>
      </c>
      <c r="I45" s="25">
        <f t="shared" si="3"/>
        <v>0</v>
      </c>
      <c r="J45" s="25">
        <f t="shared" si="3"/>
        <v>0</v>
      </c>
      <c r="K45" s="25">
        <f t="shared" si="15"/>
        <v>0</v>
      </c>
    </row>
    <row r="46" spans="2:11" s="17" customFormat="1" ht="13.15" customHeight="1">
      <c r="B46" s="45" t="s">
        <v>46</v>
      </c>
      <c r="C46" s="24">
        <f t="shared" ref="C46:H46" si="16">SUM(C47:C49)</f>
        <v>8344614966</v>
      </c>
      <c r="D46" s="24">
        <f t="shared" si="16"/>
        <v>8344614966</v>
      </c>
      <c r="E46" s="24">
        <f>SUM(E47:E49)</f>
        <v>0</v>
      </c>
      <c r="F46" s="24">
        <f t="shared" si="16"/>
        <v>0</v>
      </c>
      <c r="G46" s="24">
        <f t="shared" si="16"/>
        <v>0</v>
      </c>
      <c r="H46" s="24">
        <f t="shared" si="16"/>
        <v>0</v>
      </c>
      <c r="I46" s="24">
        <f t="shared" si="3"/>
        <v>8344614966</v>
      </c>
      <c r="J46" s="24">
        <f t="shared" si="3"/>
        <v>8344614966</v>
      </c>
      <c r="K46" s="24">
        <f>SUM(K47:K49)</f>
        <v>0</v>
      </c>
    </row>
    <row r="47" spans="2:11" ht="13.15" customHeight="1">
      <c r="B47" s="27" t="s">
        <v>47</v>
      </c>
      <c r="C47" s="26">
        <v>8344614966</v>
      </c>
      <c r="D47" s="26">
        <v>6427969288</v>
      </c>
      <c r="E47" s="26">
        <f t="shared" si="1"/>
        <v>1916645678</v>
      </c>
      <c r="F47" s="26">
        <v>0</v>
      </c>
      <c r="G47" s="26">
        <v>0</v>
      </c>
      <c r="H47" s="26">
        <f t="shared" si="6"/>
        <v>0</v>
      </c>
      <c r="I47" s="26">
        <f t="shared" si="3"/>
        <v>8344614966</v>
      </c>
      <c r="J47" s="26">
        <f t="shared" si="3"/>
        <v>6427969288</v>
      </c>
      <c r="K47" s="26">
        <f t="shared" ref="K47:K49" si="17">+I47-J47</f>
        <v>1916645678</v>
      </c>
    </row>
    <row r="48" spans="2:11" s="6" customFormat="1" ht="13.15" customHeight="1">
      <c r="B48" s="30" t="s">
        <v>48</v>
      </c>
      <c r="C48" s="25">
        <v>0</v>
      </c>
      <c r="D48" s="25">
        <v>1916645678</v>
      </c>
      <c r="E48" s="25">
        <f t="shared" si="1"/>
        <v>-1916645678</v>
      </c>
      <c r="F48" s="25">
        <v>0</v>
      </c>
      <c r="G48" s="25">
        <v>0</v>
      </c>
      <c r="H48" s="25">
        <f t="shared" si="6"/>
        <v>0</v>
      </c>
      <c r="I48" s="25">
        <f t="shared" si="3"/>
        <v>0</v>
      </c>
      <c r="J48" s="25">
        <f t="shared" si="3"/>
        <v>1916645678</v>
      </c>
      <c r="K48" s="25">
        <f t="shared" si="17"/>
        <v>-1916645678</v>
      </c>
    </row>
    <row r="49" spans="2:11" ht="13.15" customHeight="1">
      <c r="B49" s="27" t="s">
        <v>40</v>
      </c>
      <c r="C49" s="26">
        <v>0</v>
      </c>
      <c r="D49" s="26">
        <v>0</v>
      </c>
      <c r="E49" s="26">
        <f t="shared" si="1"/>
        <v>0</v>
      </c>
      <c r="F49" s="26">
        <v>0</v>
      </c>
      <c r="G49" s="26">
        <v>0</v>
      </c>
      <c r="H49" s="26">
        <f t="shared" si="6"/>
        <v>0</v>
      </c>
      <c r="I49" s="26">
        <f t="shared" si="3"/>
        <v>0</v>
      </c>
      <c r="J49" s="26">
        <f t="shared" si="3"/>
        <v>0</v>
      </c>
      <c r="K49" s="26">
        <f t="shared" si="17"/>
        <v>0</v>
      </c>
    </row>
    <row r="50" spans="2:11" s="17" customFormat="1" ht="13.15" customHeight="1">
      <c r="B50" s="47" t="s">
        <v>49</v>
      </c>
      <c r="C50" s="32">
        <f>C5+C9+C28+C37+C40+C43+C46</f>
        <v>66878740163</v>
      </c>
      <c r="D50" s="32">
        <f t="shared" ref="D50:K50" si="18">D5+D9+D28+D37+D40+D43+D46</f>
        <v>83837989380</v>
      </c>
      <c r="E50" s="32">
        <f>E5+E9+E28+E37+E40+E43+E46</f>
        <v>-16959249217</v>
      </c>
      <c r="F50" s="32">
        <f t="shared" si="18"/>
        <v>18541078102</v>
      </c>
      <c r="G50" s="32">
        <f t="shared" si="18"/>
        <v>0</v>
      </c>
      <c r="H50" s="32">
        <f t="shared" si="18"/>
        <v>18541078102</v>
      </c>
      <c r="I50" s="32">
        <f t="shared" si="18"/>
        <v>85419818265</v>
      </c>
      <c r="J50" s="32">
        <f t="shared" si="18"/>
        <v>83837989380</v>
      </c>
      <c r="K50" s="32">
        <f t="shared" si="18"/>
        <v>1581828885</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0"/>
  <sheetViews>
    <sheetView showGridLines="0" zoomScale="90" zoomScaleNormal="90" workbookViewId="0">
      <pane ySplit="4" topLeftCell="A41" activePane="bottomLeft" state="frozen"/>
      <selection activeCell="B2" sqref="B2"/>
      <selection pane="bottomLeft" activeCell="D62" sqref="D62"/>
    </sheetView>
  </sheetViews>
  <sheetFormatPr baseColWidth="10" defaultColWidth="11.5703125" defaultRowHeight="13.15" customHeight="1"/>
  <cols>
    <col min="1" max="1" width="16.42578125" style="5" customWidth="1"/>
    <col min="2" max="2" width="37.28515625" style="86" customWidth="1"/>
    <col min="3" max="3" width="16.42578125" style="7" bestFit="1" customWidth="1"/>
    <col min="4" max="4" width="16.140625" style="7" customWidth="1"/>
    <col min="5" max="6" width="15.5703125" style="7" bestFit="1" customWidth="1"/>
    <col min="7" max="7" width="17.140625" style="7" customWidth="1"/>
    <col min="8" max="8" width="15.5703125" style="7" bestFit="1" customWidth="1"/>
    <col min="9" max="9" width="18.140625" style="7" bestFit="1" customWidth="1"/>
    <col min="10" max="10" width="17.85546875" style="7" customWidth="1"/>
    <col min="11" max="11" width="18.7109375" style="7" customWidth="1"/>
    <col min="12" max="16384" width="11.5703125" style="5"/>
  </cols>
  <sheetData>
    <row r="1" spans="1:11" ht="13.15" customHeight="1">
      <c r="A1" s="5" t="s">
        <v>75</v>
      </c>
      <c r="B1" s="86" t="s">
        <v>68</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84" t="s">
        <v>7</v>
      </c>
      <c r="C5" s="22">
        <f t="shared" ref="C5:J5" si="0">SUM(C6:C8)</f>
        <v>1609227566</v>
      </c>
      <c r="D5" s="64">
        <f t="shared" si="0"/>
        <v>2797766211</v>
      </c>
      <c r="E5" s="22">
        <f t="shared" si="0"/>
        <v>-1188538645</v>
      </c>
      <c r="F5" s="22">
        <f t="shared" si="0"/>
        <v>589487943</v>
      </c>
      <c r="G5" s="64">
        <f t="shared" si="0"/>
        <v>0</v>
      </c>
      <c r="H5" s="22">
        <f t="shared" si="0"/>
        <v>589487943</v>
      </c>
      <c r="I5" s="22">
        <f t="shared" si="0"/>
        <v>2198715509</v>
      </c>
      <c r="J5" s="64">
        <f t="shared" si="0"/>
        <v>2797766211</v>
      </c>
      <c r="K5" s="64">
        <f>SUM(K6:K8)</f>
        <v>-599050702</v>
      </c>
    </row>
    <row r="6" spans="1:11" ht="13.15" customHeight="1">
      <c r="B6" s="46" t="s">
        <v>8</v>
      </c>
      <c r="C6" s="21">
        <v>1594182566</v>
      </c>
      <c r="D6" s="21">
        <v>2782721211</v>
      </c>
      <c r="E6" s="21">
        <f>+C6-D6</f>
        <v>-1188538645</v>
      </c>
      <c r="F6" s="21">
        <v>589487943</v>
      </c>
      <c r="G6" s="21">
        <v>0</v>
      </c>
      <c r="H6" s="21">
        <f>+F6-G6</f>
        <v>589487943</v>
      </c>
      <c r="I6" s="21">
        <f>F6+C6</f>
        <v>2183670509</v>
      </c>
      <c r="J6" s="21">
        <f>G6+D6</f>
        <v>2782721211</v>
      </c>
      <c r="K6" s="21">
        <f>+I6-J6</f>
        <v>-599050702</v>
      </c>
    </row>
    <row r="7" spans="1:11" s="6" customFormat="1" ht="13.15" customHeight="1">
      <c r="B7" s="43" t="s">
        <v>9</v>
      </c>
      <c r="C7" s="19"/>
      <c r="D7" s="19"/>
      <c r="E7" s="19">
        <f t="shared" ref="E7:E49" si="1">+C7-D7</f>
        <v>0</v>
      </c>
      <c r="F7" s="19">
        <v>0</v>
      </c>
      <c r="G7" s="19">
        <v>0</v>
      </c>
      <c r="H7" s="19">
        <f t="shared" ref="H7:H8" si="2">+F7-G7</f>
        <v>0</v>
      </c>
      <c r="I7" s="19">
        <f t="shared" ref="I7:I8" si="3">F7+C7</f>
        <v>0</v>
      </c>
      <c r="J7" s="19">
        <f t="shared" ref="J7:J8" si="4">G7+D7</f>
        <v>0</v>
      </c>
      <c r="K7" s="19">
        <f t="shared" ref="K7:K8" si="5">+I7-J7</f>
        <v>0</v>
      </c>
    </row>
    <row r="8" spans="1:11" ht="13.15" customHeight="1">
      <c r="B8" s="46" t="s">
        <v>10</v>
      </c>
      <c r="C8" s="21">
        <v>15045000</v>
      </c>
      <c r="D8" s="21">
        <v>15045000</v>
      </c>
      <c r="E8" s="21">
        <f t="shared" si="1"/>
        <v>0</v>
      </c>
      <c r="F8" s="21">
        <v>0</v>
      </c>
      <c r="G8" s="21">
        <v>0</v>
      </c>
      <c r="H8" s="21">
        <f t="shared" si="2"/>
        <v>0</v>
      </c>
      <c r="I8" s="21">
        <f t="shared" si="3"/>
        <v>15045000</v>
      </c>
      <c r="J8" s="21">
        <f t="shared" si="4"/>
        <v>15045000</v>
      </c>
      <c r="K8" s="21">
        <f t="shared" si="5"/>
        <v>0</v>
      </c>
    </row>
    <row r="9" spans="1:11" s="17" customFormat="1" ht="13.15" customHeight="1">
      <c r="B9" s="84" t="s">
        <v>11</v>
      </c>
      <c r="C9" s="22">
        <f t="shared" ref="C9:J9" si="6">SUM(C10:C27)</f>
        <v>12421300647</v>
      </c>
      <c r="D9" s="22">
        <f t="shared" si="6"/>
        <v>14250850477</v>
      </c>
      <c r="E9" s="22">
        <f t="shared" si="6"/>
        <v>-1829549830</v>
      </c>
      <c r="F9" s="22">
        <f t="shared" si="6"/>
        <v>-4013417394</v>
      </c>
      <c r="G9" s="22">
        <f t="shared" si="6"/>
        <v>-2530000</v>
      </c>
      <c r="H9" s="22">
        <f t="shared" si="6"/>
        <v>-4010887394</v>
      </c>
      <c r="I9" s="22">
        <f t="shared" si="6"/>
        <v>8407883253</v>
      </c>
      <c r="J9" s="22">
        <f t="shared" si="6"/>
        <v>14248320477</v>
      </c>
      <c r="K9" s="22">
        <f>SUM(K10:K27)</f>
        <v>-5840437224</v>
      </c>
    </row>
    <row r="10" spans="1:11" ht="13.15" customHeight="1">
      <c r="B10" s="46" t="s">
        <v>12</v>
      </c>
      <c r="C10" s="21">
        <v>307470514</v>
      </c>
      <c r="D10" s="21">
        <v>0</v>
      </c>
      <c r="E10" s="21">
        <f t="shared" si="1"/>
        <v>307470514</v>
      </c>
      <c r="F10" s="21">
        <v>-307470514</v>
      </c>
      <c r="G10" s="21">
        <v>0</v>
      </c>
      <c r="H10" s="21">
        <f t="shared" ref="H10:H49" si="7">+F10-G10</f>
        <v>-307470514</v>
      </c>
      <c r="I10" s="21">
        <f>+C10+F10</f>
        <v>0</v>
      </c>
      <c r="J10" s="21">
        <f>+D10+G10</f>
        <v>0</v>
      </c>
      <c r="K10" s="21">
        <f t="shared" ref="K10:K27" si="8">+I10-J10</f>
        <v>0</v>
      </c>
    </row>
    <row r="11" spans="1:11" s="6" customFormat="1" ht="13.15" customHeight="1">
      <c r="B11" s="43" t="s">
        <v>13</v>
      </c>
      <c r="C11" s="19"/>
      <c r="D11" s="19"/>
      <c r="E11" s="19">
        <f t="shared" si="1"/>
        <v>0</v>
      </c>
      <c r="F11" s="19"/>
      <c r="G11" s="19"/>
      <c r="H11" s="19">
        <f t="shared" si="7"/>
        <v>0</v>
      </c>
      <c r="I11" s="19">
        <f t="shared" ref="I11:I12" si="9">+C11+F11</f>
        <v>0</v>
      </c>
      <c r="J11" s="19">
        <f t="shared" ref="J11:J12" si="10">+D11+G11</f>
        <v>0</v>
      </c>
      <c r="K11" s="19">
        <f t="shared" si="8"/>
        <v>0</v>
      </c>
    </row>
    <row r="12" spans="1:11" ht="13.15" customHeight="1">
      <c r="B12" s="46" t="s">
        <v>14</v>
      </c>
      <c r="C12" s="21">
        <v>0</v>
      </c>
      <c r="D12" s="21"/>
      <c r="E12" s="21">
        <f t="shared" si="1"/>
        <v>0</v>
      </c>
      <c r="F12" s="21"/>
      <c r="G12" s="21"/>
      <c r="H12" s="21">
        <f t="shared" si="7"/>
        <v>0</v>
      </c>
      <c r="I12" s="21">
        <f t="shared" si="9"/>
        <v>0</v>
      </c>
      <c r="J12" s="21">
        <f t="shared" si="10"/>
        <v>0</v>
      </c>
      <c r="K12" s="21">
        <f t="shared" si="8"/>
        <v>0</v>
      </c>
    </row>
    <row r="13" spans="1:11" s="6" customFormat="1" ht="13.15" customHeight="1">
      <c r="B13" s="43" t="s">
        <v>15</v>
      </c>
      <c r="C13" s="19">
        <v>1291091417</v>
      </c>
      <c r="D13" s="19">
        <v>3874225985</v>
      </c>
      <c r="E13" s="19">
        <f t="shared" si="1"/>
        <v>-2583134568</v>
      </c>
      <c r="F13" s="19">
        <v>307470514</v>
      </c>
      <c r="G13" s="19">
        <v>0</v>
      </c>
      <c r="H13" s="19">
        <f>+F13-G13</f>
        <v>307470514</v>
      </c>
      <c r="I13" s="19">
        <f>+C13+F13</f>
        <v>1598561931</v>
      </c>
      <c r="J13" s="19">
        <f>+D13+G13</f>
        <v>3874225985</v>
      </c>
      <c r="K13" s="19">
        <f t="shared" si="8"/>
        <v>-2275664054</v>
      </c>
    </row>
    <row r="14" spans="1:11" ht="13.15" customHeight="1">
      <c r="B14" s="46" t="s">
        <v>16</v>
      </c>
      <c r="C14" s="21">
        <v>0</v>
      </c>
      <c r="D14" s="21">
        <f>2634146+1090000</f>
        <v>3724146</v>
      </c>
      <c r="E14" s="21">
        <f t="shared" si="1"/>
        <v>-3724146</v>
      </c>
      <c r="F14" s="21">
        <v>0</v>
      </c>
      <c r="G14" s="21">
        <v>-1090000</v>
      </c>
      <c r="H14" s="21">
        <f t="shared" si="7"/>
        <v>1090000</v>
      </c>
      <c r="I14" s="21">
        <f t="shared" ref="I14:I36" si="11">+C14+F14</f>
        <v>0</v>
      </c>
      <c r="J14" s="21">
        <f t="shared" ref="J14:J36" si="12">+D14+G14</f>
        <v>2634146</v>
      </c>
      <c r="K14" s="21">
        <f t="shared" si="8"/>
        <v>-2634146</v>
      </c>
    </row>
    <row r="15" spans="1:11" s="6" customFormat="1" ht="13.15" customHeight="1">
      <c r="B15" s="43" t="s">
        <v>17</v>
      </c>
      <c r="C15" s="19">
        <v>836361083</v>
      </c>
      <c r="D15" s="19">
        <v>1333017393</v>
      </c>
      <c r="E15" s="19">
        <f t="shared" si="1"/>
        <v>-496656310</v>
      </c>
      <c r="F15" s="19">
        <v>740751848</v>
      </c>
      <c r="G15" s="19">
        <v>0</v>
      </c>
      <c r="H15" s="19">
        <f t="shared" si="7"/>
        <v>740751848</v>
      </c>
      <c r="I15" s="19">
        <f t="shared" si="11"/>
        <v>1577112931</v>
      </c>
      <c r="J15" s="19">
        <f t="shared" si="12"/>
        <v>1333017393</v>
      </c>
      <c r="K15" s="19">
        <f t="shared" si="8"/>
        <v>244095538</v>
      </c>
    </row>
    <row r="16" spans="1:11" ht="13.15" customHeight="1">
      <c r="B16" s="46" t="s">
        <v>18</v>
      </c>
      <c r="C16" s="21">
        <v>180627371</v>
      </c>
      <c r="D16" s="21">
        <v>127518260</v>
      </c>
      <c r="E16" s="21">
        <f t="shared" si="1"/>
        <v>53109111</v>
      </c>
      <c r="F16" s="21">
        <v>12871080</v>
      </c>
      <c r="G16" s="21">
        <v>0</v>
      </c>
      <c r="H16" s="21">
        <f t="shared" si="7"/>
        <v>12871080</v>
      </c>
      <c r="I16" s="21">
        <f t="shared" si="11"/>
        <v>193498451</v>
      </c>
      <c r="J16" s="21">
        <f t="shared" si="12"/>
        <v>127518260</v>
      </c>
      <c r="K16" s="21">
        <f t="shared" si="8"/>
        <v>65980191</v>
      </c>
    </row>
    <row r="17" spans="2:11" s="6" customFormat="1" ht="13.15" customHeight="1">
      <c r="B17" s="43" t="s">
        <v>19</v>
      </c>
      <c r="C17" s="19"/>
      <c r="D17" s="19"/>
      <c r="E17" s="19">
        <f t="shared" si="1"/>
        <v>0</v>
      </c>
      <c r="F17" s="19">
        <v>0</v>
      </c>
      <c r="G17" s="19">
        <v>0</v>
      </c>
      <c r="H17" s="19">
        <f t="shared" si="7"/>
        <v>0</v>
      </c>
      <c r="I17" s="19">
        <f t="shared" si="11"/>
        <v>0</v>
      </c>
      <c r="J17" s="19">
        <f t="shared" si="12"/>
        <v>0</v>
      </c>
      <c r="K17" s="19">
        <f t="shared" si="8"/>
        <v>0</v>
      </c>
    </row>
    <row r="18" spans="2:11" ht="13.15" customHeight="1">
      <c r="B18" s="46" t="s">
        <v>20</v>
      </c>
      <c r="C18" s="21">
        <v>634244523</v>
      </c>
      <c r="D18" s="21">
        <v>767082790</v>
      </c>
      <c r="E18" s="21">
        <f t="shared" si="1"/>
        <v>-132838267</v>
      </c>
      <c r="F18" s="21">
        <v>182455245</v>
      </c>
      <c r="G18" s="21">
        <v>0</v>
      </c>
      <c r="H18" s="21">
        <f t="shared" si="7"/>
        <v>182455245</v>
      </c>
      <c r="I18" s="21">
        <f t="shared" si="11"/>
        <v>816699768</v>
      </c>
      <c r="J18" s="21">
        <f t="shared" si="12"/>
        <v>767082790</v>
      </c>
      <c r="K18" s="21">
        <f t="shared" si="8"/>
        <v>49616978</v>
      </c>
    </row>
    <row r="19" spans="2:11" s="6" customFormat="1" ht="13.15" customHeight="1">
      <c r="B19" s="43" t="s">
        <v>21</v>
      </c>
      <c r="C19" s="19"/>
      <c r="D19" s="19"/>
      <c r="E19" s="19">
        <f t="shared" si="1"/>
        <v>0</v>
      </c>
      <c r="F19" s="19">
        <v>0</v>
      </c>
      <c r="G19" s="19">
        <v>0</v>
      </c>
      <c r="H19" s="19">
        <f t="shared" si="7"/>
        <v>0</v>
      </c>
      <c r="I19" s="19">
        <f t="shared" si="11"/>
        <v>0</v>
      </c>
      <c r="J19" s="19">
        <f t="shared" si="12"/>
        <v>0</v>
      </c>
      <c r="K19" s="19">
        <f t="shared" si="8"/>
        <v>0</v>
      </c>
    </row>
    <row r="20" spans="2:11" ht="13.15" customHeight="1">
      <c r="B20" s="46" t="s">
        <v>22</v>
      </c>
      <c r="C20" s="21">
        <v>4949495567</v>
      </c>
      <c r="D20" s="21">
        <v>0</v>
      </c>
      <c r="E20" s="21">
        <f t="shared" si="1"/>
        <v>4949495567</v>
      </c>
      <c r="F20" s="21">
        <v>-4949495567</v>
      </c>
      <c r="G20" s="21">
        <v>0</v>
      </c>
      <c r="H20" s="21">
        <f t="shared" si="7"/>
        <v>-4949495567</v>
      </c>
      <c r="I20" s="21">
        <f t="shared" si="11"/>
        <v>0</v>
      </c>
      <c r="J20" s="21">
        <f t="shared" si="12"/>
        <v>0</v>
      </c>
      <c r="K20" s="21">
        <f t="shared" si="8"/>
        <v>0</v>
      </c>
    </row>
    <row r="21" spans="2:11" s="6" customFormat="1" ht="13.15" customHeight="1">
      <c r="B21" s="43" t="s">
        <v>23</v>
      </c>
      <c r="C21" s="19">
        <v>4167289365</v>
      </c>
      <c r="D21" s="19">
        <v>4563137930</v>
      </c>
      <c r="E21" s="19">
        <f t="shared" si="1"/>
        <v>-395848565</v>
      </c>
      <c r="F21" s="19"/>
      <c r="G21" s="19">
        <v>0</v>
      </c>
      <c r="H21" s="19">
        <f t="shared" si="7"/>
        <v>0</v>
      </c>
      <c r="I21" s="19">
        <f t="shared" si="11"/>
        <v>4167289365</v>
      </c>
      <c r="J21" s="19">
        <f t="shared" si="12"/>
        <v>4563137930</v>
      </c>
      <c r="K21" s="19">
        <f t="shared" si="8"/>
        <v>-395848565</v>
      </c>
    </row>
    <row r="22" spans="2:11" ht="13.15" customHeight="1">
      <c r="B22" s="46" t="s">
        <v>24</v>
      </c>
      <c r="C22" s="21">
        <v>53280807</v>
      </c>
      <c r="D22" s="21">
        <v>57861874</v>
      </c>
      <c r="E22" s="21">
        <f t="shared" si="1"/>
        <v>-4581067</v>
      </c>
      <c r="F22" s="21"/>
      <c r="G22" s="21">
        <v>0</v>
      </c>
      <c r="H22" s="21">
        <f t="shared" si="7"/>
        <v>0</v>
      </c>
      <c r="I22" s="21">
        <f t="shared" si="11"/>
        <v>53280807</v>
      </c>
      <c r="J22" s="21">
        <f t="shared" si="12"/>
        <v>57861874</v>
      </c>
      <c r="K22" s="21">
        <f t="shared" si="8"/>
        <v>-4581067</v>
      </c>
    </row>
    <row r="23" spans="2:11" s="6" customFormat="1" ht="13.15" customHeight="1">
      <c r="B23" s="43" t="s">
        <v>25</v>
      </c>
      <c r="C23" s="19"/>
      <c r="D23" s="19">
        <v>3522842099</v>
      </c>
      <c r="E23" s="19">
        <f t="shared" si="1"/>
        <v>-3522842099</v>
      </c>
      <c r="F23" s="19">
        <v>0</v>
      </c>
      <c r="G23" s="19">
        <v>0</v>
      </c>
      <c r="H23" s="19">
        <f t="shared" si="7"/>
        <v>0</v>
      </c>
      <c r="I23" s="19">
        <f t="shared" si="11"/>
        <v>0</v>
      </c>
      <c r="J23" s="19">
        <f t="shared" si="12"/>
        <v>3522842099</v>
      </c>
      <c r="K23" s="19">
        <f t="shared" si="8"/>
        <v>-3522842099</v>
      </c>
    </row>
    <row r="24" spans="2:11" ht="13.15" customHeight="1">
      <c r="B24" s="46" t="s">
        <v>26</v>
      </c>
      <c r="C24" s="21">
        <v>1440000</v>
      </c>
      <c r="D24" s="21">
        <v>1440000</v>
      </c>
      <c r="E24" s="21">
        <f t="shared" si="1"/>
        <v>0</v>
      </c>
      <c r="F24" s="21">
        <v>0</v>
      </c>
      <c r="G24" s="21">
        <v>-1440000</v>
      </c>
      <c r="H24" s="21">
        <f t="shared" si="7"/>
        <v>1440000</v>
      </c>
      <c r="I24" s="21">
        <f t="shared" si="11"/>
        <v>1440000</v>
      </c>
      <c r="J24" s="21">
        <f t="shared" si="12"/>
        <v>0</v>
      </c>
      <c r="K24" s="21">
        <f t="shared" si="8"/>
        <v>1440000</v>
      </c>
    </row>
    <row r="25" spans="2:11" s="6" customFormat="1" ht="13.15" customHeight="1">
      <c r="B25" s="43" t="s">
        <v>27</v>
      </c>
      <c r="C25" s="19">
        <v>0</v>
      </c>
      <c r="D25" s="19">
        <v>0</v>
      </c>
      <c r="E25" s="19">
        <f t="shared" si="1"/>
        <v>0</v>
      </c>
      <c r="F25" s="19">
        <v>0</v>
      </c>
      <c r="G25" s="19">
        <v>0</v>
      </c>
      <c r="H25" s="19">
        <f t="shared" si="7"/>
        <v>0</v>
      </c>
      <c r="I25" s="19">
        <f t="shared" si="11"/>
        <v>0</v>
      </c>
      <c r="J25" s="19">
        <f t="shared" si="12"/>
        <v>0</v>
      </c>
      <c r="K25" s="19">
        <f t="shared" si="8"/>
        <v>0</v>
      </c>
    </row>
    <row r="26" spans="2:11" ht="13.15" customHeight="1">
      <c r="B26" s="46" t="s">
        <v>28</v>
      </c>
      <c r="C26" s="21"/>
      <c r="D26" s="21"/>
      <c r="E26" s="21">
        <f t="shared" si="1"/>
        <v>0</v>
      </c>
      <c r="F26" s="21">
        <v>0</v>
      </c>
      <c r="G26" s="21">
        <v>0</v>
      </c>
      <c r="H26" s="21">
        <f t="shared" si="7"/>
        <v>0</v>
      </c>
      <c r="I26" s="21">
        <f t="shared" si="11"/>
        <v>0</v>
      </c>
      <c r="J26" s="21">
        <f t="shared" si="12"/>
        <v>0</v>
      </c>
      <c r="K26" s="21">
        <f t="shared" si="8"/>
        <v>0</v>
      </c>
    </row>
    <row r="27" spans="2:11" s="6" customFormat="1" ht="13.15" customHeight="1">
      <c r="B27" s="43" t="s">
        <v>29</v>
      </c>
      <c r="C27" s="19">
        <v>0</v>
      </c>
      <c r="D27" s="19">
        <v>0</v>
      </c>
      <c r="E27" s="19">
        <f t="shared" si="1"/>
        <v>0</v>
      </c>
      <c r="F27" s="19">
        <v>0</v>
      </c>
      <c r="G27" s="19">
        <v>0</v>
      </c>
      <c r="H27" s="19">
        <f t="shared" si="7"/>
        <v>0</v>
      </c>
      <c r="I27" s="19">
        <f t="shared" si="11"/>
        <v>0</v>
      </c>
      <c r="J27" s="19">
        <f t="shared" si="12"/>
        <v>0</v>
      </c>
      <c r="K27" s="19">
        <f t="shared" si="8"/>
        <v>0</v>
      </c>
    </row>
    <row r="28" spans="2:11" s="17" customFormat="1" ht="13.15" customHeight="1">
      <c r="B28" s="84" t="s">
        <v>30</v>
      </c>
      <c r="C28" s="22">
        <f t="shared" ref="C28:H28" si="13">SUM(C29:C36)</f>
        <v>0</v>
      </c>
      <c r="D28" s="22">
        <f t="shared" si="13"/>
        <v>105000000</v>
      </c>
      <c r="E28" s="22">
        <f t="shared" si="13"/>
        <v>-105000000</v>
      </c>
      <c r="F28" s="22">
        <f t="shared" si="13"/>
        <v>105000000</v>
      </c>
      <c r="G28" s="22">
        <f t="shared" si="13"/>
        <v>0</v>
      </c>
      <c r="H28" s="22">
        <f t="shared" si="13"/>
        <v>105000000</v>
      </c>
      <c r="I28" s="22">
        <f t="shared" si="11"/>
        <v>105000000</v>
      </c>
      <c r="J28" s="22">
        <f t="shared" si="12"/>
        <v>105000000</v>
      </c>
      <c r="K28" s="22">
        <f>SUM(K29:K36)</f>
        <v>0</v>
      </c>
    </row>
    <row r="29" spans="2:11" ht="13.15" customHeight="1">
      <c r="B29" s="46" t="s">
        <v>31</v>
      </c>
      <c r="C29" s="21">
        <v>0</v>
      </c>
      <c r="D29" s="21">
        <v>0</v>
      </c>
      <c r="E29" s="21">
        <f t="shared" si="1"/>
        <v>0</v>
      </c>
      <c r="F29" s="21">
        <v>0</v>
      </c>
      <c r="G29" s="21">
        <v>0</v>
      </c>
      <c r="H29" s="21">
        <f t="shared" si="7"/>
        <v>0</v>
      </c>
      <c r="I29" s="21">
        <f t="shared" si="11"/>
        <v>0</v>
      </c>
      <c r="J29" s="21">
        <f t="shared" si="12"/>
        <v>0</v>
      </c>
      <c r="K29" s="21">
        <f t="shared" ref="K29:K36" si="14">+I29-J29</f>
        <v>0</v>
      </c>
    </row>
    <row r="30" spans="2:11" s="6" customFormat="1" ht="13.15" customHeight="1">
      <c r="B30" s="43" t="s">
        <v>32</v>
      </c>
      <c r="C30" s="19">
        <v>0</v>
      </c>
      <c r="D30" s="19">
        <v>0</v>
      </c>
      <c r="E30" s="19">
        <f t="shared" si="1"/>
        <v>0</v>
      </c>
      <c r="F30" s="19">
        <v>0</v>
      </c>
      <c r="G30" s="19">
        <v>0</v>
      </c>
      <c r="H30" s="19">
        <f t="shared" si="7"/>
        <v>0</v>
      </c>
      <c r="I30" s="19">
        <f t="shared" si="11"/>
        <v>0</v>
      </c>
      <c r="J30" s="19">
        <f t="shared" si="12"/>
        <v>0</v>
      </c>
      <c r="K30" s="19">
        <f t="shared" si="14"/>
        <v>0</v>
      </c>
    </row>
    <row r="31" spans="2:11" ht="13.15" customHeight="1">
      <c r="B31" s="46" t="s">
        <v>33</v>
      </c>
      <c r="C31" s="21">
        <v>0</v>
      </c>
      <c r="D31" s="21">
        <v>100000000</v>
      </c>
      <c r="E31" s="21">
        <f t="shared" si="1"/>
        <v>-100000000</v>
      </c>
      <c r="F31" s="21">
        <v>100000000</v>
      </c>
      <c r="G31" s="21">
        <v>0</v>
      </c>
      <c r="H31" s="21">
        <f t="shared" si="7"/>
        <v>100000000</v>
      </c>
      <c r="I31" s="21">
        <f t="shared" si="11"/>
        <v>100000000</v>
      </c>
      <c r="J31" s="21">
        <f t="shared" si="12"/>
        <v>100000000</v>
      </c>
      <c r="K31" s="21">
        <f t="shared" si="14"/>
        <v>0</v>
      </c>
    </row>
    <row r="32" spans="2:11" s="6" customFormat="1" ht="13.15" customHeight="1">
      <c r="B32" s="43" t="s">
        <v>34</v>
      </c>
      <c r="C32" s="19">
        <v>0</v>
      </c>
      <c r="D32" s="19">
        <v>0</v>
      </c>
      <c r="E32" s="19">
        <f t="shared" si="1"/>
        <v>0</v>
      </c>
      <c r="F32" s="19">
        <v>0</v>
      </c>
      <c r="G32" s="19">
        <v>0</v>
      </c>
      <c r="H32" s="19">
        <f t="shared" si="7"/>
        <v>0</v>
      </c>
      <c r="I32" s="19">
        <f t="shared" si="11"/>
        <v>0</v>
      </c>
      <c r="J32" s="19">
        <f t="shared" si="12"/>
        <v>0</v>
      </c>
      <c r="K32" s="19">
        <f t="shared" si="14"/>
        <v>0</v>
      </c>
    </row>
    <row r="33" spans="2:11" ht="13.15" customHeight="1">
      <c r="B33" s="46" t="s">
        <v>35</v>
      </c>
      <c r="C33" s="21">
        <v>0</v>
      </c>
      <c r="D33" s="21">
        <v>0</v>
      </c>
      <c r="E33" s="21">
        <f t="shared" si="1"/>
        <v>0</v>
      </c>
      <c r="F33" s="21">
        <v>0</v>
      </c>
      <c r="G33" s="21">
        <v>0</v>
      </c>
      <c r="H33" s="21">
        <f t="shared" si="7"/>
        <v>0</v>
      </c>
      <c r="I33" s="21">
        <f t="shared" si="11"/>
        <v>0</v>
      </c>
      <c r="J33" s="21">
        <f t="shared" si="12"/>
        <v>0</v>
      </c>
      <c r="K33" s="21">
        <f t="shared" si="14"/>
        <v>0</v>
      </c>
    </row>
    <row r="34" spans="2:11" s="6" customFormat="1" ht="13.15" customHeight="1">
      <c r="B34" s="43" t="s">
        <v>36</v>
      </c>
      <c r="C34" s="19">
        <v>0</v>
      </c>
      <c r="D34" s="19">
        <v>5000000</v>
      </c>
      <c r="E34" s="19">
        <f t="shared" si="1"/>
        <v>-5000000</v>
      </c>
      <c r="F34" s="19">
        <v>5000000</v>
      </c>
      <c r="G34" s="19">
        <v>0</v>
      </c>
      <c r="H34" s="19">
        <f t="shared" si="7"/>
        <v>5000000</v>
      </c>
      <c r="I34" s="19">
        <f t="shared" si="11"/>
        <v>5000000</v>
      </c>
      <c r="J34" s="19">
        <f t="shared" si="12"/>
        <v>5000000</v>
      </c>
      <c r="K34" s="19">
        <f t="shared" si="14"/>
        <v>0</v>
      </c>
    </row>
    <row r="35" spans="2:11" ht="13.15" customHeight="1">
      <c r="B35" s="46" t="s">
        <v>37</v>
      </c>
      <c r="C35" s="21">
        <v>0</v>
      </c>
      <c r="D35" s="21">
        <v>0</v>
      </c>
      <c r="E35" s="21">
        <f t="shared" si="1"/>
        <v>0</v>
      </c>
      <c r="F35" s="21">
        <v>0</v>
      </c>
      <c r="G35" s="21">
        <v>0</v>
      </c>
      <c r="H35" s="21">
        <f t="shared" si="7"/>
        <v>0</v>
      </c>
      <c r="I35" s="21">
        <f t="shared" si="11"/>
        <v>0</v>
      </c>
      <c r="J35" s="21">
        <f t="shared" si="12"/>
        <v>0</v>
      </c>
      <c r="K35" s="21">
        <f t="shared" si="14"/>
        <v>0</v>
      </c>
    </row>
    <row r="36" spans="2:11" s="6" customFormat="1" ht="13.15" customHeight="1">
      <c r="B36" s="43" t="s">
        <v>29</v>
      </c>
      <c r="C36" s="19">
        <v>0</v>
      </c>
      <c r="D36" s="19">
        <v>0</v>
      </c>
      <c r="E36" s="19">
        <f t="shared" si="1"/>
        <v>0</v>
      </c>
      <c r="F36" s="19">
        <v>0</v>
      </c>
      <c r="G36" s="19">
        <v>0</v>
      </c>
      <c r="H36" s="19">
        <f t="shared" si="7"/>
        <v>0</v>
      </c>
      <c r="I36" s="19">
        <f t="shared" si="11"/>
        <v>0</v>
      </c>
      <c r="J36" s="19">
        <f t="shared" si="12"/>
        <v>0</v>
      </c>
      <c r="K36" s="19">
        <f t="shared" si="14"/>
        <v>0</v>
      </c>
    </row>
    <row r="37" spans="2:11" s="17" customFormat="1" ht="13.15" customHeight="1">
      <c r="B37" s="84" t="s">
        <v>38</v>
      </c>
      <c r="C37" s="22">
        <f t="shared" ref="C37:J37" si="15">+SUM(C38:C39)</f>
        <v>2968788365</v>
      </c>
      <c r="D37" s="22">
        <f t="shared" si="15"/>
        <v>8235141328</v>
      </c>
      <c r="E37" s="22">
        <f t="shared" si="15"/>
        <v>-5266352963</v>
      </c>
      <c r="F37" s="22">
        <f t="shared" si="15"/>
        <v>4949495567</v>
      </c>
      <c r="G37" s="22">
        <f t="shared" si="15"/>
        <v>0</v>
      </c>
      <c r="H37" s="22">
        <f t="shared" si="15"/>
        <v>4949495567</v>
      </c>
      <c r="I37" s="22">
        <f t="shared" si="15"/>
        <v>7918283932</v>
      </c>
      <c r="J37" s="22">
        <f t="shared" si="15"/>
        <v>8235141328</v>
      </c>
      <c r="K37" s="22">
        <f>+SUM(K38:K39)</f>
        <v>-316857396</v>
      </c>
    </row>
    <row r="38" spans="2:11" ht="13.15" customHeight="1">
      <c r="B38" s="46" t="s">
        <v>39</v>
      </c>
      <c r="C38" s="21">
        <v>2968788365</v>
      </c>
      <c r="D38" s="21">
        <v>8235141328</v>
      </c>
      <c r="E38" s="21">
        <f t="shared" si="1"/>
        <v>-5266352963</v>
      </c>
      <c r="F38" s="21">
        <v>4949495567</v>
      </c>
      <c r="G38" s="21">
        <v>0</v>
      </c>
      <c r="H38" s="21">
        <f t="shared" si="7"/>
        <v>4949495567</v>
      </c>
      <c r="I38" s="21">
        <f>+C38+F38</f>
        <v>7918283932</v>
      </c>
      <c r="J38" s="21">
        <f>+D38+G38</f>
        <v>8235141328</v>
      </c>
      <c r="K38" s="21">
        <f t="shared" ref="K38:K39" si="16">+I38-J38</f>
        <v>-316857396</v>
      </c>
    </row>
    <row r="39" spans="2:11" s="6" customFormat="1" ht="13.15" customHeight="1">
      <c r="B39" s="43" t="s">
        <v>40</v>
      </c>
      <c r="C39" s="19">
        <v>0</v>
      </c>
      <c r="D39" s="19">
        <v>0</v>
      </c>
      <c r="E39" s="19">
        <f t="shared" si="1"/>
        <v>0</v>
      </c>
      <c r="F39" s="19">
        <v>0</v>
      </c>
      <c r="G39" s="19">
        <v>0</v>
      </c>
      <c r="H39" s="19">
        <f t="shared" si="7"/>
        <v>0</v>
      </c>
      <c r="I39" s="19">
        <f>+C39+F39</f>
        <v>0</v>
      </c>
      <c r="J39" s="19">
        <f>+D39+G39</f>
        <v>0</v>
      </c>
      <c r="K39" s="19">
        <f t="shared" si="16"/>
        <v>0</v>
      </c>
    </row>
    <row r="40" spans="2:11" s="17" customFormat="1" ht="13.15" customHeight="1">
      <c r="B40" s="84" t="s">
        <v>41</v>
      </c>
      <c r="C40" s="22">
        <f t="shared" ref="C40:J40" si="17">SUM(C41:C42)</f>
        <v>787798235</v>
      </c>
      <c r="D40" s="22">
        <f t="shared" si="17"/>
        <v>785268235</v>
      </c>
      <c r="E40" s="22">
        <f t="shared" si="17"/>
        <v>2530000</v>
      </c>
      <c r="F40" s="22">
        <f t="shared" si="17"/>
        <v>0</v>
      </c>
      <c r="G40" s="22">
        <f t="shared" si="17"/>
        <v>2530000</v>
      </c>
      <c r="H40" s="22">
        <f t="shared" si="17"/>
        <v>-2530000</v>
      </c>
      <c r="I40" s="22">
        <f t="shared" si="17"/>
        <v>787798235</v>
      </c>
      <c r="J40" s="22">
        <f t="shared" si="17"/>
        <v>787798235</v>
      </c>
      <c r="K40" s="22">
        <f>SUM(K41:K42)</f>
        <v>0</v>
      </c>
    </row>
    <row r="41" spans="2:11" ht="13.15" customHeight="1">
      <c r="B41" s="46" t="s">
        <v>42</v>
      </c>
      <c r="C41" s="21">
        <v>787798235</v>
      </c>
      <c r="D41" s="21">
        <v>785268235</v>
      </c>
      <c r="E41" s="21">
        <f t="shared" si="1"/>
        <v>2530000</v>
      </c>
      <c r="F41" s="21">
        <v>0</v>
      </c>
      <c r="G41" s="21">
        <v>2530000</v>
      </c>
      <c r="H41" s="21">
        <f t="shared" si="7"/>
        <v>-2530000</v>
      </c>
      <c r="I41" s="21">
        <f>+C41+F41</f>
        <v>787798235</v>
      </c>
      <c r="J41" s="21">
        <f>+D41+G41</f>
        <v>787798235</v>
      </c>
      <c r="K41" s="21">
        <f t="shared" ref="K41:K42" si="18">+I41-J41</f>
        <v>0</v>
      </c>
    </row>
    <row r="42" spans="2:11" s="6" customFormat="1" ht="13.15" customHeight="1">
      <c r="B42" s="43" t="s">
        <v>29</v>
      </c>
      <c r="C42" s="19"/>
      <c r="D42" s="19"/>
      <c r="E42" s="19">
        <f t="shared" si="1"/>
        <v>0</v>
      </c>
      <c r="F42" s="19">
        <v>0</v>
      </c>
      <c r="G42" s="19">
        <v>0</v>
      </c>
      <c r="H42" s="19">
        <f t="shared" si="7"/>
        <v>0</v>
      </c>
      <c r="I42" s="19">
        <f t="shared" ref="I42:I49" si="19">+C42+F42</f>
        <v>0</v>
      </c>
      <c r="J42" s="19">
        <f t="shared" ref="J42:J49" si="20">+D42+G42</f>
        <v>0</v>
      </c>
      <c r="K42" s="19">
        <f t="shared" si="18"/>
        <v>0</v>
      </c>
    </row>
    <row r="43" spans="2:11" s="17" customFormat="1" ht="13.15" customHeight="1">
      <c r="B43" s="84" t="s">
        <v>43</v>
      </c>
      <c r="C43" s="22">
        <f t="shared" ref="C43:H43" si="21">SUM(C44:C45)</f>
        <v>0</v>
      </c>
      <c r="D43" s="22">
        <f t="shared" si="21"/>
        <v>0</v>
      </c>
      <c r="E43" s="22">
        <f t="shared" si="21"/>
        <v>0</v>
      </c>
      <c r="F43" s="22">
        <f t="shared" si="21"/>
        <v>0</v>
      </c>
      <c r="G43" s="22">
        <f t="shared" si="21"/>
        <v>0</v>
      </c>
      <c r="H43" s="22">
        <f t="shared" si="21"/>
        <v>0</v>
      </c>
      <c r="I43" s="22">
        <f t="shared" si="19"/>
        <v>0</v>
      </c>
      <c r="J43" s="22">
        <f t="shared" si="20"/>
        <v>0</v>
      </c>
      <c r="K43" s="22">
        <f>SUM(K44:K45)</f>
        <v>0</v>
      </c>
    </row>
    <row r="44" spans="2:11" ht="13.15" customHeight="1">
      <c r="B44" s="46" t="s">
        <v>44</v>
      </c>
      <c r="C44" s="21"/>
      <c r="D44" s="21"/>
      <c r="E44" s="21">
        <f t="shared" si="1"/>
        <v>0</v>
      </c>
      <c r="F44" s="21">
        <v>0</v>
      </c>
      <c r="G44" s="21">
        <v>0</v>
      </c>
      <c r="H44" s="21">
        <f t="shared" si="7"/>
        <v>0</v>
      </c>
      <c r="I44" s="21">
        <f t="shared" si="19"/>
        <v>0</v>
      </c>
      <c r="J44" s="21">
        <f t="shared" si="20"/>
        <v>0</v>
      </c>
      <c r="K44" s="21">
        <f t="shared" ref="K44:K45" si="22">+I44-J44</f>
        <v>0</v>
      </c>
    </row>
    <row r="45" spans="2:11" s="6" customFormat="1" ht="13.15" customHeight="1">
      <c r="B45" s="43" t="s">
        <v>45</v>
      </c>
      <c r="C45" s="19"/>
      <c r="D45" s="19"/>
      <c r="E45" s="19">
        <f t="shared" si="1"/>
        <v>0</v>
      </c>
      <c r="F45" s="19">
        <v>0</v>
      </c>
      <c r="G45" s="19">
        <v>0</v>
      </c>
      <c r="H45" s="19">
        <f t="shared" si="7"/>
        <v>0</v>
      </c>
      <c r="I45" s="19">
        <f t="shared" si="19"/>
        <v>0</v>
      </c>
      <c r="J45" s="19">
        <f t="shared" si="20"/>
        <v>0</v>
      </c>
      <c r="K45" s="19">
        <f t="shared" si="22"/>
        <v>0</v>
      </c>
    </row>
    <row r="46" spans="2:11" s="17" customFormat="1" ht="13.15" customHeight="1">
      <c r="B46" s="84" t="s">
        <v>46</v>
      </c>
      <c r="C46" s="22">
        <f t="shared" ref="C46:H46" si="23">SUM(C47:C49)</f>
        <v>5264328929</v>
      </c>
      <c r="D46" s="22">
        <f t="shared" si="23"/>
        <v>5359539830</v>
      </c>
      <c r="E46" s="22">
        <f t="shared" si="23"/>
        <v>-95210901</v>
      </c>
      <c r="F46" s="22">
        <f t="shared" si="23"/>
        <v>0</v>
      </c>
      <c r="G46" s="22">
        <f t="shared" si="23"/>
        <v>0</v>
      </c>
      <c r="H46" s="22">
        <f t="shared" si="23"/>
        <v>0</v>
      </c>
      <c r="I46" s="22">
        <f t="shared" si="19"/>
        <v>5264328929</v>
      </c>
      <c r="J46" s="22">
        <f t="shared" si="20"/>
        <v>5359539830</v>
      </c>
      <c r="K46" s="22">
        <f>SUM(K47:K49)</f>
        <v>-95210901</v>
      </c>
    </row>
    <row r="47" spans="2:11" ht="13.15" customHeight="1">
      <c r="B47" s="46" t="s">
        <v>47</v>
      </c>
      <c r="C47" s="21">
        <v>4402879899</v>
      </c>
      <c r="D47" s="21">
        <v>4669985570</v>
      </c>
      <c r="E47" s="21">
        <f t="shared" si="1"/>
        <v>-267105671</v>
      </c>
      <c r="F47" s="21">
        <v>0</v>
      </c>
      <c r="G47" s="21">
        <v>0</v>
      </c>
      <c r="H47" s="21">
        <f t="shared" si="7"/>
        <v>0</v>
      </c>
      <c r="I47" s="21">
        <f t="shared" si="19"/>
        <v>4402879899</v>
      </c>
      <c r="J47" s="21">
        <f t="shared" si="20"/>
        <v>4669985570</v>
      </c>
      <c r="K47" s="21">
        <f t="shared" ref="K47:K49" si="24">+I47-J47</f>
        <v>-267105671</v>
      </c>
    </row>
    <row r="48" spans="2:11" s="6" customFormat="1" ht="13.15" customHeight="1">
      <c r="B48" s="43" t="s">
        <v>48</v>
      </c>
      <c r="C48" s="19">
        <v>861449030</v>
      </c>
      <c r="D48" s="19">
        <v>689554260</v>
      </c>
      <c r="E48" s="19">
        <f t="shared" si="1"/>
        <v>171894770</v>
      </c>
      <c r="F48" s="19">
        <v>0</v>
      </c>
      <c r="G48" s="19">
        <v>0</v>
      </c>
      <c r="H48" s="19">
        <f t="shared" si="7"/>
        <v>0</v>
      </c>
      <c r="I48" s="19">
        <f t="shared" si="19"/>
        <v>861449030</v>
      </c>
      <c r="J48" s="19">
        <f t="shared" si="20"/>
        <v>689554260</v>
      </c>
      <c r="K48" s="19">
        <f t="shared" si="24"/>
        <v>171894770</v>
      </c>
    </row>
    <row r="49" spans="2:11" ht="13.15" customHeight="1">
      <c r="B49" s="46" t="s">
        <v>40</v>
      </c>
      <c r="C49" s="21"/>
      <c r="D49" s="21"/>
      <c r="E49" s="21">
        <f t="shared" si="1"/>
        <v>0</v>
      </c>
      <c r="F49" s="21">
        <v>0</v>
      </c>
      <c r="G49" s="21">
        <v>0</v>
      </c>
      <c r="H49" s="21">
        <f t="shared" si="7"/>
        <v>0</v>
      </c>
      <c r="I49" s="21">
        <f t="shared" si="19"/>
        <v>0</v>
      </c>
      <c r="J49" s="21">
        <f t="shared" si="20"/>
        <v>0</v>
      </c>
      <c r="K49" s="21">
        <f t="shared" si="24"/>
        <v>0</v>
      </c>
    </row>
    <row r="50" spans="2:11" s="17" customFormat="1" ht="13.15" customHeight="1">
      <c r="B50" s="85" t="s">
        <v>49</v>
      </c>
      <c r="C50" s="23">
        <f>C5+C9+C28+C37+C40+C43+C46</f>
        <v>23051443742</v>
      </c>
      <c r="D50" s="23">
        <f t="shared" ref="D50:K50" si="25">D5+D9+D28+D37+D40+D43+D46</f>
        <v>31533566081</v>
      </c>
      <c r="E50" s="23">
        <f t="shared" si="25"/>
        <v>-8482122339</v>
      </c>
      <c r="F50" s="23">
        <f>F5+F9+F28+F37+F40+F43+F46</f>
        <v>1630566116</v>
      </c>
      <c r="G50" s="23">
        <f>G5+G9+G28+G37+G40+G43+G46</f>
        <v>0</v>
      </c>
      <c r="H50" s="23">
        <f t="shared" si="25"/>
        <v>1630566116</v>
      </c>
      <c r="I50" s="23">
        <f t="shared" si="25"/>
        <v>24682009858</v>
      </c>
      <c r="J50" s="23">
        <f t="shared" si="25"/>
        <v>31533566081</v>
      </c>
      <c r="K50" s="23">
        <f t="shared" si="25"/>
        <v>-6851556223</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53"/>
  <sheetViews>
    <sheetView showGridLines="0" zoomScaleNormal="100" workbookViewId="0">
      <pane ySplit="4" topLeftCell="A44" activePane="bottomLeft" state="frozen"/>
      <selection activeCell="B2" sqref="B2"/>
      <selection pane="bottomLeft" activeCell="G55" sqref="G55"/>
    </sheetView>
  </sheetViews>
  <sheetFormatPr baseColWidth="10" defaultColWidth="11.5703125" defaultRowHeight="13.15" customHeight="1"/>
  <cols>
    <col min="1" max="1" width="16.42578125" style="5" customWidth="1"/>
    <col min="2" max="2" width="36.28515625" style="9" customWidth="1"/>
    <col min="3" max="3" width="14.85546875" style="5" customWidth="1"/>
    <col min="4" max="4" width="16.140625" style="5" customWidth="1"/>
    <col min="5" max="6" width="15.140625" style="7" bestFit="1" customWidth="1"/>
    <col min="7" max="7" width="17.140625" style="7" customWidth="1"/>
    <col min="8" max="8" width="15.140625" style="7" bestFit="1" customWidth="1"/>
    <col min="9" max="9" width="16.42578125" style="7" bestFit="1" customWidth="1"/>
    <col min="10" max="10" width="17.85546875" style="7" customWidth="1"/>
    <col min="11" max="11" width="18.7109375" style="7" customWidth="1"/>
    <col min="12" max="16384" width="11.5703125" style="5"/>
  </cols>
  <sheetData>
    <row r="1" spans="1:11" ht="13.15" customHeight="1">
      <c r="A1" s="5" t="s">
        <v>75</v>
      </c>
      <c r="B1" s="9" t="s">
        <v>63</v>
      </c>
    </row>
    <row r="2" spans="1:11" ht="13.15" customHeight="1">
      <c r="A2" s="5" t="s">
        <v>76</v>
      </c>
      <c r="B2" s="86">
        <v>2019</v>
      </c>
    </row>
    <row r="3" spans="1:11" ht="13.15" customHeight="1">
      <c r="B3" s="484" t="s">
        <v>0</v>
      </c>
      <c r="C3" s="487" t="s">
        <v>1</v>
      </c>
      <c r="D3" s="487"/>
      <c r="E3" s="487"/>
      <c r="F3" s="485" t="s">
        <v>2</v>
      </c>
      <c r="G3" s="485"/>
      <c r="H3" s="485"/>
      <c r="I3" s="485" t="s">
        <v>3</v>
      </c>
      <c r="J3" s="485"/>
      <c r="K3" s="485"/>
    </row>
    <row r="4" spans="1:11" s="10" customFormat="1" ht="13.15" customHeight="1">
      <c r="B4" s="484"/>
      <c r="C4" s="79" t="s">
        <v>4</v>
      </c>
      <c r="D4" s="79" t="s">
        <v>5</v>
      </c>
      <c r="E4" s="78" t="s">
        <v>6</v>
      </c>
      <c r="F4" s="78" t="s">
        <v>4</v>
      </c>
      <c r="G4" s="78" t="s">
        <v>5</v>
      </c>
      <c r="H4" s="78" t="s">
        <v>6</v>
      </c>
      <c r="I4" s="78" t="s">
        <v>4</v>
      </c>
      <c r="J4" s="78" t="s">
        <v>5</v>
      </c>
      <c r="K4" s="78" t="s">
        <v>6</v>
      </c>
    </row>
    <row r="5" spans="1:11" s="17" customFormat="1" ht="13.15" customHeight="1">
      <c r="B5" s="45" t="s">
        <v>7</v>
      </c>
      <c r="C5" s="16">
        <f t="shared" ref="C5:J5" si="0">SUM(C6:C8)</f>
        <v>3524363634</v>
      </c>
      <c r="D5" s="66">
        <f t="shared" si="0"/>
        <v>4253496618</v>
      </c>
      <c r="E5" s="22">
        <f t="shared" si="0"/>
        <v>-729132984</v>
      </c>
      <c r="F5" s="22">
        <f t="shared" si="0"/>
        <v>0</v>
      </c>
      <c r="G5" s="64">
        <f t="shared" si="0"/>
        <v>0</v>
      </c>
      <c r="H5" s="22">
        <f t="shared" si="0"/>
        <v>0</v>
      </c>
      <c r="I5" s="22">
        <f t="shared" si="0"/>
        <v>3524363634</v>
      </c>
      <c r="J5" s="64">
        <f t="shared" si="0"/>
        <v>4253496618</v>
      </c>
      <c r="K5" s="64">
        <f>SUM(K6:K8)</f>
        <v>-729132984</v>
      </c>
    </row>
    <row r="6" spans="1:11" ht="13.15" customHeight="1">
      <c r="B6" s="27" t="s">
        <v>8</v>
      </c>
      <c r="C6" s="21">
        <v>3027186429</v>
      </c>
      <c r="D6" s="21">
        <v>3763115913</v>
      </c>
      <c r="E6" s="21">
        <f>+C6-D6</f>
        <v>-735929484</v>
      </c>
      <c r="F6" s="21">
        <v>0</v>
      </c>
      <c r="G6" s="21">
        <v>0</v>
      </c>
      <c r="H6" s="21">
        <f>+F6-G6</f>
        <v>0</v>
      </c>
      <c r="I6" s="21">
        <f>+F6+C6</f>
        <v>3027186429</v>
      </c>
      <c r="J6" s="21">
        <f>+G6+D6</f>
        <v>3763115913</v>
      </c>
      <c r="K6" s="21">
        <f>+I6-J6</f>
        <v>-735929484</v>
      </c>
    </row>
    <row r="7" spans="1:11" s="6" customFormat="1" ht="13.15" customHeight="1">
      <c r="B7" s="30" t="s">
        <v>9</v>
      </c>
      <c r="C7" s="19">
        <v>474482205</v>
      </c>
      <c r="D7" s="19">
        <v>474482205</v>
      </c>
      <c r="E7" s="19">
        <f t="shared" ref="E7:E49" si="1">+C7-D7</f>
        <v>0</v>
      </c>
      <c r="F7" s="19">
        <v>0</v>
      </c>
      <c r="G7" s="19">
        <v>0</v>
      </c>
      <c r="H7" s="19">
        <f t="shared" ref="H7:H8" si="2">+F7-G7</f>
        <v>0</v>
      </c>
      <c r="I7" s="19">
        <f>+C7+F7</f>
        <v>474482205</v>
      </c>
      <c r="J7" s="19">
        <f t="shared" ref="J7:J12" si="3">+G7+D7</f>
        <v>474482205</v>
      </c>
      <c r="K7" s="19">
        <f t="shared" ref="K7:K8" si="4">+I7-J7</f>
        <v>0</v>
      </c>
    </row>
    <row r="8" spans="1:11" ht="13.15" customHeight="1">
      <c r="B8" s="27" t="s">
        <v>10</v>
      </c>
      <c r="C8" s="21">
        <v>22695000</v>
      </c>
      <c r="D8" s="21">
        <v>15898500</v>
      </c>
      <c r="E8" s="21">
        <f t="shared" si="1"/>
        <v>6796500</v>
      </c>
      <c r="F8" s="21">
        <v>0</v>
      </c>
      <c r="G8" s="21">
        <v>0</v>
      </c>
      <c r="H8" s="21">
        <f t="shared" si="2"/>
        <v>0</v>
      </c>
      <c r="I8" s="21">
        <f>+C8+F8</f>
        <v>22695000</v>
      </c>
      <c r="J8" s="21">
        <f t="shared" si="3"/>
        <v>15898500</v>
      </c>
      <c r="K8" s="21">
        <f t="shared" si="4"/>
        <v>6796500</v>
      </c>
    </row>
    <row r="9" spans="1:11" s="17" customFormat="1" ht="13.15" customHeight="1">
      <c r="B9" s="45" t="s">
        <v>11</v>
      </c>
      <c r="C9" s="16">
        <f t="shared" ref="C9:I9" si="5">SUM(C10:C27)</f>
        <v>11369113010</v>
      </c>
      <c r="D9" s="16">
        <f t="shared" si="5"/>
        <v>10542037814</v>
      </c>
      <c r="E9" s="22">
        <f t="shared" si="5"/>
        <v>827075196</v>
      </c>
      <c r="F9" s="22">
        <f t="shared" si="5"/>
        <v>688281191</v>
      </c>
      <c r="G9" s="22">
        <f t="shared" si="5"/>
        <v>0</v>
      </c>
      <c r="H9" s="22">
        <f t="shared" si="5"/>
        <v>688281191</v>
      </c>
      <c r="I9" s="22">
        <f t="shared" si="5"/>
        <v>12057394201</v>
      </c>
      <c r="J9" s="22">
        <f t="shared" si="3"/>
        <v>10542037814</v>
      </c>
      <c r="K9" s="22">
        <f>SUM(K10:K27)</f>
        <v>1515356387</v>
      </c>
    </row>
    <row r="10" spans="1:11" ht="13.15" customHeight="1">
      <c r="B10" s="27" t="s">
        <v>12</v>
      </c>
      <c r="C10" s="21">
        <v>3036993311</v>
      </c>
      <c r="D10" s="21">
        <v>0</v>
      </c>
      <c r="E10" s="21">
        <f t="shared" si="1"/>
        <v>3036993311</v>
      </c>
      <c r="F10" s="21">
        <v>-3036993311</v>
      </c>
      <c r="G10" s="21">
        <v>0</v>
      </c>
      <c r="H10" s="21">
        <f t="shared" ref="H10:H49" si="6">+F10-G10</f>
        <v>-3036993311</v>
      </c>
      <c r="I10" s="21">
        <f>+C10+F10</f>
        <v>0</v>
      </c>
      <c r="J10" s="21">
        <f t="shared" si="3"/>
        <v>0</v>
      </c>
      <c r="K10" s="21">
        <f t="shared" ref="K10:K27" si="7">+I10-J10</f>
        <v>0</v>
      </c>
    </row>
    <row r="11" spans="1:11" s="6" customFormat="1" ht="13.15" customHeight="1">
      <c r="B11" s="30" t="s">
        <v>13</v>
      </c>
      <c r="C11" s="19"/>
      <c r="D11" s="19"/>
      <c r="E11" s="19">
        <f t="shared" si="1"/>
        <v>0</v>
      </c>
      <c r="F11" s="19">
        <v>0</v>
      </c>
      <c r="G11" s="19">
        <v>0</v>
      </c>
      <c r="H11" s="19">
        <f t="shared" si="6"/>
        <v>0</v>
      </c>
      <c r="I11" s="19"/>
      <c r="J11" s="19">
        <f t="shared" si="3"/>
        <v>0</v>
      </c>
      <c r="K11" s="19">
        <f t="shared" si="7"/>
        <v>0</v>
      </c>
    </row>
    <row r="12" spans="1:11" ht="13.15" customHeight="1">
      <c r="B12" s="27" t="s">
        <v>14</v>
      </c>
      <c r="C12" s="21"/>
      <c r="D12" s="21"/>
      <c r="E12" s="21">
        <f t="shared" si="1"/>
        <v>0</v>
      </c>
      <c r="F12" s="21">
        <v>0</v>
      </c>
      <c r="G12" s="21">
        <v>0</v>
      </c>
      <c r="H12" s="21">
        <f t="shared" si="6"/>
        <v>0</v>
      </c>
      <c r="I12" s="21"/>
      <c r="J12" s="21">
        <f t="shared" si="3"/>
        <v>0</v>
      </c>
      <c r="K12" s="21">
        <f t="shared" si="7"/>
        <v>0</v>
      </c>
    </row>
    <row r="13" spans="1:11" s="6" customFormat="1" ht="13.15" customHeight="1">
      <c r="B13" s="30" t="s">
        <v>15</v>
      </c>
      <c r="C13" s="19">
        <v>0</v>
      </c>
      <c r="D13" s="19">
        <v>3077388124</v>
      </c>
      <c r="E13" s="19">
        <f t="shared" si="1"/>
        <v>-3077388124</v>
      </c>
      <c r="F13" s="19">
        <f>3036993311+108166310</f>
        <v>3145159621</v>
      </c>
      <c r="G13" s="19">
        <v>0</v>
      </c>
      <c r="H13" s="19">
        <f>+F13-G13</f>
        <v>3145159621</v>
      </c>
      <c r="I13" s="19">
        <f>+C13+F13</f>
        <v>3145159621</v>
      </c>
      <c r="J13" s="19">
        <f>+D13+G13</f>
        <v>3077388124</v>
      </c>
      <c r="K13" s="19">
        <f t="shared" si="7"/>
        <v>67771497</v>
      </c>
    </row>
    <row r="14" spans="1:11" ht="13.15" customHeight="1">
      <c r="B14" s="27" t="s">
        <v>16</v>
      </c>
      <c r="C14" s="21">
        <v>56232437</v>
      </c>
      <c r="D14" s="21">
        <v>0</v>
      </c>
      <c r="E14" s="21">
        <f t="shared" si="1"/>
        <v>56232437</v>
      </c>
      <c r="F14" s="21">
        <v>0</v>
      </c>
      <c r="G14" s="21">
        <v>0</v>
      </c>
      <c r="H14" s="21">
        <f t="shared" si="6"/>
        <v>0</v>
      </c>
      <c r="I14" s="21">
        <f t="shared" ref="I14:I49" si="8">+C14+F14</f>
        <v>56232437</v>
      </c>
      <c r="J14" s="21">
        <f t="shared" ref="J14:J49" si="9">+D14+G14</f>
        <v>0</v>
      </c>
      <c r="K14" s="21">
        <f t="shared" si="7"/>
        <v>56232437</v>
      </c>
    </row>
    <row r="15" spans="1:11" s="6" customFormat="1" ht="13.15" customHeight="1">
      <c r="B15" s="30" t="s">
        <v>17</v>
      </c>
      <c r="C15" s="19">
        <v>3861157352</v>
      </c>
      <c r="D15" s="19">
        <v>2822670795</v>
      </c>
      <c r="E15" s="19">
        <f t="shared" si="1"/>
        <v>1038486557</v>
      </c>
      <c r="F15" s="19">
        <v>0</v>
      </c>
      <c r="G15" s="19">
        <v>0</v>
      </c>
      <c r="H15" s="19">
        <f t="shared" si="6"/>
        <v>0</v>
      </c>
      <c r="I15" s="19">
        <f t="shared" si="8"/>
        <v>3861157352</v>
      </c>
      <c r="J15" s="19">
        <f t="shared" si="9"/>
        <v>2822670795</v>
      </c>
      <c r="K15" s="19">
        <f t="shared" si="7"/>
        <v>1038486557</v>
      </c>
    </row>
    <row r="16" spans="1:11" ht="13.15" customHeight="1">
      <c r="B16" s="27" t="s">
        <v>18</v>
      </c>
      <c r="C16" s="21">
        <v>137734927</v>
      </c>
      <c r="D16" s="21">
        <v>168906260</v>
      </c>
      <c r="E16" s="21">
        <f t="shared" si="1"/>
        <v>-31171333</v>
      </c>
      <c r="F16" s="21">
        <f>-12641030+14615141</f>
        <v>1974111</v>
      </c>
      <c r="G16" s="21">
        <v>0</v>
      </c>
      <c r="H16" s="21">
        <f t="shared" si="6"/>
        <v>1974111</v>
      </c>
      <c r="I16" s="21">
        <f t="shared" si="8"/>
        <v>139709038</v>
      </c>
      <c r="J16" s="21">
        <f t="shared" si="9"/>
        <v>168906260</v>
      </c>
      <c r="K16" s="21">
        <f t="shared" si="7"/>
        <v>-29197222</v>
      </c>
    </row>
    <row r="17" spans="2:11" s="6" customFormat="1" ht="13.15" customHeight="1">
      <c r="B17" s="30" t="s">
        <v>19</v>
      </c>
      <c r="C17" s="19">
        <v>80749723</v>
      </c>
      <c r="D17" s="19">
        <v>76389336</v>
      </c>
      <c r="E17" s="19">
        <f t="shared" si="1"/>
        <v>4360387</v>
      </c>
      <c r="F17" s="19">
        <v>29074311</v>
      </c>
      <c r="G17" s="19">
        <v>0</v>
      </c>
      <c r="H17" s="19">
        <f t="shared" si="6"/>
        <v>29074311</v>
      </c>
      <c r="I17" s="19">
        <f t="shared" si="8"/>
        <v>109824034</v>
      </c>
      <c r="J17" s="19">
        <f t="shared" si="9"/>
        <v>76389336</v>
      </c>
      <c r="K17" s="19">
        <f t="shared" si="7"/>
        <v>33434698</v>
      </c>
    </row>
    <row r="18" spans="2:11" ht="13.15" customHeight="1">
      <c r="B18" s="27" t="s">
        <v>20</v>
      </c>
      <c r="C18" s="21">
        <v>480287573</v>
      </c>
      <c r="D18" s="21">
        <v>518424226</v>
      </c>
      <c r="E18" s="21">
        <f t="shared" si="1"/>
        <v>-38136653</v>
      </c>
      <c r="F18" s="21">
        <v>50880033</v>
      </c>
      <c r="G18" s="21">
        <v>0</v>
      </c>
      <c r="H18" s="21">
        <f t="shared" si="6"/>
        <v>50880033</v>
      </c>
      <c r="I18" s="21">
        <f t="shared" si="8"/>
        <v>531167606</v>
      </c>
      <c r="J18" s="21">
        <f t="shared" si="9"/>
        <v>518424226</v>
      </c>
      <c r="K18" s="21">
        <f t="shared" si="7"/>
        <v>12743380</v>
      </c>
    </row>
    <row r="19" spans="2:11" s="6" customFormat="1" ht="13.15" customHeight="1">
      <c r="B19" s="30" t="s">
        <v>21</v>
      </c>
      <c r="C19" s="19">
        <v>80749723</v>
      </c>
      <c r="D19" s="19">
        <v>76389336</v>
      </c>
      <c r="E19" s="19">
        <f t="shared" si="1"/>
        <v>4360387</v>
      </c>
      <c r="F19" s="19">
        <v>29074311</v>
      </c>
      <c r="G19" s="19">
        <v>0</v>
      </c>
      <c r="H19" s="19">
        <f t="shared" si="6"/>
        <v>29074311</v>
      </c>
      <c r="I19" s="19">
        <f t="shared" si="8"/>
        <v>109824034</v>
      </c>
      <c r="J19" s="19">
        <f t="shared" si="9"/>
        <v>76389336</v>
      </c>
      <c r="K19" s="19">
        <f t="shared" si="7"/>
        <v>33434698</v>
      </c>
    </row>
    <row r="20" spans="2:11" ht="13.15" customHeight="1">
      <c r="B20" s="27" t="s">
        <v>22</v>
      </c>
      <c r="C20" s="21">
        <v>0</v>
      </c>
      <c r="D20" s="21">
        <v>0</v>
      </c>
      <c r="E20" s="21">
        <f t="shared" si="1"/>
        <v>0</v>
      </c>
      <c r="F20" s="21">
        <v>0</v>
      </c>
      <c r="G20" s="21">
        <v>0</v>
      </c>
      <c r="H20" s="21">
        <f t="shared" si="6"/>
        <v>0</v>
      </c>
      <c r="I20" s="21">
        <f t="shared" si="8"/>
        <v>0</v>
      </c>
      <c r="J20" s="21">
        <f t="shared" si="9"/>
        <v>0</v>
      </c>
      <c r="K20" s="21">
        <f t="shared" si="7"/>
        <v>0</v>
      </c>
    </row>
    <row r="21" spans="2:11" s="6" customFormat="1" ht="13.15" customHeight="1">
      <c r="B21" s="30" t="s">
        <v>23</v>
      </c>
      <c r="C21" s="19">
        <v>2691188287</v>
      </c>
      <c r="D21" s="19">
        <v>2888222276</v>
      </c>
      <c r="E21" s="19">
        <f t="shared" si="1"/>
        <v>-197033989</v>
      </c>
      <c r="F21" s="19">
        <v>303265878</v>
      </c>
      <c r="G21" s="19">
        <v>0</v>
      </c>
      <c r="H21" s="19">
        <f t="shared" si="6"/>
        <v>303265878</v>
      </c>
      <c r="I21" s="19">
        <f t="shared" si="8"/>
        <v>2994454165</v>
      </c>
      <c r="J21" s="19">
        <f t="shared" si="9"/>
        <v>2888222276</v>
      </c>
      <c r="K21" s="19">
        <f t="shared" si="7"/>
        <v>106231889</v>
      </c>
    </row>
    <row r="22" spans="2:11" ht="13.15" customHeight="1">
      <c r="B22" s="27" t="s">
        <v>24</v>
      </c>
      <c r="C22" s="21">
        <v>431528467</v>
      </c>
      <c r="D22" s="21">
        <v>383665954</v>
      </c>
      <c r="E22" s="21">
        <f t="shared" si="1"/>
        <v>47862513</v>
      </c>
      <c r="F22" s="21">
        <v>75767676</v>
      </c>
      <c r="G22" s="21">
        <v>0</v>
      </c>
      <c r="H22" s="21">
        <f t="shared" si="6"/>
        <v>75767676</v>
      </c>
      <c r="I22" s="21">
        <f t="shared" si="8"/>
        <v>507296143</v>
      </c>
      <c r="J22" s="21">
        <f t="shared" si="9"/>
        <v>383665954</v>
      </c>
      <c r="K22" s="21">
        <f t="shared" si="7"/>
        <v>123630189</v>
      </c>
    </row>
    <row r="23" spans="2:11" s="6" customFormat="1" ht="13.15" customHeight="1">
      <c r="B23" s="30" t="s">
        <v>25</v>
      </c>
      <c r="C23" s="19">
        <v>512491210</v>
      </c>
      <c r="D23" s="19">
        <v>529981507</v>
      </c>
      <c r="E23" s="19">
        <f t="shared" si="1"/>
        <v>-17490297</v>
      </c>
      <c r="F23" s="19">
        <v>90078561</v>
      </c>
      <c r="G23" s="19">
        <v>0</v>
      </c>
      <c r="H23" s="19">
        <f t="shared" si="6"/>
        <v>90078561</v>
      </c>
      <c r="I23" s="19">
        <f t="shared" si="8"/>
        <v>602569771</v>
      </c>
      <c r="J23" s="19">
        <f t="shared" si="9"/>
        <v>529981507</v>
      </c>
      <c r="K23" s="19">
        <f t="shared" si="7"/>
        <v>72588264</v>
      </c>
    </row>
    <row r="24" spans="2:11" ht="13.15" customHeight="1">
      <c r="B24" s="27" t="s">
        <v>26</v>
      </c>
      <c r="C24" s="21">
        <v>0</v>
      </c>
      <c r="D24" s="21">
        <v>0</v>
      </c>
      <c r="E24" s="21">
        <f t="shared" si="1"/>
        <v>0</v>
      </c>
      <c r="F24" s="21">
        <v>0</v>
      </c>
      <c r="G24" s="21">
        <v>0</v>
      </c>
      <c r="H24" s="21">
        <f t="shared" si="6"/>
        <v>0</v>
      </c>
      <c r="I24" s="21">
        <f t="shared" si="8"/>
        <v>0</v>
      </c>
      <c r="J24" s="21">
        <f t="shared" si="9"/>
        <v>0</v>
      </c>
      <c r="K24" s="21">
        <f t="shared" si="7"/>
        <v>0</v>
      </c>
    </row>
    <row r="25" spans="2:11" s="6" customFormat="1" ht="13.15" customHeight="1">
      <c r="B25" s="30" t="s">
        <v>27</v>
      </c>
      <c r="C25" s="19">
        <v>0</v>
      </c>
      <c r="D25" s="19">
        <v>0</v>
      </c>
      <c r="E25" s="19">
        <f t="shared" si="1"/>
        <v>0</v>
      </c>
      <c r="F25" s="19">
        <v>0</v>
      </c>
      <c r="G25" s="19">
        <v>0</v>
      </c>
      <c r="H25" s="19">
        <f t="shared" si="6"/>
        <v>0</v>
      </c>
      <c r="I25" s="19">
        <f t="shared" si="8"/>
        <v>0</v>
      </c>
      <c r="J25" s="19">
        <f t="shared" si="9"/>
        <v>0</v>
      </c>
      <c r="K25" s="19">
        <f t="shared" si="7"/>
        <v>0</v>
      </c>
    </row>
    <row r="26" spans="2:11" ht="13.15" customHeight="1">
      <c r="B26" s="27" t="s">
        <v>28</v>
      </c>
      <c r="C26" s="21">
        <v>0</v>
      </c>
      <c r="D26" s="21">
        <v>0</v>
      </c>
      <c r="E26" s="21">
        <f t="shared" si="1"/>
        <v>0</v>
      </c>
      <c r="F26" s="21">
        <v>0</v>
      </c>
      <c r="G26" s="21">
        <v>0</v>
      </c>
      <c r="H26" s="21">
        <f t="shared" si="6"/>
        <v>0</v>
      </c>
      <c r="I26" s="21">
        <f t="shared" si="8"/>
        <v>0</v>
      </c>
      <c r="J26" s="21">
        <f t="shared" si="9"/>
        <v>0</v>
      </c>
      <c r="K26" s="21">
        <f t="shared" si="7"/>
        <v>0</v>
      </c>
    </row>
    <row r="27" spans="2:11" s="6" customFormat="1" ht="13.15" customHeight="1">
      <c r="B27" s="30" t="s">
        <v>29</v>
      </c>
      <c r="C27" s="19">
        <v>0</v>
      </c>
      <c r="D27" s="19">
        <v>0</v>
      </c>
      <c r="E27" s="19">
        <f t="shared" si="1"/>
        <v>0</v>
      </c>
      <c r="F27" s="19">
        <v>0</v>
      </c>
      <c r="G27" s="19">
        <v>0</v>
      </c>
      <c r="H27" s="19">
        <f t="shared" si="6"/>
        <v>0</v>
      </c>
      <c r="I27" s="19">
        <f t="shared" si="8"/>
        <v>0</v>
      </c>
      <c r="J27" s="19">
        <f t="shared" si="9"/>
        <v>0</v>
      </c>
      <c r="K27" s="19">
        <f t="shared" si="7"/>
        <v>0</v>
      </c>
    </row>
    <row r="28" spans="2:11" s="17" customFormat="1" ht="13.15" customHeight="1">
      <c r="B28" s="45" t="s">
        <v>30</v>
      </c>
      <c r="C28" s="16">
        <f t="shared" ref="C28:H28" si="10">SUM(C29:C36)</f>
        <v>0</v>
      </c>
      <c r="D28" s="16">
        <f t="shared" si="10"/>
        <v>0</v>
      </c>
      <c r="E28" s="22">
        <f t="shared" si="10"/>
        <v>0</v>
      </c>
      <c r="F28" s="22">
        <f t="shared" si="10"/>
        <v>0</v>
      </c>
      <c r="G28" s="22">
        <f t="shared" si="10"/>
        <v>0</v>
      </c>
      <c r="H28" s="22">
        <f t="shared" si="10"/>
        <v>0</v>
      </c>
      <c r="I28" s="22">
        <f t="shared" si="8"/>
        <v>0</v>
      </c>
      <c r="J28" s="22">
        <f t="shared" si="9"/>
        <v>0</v>
      </c>
      <c r="K28" s="22">
        <f>SUM(K29:K36)</f>
        <v>0</v>
      </c>
    </row>
    <row r="29" spans="2:11" ht="13.15" customHeight="1">
      <c r="B29" s="27" t="s">
        <v>31</v>
      </c>
      <c r="C29" s="21">
        <v>0</v>
      </c>
      <c r="D29" s="21">
        <v>0</v>
      </c>
      <c r="E29" s="21">
        <f t="shared" si="1"/>
        <v>0</v>
      </c>
      <c r="F29" s="21">
        <v>0</v>
      </c>
      <c r="G29" s="21">
        <v>0</v>
      </c>
      <c r="H29" s="21">
        <f t="shared" si="6"/>
        <v>0</v>
      </c>
      <c r="I29" s="21">
        <f t="shared" si="8"/>
        <v>0</v>
      </c>
      <c r="J29" s="21">
        <f t="shared" si="9"/>
        <v>0</v>
      </c>
      <c r="K29" s="21">
        <f t="shared" ref="K29:K36" si="11">+I29-J29</f>
        <v>0</v>
      </c>
    </row>
    <row r="30" spans="2:11" s="6" customFormat="1" ht="13.15" customHeight="1">
      <c r="B30" s="30" t="s">
        <v>32</v>
      </c>
      <c r="C30" s="19">
        <v>0</v>
      </c>
      <c r="D30" s="19">
        <v>0</v>
      </c>
      <c r="E30" s="19">
        <f t="shared" si="1"/>
        <v>0</v>
      </c>
      <c r="F30" s="19">
        <v>0</v>
      </c>
      <c r="G30" s="19">
        <v>0</v>
      </c>
      <c r="H30" s="19">
        <f t="shared" si="6"/>
        <v>0</v>
      </c>
      <c r="I30" s="19">
        <f t="shared" si="8"/>
        <v>0</v>
      </c>
      <c r="J30" s="19">
        <f t="shared" si="9"/>
        <v>0</v>
      </c>
      <c r="K30" s="19">
        <f t="shared" si="11"/>
        <v>0</v>
      </c>
    </row>
    <row r="31" spans="2:11" ht="13.15" customHeight="1">
      <c r="B31" s="27" t="s">
        <v>33</v>
      </c>
      <c r="C31" s="21">
        <v>0</v>
      </c>
      <c r="D31" s="21">
        <v>0</v>
      </c>
      <c r="E31" s="21">
        <f t="shared" si="1"/>
        <v>0</v>
      </c>
      <c r="F31" s="21">
        <v>0</v>
      </c>
      <c r="G31" s="21">
        <v>0</v>
      </c>
      <c r="H31" s="21">
        <f t="shared" si="6"/>
        <v>0</v>
      </c>
      <c r="I31" s="21">
        <f t="shared" si="8"/>
        <v>0</v>
      </c>
      <c r="J31" s="21">
        <f t="shared" si="9"/>
        <v>0</v>
      </c>
      <c r="K31" s="21">
        <f t="shared" si="11"/>
        <v>0</v>
      </c>
    </row>
    <row r="32" spans="2:11" s="6" customFormat="1" ht="13.15" customHeight="1">
      <c r="B32" s="30" t="s">
        <v>34</v>
      </c>
      <c r="C32" s="19">
        <v>0</v>
      </c>
      <c r="D32" s="19">
        <v>0</v>
      </c>
      <c r="E32" s="19">
        <f t="shared" si="1"/>
        <v>0</v>
      </c>
      <c r="F32" s="19">
        <v>0</v>
      </c>
      <c r="G32" s="19">
        <v>0</v>
      </c>
      <c r="H32" s="19">
        <f t="shared" si="6"/>
        <v>0</v>
      </c>
      <c r="I32" s="19">
        <f t="shared" si="8"/>
        <v>0</v>
      </c>
      <c r="J32" s="19">
        <f t="shared" si="9"/>
        <v>0</v>
      </c>
      <c r="K32" s="19">
        <f t="shared" si="11"/>
        <v>0</v>
      </c>
    </row>
    <row r="33" spans="2:11" ht="13.15" customHeight="1">
      <c r="B33" s="27" t="s">
        <v>35</v>
      </c>
      <c r="C33" s="21">
        <v>0</v>
      </c>
      <c r="D33" s="21">
        <v>0</v>
      </c>
      <c r="E33" s="21">
        <f t="shared" si="1"/>
        <v>0</v>
      </c>
      <c r="F33" s="21">
        <v>0</v>
      </c>
      <c r="G33" s="21">
        <v>0</v>
      </c>
      <c r="H33" s="21">
        <f t="shared" si="6"/>
        <v>0</v>
      </c>
      <c r="I33" s="21">
        <f t="shared" si="8"/>
        <v>0</v>
      </c>
      <c r="J33" s="21">
        <f t="shared" si="9"/>
        <v>0</v>
      </c>
      <c r="K33" s="21">
        <f t="shared" si="11"/>
        <v>0</v>
      </c>
    </row>
    <row r="34" spans="2:11" s="6" customFormat="1" ht="13.15" customHeight="1">
      <c r="B34" s="30" t="s">
        <v>36</v>
      </c>
      <c r="C34" s="19">
        <v>0</v>
      </c>
      <c r="D34" s="19">
        <v>0</v>
      </c>
      <c r="E34" s="19">
        <f t="shared" si="1"/>
        <v>0</v>
      </c>
      <c r="F34" s="19">
        <v>0</v>
      </c>
      <c r="G34" s="19">
        <v>0</v>
      </c>
      <c r="H34" s="19">
        <f t="shared" si="6"/>
        <v>0</v>
      </c>
      <c r="I34" s="19">
        <f t="shared" si="8"/>
        <v>0</v>
      </c>
      <c r="J34" s="19">
        <f t="shared" si="9"/>
        <v>0</v>
      </c>
      <c r="K34" s="19">
        <f t="shared" si="11"/>
        <v>0</v>
      </c>
    </row>
    <row r="35" spans="2:11" ht="13.15" customHeight="1">
      <c r="B35" s="27" t="s">
        <v>37</v>
      </c>
      <c r="C35" s="21">
        <v>0</v>
      </c>
      <c r="D35" s="21">
        <v>0</v>
      </c>
      <c r="E35" s="21">
        <f t="shared" si="1"/>
        <v>0</v>
      </c>
      <c r="F35" s="21">
        <v>0</v>
      </c>
      <c r="G35" s="21">
        <v>0</v>
      </c>
      <c r="H35" s="21">
        <f t="shared" si="6"/>
        <v>0</v>
      </c>
      <c r="I35" s="21">
        <f t="shared" si="8"/>
        <v>0</v>
      </c>
      <c r="J35" s="21">
        <f t="shared" si="9"/>
        <v>0</v>
      </c>
      <c r="K35" s="21">
        <f t="shared" si="11"/>
        <v>0</v>
      </c>
    </row>
    <row r="36" spans="2:11" s="6" customFormat="1" ht="13.15" customHeight="1">
      <c r="B36" s="30" t="s">
        <v>29</v>
      </c>
      <c r="C36" s="19">
        <v>0</v>
      </c>
      <c r="D36" s="19">
        <v>0</v>
      </c>
      <c r="E36" s="19">
        <f t="shared" si="1"/>
        <v>0</v>
      </c>
      <c r="F36" s="19">
        <v>0</v>
      </c>
      <c r="G36" s="19">
        <v>0</v>
      </c>
      <c r="H36" s="19">
        <f t="shared" si="6"/>
        <v>0</v>
      </c>
      <c r="I36" s="19">
        <f t="shared" si="8"/>
        <v>0</v>
      </c>
      <c r="J36" s="19">
        <f t="shared" si="9"/>
        <v>0</v>
      </c>
      <c r="K36" s="19">
        <f t="shared" si="11"/>
        <v>0</v>
      </c>
    </row>
    <row r="37" spans="2:11" s="17" customFormat="1" ht="13.15" customHeight="1">
      <c r="B37" s="45" t="s">
        <v>38</v>
      </c>
      <c r="C37" s="22">
        <f t="shared" ref="C37:H37" si="12">+SUM(C38:C39)</f>
        <v>2507680521</v>
      </c>
      <c r="D37" s="22">
        <f t="shared" si="12"/>
        <v>3351717247</v>
      </c>
      <c r="E37" s="22">
        <f t="shared" si="12"/>
        <v>-844036726</v>
      </c>
      <c r="F37" s="22">
        <f t="shared" si="12"/>
        <v>0</v>
      </c>
      <c r="G37" s="22">
        <f t="shared" si="12"/>
        <v>0</v>
      </c>
      <c r="H37" s="22">
        <f t="shared" si="12"/>
        <v>0</v>
      </c>
      <c r="I37" s="22">
        <f t="shared" si="8"/>
        <v>2507680521</v>
      </c>
      <c r="J37" s="22">
        <f t="shared" si="9"/>
        <v>3351717247</v>
      </c>
      <c r="K37" s="22">
        <f>+SUM(K38:K39)</f>
        <v>-844036726</v>
      </c>
    </row>
    <row r="38" spans="2:11" ht="13.15" customHeight="1">
      <c r="B38" s="27" t="s">
        <v>39</v>
      </c>
      <c r="C38" s="21">
        <v>2507680521</v>
      </c>
      <c r="D38" s="21">
        <v>3351717247</v>
      </c>
      <c r="E38" s="21">
        <f t="shared" si="1"/>
        <v>-844036726</v>
      </c>
      <c r="F38" s="21">
        <v>0</v>
      </c>
      <c r="G38" s="21">
        <v>0</v>
      </c>
      <c r="H38" s="21">
        <f t="shared" si="6"/>
        <v>0</v>
      </c>
      <c r="I38" s="21">
        <f t="shared" si="8"/>
        <v>2507680521</v>
      </c>
      <c r="J38" s="21">
        <f t="shared" si="9"/>
        <v>3351717247</v>
      </c>
      <c r="K38" s="21">
        <f t="shared" ref="K38:K39" si="13">+I38-J38</f>
        <v>-844036726</v>
      </c>
    </row>
    <row r="39" spans="2:11" s="6" customFormat="1" ht="13.15" customHeight="1">
      <c r="B39" s="30" t="s">
        <v>40</v>
      </c>
      <c r="C39" s="19">
        <v>0</v>
      </c>
      <c r="D39" s="19">
        <v>0</v>
      </c>
      <c r="E39" s="19">
        <f t="shared" si="1"/>
        <v>0</v>
      </c>
      <c r="F39" s="19">
        <v>0</v>
      </c>
      <c r="G39" s="19">
        <v>0</v>
      </c>
      <c r="H39" s="19">
        <f t="shared" si="6"/>
        <v>0</v>
      </c>
      <c r="I39" s="19">
        <f t="shared" si="8"/>
        <v>0</v>
      </c>
      <c r="J39" s="19">
        <f t="shared" si="9"/>
        <v>0</v>
      </c>
      <c r="K39" s="19">
        <f t="shared" si="13"/>
        <v>0</v>
      </c>
    </row>
    <row r="40" spans="2:11" s="17" customFormat="1" ht="13.15" customHeight="1">
      <c r="B40" s="45" t="s">
        <v>41</v>
      </c>
      <c r="C40" s="22">
        <f t="shared" ref="C40:H40" si="14">SUM(C41:C42)</f>
        <v>612493812</v>
      </c>
      <c r="D40" s="22">
        <f t="shared" si="14"/>
        <v>612493812</v>
      </c>
      <c r="E40" s="22">
        <f t="shared" si="14"/>
        <v>0</v>
      </c>
      <c r="F40" s="22">
        <f t="shared" si="14"/>
        <v>0</v>
      </c>
      <c r="G40" s="22">
        <f t="shared" si="14"/>
        <v>0</v>
      </c>
      <c r="H40" s="22">
        <f t="shared" si="14"/>
        <v>0</v>
      </c>
      <c r="I40" s="22">
        <f t="shared" si="8"/>
        <v>612493812</v>
      </c>
      <c r="J40" s="22">
        <f t="shared" si="9"/>
        <v>612493812</v>
      </c>
      <c r="K40" s="22">
        <f>SUM(K41:K42)</f>
        <v>0</v>
      </c>
    </row>
    <row r="41" spans="2:11" ht="13.15" customHeight="1">
      <c r="B41" s="27" t="s">
        <v>42</v>
      </c>
      <c r="C41" s="21">
        <v>612493812</v>
      </c>
      <c r="D41" s="21">
        <v>612493812</v>
      </c>
      <c r="E41" s="21">
        <f t="shared" si="1"/>
        <v>0</v>
      </c>
      <c r="F41" s="21">
        <v>0</v>
      </c>
      <c r="G41" s="21"/>
      <c r="H41" s="21">
        <f t="shared" si="6"/>
        <v>0</v>
      </c>
      <c r="I41" s="21">
        <f t="shared" si="8"/>
        <v>612493812</v>
      </c>
      <c r="J41" s="21">
        <f t="shared" si="9"/>
        <v>612493812</v>
      </c>
      <c r="K41" s="21">
        <f t="shared" ref="K41:K42" si="15">+I41-J41</f>
        <v>0</v>
      </c>
    </row>
    <row r="42" spans="2:11" s="6" customFormat="1" ht="13.15" customHeight="1">
      <c r="B42" s="30" t="s">
        <v>29</v>
      </c>
      <c r="C42" s="19">
        <v>0</v>
      </c>
      <c r="D42" s="19">
        <v>0</v>
      </c>
      <c r="E42" s="19">
        <f t="shared" si="1"/>
        <v>0</v>
      </c>
      <c r="F42" s="19">
        <v>0</v>
      </c>
      <c r="G42" s="19">
        <v>0</v>
      </c>
      <c r="H42" s="19">
        <f t="shared" si="6"/>
        <v>0</v>
      </c>
      <c r="I42" s="19">
        <f t="shared" si="8"/>
        <v>0</v>
      </c>
      <c r="J42" s="19">
        <f t="shared" si="9"/>
        <v>0</v>
      </c>
      <c r="K42" s="19">
        <f t="shared" si="15"/>
        <v>0</v>
      </c>
    </row>
    <row r="43" spans="2:11" s="17" customFormat="1" ht="13.15" customHeight="1">
      <c r="B43" s="45" t="s">
        <v>43</v>
      </c>
      <c r="C43" s="22">
        <f t="shared" ref="C43:H43" si="16">SUM(C44:C45)</f>
        <v>0</v>
      </c>
      <c r="D43" s="22">
        <f t="shared" si="16"/>
        <v>0</v>
      </c>
      <c r="E43" s="22">
        <f t="shared" si="16"/>
        <v>0</v>
      </c>
      <c r="F43" s="22">
        <f t="shared" si="16"/>
        <v>0</v>
      </c>
      <c r="G43" s="22">
        <f t="shared" si="16"/>
        <v>0</v>
      </c>
      <c r="H43" s="22">
        <f t="shared" si="16"/>
        <v>0</v>
      </c>
      <c r="I43" s="22">
        <f t="shared" si="8"/>
        <v>0</v>
      </c>
      <c r="J43" s="22">
        <f t="shared" si="9"/>
        <v>0</v>
      </c>
      <c r="K43" s="22">
        <f>SUM(K44:K45)</f>
        <v>0</v>
      </c>
    </row>
    <row r="44" spans="2:11" ht="13.15" customHeight="1">
      <c r="B44" s="27" t="s">
        <v>44</v>
      </c>
      <c r="C44" s="21">
        <v>0</v>
      </c>
      <c r="D44" s="21">
        <v>0</v>
      </c>
      <c r="E44" s="21">
        <f t="shared" si="1"/>
        <v>0</v>
      </c>
      <c r="F44" s="21">
        <v>0</v>
      </c>
      <c r="G44" s="21">
        <v>0</v>
      </c>
      <c r="H44" s="21">
        <f t="shared" si="6"/>
        <v>0</v>
      </c>
      <c r="I44" s="21">
        <f t="shared" si="8"/>
        <v>0</v>
      </c>
      <c r="J44" s="21">
        <f t="shared" si="9"/>
        <v>0</v>
      </c>
      <c r="K44" s="21">
        <f t="shared" ref="K44:K45" si="17">+I44-J44</f>
        <v>0</v>
      </c>
    </row>
    <row r="45" spans="2:11" s="6" customFormat="1" ht="13.15" customHeight="1">
      <c r="B45" s="30" t="s">
        <v>45</v>
      </c>
      <c r="C45" s="19">
        <v>0</v>
      </c>
      <c r="D45" s="19">
        <v>0</v>
      </c>
      <c r="E45" s="19">
        <f t="shared" si="1"/>
        <v>0</v>
      </c>
      <c r="F45" s="19">
        <v>0</v>
      </c>
      <c r="G45" s="19">
        <v>0</v>
      </c>
      <c r="H45" s="19">
        <f t="shared" si="6"/>
        <v>0</v>
      </c>
      <c r="I45" s="19">
        <f t="shared" si="8"/>
        <v>0</v>
      </c>
      <c r="J45" s="19">
        <f t="shared" si="9"/>
        <v>0</v>
      </c>
      <c r="K45" s="19">
        <f t="shared" si="17"/>
        <v>0</v>
      </c>
    </row>
    <row r="46" spans="2:11" s="17" customFormat="1" ht="13.15" customHeight="1">
      <c r="B46" s="45" t="s">
        <v>46</v>
      </c>
      <c r="C46" s="22">
        <f t="shared" ref="C46:H46" si="18">SUM(C47:C49)</f>
        <v>4177411777</v>
      </c>
      <c r="D46" s="22">
        <f t="shared" si="18"/>
        <v>4177679148</v>
      </c>
      <c r="E46" s="22">
        <f t="shared" si="18"/>
        <v>-267371</v>
      </c>
      <c r="F46" s="22">
        <f t="shared" si="18"/>
        <v>0</v>
      </c>
      <c r="G46" s="22">
        <f t="shared" si="18"/>
        <v>0</v>
      </c>
      <c r="H46" s="22">
        <f t="shared" si="18"/>
        <v>0</v>
      </c>
      <c r="I46" s="22">
        <f t="shared" si="8"/>
        <v>4177411777</v>
      </c>
      <c r="J46" s="22">
        <f t="shared" si="9"/>
        <v>4177679148</v>
      </c>
      <c r="K46" s="22">
        <f>SUM(K47:K49)</f>
        <v>-267371</v>
      </c>
    </row>
    <row r="47" spans="2:11" ht="13.15" customHeight="1">
      <c r="B47" s="27" t="s">
        <v>47</v>
      </c>
      <c r="C47" s="21">
        <v>2586094185</v>
      </c>
      <c r="D47" s="21">
        <v>2771149754</v>
      </c>
      <c r="E47" s="21">
        <f t="shared" si="1"/>
        <v>-185055569</v>
      </c>
      <c r="F47" s="21">
        <v>0</v>
      </c>
      <c r="G47" s="21">
        <v>0</v>
      </c>
      <c r="H47" s="21">
        <f t="shared" si="6"/>
        <v>0</v>
      </c>
      <c r="I47" s="21">
        <f t="shared" si="8"/>
        <v>2586094185</v>
      </c>
      <c r="J47" s="21">
        <f t="shared" si="9"/>
        <v>2771149754</v>
      </c>
      <c r="K47" s="21">
        <f t="shared" ref="K47:K49" si="19">+I47-J47</f>
        <v>-185055569</v>
      </c>
    </row>
    <row r="48" spans="2:11" s="6" customFormat="1" ht="13.15" customHeight="1">
      <c r="B48" s="30" t="s">
        <v>48</v>
      </c>
      <c r="C48" s="19">
        <v>589420368</v>
      </c>
      <c r="D48" s="19">
        <v>1406529394</v>
      </c>
      <c r="E48" s="19">
        <f t="shared" si="1"/>
        <v>-817109026</v>
      </c>
      <c r="F48" s="19">
        <v>0</v>
      </c>
      <c r="G48" s="19">
        <v>0</v>
      </c>
      <c r="H48" s="19">
        <f t="shared" si="6"/>
        <v>0</v>
      </c>
      <c r="I48" s="19">
        <f t="shared" si="8"/>
        <v>589420368</v>
      </c>
      <c r="J48" s="19">
        <f t="shared" si="9"/>
        <v>1406529394</v>
      </c>
      <c r="K48" s="19">
        <f t="shared" si="19"/>
        <v>-817109026</v>
      </c>
    </row>
    <row r="49" spans="2:11" ht="13.15" customHeight="1">
      <c r="B49" s="27" t="s">
        <v>40</v>
      </c>
      <c r="C49" s="21">
        <v>1001897224</v>
      </c>
      <c r="D49" s="21">
        <v>0</v>
      </c>
      <c r="E49" s="21">
        <f t="shared" si="1"/>
        <v>1001897224</v>
      </c>
      <c r="F49" s="21">
        <v>0</v>
      </c>
      <c r="G49" s="21">
        <v>0</v>
      </c>
      <c r="H49" s="21">
        <f t="shared" si="6"/>
        <v>0</v>
      </c>
      <c r="I49" s="21">
        <f t="shared" si="8"/>
        <v>1001897224</v>
      </c>
      <c r="J49" s="21">
        <f t="shared" si="9"/>
        <v>0</v>
      </c>
      <c r="K49" s="21">
        <f t="shared" si="19"/>
        <v>1001897224</v>
      </c>
    </row>
    <row r="50" spans="2:11" s="17" customFormat="1" ht="13.15" customHeight="1">
      <c r="B50" s="47" t="s">
        <v>49</v>
      </c>
      <c r="C50" s="23">
        <f>C5+C9+C28+C37+C40+C43+C46</f>
        <v>22191062754</v>
      </c>
      <c r="D50" s="23">
        <f t="shared" ref="D50:J50" si="20">D5+D9+D28+D37+D40+D43+D46</f>
        <v>22937424639</v>
      </c>
      <c r="E50" s="23">
        <f>E5+E9+E28+E37+E40+E43+E46</f>
        <v>-746361885</v>
      </c>
      <c r="F50" s="23">
        <f t="shared" si="20"/>
        <v>688281191</v>
      </c>
      <c r="G50" s="23">
        <f t="shared" si="20"/>
        <v>0</v>
      </c>
      <c r="H50" s="23">
        <f t="shared" si="20"/>
        <v>688281191</v>
      </c>
      <c r="I50" s="23">
        <f t="shared" si="20"/>
        <v>22879343945</v>
      </c>
      <c r="J50" s="23">
        <f t="shared" si="20"/>
        <v>22937424639</v>
      </c>
      <c r="K50" s="23">
        <f>K5+K9+K28+K37+K40+K43+K46</f>
        <v>-58080694</v>
      </c>
    </row>
    <row r="53" spans="2:11" ht="13.15" customHeight="1">
      <c r="K53" s="7">
        <f>K37+K8+K46</f>
        <v>-837507597</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50"/>
  <sheetViews>
    <sheetView showGridLines="0" zoomScale="80" zoomScaleNormal="80" workbookViewId="0">
      <pane ySplit="4" topLeftCell="A32"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0.42578125" style="9" customWidth="1"/>
    <col min="3" max="5" width="16.28515625" style="7" bestFit="1" customWidth="1"/>
    <col min="6" max="6" width="17.28515625" style="7" customWidth="1"/>
    <col min="7" max="7" width="17.140625" style="7" customWidth="1"/>
    <col min="8" max="8" width="16.42578125" style="7" customWidth="1"/>
    <col min="9" max="9" width="17.42578125" style="7" bestFit="1" customWidth="1"/>
    <col min="10" max="10" width="17.85546875" style="7" customWidth="1"/>
    <col min="11" max="11" width="18.7109375" style="7" customWidth="1"/>
    <col min="12" max="16384" width="11.5703125" style="5"/>
  </cols>
  <sheetData>
    <row r="1" spans="1:11" ht="13.15" customHeight="1">
      <c r="A1" s="5" t="s">
        <v>75</v>
      </c>
      <c r="B1" s="9" t="s">
        <v>57</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s="10" customFormat="1" ht="13.15" customHeight="1">
      <c r="B4" s="484"/>
      <c r="C4" s="78" t="s">
        <v>4</v>
      </c>
      <c r="D4" s="78" t="s">
        <v>5</v>
      </c>
      <c r="E4" s="78" t="s">
        <v>6</v>
      </c>
      <c r="F4" s="78" t="s">
        <v>4</v>
      </c>
      <c r="G4" s="78" t="s">
        <v>5</v>
      </c>
      <c r="H4" s="78" t="s">
        <v>6</v>
      </c>
      <c r="I4" s="78" t="s">
        <v>4</v>
      </c>
      <c r="J4" s="78" t="s">
        <v>5</v>
      </c>
      <c r="K4" s="78" t="s">
        <v>6</v>
      </c>
    </row>
    <row r="5" spans="1:11" s="17" customFormat="1" ht="13.15" customHeight="1">
      <c r="B5" s="45" t="s">
        <v>7</v>
      </c>
      <c r="C5" s="64">
        <f t="shared" ref="C5:J5" si="0">SUM(C6:C8)</f>
        <v>1703857054</v>
      </c>
      <c r="D5" s="64">
        <f t="shared" si="0"/>
        <v>1689914392</v>
      </c>
      <c r="E5" s="22">
        <f>+C5-D5</f>
        <v>13942662</v>
      </c>
      <c r="F5" s="64">
        <f t="shared" si="0"/>
        <v>416104033</v>
      </c>
      <c r="G5" s="64">
        <f t="shared" si="0"/>
        <v>0</v>
      </c>
      <c r="H5" s="22">
        <f t="shared" si="0"/>
        <v>416104033</v>
      </c>
      <c r="I5" s="22">
        <f t="shared" si="0"/>
        <v>2119961087</v>
      </c>
      <c r="J5" s="64">
        <f t="shared" si="0"/>
        <v>1689914392</v>
      </c>
      <c r="K5" s="64">
        <f>SUM(K6:K8)</f>
        <v>430046695</v>
      </c>
    </row>
    <row r="6" spans="1:11" ht="13.15" customHeight="1">
      <c r="B6" s="27" t="s">
        <v>8</v>
      </c>
      <c r="C6" s="21">
        <v>1703857054</v>
      </c>
      <c r="D6" s="21">
        <v>1675029392</v>
      </c>
      <c r="E6" s="21">
        <f>+C6-D6</f>
        <v>28827662</v>
      </c>
      <c r="F6" s="21">
        <v>401119033</v>
      </c>
      <c r="G6" s="21">
        <v>0</v>
      </c>
      <c r="H6" s="21">
        <f>+F6-G6</f>
        <v>401119033</v>
      </c>
      <c r="I6" s="21">
        <f>F6+C6</f>
        <v>2104976087</v>
      </c>
      <c r="J6" s="21">
        <f>+G6+D6</f>
        <v>1675029392</v>
      </c>
      <c r="K6" s="21">
        <f>+I6-J6</f>
        <v>429946695</v>
      </c>
    </row>
    <row r="7" spans="1:11" s="6" customFormat="1" ht="13.15" customHeight="1">
      <c r="B7" s="30" t="s">
        <v>9</v>
      </c>
      <c r="C7" s="19">
        <v>0</v>
      </c>
      <c r="D7" s="19">
        <v>0</v>
      </c>
      <c r="E7" s="19">
        <f t="shared" ref="E7:E49" si="1">+C7-D7</f>
        <v>0</v>
      </c>
      <c r="F7" s="19">
        <v>0</v>
      </c>
      <c r="G7" s="19">
        <v>0</v>
      </c>
      <c r="H7" s="19">
        <f t="shared" ref="H7:H8" si="2">+F7-G7</f>
        <v>0</v>
      </c>
      <c r="I7" s="19">
        <f t="shared" ref="I7:I49" si="3">F7+C7</f>
        <v>0</v>
      </c>
      <c r="J7" s="19">
        <f t="shared" ref="J7:J49" si="4">+G7+D7</f>
        <v>0</v>
      </c>
      <c r="K7" s="19">
        <f t="shared" ref="K7:K8" si="5">+I7-J7</f>
        <v>0</v>
      </c>
    </row>
    <row r="8" spans="1:11" ht="13.15" customHeight="1">
      <c r="B8" s="27" t="s">
        <v>10</v>
      </c>
      <c r="C8" s="21">
        <v>0</v>
      </c>
      <c r="D8" s="21">
        <v>14885000</v>
      </c>
      <c r="E8" s="21">
        <f t="shared" si="1"/>
        <v>-14885000</v>
      </c>
      <c r="F8" s="21">
        <v>14985000</v>
      </c>
      <c r="G8" s="21">
        <v>0</v>
      </c>
      <c r="H8" s="21">
        <f t="shared" si="2"/>
        <v>14985000</v>
      </c>
      <c r="I8" s="21">
        <f t="shared" si="3"/>
        <v>14985000</v>
      </c>
      <c r="J8" s="21">
        <f t="shared" si="4"/>
        <v>14885000</v>
      </c>
      <c r="K8" s="21">
        <f t="shared" si="5"/>
        <v>100000</v>
      </c>
    </row>
    <row r="9" spans="1:11" s="17" customFormat="1" ht="13.15" customHeight="1">
      <c r="B9" s="45" t="s">
        <v>11</v>
      </c>
      <c r="C9" s="22">
        <f t="shared" ref="C9:H9" si="6">SUM(C10:C27)</f>
        <v>8514040000</v>
      </c>
      <c r="D9" s="22">
        <f t="shared" si="6"/>
        <v>16042549073</v>
      </c>
      <c r="E9" s="22">
        <f t="shared" si="6"/>
        <v>-7528509073</v>
      </c>
      <c r="F9" s="22">
        <f t="shared" si="6"/>
        <v>7673560071</v>
      </c>
      <c r="G9" s="22">
        <f t="shared" si="6"/>
        <v>-99989</v>
      </c>
      <c r="H9" s="22">
        <f t="shared" si="6"/>
        <v>7673660060</v>
      </c>
      <c r="I9" s="22">
        <f t="shared" si="3"/>
        <v>16187600071</v>
      </c>
      <c r="J9" s="22">
        <f t="shared" si="4"/>
        <v>16042449084</v>
      </c>
      <c r="K9" s="22">
        <f>SUM(K10:K27)</f>
        <v>145150987</v>
      </c>
    </row>
    <row r="10" spans="1:11" ht="13.15" customHeight="1">
      <c r="B10" s="27" t="s">
        <v>12</v>
      </c>
      <c r="C10" s="21">
        <v>0</v>
      </c>
      <c r="D10" s="21">
        <v>0</v>
      </c>
      <c r="E10" s="21">
        <f t="shared" si="1"/>
        <v>0</v>
      </c>
      <c r="F10" s="21">
        <v>0</v>
      </c>
      <c r="G10" s="21">
        <v>0</v>
      </c>
      <c r="H10" s="21">
        <f t="shared" ref="H10:H49" si="7">+F10-G10</f>
        <v>0</v>
      </c>
      <c r="I10" s="21">
        <f t="shared" si="3"/>
        <v>0</v>
      </c>
      <c r="J10" s="21">
        <f t="shared" si="4"/>
        <v>0</v>
      </c>
      <c r="K10" s="21">
        <f t="shared" ref="K10:K27" si="8">+I10-J10</f>
        <v>0</v>
      </c>
    </row>
    <row r="11" spans="1:11" s="6" customFormat="1" ht="13.15" customHeight="1">
      <c r="B11" s="30" t="s">
        <v>13</v>
      </c>
      <c r="C11" s="19">
        <v>84000</v>
      </c>
      <c r="D11" s="19">
        <v>0</v>
      </c>
      <c r="E11" s="19">
        <f t="shared" si="1"/>
        <v>84000</v>
      </c>
      <c r="F11" s="19">
        <v>-84000</v>
      </c>
      <c r="G11" s="19">
        <v>0</v>
      </c>
      <c r="H11" s="19">
        <f t="shared" si="7"/>
        <v>-84000</v>
      </c>
      <c r="I11" s="19">
        <f t="shared" si="3"/>
        <v>0</v>
      </c>
      <c r="J11" s="19">
        <f t="shared" si="4"/>
        <v>0</v>
      </c>
      <c r="K11" s="19">
        <f t="shared" si="8"/>
        <v>0</v>
      </c>
    </row>
    <row r="12" spans="1:11" ht="13.15" customHeight="1">
      <c r="B12" s="27" t="s">
        <v>14</v>
      </c>
      <c r="C12" s="21">
        <v>0</v>
      </c>
      <c r="D12" s="21">
        <v>0</v>
      </c>
      <c r="E12" s="21">
        <f t="shared" si="1"/>
        <v>0</v>
      </c>
      <c r="F12" s="21">
        <v>0</v>
      </c>
      <c r="G12" s="21">
        <v>0</v>
      </c>
      <c r="H12" s="21">
        <f t="shared" si="7"/>
        <v>0</v>
      </c>
      <c r="I12" s="21">
        <f t="shared" si="3"/>
        <v>0</v>
      </c>
      <c r="J12" s="21">
        <f t="shared" si="4"/>
        <v>0</v>
      </c>
      <c r="K12" s="21">
        <f t="shared" si="8"/>
        <v>0</v>
      </c>
    </row>
    <row r="13" spans="1:11" s="6" customFormat="1" ht="13.15" customHeight="1">
      <c r="B13" s="30" t="s">
        <v>15</v>
      </c>
      <c r="C13" s="19">
        <v>1703857054</v>
      </c>
      <c r="D13" s="19">
        <v>1564064795</v>
      </c>
      <c r="E13" s="19">
        <f t="shared" si="1"/>
        <v>139792259</v>
      </c>
      <c r="F13" s="19">
        <v>190000000</v>
      </c>
      <c r="G13" s="19">
        <v>0</v>
      </c>
      <c r="H13" s="19">
        <f>+F13-G13</f>
        <v>190000000</v>
      </c>
      <c r="I13" s="19">
        <f t="shared" si="3"/>
        <v>1893857054</v>
      </c>
      <c r="J13" s="19">
        <f t="shared" si="4"/>
        <v>1564064795</v>
      </c>
      <c r="K13" s="19">
        <f t="shared" si="8"/>
        <v>329792259</v>
      </c>
    </row>
    <row r="14" spans="1:11" ht="13.15" customHeight="1">
      <c r="B14" s="27" t="s">
        <v>16</v>
      </c>
      <c r="C14" s="21">
        <v>0</v>
      </c>
      <c r="D14" s="21">
        <f>2970000+99989</f>
        <v>3069989</v>
      </c>
      <c r="E14" s="21">
        <f t="shared" si="1"/>
        <v>-3069989</v>
      </c>
      <c r="F14" s="21">
        <v>0</v>
      </c>
      <c r="G14" s="21">
        <v>-99989</v>
      </c>
      <c r="H14" s="21">
        <f t="shared" si="7"/>
        <v>99989</v>
      </c>
      <c r="I14" s="21">
        <f t="shared" si="3"/>
        <v>0</v>
      </c>
      <c r="J14" s="21">
        <f t="shared" si="4"/>
        <v>2970000</v>
      </c>
      <c r="K14" s="21">
        <f t="shared" si="8"/>
        <v>-2970000</v>
      </c>
    </row>
    <row r="15" spans="1:11" s="6" customFormat="1" ht="13.15" customHeight="1">
      <c r="B15" s="30" t="s">
        <v>17</v>
      </c>
      <c r="C15" s="19">
        <v>278011069</v>
      </c>
      <c r="D15" s="19">
        <f>12880418089</f>
        <v>12880418089</v>
      </c>
      <c r="E15" s="19">
        <f t="shared" si="1"/>
        <v>-12602407020</v>
      </c>
      <c r="F15" s="19">
        <f>707354129+11879961408</f>
        <v>12587315537</v>
      </c>
      <c r="G15" s="19">
        <v>0</v>
      </c>
      <c r="H15" s="19">
        <f t="shared" si="7"/>
        <v>12587315537</v>
      </c>
      <c r="I15" s="19">
        <f t="shared" si="3"/>
        <v>12865326606</v>
      </c>
      <c r="J15" s="19">
        <f t="shared" si="4"/>
        <v>12880418089</v>
      </c>
      <c r="K15" s="19">
        <f t="shared" si="8"/>
        <v>-15091483</v>
      </c>
    </row>
    <row r="16" spans="1:11" ht="13.15" customHeight="1">
      <c r="B16" s="27" t="s">
        <v>18</v>
      </c>
      <c r="C16" s="21">
        <v>23968979</v>
      </c>
      <c r="D16" s="21">
        <v>10835176</v>
      </c>
      <c r="E16" s="21">
        <f t="shared" si="1"/>
        <v>13133803</v>
      </c>
      <c r="F16" s="21">
        <v>0</v>
      </c>
      <c r="G16" s="21">
        <v>0</v>
      </c>
      <c r="H16" s="21">
        <f t="shared" si="7"/>
        <v>0</v>
      </c>
      <c r="I16" s="21">
        <f t="shared" si="3"/>
        <v>23968979</v>
      </c>
      <c r="J16" s="21">
        <f t="shared" si="4"/>
        <v>10835176</v>
      </c>
      <c r="K16" s="21">
        <f t="shared" si="8"/>
        <v>13133803</v>
      </c>
    </row>
    <row r="17" spans="2:11" s="6" customFormat="1" ht="13.15" customHeight="1">
      <c r="B17" s="30" t="s">
        <v>19</v>
      </c>
      <c r="C17" s="19">
        <v>5411148</v>
      </c>
      <c r="D17" s="19">
        <v>0</v>
      </c>
      <c r="E17" s="19">
        <f t="shared" si="1"/>
        <v>5411148</v>
      </c>
      <c r="F17" s="19">
        <v>-5411148</v>
      </c>
      <c r="G17" s="19">
        <v>0</v>
      </c>
      <c r="H17" s="19">
        <f t="shared" si="7"/>
        <v>-5411148</v>
      </c>
      <c r="I17" s="19">
        <f t="shared" si="3"/>
        <v>0</v>
      </c>
      <c r="J17" s="19">
        <f t="shared" si="4"/>
        <v>0</v>
      </c>
      <c r="K17" s="19">
        <f t="shared" si="8"/>
        <v>0</v>
      </c>
    </row>
    <row r="18" spans="2:11" ht="13.15" customHeight="1">
      <c r="B18" s="27" t="s">
        <v>20</v>
      </c>
      <c r="C18" s="21">
        <v>83074823</v>
      </c>
      <c r="D18" s="21">
        <v>167309982</v>
      </c>
      <c r="E18" s="21">
        <f t="shared" si="1"/>
        <v>-84235159</v>
      </c>
      <c r="F18" s="21">
        <v>4413630</v>
      </c>
      <c r="G18" s="21">
        <v>0</v>
      </c>
      <c r="H18" s="21">
        <f t="shared" si="7"/>
        <v>4413630</v>
      </c>
      <c r="I18" s="21">
        <f t="shared" si="3"/>
        <v>87488453</v>
      </c>
      <c r="J18" s="21">
        <f>+G18+D18</f>
        <v>167309982</v>
      </c>
      <c r="K18" s="21">
        <f t="shared" si="8"/>
        <v>-79821529</v>
      </c>
    </row>
    <row r="19" spans="2:11" s="6" customFormat="1" ht="13.15" customHeight="1">
      <c r="B19" s="30" t="s">
        <v>21</v>
      </c>
      <c r="C19" s="19">
        <v>5411148</v>
      </c>
      <c r="D19" s="19">
        <v>0</v>
      </c>
      <c r="E19" s="19">
        <f t="shared" si="1"/>
        <v>5411148</v>
      </c>
      <c r="F19" s="19">
        <v>-5411148</v>
      </c>
      <c r="G19" s="19">
        <v>0</v>
      </c>
      <c r="H19" s="19">
        <f t="shared" si="7"/>
        <v>-5411148</v>
      </c>
      <c r="I19" s="19">
        <f t="shared" si="3"/>
        <v>0</v>
      </c>
      <c r="J19" s="19">
        <f t="shared" si="4"/>
        <v>0</v>
      </c>
      <c r="K19" s="19">
        <f t="shared" si="8"/>
        <v>0</v>
      </c>
    </row>
    <row r="20" spans="2:11" ht="13.15" customHeight="1">
      <c r="B20" s="27" t="s">
        <v>22</v>
      </c>
      <c r="C20" s="21">
        <v>5933575936</v>
      </c>
      <c r="D20" s="21"/>
      <c r="E20" s="21">
        <f t="shared" si="1"/>
        <v>5933575936</v>
      </c>
      <c r="F20" s="21">
        <v>-5933575936</v>
      </c>
      <c r="G20" s="21">
        <v>0</v>
      </c>
      <c r="H20" s="21">
        <f t="shared" si="7"/>
        <v>-5933575936</v>
      </c>
      <c r="I20" s="21">
        <f t="shared" si="3"/>
        <v>0</v>
      </c>
      <c r="J20" s="21">
        <f t="shared" si="4"/>
        <v>0</v>
      </c>
      <c r="K20" s="21">
        <f t="shared" si="8"/>
        <v>0</v>
      </c>
    </row>
    <row r="21" spans="2:11" s="6" customFormat="1" ht="13.15" customHeight="1">
      <c r="B21" s="30" t="s">
        <v>23</v>
      </c>
      <c r="C21" s="19">
        <v>415544191</v>
      </c>
      <c r="D21" s="19">
        <v>478288403</v>
      </c>
      <c r="E21" s="19">
        <f t="shared" si="1"/>
        <v>-62744212</v>
      </c>
      <c r="F21" s="19">
        <v>29476875</v>
      </c>
      <c r="G21" s="19">
        <v>0</v>
      </c>
      <c r="H21" s="19">
        <f t="shared" si="7"/>
        <v>29476875</v>
      </c>
      <c r="I21" s="19">
        <f t="shared" si="3"/>
        <v>445021066</v>
      </c>
      <c r="J21" s="19">
        <f t="shared" si="4"/>
        <v>478288403</v>
      </c>
      <c r="K21" s="19">
        <f t="shared" si="8"/>
        <v>-33267337</v>
      </c>
    </row>
    <row r="22" spans="2:11" ht="13.15" customHeight="1">
      <c r="B22" s="27" t="s">
        <v>24</v>
      </c>
      <c r="C22" s="21">
        <v>450000</v>
      </c>
      <c r="D22" s="21">
        <v>0</v>
      </c>
      <c r="E22" s="21">
        <f t="shared" si="1"/>
        <v>450000</v>
      </c>
      <c r="F22" s="21">
        <v>0</v>
      </c>
      <c r="G22" s="21">
        <v>0</v>
      </c>
      <c r="H22" s="21">
        <f t="shared" si="7"/>
        <v>0</v>
      </c>
      <c r="I22" s="21">
        <f t="shared" si="3"/>
        <v>450000</v>
      </c>
      <c r="J22" s="21">
        <f t="shared" si="4"/>
        <v>0</v>
      </c>
      <c r="K22" s="21">
        <f t="shared" si="8"/>
        <v>450000</v>
      </c>
    </row>
    <row r="23" spans="2:11" s="6" customFormat="1" ht="13.15" customHeight="1">
      <c r="B23" s="30" t="s">
        <v>25</v>
      </c>
      <c r="C23" s="19">
        <v>64651652</v>
      </c>
      <c r="D23" s="19">
        <v>938562639</v>
      </c>
      <c r="E23" s="19">
        <f t="shared" si="1"/>
        <v>-873910987</v>
      </c>
      <c r="F23" s="19">
        <f>306287531+485227799+15320931</f>
        <v>806836261</v>
      </c>
      <c r="G23" s="19">
        <v>0</v>
      </c>
      <c r="H23" s="19">
        <f t="shared" si="7"/>
        <v>806836261</v>
      </c>
      <c r="I23" s="19">
        <f t="shared" si="3"/>
        <v>871487913</v>
      </c>
      <c r="J23" s="19">
        <f t="shared" si="4"/>
        <v>938562639</v>
      </c>
      <c r="K23" s="19">
        <f t="shared" si="8"/>
        <v>-67074726</v>
      </c>
    </row>
    <row r="24" spans="2:11" ht="13.15" customHeight="1">
      <c r="B24" s="27" t="s">
        <v>26</v>
      </c>
      <c r="C24" s="21">
        <v>0</v>
      </c>
      <c r="D24" s="21">
        <v>0</v>
      </c>
      <c r="E24" s="21">
        <f t="shared" si="1"/>
        <v>0</v>
      </c>
      <c r="F24" s="21">
        <v>0</v>
      </c>
      <c r="G24" s="21">
        <v>0</v>
      </c>
      <c r="H24" s="21">
        <f t="shared" si="7"/>
        <v>0</v>
      </c>
      <c r="I24" s="21">
        <f t="shared" si="3"/>
        <v>0</v>
      </c>
      <c r="J24" s="21">
        <f t="shared" si="4"/>
        <v>0</v>
      </c>
      <c r="K24" s="21">
        <f t="shared" si="8"/>
        <v>0</v>
      </c>
    </row>
    <row r="25" spans="2:11" s="6" customFormat="1" ht="13.15" customHeight="1">
      <c r="B25" s="30" t="s">
        <v>27</v>
      </c>
      <c r="C25" s="19">
        <v>0</v>
      </c>
      <c r="D25" s="19">
        <v>0</v>
      </c>
      <c r="E25" s="19">
        <f t="shared" si="1"/>
        <v>0</v>
      </c>
      <c r="F25" s="19">
        <v>0</v>
      </c>
      <c r="G25" s="19">
        <v>0</v>
      </c>
      <c r="H25" s="19">
        <f t="shared" si="7"/>
        <v>0</v>
      </c>
      <c r="I25" s="19">
        <f t="shared" si="3"/>
        <v>0</v>
      </c>
      <c r="J25" s="19">
        <f t="shared" si="4"/>
        <v>0</v>
      </c>
      <c r="K25" s="19">
        <f t="shared" si="8"/>
        <v>0</v>
      </c>
    </row>
    <row r="26" spans="2:11" ht="13.15" customHeight="1">
      <c r="B26" s="27" t="s">
        <v>28</v>
      </c>
      <c r="C26" s="21">
        <v>0</v>
      </c>
      <c r="D26" s="21">
        <v>0</v>
      </c>
      <c r="E26" s="21">
        <f t="shared" si="1"/>
        <v>0</v>
      </c>
      <c r="F26" s="21">
        <v>0</v>
      </c>
      <c r="G26" s="21">
        <v>0</v>
      </c>
      <c r="H26" s="21">
        <f t="shared" si="7"/>
        <v>0</v>
      </c>
      <c r="I26" s="21">
        <f t="shared" si="3"/>
        <v>0</v>
      </c>
      <c r="J26" s="21">
        <f t="shared" si="4"/>
        <v>0</v>
      </c>
      <c r="K26" s="21">
        <f t="shared" si="8"/>
        <v>0</v>
      </c>
    </row>
    <row r="27" spans="2:11" s="6" customFormat="1" ht="13.15" customHeight="1">
      <c r="B27" s="30" t="s">
        <v>29</v>
      </c>
      <c r="C27" s="19">
        <v>0</v>
      </c>
      <c r="D27" s="19">
        <v>0</v>
      </c>
      <c r="E27" s="19">
        <f t="shared" si="1"/>
        <v>0</v>
      </c>
      <c r="F27" s="19">
        <v>0</v>
      </c>
      <c r="G27" s="19">
        <v>0</v>
      </c>
      <c r="H27" s="19">
        <f t="shared" si="7"/>
        <v>0</v>
      </c>
      <c r="I27" s="19">
        <f t="shared" si="3"/>
        <v>0</v>
      </c>
      <c r="J27" s="19">
        <f t="shared" si="4"/>
        <v>0</v>
      </c>
      <c r="K27" s="19">
        <f t="shared" si="8"/>
        <v>0</v>
      </c>
    </row>
    <row r="28" spans="2:11" s="17" customFormat="1" ht="13.15" customHeight="1">
      <c r="B28" s="45" t="s">
        <v>30</v>
      </c>
      <c r="C28" s="22">
        <f t="shared" ref="C28:H28" si="9">SUM(C29:C36)</f>
        <v>0</v>
      </c>
      <c r="D28" s="22">
        <f t="shared" si="9"/>
        <v>0</v>
      </c>
      <c r="E28" s="22">
        <f t="shared" si="9"/>
        <v>0</v>
      </c>
      <c r="F28" s="22">
        <f t="shared" si="9"/>
        <v>0</v>
      </c>
      <c r="G28" s="22">
        <f t="shared" si="9"/>
        <v>0</v>
      </c>
      <c r="H28" s="22">
        <f t="shared" si="9"/>
        <v>0</v>
      </c>
      <c r="I28" s="22">
        <f t="shared" si="3"/>
        <v>0</v>
      </c>
      <c r="J28" s="22">
        <f t="shared" si="4"/>
        <v>0</v>
      </c>
      <c r="K28" s="22">
        <f>SUM(K29:K36)</f>
        <v>0</v>
      </c>
    </row>
    <row r="29" spans="2:11" ht="13.15" customHeight="1">
      <c r="B29" s="27" t="s">
        <v>31</v>
      </c>
      <c r="C29" s="21">
        <v>0</v>
      </c>
      <c r="D29" s="21">
        <v>0</v>
      </c>
      <c r="E29" s="21">
        <f t="shared" si="1"/>
        <v>0</v>
      </c>
      <c r="F29" s="21">
        <v>0</v>
      </c>
      <c r="G29" s="21">
        <v>0</v>
      </c>
      <c r="H29" s="21">
        <f t="shared" si="7"/>
        <v>0</v>
      </c>
      <c r="I29" s="21">
        <f t="shared" si="3"/>
        <v>0</v>
      </c>
      <c r="J29" s="21">
        <f t="shared" si="4"/>
        <v>0</v>
      </c>
      <c r="K29" s="21">
        <f t="shared" ref="K29:K36" si="10">+I29-J29</f>
        <v>0</v>
      </c>
    </row>
    <row r="30" spans="2:11" s="6" customFormat="1" ht="13.15" customHeight="1">
      <c r="B30" s="30" t="s">
        <v>32</v>
      </c>
      <c r="C30" s="19">
        <v>0</v>
      </c>
      <c r="D30" s="19">
        <v>0</v>
      </c>
      <c r="E30" s="19">
        <f t="shared" si="1"/>
        <v>0</v>
      </c>
      <c r="F30" s="19">
        <v>0</v>
      </c>
      <c r="G30" s="19">
        <v>0</v>
      </c>
      <c r="H30" s="19">
        <f t="shared" si="7"/>
        <v>0</v>
      </c>
      <c r="I30" s="19">
        <f t="shared" si="3"/>
        <v>0</v>
      </c>
      <c r="J30" s="19">
        <f t="shared" si="4"/>
        <v>0</v>
      </c>
      <c r="K30" s="19">
        <f t="shared" si="10"/>
        <v>0</v>
      </c>
    </row>
    <row r="31" spans="2:11" ht="13.15" customHeight="1">
      <c r="B31" s="27" t="s">
        <v>33</v>
      </c>
      <c r="C31" s="21">
        <v>0</v>
      </c>
      <c r="D31" s="21">
        <v>0</v>
      </c>
      <c r="E31" s="21">
        <f t="shared" si="1"/>
        <v>0</v>
      </c>
      <c r="F31" s="21">
        <v>0</v>
      </c>
      <c r="G31" s="21">
        <v>0</v>
      </c>
      <c r="H31" s="21">
        <f t="shared" si="7"/>
        <v>0</v>
      </c>
      <c r="I31" s="21">
        <f t="shared" si="3"/>
        <v>0</v>
      </c>
      <c r="J31" s="21">
        <f t="shared" si="4"/>
        <v>0</v>
      </c>
      <c r="K31" s="21">
        <f t="shared" si="10"/>
        <v>0</v>
      </c>
    </row>
    <row r="32" spans="2:11" s="6" customFormat="1" ht="13.15" customHeight="1">
      <c r="B32" s="30" t="s">
        <v>34</v>
      </c>
      <c r="C32" s="19">
        <v>0</v>
      </c>
      <c r="D32" s="19">
        <v>0</v>
      </c>
      <c r="E32" s="19">
        <f t="shared" si="1"/>
        <v>0</v>
      </c>
      <c r="F32" s="19">
        <v>0</v>
      </c>
      <c r="G32" s="19">
        <v>0</v>
      </c>
      <c r="H32" s="19">
        <f t="shared" si="7"/>
        <v>0</v>
      </c>
      <c r="I32" s="19">
        <f t="shared" si="3"/>
        <v>0</v>
      </c>
      <c r="J32" s="19">
        <f t="shared" si="4"/>
        <v>0</v>
      </c>
      <c r="K32" s="19">
        <f t="shared" si="10"/>
        <v>0</v>
      </c>
    </row>
    <row r="33" spans="2:11" ht="13.15" customHeight="1">
      <c r="B33" s="27" t="s">
        <v>35</v>
      </c>
      <c r="C33" s="21">
        <v>0</v>
      </c>
      <c r="D33" s="21">
        <v>0</v>
      </c>
      <c r="E33" s="21">
        <f t="shared" si="1"/>
        <v>0</v>
      </c>
      <c r="F33" s="21">
        <v>0</v>
      </c>
      <c r="G33" s="21">
        <v>0</v>
      </c>
      <c r="H33" s="21">
        <f t="shared" si="7"/>
        <v>0</v>
      </c>
      <c r="I33" s="21">
        <f t="shared" si="3"/>
        <v>0</v>
      </c>
      <c r="J33" s="21">
        <f t="shared" si="4"/>
        <v>0</v>
      </c>
      <c r="K33" s="21">
        <f t="shared" si="10"/>
        <v>0</v>
      </c>
    </row>
    <row r="34" spans="2:11" s="6" customFormat="1" ht="13.15" customHeight="1">
      <c r="B34" s="30" t="s">
        <v>36</v>
      </c>
      <c r="C34" s="19">
        <v>0</v>
      </c>
      <c r="D34" s="19">
        <v>0</v>
      </c>
      <c r="E34" s="19">
        <f t="shared" si="1"/>
        <v>0</v>
      </c>
      <c r="F34" s="19">
        <v>0</v>
      </c>
      <c r="G34" s="19">
        <v>0</v>
      </c>
      <c r="H34" s="19">
        <f t="shared" si="7"/>
        <v>0</v>
      </c>
      <c r="I34" s="19">
        <f t="shared" si="3"/>
        <v>0</v>
      </c>
      <c r="J34" s="19">
        <f t="shared" si="4"/>
        <v>0</v>
      </c>
      <c r="K34" s="19">
        <f t="shared" si="10"/>
        <v>0</v>
      </c>
    </row>
    <row r="35" spans="2:11" ht="13.15" customHeight="1">
      <c r="B35" s="27" t="s">
        <v>37</v>
      </c>
      <c r="C35" s="21">
        <v>0</v>
      </c>
      <c r="D35" s="21">
        <v>0</v>
      </c>
      <c r="E35" s="21">
        <f t="shared" si="1"/>
        <v>0</v>
      </c>
      <c r="F35" s="21">
        <v>0</v>
      </c>
      <c r="G35" s="21">
        <v>0</v>
      </c>
      <c r="H35" s="21">
        <f t="shared" si="7"/>
        <v>0</v>
      </c>
      <c r="I35" s="21">
        <f t="shared" si="3"/>
        <v>0</v>
      </c>
      <c r="J35" s="21">
        <f t="shared" si="4"/>
        <v>0</v>
      </c>
      <c r="K35" s="21">
        <f t="shared" si="10"/>
        <v>0</v>
      </c>
    </row>
    <row r="36" spans="2:11" s="6" customFormat="1" ht="13.15" customHeight="1">
      <c r="B36" s="30" t="s">
        <v>29</v>
      </c>
      <c r="C36" s="19">
        <v>0</v>
      </c>
      <c r="D36" s="19">
        <v>0</v>
      </c>
      <c r="E36" s="19">
        <f t="shared" si="1"/>
        <v>0</v>
      </c>
      <c r="F36" s="19">
        <v>0</v>
      </c>
      <c r="G36" s="19">
        <v>0</v>
      </c>
      <c r="H36" s="19">
        <f t="shared" si="7"/>
        <v>0</v>
      </c>
      <c r="I36" s="19">
        <f t="shared" si="3"/>
        <v>0</v>
      </c>
      <c r="J36" s="19">
        <f t="shared" si="4"/>
        <v>0</v>
      </c>
      <c r="K36" s="19">
        <f t="shared" si="10"/>
        <v>0</v>
      </c>
    </row>
    <row r="37" spans="2:11" s="17" customFormat="1" ht="13.15" customHeight="1">
      <c r="B37" s="45" t="s">
        <v>38</v>
      </c>
      <c r="C37" s="22">
        <f t="shared" ref="C37:H37" si="11">+SUM(C38:C39)</f>
        <v>1658996851</v>
      </c>
      <c r="D37" s="22">
        <f t="shared" si="11"/>
        <v>1900758598</v>
      </c>
      <c r="E37" s="22">
        <f t="shared" si="11"/>
        <v>-241761747</v>
      </c>
      <c r="F37" s="22">
        <f t="shared" si="11"/>
        <v>0</v>
      </c>
      <c r="G37" s="22">
        <f t="shared" si="11"/>
        <v>0</v>
      </c>
      <c r="H37" s="22">
        <f t="shared" si="11"/>
        <v>0</v>
      </c>
      <c r="I37" s="22">
        <f t="shared" si="3"/>
        <v>1658996851</v>
      </c>
      <c r="J37" s="22">
        <f t="shared" si="4"/>
        <v>1900758598</v>
      </c>
      <c r="K37" s="22">
        <f>+SUM(K38:K39)</f>
        <v>-241761747</v>
      </c>
    </row>
    <row r="38" spans="2:11" ht="13.15" customHeight="1">
      <c r="B38" s="27" t="s">
        <v>39</v>
      </c>
      <c r="C38" s="21">
        <v>1658996851</v>
      </c>
      <c r="D38" s="21">
        <v>1900758598</v>
      </c>
      <c r="E38" s="21">
        <f t="shared" si="1"/>
        <v>-241761747</v>
      </c>
      <c r="F38" s="21">
        <v>0</v>
      </c>
      <c r="G38" s="21">
        <v>0</v>
      </c>
      <c r="H38" s="21">
        <f t="shared" si="7"/>
        <v>0</v>
      </c>
      <c r="I38" s="21">
        <f t="shared" si="3"/>
        <v>1658996851</v>
      </c>
      <c r="J38" s="21">
        <f t="shared" si="4"/>
        <v>1900758598</v>
      </c>
      <c r="K38" s="21">
        <f t="shared" ref="K38:K39" si="12">+I38-J38</f>
        <v>-241761747</v>
      </c>
    </row>
    <row r="39" spans="2:11" s="6" customFormat="1" ht="13.15" customHeight="1">
      <c r="B39" s="30" t="s">
        <v>40</v>
      </c>
      <c r="C39" s="19">
        <v>0</v>
      </c>
      <c r="D39" s="19">
        <v>0</v>
      </c>
      <c r="E39" s="19">
        <f t="shared" si="1"/>
        <v>0</v>
      </c>
      <c r="F39" s="19">
        <v>0</v>
      </c>
      <c r="G39" s="19">
        <v>0</v>
      </c>
      <c r="H39" s="19">
        <f t="shared" si="7"/>
        <v>0</v>
      </c>
      <c r="I39" s="19">
        <f t="shared" si="3"/>
        <v>0</v>
      </c>
      <c r="J39" s="19">
        <f t="shared" si="4"/>
        <v>0</v>
      </c>
      <c r="K39" s="19">
        <f t="shared" si="12"/>
        <v>0</v>
      </c>
    </row>
    <row r="40" spans="2:11" s="17" customFormat="1" ht="13.15" customHeight="1">
      <c r="B40" s="45" t="s">
        <v>41</v>
      </c>
      <c r="C40" s="22">
        <f t="shared" ref="C40:H40" si="13">SUM(C41:C42)</f>
        <v>550841924</v>
      </c>
      <c r="D40" s="22">
        <f t="shared" si="13"/>
        <v>550841924</v>
      </c>
      <c r="E40" s="22">
        <f t="shared" si="13"/>
        <v>0</v>
      </c>
      <c r="F40" s="22">
        <f t="shared" si="13"/>
        <v>0</v>
      </c>
      <c r="G40" s="22">
        <f t="shared" si="13"/>
        <v>0</v>
      </c>
      <c r="H40" s="22">
        <f t="shared" si="13"/>
        <v>0</v>
      </c>
      <c r="I40" s="22">
        <f t="shared" si="3"/>
        <v>550841924</v>
      </c>
      <c r="J40" s="22">
        <f t="shared" si="4"/>
        <v>550841924</v>
      </c>
      <c r="K40" s="22">
        <f>SUM(K41:K42)</f>
        <v>0</v>
      </c>
    </row>
    <row r="41" spans="2:11" ht="13.15" customHeight="1">
      <c r="B41" s="27" t="s">
        <v>42</v>
      </c>
      <c r="C41" s="21">
        <v>550841924</v>
      </c>
      <c r="D41" s="21">
        <v>550841924</v>
      </c>
      <c r="E41" s="21">
        <f t="shared" si="1"/>
        <v>0</v>
      </c>
      <c r="F41" s="21">
        <v>0</v>
      </c>
      <c r="G41" s="21"/>
      <c r="H41" s="21">
        <f t="shared" si="7"/>
        <v>0</v>
      </c>
      <c r="I41" s="21">
        <f t="shared" si="3"/>
        <v>550841924</v>
      </c>
      <c r="J41" s="21">
        <f t="shared" si="4"/>
        <v>550841924</v>
      </c>
      <c r="K41" s="21">
        <f t="shared" ref="K41:K42" si="14">+I41-J41</f>
        <v>0</v>
      </c>
    </row>
    <row r="42" spans="2:11" s="6" customFormat="1" ht="13.15" customHeight="1">
      <c r="B42" s="30" t="s">
        <v>29</v>
      </c>
      <c r="C42" s="19">
        <v>0</v>
      </c>
      <c r="D42" s="19">
        <v>0</v>
      </c>
      <c r="E42" s="19">
        <f t="shared" si="1"/>
        <v>0</v>
      </c>
      <c r="F42" s="19">
        <v>0</v>
      </c>
      <c r="G42" s="19">
        <v>0</v>
      </c>
      <c r="H42" s="19">
        <f t="shared" si="7"/>
        <v>0</v>
      </c>
      <c r="I42" s="19">
        <f t="shared" si="3"/>
        <v>0</v>
      </c>
      <c r="J42" s="19">
        <f t="shared" si="4"/>
        <v>0</v>
      </c>
      <c r="K42" s="19">
        <f t="shared" si="14"/>
        <v>0</v>
      </c>
    </row>
    <row r="43" spans="2:11" s="17" customFormat="1" ht="13.15" customHeight="1">
      <c r="B43" s="45" t="s">
        <v>43</v>
      </c>
      <c r="C43" s="22">
        <f t="shared" ref="C43:H43" si="15">SUM(C44:C45)</f>
        <v>0</v>
      </c>
      <c r="D43" s="22">
        <f t="shared" si="15"/>
        <v>0</v>
      </c>
      <c r="E43" s="22">
        <f t="shared" si="15"/>
        <v>0</v>
      </c>
      <c r="F43" s="22">
        <f t="shared" si="15"/>
        <v>0</v>
      </c>
      <c r="G43" s="22">
        <f t="shared" si="15"/>
        <v>0</v>
      </c>
      <c r="H43" s="22">
        <f t="shared" si="15"/>
        <v>0</v>
      </c>
      <c r="I43" s="22">
        <f t="shared" si="3"/>
        <v>0</v>
      </c>
      <c r="J43" s="22">
        <f t="shared" si="4"/>
        <v>0</v>
      </c>
      <c r="K43" s="22">
        <f>SUM(K44:K45)</f>
        <v>0</v>
      </c>
    </row>
    <row r="44" spans="2:11" ht="13.15" customHeight="1">
      <c r="B44" s="27" t="s">
        <v>44</v>
      </c>
      <c r="C44" s="21">
        <v>0</v>
      </c>
      <c r="D44" s="21">
        <v>0</v>
      </c>
      <c r="E44" s="21">
        <f t="shared" si="1"/>
        <v>0</v>
      </c>
      <c r="F44" s="21">
        <v>0</v>
      </c>
      <c r="G44" s="21">
        <v>0</v>
      </c>
      <c r="H44" s="21">
        <f t="shared" si="7"/>
        <v>0</v>
      </c>
      <c r="I44" s="21">
        <f t="shared" si="3"/>
        <v>0</v>
      </c>
      <c r="J44" s="21">
        <f t="shared" si="4"/>
        <v>0</v>
      </c>
      <c r="K44" s="21">
        <f t="shared" ref="K44:K45" si="16">+I44-J44</f>
        <v>0</v>
      </c>
    </row>
    <row r="45" spans="2:11" s="6" customFormat="1" ht="13.15" customHeight="1">
      <c r="B45" s="30" t="s">
        <v>45</v>
      </c>
      <c r="C45" s="19">
        <v>0</v>
      </c>
      <c r="D45" s="19">
        <v>0</v>
      </c>
      <c r="E45" s="19">
        <f t="shared" si="1"/>
        <v>0</v>
      </c>
      <c r="F45" s="19">
        <v>0</v>
      </c>
      <c r="G45" s="19">
        <v>0</v>
      </c>
      <c r="H45" s="19">
        <f t="shared" si="7"/>
        <v>0</v>
      </c>
      <c r="I45" s="19">
        <f t="shared" si="3"/>
        <v>0</v>
      </c>
      <c r="J45" s="19">
        <f t="shared" si="4"/>
        <v>0</v>
      </c>
      <c r="K45" s="19">
        <f t="shared" si="16"/>
        <v>0</v>
      </c>
    </row>
    <row r="46" spans="2:11" s="17" customFormat="1" ht="13.15" customHeight="1">
      <c r="B46" s="45" t="s">
        <v>46</v>
      </c>
      <c r="C46" s="22">
        <f t="shared" ref="C46:H46" si="17">SUM(C47:C49)</f>
        <v>681443653</v>
      </c>
      <c r="D46" s="22">
        <f t="shared" si="17"/>
        <v>681443653</v>
      </c>
      <c r="E46" s="22">
        <f t="shared" si="17"/>
        <v>0</v>
      </c>
      <c r="F46" s="22">
        <f t="shared" si="17"/>
        <v>0</v>
      </c>
      <c r="G46" s="22">
        <f t="shared" si="17"/>
        <v>0</v>
      </c>
      <c r="H46" s="22">
        <f t="shared" si="17"/>
        <v>0</v>
      </c>
      <c r="I46" s="22">
        <f t="shared" si="3"/>
        <v>681443653</v>
      </c>
      <c r="J46" s="22">
        <f t="shared" si="4"/>
        <v>681443653</v>
      </c>
      <c r="K46" s="22">
        <f>SUM(K47:K49)</f>
        <v>0</v>
      </c>
    </row>
    <row r="47" spans="2:11" ht="13.15" customHeight="1">
      <c r="B47" s="27" t="s">
        <v>47</v>
      </c>
      <c r="C47" s="21">
        <v>524846733</v>
      </c>
      <c r="D47" s="21">
        <v>524846733</v>
      </c>
      <c r="E47" s="21">
        <f t="shared" si="1"/>
        <v>0</v>
      </c>
      <c r="F47" s="21">
        <v>0</v>
      </c>
      <c r="G47" s="21">
        <v>0</v>
      </c>
      <c r="H47" s="21">
        <f t="shared" si="7"/>
        <v>0</v>
      </c>
      <c r="I47" s="21">
        <f t="shared" si="3"/>
        <v>524846733</v>
      </c>
      <c r="J47" s="21">
        <f t="shared" si="4"/>
        <v>524846733</v>
      </c>
      <c r="K47" s="21">
        <f t="shared" ref="K47:K49" si="18">+I47-J47</f>
        <v>0</v>
      </c>
    </row>
    <row r="48" spans="2:11" s="6" customFormat="1" ht="13.15" customHeight="1">
      <c r="B48" s="30" t="s">
        <v>48</v>
      </c>
      <c r="C48" s="19">
        <v>156596920</v>
      </c>
      <c r="D48" s="19">
        <v>156596920</v>
      </c>
      <c r="E48" s="19">
        <f t="shared" si="1"/>
        <v>0</v>
      </c>
      <c r="F48" s="19">
        <v>0</v>
      </c>
      <c r="G48" s="19">
        <v>0</v>
      </c>
      <c r="H48" s="19">
        <f t="shared" si="7"/>
        <v>0</v>
      </c>
      <c r="I48" s="19">
        <f t="shared" si="3"/>
        <v>156596920</v>
      </c>
      <c r="J48" s="19">
        <f t="shared" si="4"/>
        <v>156596920</v>
      </c>
      <c r="K48" s="19">
        <f t="shared" si="18"/>
        <v>0</v>
      </c>
    </row>
    <row r="49" spans="2:11" ht="13.15" customHeight="1">
      <c r="B49" s="27" t="s">
        <v>40</v>
      </c>
      <c r="C49" s="21">
        <v>0</v>
      </c>
      <c r="D49" s="21">
        <v>0</v>
      </c>
      <c r="E49" s="21">
        <f t="shared" si="1"/>
        <v>0</v>
      </c>
      <c r="F49" s="21">
        <v>0</v>
      </c>
      <c r="G49" s="21">
        <v>0</v>
      </c>
      <c r="H49" s="21">
        <f t="shared" si="7"/>
        <v>0</v>
      </c>
      <c r="I49" s="21">
        <f t="shared" si="3"/>
        <v>0</v>
      </c>
      <c r="J49" s="21">
        <f t="shared" si="4"/>
        <v>0</v>
      </c>
      <c r="K49" s="21">
        <f t="shared" si="18"/>
        <v>0</v>
      </c>
    </row>
    <row r="50" spans="2:11" s="17" customFormat="1" ht="13.15" customHeight="1">
      <c r="B50" s="47" t="s">
        <v>49</v>
      </c>
      <c r="C50" s="23">
        <f>C5+C9+C28+C37+C40+C43+C46</f>
        <v>13109179482</v>
      </c>
      <c r="D50" s="23">
        <f t="shared" ref="D50:J50" si="19">D5+D9+D28+D37+D40+D43+D46</f>
        <v>20865507640</v>
      </c>
      <c r="E50" s="23">
        <f t="shared" si="19"/>
        <v>-7756328158</v>
      </c>
      <c r="F50" s="23">
        <f t="shared" si="19"/>
        <v>8089664104</v>
      </c>
      <c r="G50" s="23">
        <f t="shared" si="19"/>
        <v>-99989</v>
      </c>
      <c r="H50" s="23">
        <f t="shared" si="19"/>
        <v>8089764093</v>
      </c>
      <c r="I50" s="23">
        <f t="shared" si="19"/>
        <v>21198843586</v>
      </c>
      <c r="J50" s="23">
        <f t="shared" si="19"/>
        <v>20865407651</v>
      </c>
      <c r="K50" s="23">
        <f>K5+K9+K28+K37+K40+K43+K46</f>
        <v>333435935</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50"/>
  <sheetViews>
    <sheetView showGridLines="0" zoomScaleNormal="100" workbookViewId="0">
      <pane ySplit="4" topLeftCell="A44"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6.28515625" style="7" bestFit="1" customWidth="1"/>
    <col min="4" max="4" width="16.140625" style="7" customWidth="1"/>
    <col min="5" max="5" width="15.140625" style="7" bestFit="1" customWidth="1"/>
    <col min="6" max="6" width="12.85546875" style="7" customWidth="1"/>
    <col min="7" max="7" width="17.140625" style="7" customWidth="1"/>
    <col min="8" max="8" width="14.42578125" style="7" customWidth="1"/>
    <col min="9" max="9" width="17.28515625" style="7" bestFit="1" customWidth="1"/>
    <col min="10" max="10" width="17.85546875" style="7" customWidth="1"/>
    <col min="11" max="11" width="18.7109375" style="7" customWidth="1"/>
    <col min="12" max="16384" width="11.5703125" style="5"/>
  </cols>
  <sheetData>
    <row r="1" spans="1:11" ht="13.15" customHeight="1">
      <c r="A1" s="5" t="s">
        <v>75</v>
      </c>
      <c r="B1" s="9" t="s">
        <v>62</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J5" si="0">SUM(C6:C8)</f>
        <v>2098428732</v>
      </c>
      <c r="D5" s="22">
        <f t="shared" si="0"/>
        <v>1887850670</v>
      </c>
      <c r="E5" s="22">
        <f t="shared" si="0"/>
        <v>210578062</v>
      </c>
      <c r="F5" s="22">
        <f t="shared" si="0"/>
        <v>0</v>
      </c>
      <c r="G5" s="64">
        <f t="shared" si="0"/>
        <v>0</v>
      </c>
      <c r="H5" s="22">
        <f t="shared" si="0"/>
        <v>0</v>
      </c>
      <c r="I5" s="22">
        <f t="shared" si="0"/>
        <v>2098428732</v>
      </c>
      <c r="J5" s="64">
        <f t="shared" si="0"/>
        <v>1887850670</v>
      </c>
      <c r="K5" s="64">
        <f>SUM(K6:K8)</f>
        <v>210578062</v>
      </c>
    </row>
    <row r="6" spans="1:11" ht="13.15" customHeight="1">
      <c r="B6" s="27" t="s">
        <v>8</v>
      </c>
      <c r="C6" s="21">
        <v>2081389067</v>
      </c>
      <c r="D6" s="21">
        <v>1876550670</v>
      </c>
      <c r="E6" s="21">
        <f>+C6-D6</f>
        <v>204838397</v>
      </c>
      <c r="F6" s="21">
        <v>0</v>
      </c>
      <c r="G6" s="21">
        <v>0</v>
      </c>
      <c r="H6" s="21">
        <f>+F6-G6</f>
        <v>0</v>
      </c>
      <c r="I6" s="21">
        <f>F6+C6</f>
        <v>2081389067</v>
      </c>
      <c r="J6" s="21">
        <f>G6+D6</f>
        <v>1876550670</v>
      </c>
      <c r="K6" s="21">
        <f>+I6-J6</f>
        <v>204838397</v>
      </c>
    </row>
    <row r="7" spans="1:11" s="6" customFormat="1" ht="13.15" customHeight="1">
      <c r="B7" s="30" t="s">
        <v>9</v>
      </c>
      <c r="C7" s="19">
        <v>0</v>
      </c>
      <c r="D7" s="19">
        <v>0</v>
      </c>
      <c r="E7" s="19">
        <f t="shared" ref="E7:E49" si="1">+C7-D7</f>
        <v>0</v>
      </c>
      <c r="F7" s="19">
        <v>0</v>
      </c>
      <c r="G7" s="19">
        <v>0</v>
      </c>
      <c r="H7" s="19">
        <f t="shared" ref="H7:H8" si="2">+F7-G7</f>
        <v>0</v>
      </c>
      <c r="I7" s="19">
        <f t="shared" ref="I7:I49" si="3">F7+C7</f>
        <v>0</v>
      </c>
      <c r="J7" s="19">
        <f t="shared" ref="J7:J49" si="4">G7+D7</f>
        <v>0</v>
      </c>
      <c r="K7" s="19">
        <f t="shared" ref="K7:K8" si="5">+I7-J7</f>
        <v>0</v>
      </c>
    </row>
    <row r="8" spans="1:11" ht="13.15" customHeight="1">
      <c r="B8" s="27" t="s">
        <v>10</v>
      </c>
      <c r="C8" s="21">
        <v>17039665</v>
      </c>
      <c r="D8" s="21">
        <v>11300000</v>
      </c>
      <c r="E8" s="21">
        <f t="shared" si="1"/>
        <v>5739665</v>
      </c>
      <c r="F8" s="21">
        <v>0</v>
      </c>
      <c r="G8" s="21">
        <v>0</v>
      </c>
      <c r="H8" s="21">
        <f t="shared" si="2"/>
        <v>0</v>
      </c>
      <c r="I8" s="21">
        <f t="shared" si="3"/>
        <v>17039665</v>
      </c>
      <c r="J8" s="21">
        <f t="shared" si="4"/>
        <v>11300000</v>
      </c>
      <c r="K8" s="21">
        <f t="shared" si="5"/>
        <v>5739665</v>
      </c>
    </row>
    <row r="9" spans="1:11" s="17" customFormat="1" ht="13.15" customHeight="1">
      <c r="B9" s="45" t="s">
        <v>11</v>
      </c>
      <c r="C9" s="22">
        <f t="shared" ref="C9:H9" si="6">SUM(C10:C27)</f>
        <v>12427808580</v>
      </c>
      <c r="D9" s="22">
        <f t="shared" si="6"/>
        <v>8114468608</v>
      </c>
      <c r="E9" s="22">
        <f>SUM(E10:E27)</f>
        <v>4313339972</v>
      </c>
      <c r="F9" s="22">
        <f t="shared" si="6"/>
        <v>0</v>
      </c>
      <c r="G9" s="22">
        <f t="shared" si="6"/>
        <v>0</v>
      </c>
      <c r="H9" s="22">
        <f t="shared" si="6"/>
        <v>0</v>
      </c>
      <c r="I9" s="22">
        <f t="shared" si="3"/>
        <v>12427808580</v>
      </c>
      <c r="J9" s="22">
        <f t="shared" si="4"/>
        <v>8114468608</v>
      </c>
      <c r="K9" s="22">
        <f>SUM(K10:K27)</f>
        <v>4313339972</v>
      </c>
    </row>
    <row r="10" spans="1:11" ht="13.15" customHeight="1">
      <c r="B10" s="27" t="s">
        <v>12</v>
      </c>
      <c r="C10" s="21">
        <v>0</v>
      </c>
      <c r="D10" s="21">
        <v>0</v>
      </c>
      <c r="E10" s="21">
        <f t="shared" si="1"/>
        <v>0</v>
      </c>
      <c r="F10" s="21">
        <v>0</v>
      </c>
      <c r="G10" s="21">
        <v>0</v>
      </c>
      <c r="H10" s="21">
        <f t="shared" ref="H10:H49" si="7">+F10-G10</f>
        <v>0</v>
      </c>
      <c r="I10" s="21">
        <f t="shared" si="3"/>
        <v>0</v>
      </c>
      <c r="J10" s="21">
        <f t="shared" si="4"/>
        <v>0</v>
      </c>
      <c r="K10" s="21">
        <f t="shared" ref="K10:K27" si="8">+I10-J10</f>
        <v>0</v>
      </c>
    </row>
    <row r="11" spans="1:11" s="6" customFormat="1" ht="13.15" customHeight="1">
      <c r="B11" s="30" t="s">
        <v>13</v>
      </c>
      <c r="C11" s="19">
        <v>312250</v>
      </c>
      <c r="D11" s="19">
        <v>436767300</v>
      </c>
      <c r="E11" s="19">
        <f t="shared" si="1"/>
        <v>-436455050</v>
      </c>
      <c r="F11" s="19">
        <v>0</v>
      </c>
      <c r="G11" s="19">
        <v>0</v>
      </c>
      <c r="H11" s="19">
        <f t="shared" si="7"/>
        <v>0</v>
      </c>
      <c r="I11" s="19">
        <f t="shared" si="3"/>
        <v>312250</v>
      </c>
      <c r="J11" s="19">
        <f t="shared" si="4"/>
        <v>436767300</v>
      </c>
      <c r="K11" s="19">
        <f t="shared" si="8"/>
        <v>-436455050</v>
      </c>
    </row>
    <row r="12" spans="1:11" ht="13.15" customHeight="1">
      <c r="B12" s="27" t="s">
        <v>14</v>
      </c>
      <c r="C12" s="21">
        <v>0</v>
      </c>
      <c r="D12" s="21">
        <v>0</v>
      </c>
      <c r="E12" s="21">
        <f t="shared" si="1"/>
        <v>0</v>
      </c>
      <c r="F12" s="21">
        <v>0</v>
      </c>
      <c r="G12" s="21">
        <v>0</v>
      </c>
      <c r="H12" s="21">
        <f t="shared" si="7"/>
        <v>0</v>
      </c>
      <c r="I12" s="21">
        <f t="shared" si="3"/>
        <v>0</v>
      </c>
      <c r="J12" s="21">
        <f t="shared" si="4"/>
        <v>0</v>
      </c>
      <c r="K12" s="21">
        <f t="shared" si="8"/>
        <v>0</v>
      </c>
    </row>
    <row r="13" spans="1:11" s="6" customFormat="1" ht="13.15" customHeight="1">
      <c r="B13" s="30" t="s">
        <v>15</v>
      </c>
      <c r="C13" s="19">
        <v>2104853223</v>
      </c>
      <c r="D13" s="19">
        <v>1885800961</v>
      </c>
      <c r="E13" s="19">
        <f t="shared" si="1"/>
        <v>219052262</v>
      </c>
      <c r="F13" s="19">
        <v>0</v>
      </c>
      <c r="G13" s="19">
        <v>0</v>
      </c>
      <c r="H13" s="19">
        <f>+F13-G13</f>
        <v>0</v>
      </c>
      <c r="I13" s="19">
        <f t="shared" si="3"/>
        <v>2104853223</v>
      </c>
      <c r="J13" s="19">
        <f t="shared" si="4"/>
        <v>1885800961</v>
      </c>
      <c r="K13" s="19">
        <f t="shared" si="8"/>
        <v>219052262</v>
      </c>
    </row>
    <row r="14" spans="1:11" ht="13.15" customHeight="1">
      <c r="B14" s="27" t="s">
        <v>16</v>
      </c>
      <c r="C14" s="21">
        <v>0</v>
      </c>
      <c r="D14" s="21">
        <v>0</v>
      </c>
      <c r="E14" s="21">
        <f t="shared" si="1"/>
        <v>0</v>
      </c>
      <c r="F14" s="21">
        <v>0</v>
      </c>
      <c r="G14" s="21">
        <v>0</v>
      </c>
      <c r="H14" s="21">
        <f t="shared" si="7"/>
        <v>0</v>
      </c>
      <c r="I14" s="21">
        <f t="shared" si="3"/>
        <v>0</v>
      </c>
      <c r="J14" s="21">
        <f t="shared" si="4"/>
        <v>0</v>
      </c>
      <c r="K14" s="21">
        <f t="shared" si="8"/>
        <v>0</v>
      </c>
    </row>
    <row r="15" spans="1:11" s="6" customFormat="1" ht="13.15" customHeight="1">
      <c r="B15" s="30" t="s">
        <v>17</v>
      </c>
      <c r="C15" s="19">
        <v>546387207</v>
      </c>
      <c r="D15" s="19">
        <v>544776323</v>
      </c>
      <c r="E15" s="19">
        <f t="shared" si="1"/>
        <v>1610884</v>
      </c>
      <c r="F15" s="19">
        <v>0</v>
      </c>
      <c r="G15" s="19">
        <v>0</v>
      </c>
      <c r="H15" s="19">
        <f t="shared" si="7"/>
        <v>0</v>
      </c>
      <c r="I15" s="19">
        <f t="shared" si="3"/>
        <v>546387207</v>
      </c>
      <c r="J15" s="19">
        <f t="shared" si="4"/>
        <v>544776323</v>
      </c>
      <c r="K15" s="19">
        <f t="shared" si="8"/>
        <v>1610884</v>
      </c>
    </row>
    <row r="16" spans="1:11" ht="13.15" customHeight="1">
      <c r="B16" s="27" t="s">
        <v>18</v>
      </c>
      <c r="C16" s="21">
        <v>154115583</v>
      </c>
      <c r="D16" s="21">
        <v>62310947</v>
      </c>
      <c r="E16" s="21">
        <f t="shared" si="1"/>
        <v>91804636</v>
      </c>
      <c r="F16" s="21">
        <v>0</v>
      </c>
      <c r="G16" s="21">
        <v>0</v>
      </c>
      <c r="H16" s="21">
        <f t="shared" si="7"/>
        <v>0</v>
      </c>
      <c r="I16" s="21">
        <f t="shared" si="3"/>
        <v>154115583</v>
      </c>
      <c r="J16" s="21">
        <f t="shared" si="4"/>
        <v>62310947</v>
      </c>
      <c r="K16" s="21">
        <f t="shared" si="8"/>
        <v>91804636</v>
      </c>
    </row>
    <row r="17" spans="2:11" s="6" customFormat="1" ht="13.15" customHeight="1">
      <c r="B17" s="30" t="s">
        <v>19</v>
      </c>
      <c r="C17" s="19">
        <v>0</v>
      </c>
      <c r="D17" s="19">
        <v>0</v>
      </c>
      <c r="E17" s="19">
        <f t="shared" si="1"/>
        <v>0</v>
      </c>
      <c r="F17" s="19">
        <v>0</v>
      </c>
      <c r="G17" s="19">
        <v>0</v>
      </c>
      <c r="H17" s="19">
        <f t="shared" si="7"/>
        <v>0</v>
      </c>
      <c r="I17" s="19">
        <f t="shared" si="3"/>
        <v>0</v>
      </c>
      <c r="J17" s="19">
        <f t="shared" si="4"/>
        <v>0</v>
      </c>
      <c r="K17" s="19">
        <f t="shared" si="8"/>
        <v>0</v>
      </c>
    </row>
    <row r="18" spans="2:11" ht="13.15" customHeight="1">
      <c r="B18" s="27" t="s">
        <v>20</v>
      </c>
      <c r="C18" s="21">
        <v>0</v>
      </c>
      <c r="D18" s="21">
        <v>530068300</v>
      </c>
      <c r="E18" s="21">
        <f t="shared" si="1"/>
        <v>-530068300</v>
      </c>
      <c r="F18" s="21">
        <v>0</v>
      </c>
      <c r="G18" s="21">
        <v>0</v>
      </c>
      <c r="H18" s="21">
        <f t="shared" si="7"/>
        <v>0</v>
      </c>
      <c r="I18" s="21">
        <f t="shared" si="3"/>
        <v>0</v>
      </c>
      <c r="J18" s="21">
        <f t="shared" si="4"/>
        <v>530068300</v>
      </c>
      <c r="K18" s="21">
        <f t="shared" si="8"/>
        <v>-530068300</v>
      </c>
    </row>
    <row r="19" spans="2:11" s="6" customFormat="1" ht="13.15" customHeight="1">
      <c r="B19" s="30" t="s">
        <v>21</v>
      </c>
      <c r="C19" s="19">
        <v>0</v>
      </c>
      <c r="D19" s="19">
        <v>0</v>
      </c>
      <c r="E19" s="19">
        <f t="shared" si="1"/>
        <v>0</v>
      </c>
      <c r="F19" s="19">
        <v>0</v>
      </c>
      <c r="G19" s="19">
        <v>0</v>
      </c>
      <c r="H19" s="19">
        <f t="shared" si="7"/>
        <v>0</v>
      </c>
      <c r="I19" s="19">
        <f t="shared" si="3"/>
        <v>0</v>
      </c>
      <c r="J19" s="19">
        <f t="shared" si="4"/>
        <v>0</v>
      </c>
      <c r="K19" s="19">
        <f t="shared" si="8"/>
        <v>0</v>
      </c>
    </row>
    <row r="20" spans="2:11" ht="13.15" customHeight="1">
      <c r="B20" s="27" t="s">
        <v>22</v>
      </c>
      <c r="C20" s="21">
        <v>4950900406</v>
      </c>
      <c r="D20" s="21">
        <v>0</v>
      </c>
      <c r="E20" s="21">
        <f t="shared" si="1"/>
        <v>4950900406</v>
      </c>
      <c r="F20" s="21">
        <v>0</v>
      </c>
      <c r="G20" s="21">
        <v>0</v>
      </c>
      <c r="H20" s="21">
        <f t="shared" si="7"/>
        <v>0</v>
      </c>
      <c r="I20" s="21">
        <f t="shared" si="3"/>
        <v>4950900406</v>
      </c>
      <c r="J20" s="21">
        <f t="shared" si="4"/>
        <v>0</v>
      </c>
      <c r="K20" s="21">
        <f t="shared" si="8"/>
        <v>4950900406</v>
      </c>
    </row>
    <row r="21" spans="2:11" s="6" customFormat="1" ht="13.15" customHeight="1">
      <c r="B21" s="30" t="s">
        <v>23</v>
      </c>
      <c r="C21" s="19">
        <v>3477510467</v>
      </c>
      <c r="D21" s="19">
        <v>2698155390</v>
      </c>
      <c r="E21" s="19">
        <f t="shared" si="1"/>
        <v>779355077</v>
      </c>
      <c r="F21" s="19">
        <v>0</v>
      </c>
      <c r="G21" s="19">
        <v>0</v>
      </c>
      <c r="H21" s="19">
        <f t="shared" si="7"/>
        <v>0</v>
      </c>
      <c r="I21" s="19">
        <f t="shared" si="3"/>
        <v>3477510467</v>
      </c>
      <c r="J21" s="19">
        <f t="shared" si="4"/>
        <v>2698155390</v>
      </c>
      <c r="K21" s="19">
        <f t="shared" si="8"/>
        <v>779355077</v>
      </c>
    </row>
    <row r="22" spans="2:11" ht="13.15" customHeight="1">
      <c r="B22" s="27" t="s">
        <v>24</v>
      </c>
      <c r="C22" s="21">
        <v>375198100</v>
      </c>
      <c r="D22" s="21">
        <v>165478629</v>
      </c>
      <c r="E22" s="21">
        <f t="shared" si="1"/>
        <v>209719471</v>
      </c>
      <c r="F22" s="21">
        <v>0</v>
      </c>
      <c r="G22" s="21">
        <v>0</v>
      </c>
      <c r="H22" s="21">
        <f t="shared" si="7"/>
        <v>0</v>
      </c>
      <c r="I22" s="21">
        <f t="shared" si="3"/>
        <v>375198100</v>
      </c>
      <c r="J22" s="21">
        <f t="shared" si="4"/>
        <v>165478629</v>
      </c>
      <c r="K22" s="21">
        <f t="shared" si="8"/>
        <v>209719471</v>
      </c>
    </row>
    <row r="23" spans="2:11" s="6" customFormat="1" ht="13.15" customHeight="1">
      <c r="B23" s="30" t="s">
        <v>25</v>
      </c>
      <c r="C23" s="19">
        <v>808531344</v>
      </c>
      <c r="D23" s="19">
        <v>1791110758</v>
      </c>
      <c r="E23" s="19">
        <f t="shared" si="1"/>
        <v>-982579414</v>
      </c>
      <c r="F23" s="19">
        <v>0</v>
      </c>
      <c r="G23" s="19">
        <v>0</v>
      </c>
      <c r="H23" s="19">
        <f t="shared" si="7"/>
        <v>0</v>
      </c>
      <c r="I23" s="19">
        <f t="shared" si="3"/>
        <v>808531344</v>
      </c>
      <c r="J23" s="19">
        <f t="shared" si="4"/>
        <v>1791110758</v>
      </c>
      <c r="K23" s="19">
        <f t="shared" si="8"/>
        <v>-982579414</v>
      </c>
    </row>
    <row r="24" spans="2:11" ht="13.15" customHeight="1">
      <c r="B24" s="27" t="s">
        <v>26</v>
      </c>
      <c r="C24" s="21">
        <v>0</v>
      </c>
      <c r="D24" s="21">
        <v>0</v>
      </c>
      <c r="E24" s="21">
        <f t="shared" si="1"/>
        <v>0</v>
      </c>
      <c r="F24" s="21">
        <v>0</v>
      </c>
      <c r="G24" s="21">
        <v>0</v>
      </c>
      <c r="H24" s="21">
        <f t="shared" si="7"/>
        <v>0</v>
      </c>
      <c r="I24" s="21">
        <f t="shared" si="3"/>
        <v>0</v>
      </c>
      <c r="J24" s="21">
        <f t="shared" si="4"/>
        <v>0</v>
      </c>
      <c r="K24" s="21">
        <f t="shared" si="8"/>
        <v>0</v>
      </c>
    </row>
    <row r="25" spans="2:11" s="6" customFormat="1" ht="13.15" customHeight="1">
      <c r="B25" s="30" t="s">
        <v>27</v>
      </c>
      <c r="C25" s="19">
        <v>0</v>
      </c>
      <c r="D25" s="19">
        <v>0</v>
      </c>
      <c r="E25" s="19">
        <f t="shared" si="1"/>
        <v>0</v>
      </c>
      <c r="F25" s="19">
        <v>0</v>
      </c>
      <c r="G25" s="19">
        <v>0</v>
      </c>
      <c r="H25" s="19">
        <f t="shared" si="7"/>
        <v>0</v>
      </c>
      <c r="I25" s="19">
        <f t="shared" si="3"/>
        <v>0</v>
      </c>
      <c r="J25" s="19">
        <f t="shared" si="4"/>
        <v>0</v>
      </c>
      <c r="K25" s="19">
        <f t="shared" si="8"/>
        <v>0</v>
      </c>
    </row>
    <row r="26" spans="2:11" ht="13.15" customHeight="1">
      <c r="B26" s="27" t="s">
        <v>28</v>
      </c>
      <c r="C26" s="21">
        <v>0</v>
      </c>
      <c r="D26" s="21">
        <v>0</v>
      </c>
      <c r="E26" s="21">
        <f t="shared" si="1"/>
        <v>0</v>
      </c>
      <c r="F26" s="21">
        <v>0</v>
      </c>
      <c r="G26" s="21">
        <v>0</v>
      </c>
      <c r="H26" s="21">
        <f t="shared" si="7"/>
        <v>0</v>
      </c>
      <c r="I26" s="21">
        <f t="shared" si="3"/>
        <v>0</v>
      </c>
      <c r="J26" s="21">
        <f t="shared" si="4"/>
        <v>0</v>
      </c>
      <c r="K26" s="21">
        <f t="shared" si="8"/>
        <v>0</v>
      </c>
    </row>
    <row r="27" spans="2:11" s="6" customFormat="1" ht="13.15" customHeight="1">
      <c r="B27" s="30" t="s">
        <v>29</v>
      </c>
      <c r="C27" s="19">
        <v>10000000</v>
      </c>
      <c r="D27" s="19">
        <v>0</v>
      </c>
      <c r="E27" s="19">
        <f t="shared" si="1"/>
        <v>10000000</v>
      </c>
      <c r="F27" s="19">
        <v>0</v>
      </c>
      <c r="G27" s="19">
        <v>0</v>
      </c>
      <c r="H27" s="19">
        <f t="shared" si="7"/>
        <v>0</v>
      </c>
      <c r="I27" s="19">
        <f t="shared" si="3"/>
        <v>10000000</v>
      </c>
      <c r="J27" s="19">
        <f t="shared" si="4"/>
        <v>0</v>
      </c>
      <c r="K27" s="19">
        <f t="shared" si="8"/>
        <v>10000000</v>
      </c>
    </row>
    <row r="28" spans="2:11" s="17" customFormat="1" ht="13.15" customHeight="1">
      <c r="B28" s="45" t="s">
        <v>30</v>
      </c>
      <c r="C28" s="22">
        <f t="shared" ref="C28:H28" si="9">SUM(C29:C36)</f>
        <v>0</v>
      </c>
      <c r="D28" s="22">
        <f t="shared" si="9"/>
        <v>0</v>
      </c>
      <c r="E28" s="22">
        <f t="shared" si="9"/>
        <v>0</v>
      </c>
      <c r="F28" s="22">
        <f t="shared" si="9"/>
        <v>0</v>
      </c>
      <c r="G28" s="22">
        <f t="shared" si="9"/>
        <v>0</v>
      </c>
      <c r="H28" s="22">
        <f t="shared" si="9"/>
        <v>0</v>
      </c>
      <c r="I28" s="22">
        <f t="shared" si="3"/>
        <v>0</v>
      </c>
      <c r="J28" s="22">
        <f t="shared" si="4"/>
        <v>0</v>
      </c>
      <c r="K28" s="22">
        <f>SUM(K29:K36)</f>
        <v>0</v>
      </c>
    </row>
    <row r="29" spans="2:11" ht="13.15" customHeight="1">
      <c r="B29" s="27" t="s">
        <v>31</v>
      </c>
      <c r="C29" s="21">
        <v>0</v>
      </c>
      <c r="D29" s="21">
        <v>0</v>
      </c>
      <c r="E29" s="21">
        <f t="shared" si="1"/>
        <v>0</v>
      </c>
      <c r="F29" s="21">
        <v>0</v>
      </c>
      <c r="G29" s="21">
        <v>0</v>
      </c>
      <c r="H29" s="21">
        <f t="shared" si="7"/>
        <v>0</v>
      </c>
      <c r="I29" s="21">
        <f t="shared" si="3"/>
        <v>0</v>
      </c>
      <c r="J29" s="21">
        <f t="shared" si="4"/>
        <v>0</v>
      </c>
      <c r="K29" s="21">
        <f t="shared" ref="K29:K36" si="10">+I29-J29</f>
        <v>0</v>
      </c>
    </row>
    <row r="30" spans="2:11" s="6" customFormat="1" ht="13.15" customHeight="1">
      <c r="B30" s="30" t="s">
        <v>32</v>
      </c>
      <c r="C30" s="19">
        <v>0</v>
      </c>
      <c r="D30" s="19">
        <v>0</v>
      </c>
      <c r="E30" s="19">
        <f t="shared" si="1"/>
        <v>0</v>
      </c>
      <c r="F30" s="19">
        <v>0</v>
      </c>
      <c r="G30" s="19">
        <v>0</v>
      </c>
      <c r="H30" s="19">
        <f t="shared" si="7"/>
        <v>0</v>
      </c>
      <c r="I30" s="19">
        <f t="shared" si="3"/>
        <v>0</v>
      </c>
      <c r="J30" s="19">
        <f t="shared" si="4"/>
        <v>0</v>
      </c>
      <c r="K30" s="19">
        <f t="shared" si="10"/>
        <v>0</v>
      </c>
    </row>
    <row r="31" spans="2:11" ht="13.15" customHeight="1">
      <c r="B31" s="27" t="s">
        <v>33</v>
      </c>
      <c r="C31" s="21">
        <v>0</v>
      </c>
      <c r="D31" s="21">
        <v>0</v>
      </c>
      <c r="E31" s="21">
        <f t="shared" si="1"/>
        <v>0</v>
      </c>
      <c r="F31" s="21">
        <v>0</v>
      </c>
      <c r="G31" s="21">
        <v>0</v>
      </c>
      <c r="H31" s="21">
        <f t="shared" si="7"/>
        <v>0</v>
      </c>
      <c r="I31" s="21">
        <f t="shared" si="3"/>
        <v>0</v>
      </c>
      <c r="J31" s="21">
        <f t="shared" si="4"/>
        <v>0</v>
      </c>
      <c r="K31" s="21">
        <f t="shared" si="10"/>
        <v>0</v>
      </c>
    </row>
    <row r="32" spans="2:11" s="6" customFormat="1" ht="13.15" customHeight="1">
      <c r="B32" s="30" t="s">
        <v>34</v>
      </c>
      <c r="C32" s="19">
        <v>0</v>
      </c>
      <c r="D32" s="19">
        <v>0</v>
      </c>
      <c r="E32" s="19">
        <f t="shared" si="1"/>
        <v>0</v>
      </c>
      <c r="F32" s="19">
        <v>0</v>
      </c>
      <c r="G32" s="19">
        <v>0</v>
      </c>
      <c r="H32" s="19">
        <f t="shared" si="7"/>
        <v>0</v>
      </c>
      <c r="I32" s="19">
        <f t="shared" si="3"/>
        <v>0</v>
      </c>
      <c r="J32" s="19">
        <f t="shared" si="4"/>
        <v>0</v>
      </c>
      <c r="K32" s="19">
        <f t="shared" si="10"/>
        <v>0</v>
      </c>
    </row>
    <row r="33" spans="2:11" ht="13.15" customHeight="1">
      <c r="B33" s="27" t="s">
        <v>35</v>
      </c>
      <c r="C33" s="21">
        <v>0</v>
      </c>
      <c r="D33" s="21">
        <v>0</v>
      </c>
      <c r="E33" s="21">
        <f t="shared" si="1"/>
        <v>0</v>
      </c>
      <c r="F33" s="21">
        <v>0</v>
      </c>
      <c r="G33" s="21">
        <v>0</v>
      </c>
      <c r="H33" s="21">
        <f t="shared" si="7"/>
        <v>0</v>
      </c>
      <c r="I33" s="21">
        <f t="shared" si="3"/>
        <v>0</v>
      </c>
      <c r="J33" s="21">
        <f t="shared" si="4"/>
        <v>0</v>
      </c>
      <c r="K33" s="21">
        <f t="shared" si="10"/>
        <v>0</v>
      </c>
    </row>
    <row r="34" spans="2:11" s="6" customFormat="1" ht="13.15" customHeight="1">
      <c r="B34" s="30" t="s">
        <v>36</v>
      </c>
      <c r="C34" s="19">
        <v>0</v>
      </c>
      <c r="D34" s="19">
        <v>0</v>
      </c>
      <c r="E34" s="19">
        <f t="shared" si="1"/>
        <v>0</v>
      </c>
      <c r="F34" s="19">
        <v>0</v>
      </c>
      <c r="G34" s="19">
        <v>0</v>
      </c>
      <c r="H34" s="19">
        <f t="shared" si="7"/>
        <v>0</v>
      </c>
      <c r="I34" s="19">
        <f t="shared" si="3"/>
        <v>0</v>
      </c>
      <c r="J34" s="19">
        <f t="shared" si="4"/>
        <v>0</v>
      </c>
      <c r="K34" s="19">
        <f t="shared" si="10"/>
        <v>0</v>
      </c>
    </row>
    <row r="35" spans="2:11" ht="13.15" customHeight="1">
      <c r="B35" s="27" t="s">
        <v>37</v>
      </c>
      <c r="C35" s="21">
        <v>0</v>
      </c>
      <c r="D35" s="21">
        <v>0</v>
      </c>
      <c r="E35" s="21">
        <f t="shared" si="1"/>
        <v>0</v>
      </c>
      <c r="F35" s="21">
        <v>0</v>
      </c>
      <c r="G35" s="21">
        <v>0</v>
      </c>
      <c r="H35" s="21">
        <f t="shared" si="7"/>
        <v>0</v>
      </c>
      <c r="I35" s="21">
        <f t="shared" si="3"/>
        <v>0</v>
      </c>
      <c r="J35" s="21">
        <f t="shared" si="4"/>
        <v>0</v>
      </c>
      <c r="K35" s="21">
        <f t="shared" si="10"/>
        <v>0</v>
      </c>
    </row>
    <row r="36" spans="2:11" s="6" customFormat="1" ht="13.15" customHeight="1">
      <c r="B36" s="30" t="s">
        <v>29</v>
      </c>
      <c r="C36" s="19">
        <v>0</v>
      </c>
      <c r="D36" s="19">
        <v>0</v>
      </c>
      <c r="E36" s="19">
        <f t="shared" si="1"/>
        <v>0</v>
      </c>
      <c r="F36" s="19">
        <v>0</v>
      </c>
      <c r="G36" s="19">
        <v>0</v>
      </c>
      <c r="H36" s="19">
        <f t="shared" si="7"/>
        <v>0</v>
      </c>
      <c r="I36" s="19">
        <f t="shared" si="3"/>
        <v>0</v>
      </c>
      <c r="J36" s="19">
        <f t="shared" si="4"/>
        <v>0</v>
      </c>
      <c r="K36" s="19">
        <f t="shared" si="10"/>
        <v>0</v>
      </c>
    </row>
    <row r="37" spans="2:11" s="17" customFormat="1" ht="13.15" customHeight="1">
      <c r="B37" s="45" t="s">
        <v>38</v>
      </c>
      <c r="C37" s="22">
        <f t="shared" ref="C37:H37" si="11">+SUM(C38:C39)</f>
        <v>0</v>
      </c>
      <c r="D37" s="22">
        <f t="shared" si="11"/>
        <v>2722370950</v>
      </c>
      <c r="E37" s="22">
        <f t="shared" si="11"/>
        <v>-2722370950</v>
      </c>
      <c r="F37" s="22">
        <f t="shared" si="11"/>
        <v>0</v>
      </c>
      <c r="G37" s="22">
        <f t="shared" si="11"/>
        <v>0</v>
      </c>
      <c r="H37" s="22">
        <f t="shared" si="11"/>
        <v>0</v>
      </c>
      <c r="I37" s="22">
        <f t="shared" si="3"/>
        <v>0</v>
      </c>
      <c r="J37" s="22">
        <f t="shared" si="4"/>
        <v>2722370950</v>
      </c>
      <c r="K37" s="22">
        <f>+SUM(K38:K39)</f>
        <v>-2722370950</v>
      </c>
    </row>
    <row r="38" spans="2:11" ht="13.15" customHeight="1">
      <c r="B38" s="27" t="s">
        <v>39</v>
      </c>
      <c r="C38" s="21">
        <v>0</v>
      </c>
      <c r="D38" s="21">
        <v>2722370950</v>
      </c>
      <c r="E38" s="21">
        <f t="shared" si="1"/>
        <v>-2722370950</v>
      </c>
      <c r="F38" s="21">
        <v>0</v>
      </c>
      <c r="G38" s="21">
        <v>0</v>
      </c>
      <c r="H38" s="21">
        <f t="shared" si="7"/>
        <v>0</v>
      </c>
      <c r="I38" s="21">
        <f t="shared" si="3"/>
        <v>0</v>
      </c>
      <c r="J38" s="21">
        <f t="shared" si="4"/>
        <v>2722370950</v>
      </c>
      <c r="K38" s="21">
        <f t="shared" ref="K38:K39" si="12">+I38-J38</f>
        <v>-2722370950</v>
      </c>
    </row>
    <row r="39" spans="2:11" s="6" customFormat="1" ht="13.15" customHeight="1">
      <c r="B39" s="30" t="s">
        <v>40</v>
      </c>
      <c r="C39" s="19">
        <v>0</v>
      </c>
      <c r="D39" s="19">
        <v>0</v>
      </c>
      <c r="E39" s="19">
        <f t="shared" si="1"/>
        <v>0</v>
      </c>
      <c r="F39" s="19">
        <v>0</v>
      </c>
      <c r="G39" s="19">
        <v>0</v>
      </c>
      <c r="H39" s="19">
        <f t="shared" si="7"/>
        <v>0</v>
      </c>
      <c r="I39" s="19">
        <f t="shared" si="3"/>
        <v>0</v>
      </c>
      <c r="J39" s="19">
        <f t="shared" si="4"/>
        <v>0</v>
      </c>
      <c r="K39" s="19">
        <f t="shared" si="12"/>
        <v>0</v>
      </c>
    </row>
    <row r="40" spans="2:11" s="17" customFormat="1" ht="13.15" customHeight="1">
      <c r="B40" s="45" t="s">
        <v>41</v>
      </c>
      <c r="C40" s="22">
        <f t="shared" ref="C40:H40" si="13">SUM(C41:C42)</f>
        <v>360093714</v>
      </c>
      <c r="D40" s="22">
        <f t="shared" si="13"/>
        <v>360093714</v>
      </c>
      <c r="E40" s="22">
        <f t="shared" si="13"/>
        <v>0</v>
      </c>
      <c r="F40" s="22">
        <f t="shared" si="13"/>
        <v>0</v>
      </c>
      <c r="G40" s="22">
        <f t="shared" si="13"/>
        <v>0</v>
      </c>
      <c r="H40" s="22">
        <f t="shared" si="13"/>
        <v>0</v>
      </c>
      <c r="I40" s="22">
        <f t="shared" si="3"/>
        <v>360093714</v>
      </c>
      <c r="J40" s="22">
        <f t="shared" si="4"/>
        <v>360093714</v>
      </c>
      <c r="K40" s="22">
        <f>SUM(K41:K42)</f>
        <v>0</v>
      </c>
    </row>
    <row r="41" spans="2:11" ht="13.15" customHeight="1">
      <c r="B41" s="27" t="s">
        <v>42</v>
      </c>
      <c r="C41" s="21">
        <v>360093714</v>
      </c>
      <c r="D41" s="21">
        <v>360093714</v>
      </c>
      <c r="E41" s="21">
        <f t="shared" si="1"/>
        <v>0</v>
      </c>
      <c r="F41" s="21">
        <v>0</v>
      </c>
      <c r="G41" s="21"/>
      <c r="H41" s="21">
        <f t="shared" si="7"/>
        <v>0</v>
      </c>
      <c r="I41" s="21">
        <f t="shared" si="3"/>
        <v>360093714</v>
      </c>
      <c r="J41" s="21">
        <f t="shared" si="4"/>
        <v>360093714</v>
      </c>
      <c r="K41" s="21">
        <f t="shared" ref="K41:K42" si="14">+I41-J41</f>
        <v>0</v>
      </c>
    </row>
    <row r="42" spans="2:11" s="6" customFormat="1" ht="13.15" customHeight="1">
      <c r="B42" s="30" t="s">
        <v>29</v>
      </c>
      <c r="C42" s="19">
        <v>0</v>
      </c>
      <c r="D42" s="19">
        <v>0</v>
      </c>
      <c r="E42" s="19">
        <f t="shared" si="1"/>
        <v>0</v>
      </c>
      <c r="F42" s="19">
        <v>0</v>
      </c>
      <c r="G42" s="19">
        <v>0</v>
      </c>
      <c r="H42" s="19">
        <f t="shared" si="7"/>
        <v>0</v>
      </c>
      <c r="I42" s="19">
        <f t="shared" si="3"/>
        <v>0</v>
      </c>
      <c r="J42" s="19">
        <f t="shared" si="4"/>
        <v>0</v>
      </c>
      <c r="K42" s="19">
        <f t="shared" si="14"/>
        <v>0</v>
      </c>
    </row>
    <row r="43" spans="2:11" s="17" customFormat="1" ht="13.15" customHeight="1">
      <c r="B43" s="45" t="s">
        <v>43</v>
      </c>
      <c r="C43" s="22">
        <f t="shared" ref="C43:H43" si="15">SUM(C44:C45)</f>
        <v>0</v>
      </c>
      <c r="D43" s="22">
        <f t="shared" si="15"/>
        <v>0</v>
      </c>
      <c r="E43" s="22">
        <f t="shared" si="15"/>
        <v>0</v>
      </c>
      <c r="F43" s="22">
        <f t="shared" si="15"/>
        <v>0</v>
      </c>
      <c r="G43" s="22">
        <f t="shared" si="15"/>
        <v>0</v>
      </c>
      <c r="H43" s="22">
        <f t="shared" si="15"/>
        <v>0</v>
      </c>
      <c r="I43" s="22">
        <f t="shared" si="3"/>
        <v>0</v>
      </c>
      <c r="J43" s="22">
        <f t="shared" si="4"/>
        <v>0</v>
      </c>
      <c r="K43" s="22">
        <f>SUM(K44:K45)</f>
        <v>0</v>
      </c>
    </row>
    <row r="44" spans="2:11" ht="13.15" customHeight="1">
      <c r="B44" s="27" t="s">
        <v>44</v>
      </c>
      <c r="C44" s="21">
        <v>0</v>
      </c>
      <c r="D44" s="21">
        <v>0</v>
      </c>
      <c r="E44" s="21">
        <f t="shared" si="1"/>
        <v>0</v>
      </c>
      <c r="F44" s="21">
        <v>0</v>
      </c>
      <c r="G44" s="21">
        <v>0</v>
      </c>
      <c r="H44" s="21">
        <f t="shared" si="7"/>
        <v>0</v>
      </c>
      <c r="I44" s="21">
        <f t="shared" si="3"/>
        <v>0</v>
      </c>
      <c r="J44" s="21">
        <f t="shared" si="4"/>
        <v>0</v>
      </c>
      <c r="K44" s="21">
        <f t="shared" ref="K44:K45" si="16">+I44-J44</f>
        <v>0</v>
      </c>
    </row>
    <row r="45" spans="2:11" s="6" customFormat="1" ht="13.15" customHeight="1">
      <c r="B45" s="30" t="s">
        <v>45</v>
      </c>
      <c r="C45" s="19">
        <v>0</v>
      </c>
      <c r="D45" s="19">
        <v>0</v>
      </c>
      <c r="E45" s="19">
        <f t="shared" si="1"/>
        <v>0</v>
      </c>
      <c r="F45" s="19">
        <v>0</v>
      </c>
      <c r="G45" s="19">
        <v>0</v>
      </c>
      <c r="H45" s="19">
        <f t="shared" si="7"/>
        <v>0</v>
      </c>
      <c r="I45" s="19">
        <f t="shared" si="3"/>
        <v>0</v>
      </c>
      <c r="J45" s="19">
        <f t="shared" si="4"/>
        <v>0</v>
      </c>
      <c r="K45" s="19">
        <f t="shared" si="16"/>
        <v>0</v>
      </c>
    </row>
    <row r="46" spans="2:11" s="17" customFormat="1" ht="13.15" customHeight="1">
      <c r="B46" s="45" t="s">
        <v>46</v>
      </c>
      <c r="C46" s="22">
        <f t="shared" ref="C46:H46" si="17">SUM(C47:C49)</f>
        <v>3997033585</v>
      </c>
      <c r="D46" s="22">
        <f t="shared" si="17"/>
        <v>3980991308</v>
      </c>
      <c r="E46" s="22">
        <f t="shared" si="17"/>
        <v>16042277</v>
      </c>
      <c r="F46" s="22">
        <f t="shared" si="17"/>
        <v>0</v>
      </c>
      <c r="G46" s="22">
        <f t="shared" si="17"/>
        <v>0</v>
      </c>
      <c r="H46" s="22">
        <f t="shared" si="17"/>
        <v>0</v>
      </c>
      <c r="I46" s="22">
        <f t="shared" si="3"/>
        <v>3997033585</v>
      </c>
      <c r="J46" s="22">
        <f t="shared" si="4"/>
        <v>3980991308</v>
      </c>
      <c r="K46" s="22">
        <f>SUM(K47:K49)</f>
        <v>16042277</v>
      </c>
    </row>
    <row r="47" spans="2:11" ht="13.15" customHeight="1">
      <c r="B47" s="27" t="s">
        <v>47</v>
      </c>
      <c r="C47" s="21">
        <v>3390144411</v>
      </c>
      <c r="D47" s="21">
        <v>3400710435</v>
      </c>
      <c r="E47" s="21">
        <f t="shared" si="1"/>
        <v>-10566024</v>
      </c>
      <c r="F47" s="21">
        <v>0</v>
      </c>
      <c r="G47" s="21">
        <v>0</v>
      </c>
      <c r="H47" s="21">
        <f t="shared" si="7"/>
        <v>0</v>
      </c>
      <c r="I47" s="21">
        <f t="shared" si="3"/>
        <v>3390144411</v>
      </c>
      <c r="J47" s="21">
        <f t="shared" si="4"/>
        <v>3400710435</v>
      </c>
      <c r="K47" s="21">
        <f t="shared" ref="K47:K49" si="18">+I47-J47</f>
        <v>-10566024</v>
      </c>
    </row>
    <row r="48" spans="2:11" s="6" customFormat="1" ht="13.15" customHeight="1">
      <c r="B48" s="30" t="s">
        <v>48</v>
      </c>
      <c r="C48" s="19">
        <v>606889174</v>
      </c>
      <c r="D48" s="19">
        <v>580280873</v>
      </c>
      <c r="E48" s="19">
        <f t="shared" si="1"/>
        <v>26608301</v>
      </c>
      <c r="F48" s="19">
        <v>0</v>
      </c>
      <c r="G48" s="19">
        <v>0</v>
      </c>
      <c r="H48" s="19">
        <f t="shared" si="7"/>
        <v>0</v>
      </c>
      <c r="I48" s="19">
        <f t="shared" si="3"/>
        <v>606889174</v>
      </c>
      <c r="J48" s="19">
        <f t="shared" si="4"/>
        <v>580280873</v>
      </c>
      <c r="K48" s="19">
        <f t="shared" si="18"/>
        <v>26608301</v>
      </c>
    </row>
    <row r="49" spans="2:11" ht="13.15" customHeight="1">
      <c r="B49" s="27" t="s">
        <v>40</v>
      </c>
      <c r="C49" s="21">
        <v>0</v>
      </c>
      <c r="D49" s="21">
        <v>0</v>
      </c>
      <c r="E49" s="21">
        <f t="shared" si="1"/>
        <v>0</v>
      </c>
      <c r="F49" s="21">
        <v>0</v>
      </c>
      <c r="G49" s="21">
        <v>0</v>
      </c>
      <c r="H49" s="21">
        <f t="shared" si="7"/>
        <v>0</v>
      </c>
      <c r="I49" s="21">
        <f t="shared" si="3"/>
        <v>0</v>
      </c>
      <c r="J49" s="21">
        <f t="shared" si="4"/>
        <v>0</v>
      </c>
      <c r="K49" s="21">
        <f t="shared" si="18"/>
        <v>0</v>
      </c>
    </row>
    <row r="50" spans="2:11" s="17" customFormat="1" ht="13.15" customHeight="1">
      <c r="B50" s="47" t="s">
        <v>49</v>
      </c>
      <c r="C50" s="23">
        <f>C5+C9+C28+C37+C40+C43+C46</f>
        <v>18883364611</v>
      </c>
      <c r="D50" s="23">
        <f t="shared" ref="D50:K50" si="19">D5+D9+D28+D37+D40+D43+D46</f>
        <v>17065775250</v>
      </c>
      <c r="E50" s="23">
        <f>E5+E9+E28+E37+E40+E43+E46</f>
        <v>1817589361</v>
      </c>
      <c r="F50" s="23">
        <f t="shared" si="19"/>
        <v>0</v>
      </c>
      <c r="G50" s="23">
        <f t="shared" si="19"/>
        <v>0</v>
      </c>
      <c r="H50" s="23">
        <f t="shared" si="19"/>
        <v>0</v>
      </c>
      <c r="I50" s="23">
        <f t="shared" si="19"/>
        <v>18883364611</v>
      </c>
      <c r="J50" s="23">
        <f t="shared" si="19"/>
        <v>17065775250</v>
      </c>
      <c r="K50" s="23">
        <f t="shared" si="19"/>
        <v>1817589361</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50"/>
  <sheetViews>
    <sheetView showGridLines="0" zoomScaleNormal="100" workbookViewId="0">
      <pane ySplit="4" topLeftCell="A41"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6.28515625" style="7" bestFit="1" customWidth="1"/>
    <col min="4" max="4" width="16.140625" style="7" customWidth="1"/>
    <col min="5" max="5" width="15.140625" style="7" bestFit="1" customWidth="1"/>
    <col min="6" max="6" width="12.85546875" style="7" customWidth="1"/>
    <col min="7" max="7" width="17.140625" style="7" customWidth="1"/>
    <col min="8" max="8" width="15.140625" style="7" bestFit="1" customWidth="1"/>
    <col min="9" max="9" width="17.42578125" style="7" bestFit="1" customWidth="1"/>
    <col min="10" max="10" width="17.85546875" style="7" customWidth="1"/>
    <col min="11" max="11" width="18.7109375" style="7" customWidth="1"/>
    <col min="12" max="16384" width="11.5703125" style="5"/>
  </cols>
  <sheetData>
    <row r="1" spans="1:11" ht="13.15" customHeight="1">
      <c r="A1" s="5" t="s">
        <v>75</v>
      </c>
      <c r="B1" s="9" t="s">
        <v>65</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J5" si="0">SUM(C6:C8)</f>
        <v>4367146195</v>
      </c>
      <c r="D5" s="22">
        <f t="shared" si="0"/>
        <v>4120933933</v>
      </c>
      <c r="E5" s="22">
        <f>SUM(E6:E8)</f>
        <v>246212262</v>
      </c>
      <c r="F5" s="22">
        <f t="shared" si="0"/>
        <v>0</v>
      </c>
      <c r="G5" s="64">
        <f t="shared" si="0"/>
        <v>0</v>
      </c>
      <c r="H5" s="22">
        <f t="shared" si="0"/>
        <v>0</v>
      </c>
      <c r="I5" s="22">
        <f t="shared" si="0"/>
        <v>4367146195</v>
      </c>
      <c r="J5" s="64">
        <f t="shared" si="0"/>
        <v>4120933933</v>
      </c>
      <c r="K5" s="64">
        <f>SUM(K6:K8)</f>
        <v>246212262</v>
      </c>
    </row>
    <row r="6" spans="1:11" ht="13.15" customHeight="1">
      <c r="B6" s="27" t="s">
        <v>8</v>
      </c>
      <c r="C6" s="21">
        <v>4352346195</v>
      </c>
      <c r="D6" s="21">
        <v>4105433133</v>
      </c>
      <c r="E6" s="21">
        <f>+C6-D6</f>
        <v>246913062</v>
      </c>
      <c r="F6" s="21">
        <v>0</v>
      </c>
      <c r="G6" s="21">
        <v>0</v>
      </c>
      <c r="H6" s="21">
        <f>+F6-G6</f>
        <v>0</v>
      </c>
      <c r="I6" s="21">
        <f>F6+C6</f>
        <v>4352346195</v>
      </c>
      <c r="J6" s="21">
        <f>+G6+D6</f>
        <v>4105433133</v>
      </c>
      <c r="K6" s="21">
        <f>+I6-J6</f>
        <v>246913062</v>
      </c>
    </row>
    <row r="7" spans="1:11" s="6" customFormat="1" ht="13.15" customHeight="1">
      <c r="B7" s="30" t="s">
        <v>9</v>
      </c>
      <c r="C7" s="19">
        <v>0</v>
      </c>
      <c r="D7" s="19">
        <v>0</v>
      </c>
      <c r="E7" s="19">
        <f t="shared" ref="E7:E49" si="1">+C7-D7</f>
        <v>0</v>
      </c>
      <c r="F7" s="19">
        <v>0</v>
      </c>
      <c r="G7" s="19">
        <v>0</v>
      </c>
      <c r="H7" s="19">
        <f t="shared" ref="H7:H8" si="2">+F7-G7</f>
        <v>0</v>
      </c>
      <c r="I7" s="19">
        <f t="shared" ref="I7:I49" si="3">F7+C7</f>
        <v>0</v>
      </c>
      <c r="J7" s="19">
        <f t="shared" ref="J7:J49" si="4">+G7+D7</f>
        <v>0</v>
      </c>
      <c r="K7" s="19">
        <f t="shared" ref="K7:K8" si="5">+I7-J7</f>
        <v>0</v>
      </c>
    </row>
    <row r="8" spans="1:11" ht="13.15" customHeight="1">
      <c r="B8" s="27" t="s">
        <v>10</v>
      </c>
      <c r="C8" s="21">
        <v>14800000</v>
      </c>
      <c r="D8" s="21">
        <v>15500800</v>
      </c>
      <c r="E8" s="21">
        <f t="shared" si="1"/>
        <v>-700800</v>
      </c>
      <c r="F8" s="21">
        <v>0</v>
      </c>
      <c r="G8" s="21">
        <v>0</v>
      </c>
      <c r="H8" s="21">
        <f t="shared" si="2"/>
        <v>0</v>
      </c>
      <c r="I8" s="21">
        <f t="shared" si="3"/>
        <v>14800000</v>
      </c>
      <c r="J8" s="21">
        <f t="shared" si="4"/>
        <v>15500800</v>
      </c>
      <c r="K8" s="21">
        <f t="shared" si="5"/>
        <v>-700800</v>
      </c>
    </row>
    <row r="9" spans="1:11" s="17" customFormat="1" ht="13.15" customHeight="1">
      <c r="B9" s="45" t="s">
        <v>11</v>
      </c>
      <c r="C9" s="22">
        <f t="shared" ref="C9:H9" si="6">SUM(C10:C27)</f>
        <v>7074712290</v>
      </c>
      <c r="D9" s="22">
        <f t="shared" si="6"/>
        <v>7686044365</v>
      </c>
      <c r="E9" s="22">
        <f>SUM(E10:E27)</f>
        <v>-611332075</v>
      </c>
      <c r="F9" s="22">
        <f t="shared" si="6"/>
        <v>0</v>
      </c>
      <c r="G9" s="22">
        <f t="shared" si="6"/>
        <v>0</v>
      </c>
      <c r="H9" s="22">
        <f t="shared" si="6"/>
        <v>0</v>
      </c>
      <c r="I9" s="22">
        <f t="shared" si="3"/>
        <v>7074712290</v>
      </c>
      <c r="J9" s="22">
        <f t="shared" si="4"/>
        <v>7686044365</v>
      </c>
      <c r="K9" s="22">
        <f>SUM(K10:K27)</f>
        <v>-611332075</v>
      </c>
    </row>
    <row r="10" spans="1:11" ht="13.15" customHeight="1">
      <c r="B10" s="27" t="s">
        <v>12</v>
      </c>
      <c r="C10" s="21">
        <v>0</v>
      </c>
      <c r="D10" s="21">
        <v>0</v>
      </c>
      <c r="E10" s="21">
        <f t="shared" si="1"/>
        <v>0</v>
      </c>
      <c r="F10" s="21">
        <v>0</v>
      </c>
      <c r="G10" s="21">
        <v>0</v>
      </c>
      <c r="H10" s="21">
        <f t="shared" ref="H10:H49" si="7">+F10-G10</f>
        <v>0</v>
      </c>
      <c r="I10" s="21">
        <f t="shared" si="3"/>
        <v>0</v>
      </c>
      <c r="J10" s="21">
        <f t="shared" si="4"/>
        <v>0</v>
      </c>
      <c r="K10" s="21">
        <f t="shared" ref="K10:K27" si="8">+I10-J10</f>
        <v>0</v>
      </c>
    </row>
    <row r="11" spans="1:11" s="6" customFormat="1" ht="13.15" customHeight="1">
      <c r="B11" s="30" t="s">
        <v>13</v>
      </c>
      <c r="C11" s="19">
        <v>499982476</v>
      </c>
      <c r="D11" s="19">
        <v>0</v>
      </c>
      <c r="E11" s="19">
        <f t="shared" si="1"/>
        <v>499982476</v>
      </c>
      <c r="F11" s="19">
        <v>0</v>
      </c>
      <c r="G11" s="19">
        <v>1103450002</v>
      </c>
      <c r="H11" s="19">
        <f t="shared" si="7"/>
        <v>-1103450002</v>
      </c>
      <c r="I11" s="19">
        <f t="shared" si="3"/>
        <v>499982476</v>
      </c>
      <c r="J11" s="19">
        <f t="shared" si="4"/>
        <v>1103450002</v>
      </c>
      <c r="K11" s="19">
        <f t="shared" si="8"/>
        <v>-603467526</v>
      </c>
    </row>
    <row r="12" spans="1:11" ht="13.15" customHeight="1">
      <c r="B12" s="27" t="s">
        <v>14</v>
      </c>
      <c r="C12" s="21">
        <v>0</v>
      </c>
      <c r="D12" s="21">
        <v>1103450002</v>
      </c>
      <c r="E12" s="21">
        <f t="shared" si="1"/>
        <v>-1103450002</v>
      </c>
      <c r="F12" s="21">
        <v>0</v>
      </c>
      <c r="G12" s="21">
        <v>-1103450002</v>
      </c>
      <c r="H12" s="21">
        <f t="shared" si="7"/>
        <v>1103450002</v>
      </c>
      <c r="I12" s="21">
        <f t="shared" si="3"/>
        <v>0</v>
      </c>
      <c r="J12" s="21">
        <f t="shared" si="4"/>
        <v>0</v>
      </c>
      <c r="K12" s="21">
        <f t="shared" si="8"/>
        <v>0</v>
      </c>
    </row>
    <row r="13" spans="1:11" s="6" customFormat="1" ht="13.15" customHeight="1">
      <c r="B13" s="30" t="s">
        <v>15</v>
      </c>
      <c r="C13" s="19">
        <v>4352346195</v>
      </c>
      <c r="D13" s="19">
        <v>4353932737</v>
      </c>
      <c r="E13" s="19">
        <f t="shared" si="1"/>
        <v>-1586542</v>
      </c>
      <c r="F13" s="19">
        <v>0</v>
      </c>
      <c r="G13" s="19">
        <v>0</v>
      </c>
      <c r="H13" s="19">
        <f>+F13-G13</f>
        <v>0</v>
      </c>
      <c r="I13" s="19">
        <f t="shared" si="3"/>
        <v>4352346195</v>
      </c>
      <c r="J13" s="19">
        <f t="shared" si="4"/>
        <v>4353932737</v>
      </c>
      <c r="K13" s="19">
        <f t="shared" si="8"/>
        <v>-1586542</v>
      </c>
    </row>
    <row r="14" spans="1:11" ht="13.15" customHeight="1">
      <c r="B14" s="27" t="s">
        <v>16</v>
      </c>
      <c r="C14" s="21">
        <v>0</v>
      </c>
      <c r="D14" s="21">
        <v>0</v>
      </c>
      <c r="E14" s="21">
        <f t="shared" si="1"/>
        <v>0</v>
      </c>
      <c r="F14" s="21">
        <v>0</v>
      </c>
      <c r="G14" s="21">
        <v>0</v>
      </c>
      <c r="H14" s="21">
        <f t="shared" si="7"/>
        <v>0</v>
      </c>
      <c r="I14" s="21">
        <f t="shared" si="3"/>
        <v>0</v>
      </c>
      <c r="J14" s="21">
        <f t="shared" si="4"/>
        <v>0</v>
      </c>
      <c r="K14" s="21">
        <f t="shared" si="8"/>
        <v>0</v>
      </c>
    </row>
    <row r="15" spans="1:11" s="6" customFormat="1" ht="13.15" customHeight="1">
      <c r="B15" s="30" t="s">
        <v>17</v>
      </c>
      <c r="C15" s="19">
        <v>2165203874</v>
      </c>
      <c r="D15" s="19">
        <v>2165203874</v>
      </c>
      <c r="E15" s="19">
        <f t="shared" si="1"/>
        <v>0</v>
      </c>
      <c r="F15" s="19">
        <v>0</v>
      </c>
      <c r="G15" s="19">
        <v>0</v>
      </c>
      <c r="H15" s="19">
        <f t="shared" si="7"/>
        <v>0</v>
      </c>
      <c r="I15" s="19">
        <f t="shared" si="3"/>
        <v>2165203874</v>
      </c>
      <c r="J15" s="19">
        <f t="shared" si="4"/>
        <v>2165203874</v>
      </c>
      <c r="K15" s="19">
        <f t="shared" si="8"/>
        <v>0</v>
      </c>
    </row>
    <row r="16" spans="1:11" ht="13.15" customHeight="1">
      <c r="B16" s="27" t="s">
        <v>18</v>
      </c>
      <c r="C16" s="21">
        <v>0</v>
      </c>
      <c r="D16" s="21">
        <v>0</v>
      </c>
      <c r="E16" s="21">
        <f t="shared" si="1"/>
        <v>0</v>
      </c>
      <c r="F16" s="21">
        <v>0</v>
      </c>
      <c r="G16" s="21">
        <v>0</v>
      </c>
      <c r="H16" s="21">
        <f t="shared" si="7"/>
        <v>0</v>
      </c>
      <c r="I16" s="21">
        <f t="shared" si="3"/>
        <v>0</v>
      </c>
      <c r="J16" s="21">
        <f t="shared" si="4"/>
        <v>0</v>
      </c>
      <c r="K16" s="21">
        <f t="shared" si="8"/>
        <v>0</v>
      </c>
    </row>
    <row r="17" spans="2:11" s="6" customFormat="1" ht="13.15" customHeight="1">
      <c r="B17" s="30" t="s">
        <v>19</v>
      </c>
      <c r="C17" s="19">
        <v>0</v>
      </c>
      <c r="D17" s="19">
        <v>0</v>
      </c>
      <c r="E17" s="19">
        <f t="shared" si="1"/>
        <v>0</v>
      </c>
      <c r="F17" s="19">
        <v>0</v>
      </c>
      <c r="G17" s="19">
        <v>0</v>
      </c>
      <c r="H17" s="19">
        <f t="shared" si="7"/>
        <v>0</v>
      </c>
      <c r="I17" s="19">
        <f t="shared" si="3"/>
        <v>0</v>
      </c>
      <c r="J17" s="19">
        <f t="shared" si="4"/>
        <v>0</v>
      </c>
      <c r="K17" s="19">
        <f t="shared" si="8"/>
        <v>0</v>
      </c>
    </row>
    <row r="18" spans="2:11" ht="13.15" customHeight="1">
      <c r="B18" s="27" t="s">
        <v>20</v>
      </c>
      <c r="C18" s="21">
        <v>0</v>
      </c>
      <c r="D18" s="21">
        <v>0</v>
      </c>
      <c r="E18" s="21">
        <f t="shared" si="1"/>
        <v>0</v>
      </c>
      <c r="F18" s="21">
        <v>0</v>
      </c>
      <c r="G18" s="21">
        <v>0</v>
      </c>
      <c r="H18" s="21">
        <f t="shared" si="7"/>
        <v>0</v>
      </c>
      <c r="I18" s="21">
        <f t="shared" si="3"/>
        <v>0</v>
      </c>
      <c r="J18" s="21">
        <f t="shared" si="4"/>
        <v>0</v>
      </c>
      <c r="K18" s="21">
        <f t="shared" si="8"/>
        <v>0</v>
      </c>
    </row>
    <row r="19" spans="2:11" s="6" customFormat="1" ht="13.15" customHeight="1">
      <c r="B19" s="30" t="s">
        <v>21</v>
      </c>
      <c r="C19" s="19">
        <v>0</v>
      </c>
      <c r="D19" s="19">
        <v>0</v>
      </c>
      <c r="E19" s="19">
        <f t="shared" si="1"/>
        <v>0</v>
      </c>
      <c r="F19" s="19">
        <v>0</v>
      </c>
      <c r="G19" s="19">
        <v>0</v>
      </c>
      <c r="H19" s="19">
        <f t="shared" si="7"/>
        <v>0</v>
      </c>
      <c r="I19" s="19">
        <f t="shared" si="3"/>
        <v>0</v>
      </c>
      <c r="J19" s="19">
        <f t="shared" si="4"/>
        <v>0</v>
      </c>
      <c r="K19" s="19">
        <f t="shared" si="8"/>
        <v>0</v>
      </c>
    </row>
    <row r="20" spans="2:11" ht="13.15" customHeight="1">
      <c r="B20" s="27" t="s">
        <v>22</v>
      </c>
      <c r="C20" s="21">
        <v>0</v>
      </c>
      <c r="D20" s="21">
        <v>0</v>
      </c>
      <c r="E20" s="21">
        <f t="shared" si="1"/>
        <v>0</v>
      </c>
      <c r="F20" s="21">
        <v>0</v>
      </c>
      <c r="G20" s="21">
        <v>0</v>
      </c>
      <c r="H20" s="21">
        <f t="shared" si="7"/>
        <v>0</v>
      </c>
      <c r="I20" s="21">
        <f t="shared" si="3"/>
        <v>0</v>
      </c>
      <c r="J20" s="21">
        <f t="shared" si="4"/>
        <v>0</v>
      </c>
      <c r="K20" s="21">
        <f t="shared" si="8"/>
        <v>0</v>
      </c>
    </row>
    <row r="21" spans="2:11" s="6" customFormat="1" ht="13.15" customHeight="1">
      <c r="B21" s="30" t="s">
        <v>23</v>
      </c>
      <c r="C21" s="19">
        <v>57179745</v>
      </c>
      <c r="D21" s="19">
        <v>0</v>
      </c>
      <c r="E21" s="19">
        <f t="shared" si="1"/>
        <v>57179745</v>
      </c>
      <c r="F21" s="19">
        <v>-57179745</v>
      </c>
      <c r="G21" s="19">
        <v>0</v>
      </c>
      <c r="H21" s="19">
        <f t="shared" si="7"/>
        <v>-57179745</v>
      </c>
      <c r="I21" s="19">
        <f t="shared" si="3"/>
        <v>0</v>
      </c>
      <c r="J21" s="19">
        <f t="shared" si="4"/>
        <v>0</v>
      </c>
      <c r="K21" s="19">
        <f t="shared" si="8"/>
        <v>0</v>
      </c>
    </row>
    <row r="22" spans="2:11" ht="13.15" customHeight="1">
      <c r="B22" s="27" t="s">
        <v>24</v>
      </c>
      <c r="C22" s="21">
        <v>0</v>
      </c>
      <c r="D22" s="21">
        <v>63457752</v>
      </c>
      <c r="E22" s="21">
        <f t="shared" si="1"/>
        <v>-63457752</v>
      </c>
      <c r="F22" s="21">
        <f>57179745</f>
        <v>57179745</v>
      </c>
      <c r="G22" s="21">
        <v>0</v>
      </c>
      <c r="H22" s="21">
        <f t="shared" si="7"/>
        <v>57179745</v>
      </c>
      <c r="I22" s="21">
        <f t="shared" si="3"/>
        <v>57179745</v>
      </c>
      <c r="J22" s="21">
        <f t="shared" si="4"/>
        <v>63457752</v>
      </c>
      <c r="K22" s="21">
        <f t="shared" si="8"/>
        <v>-6278007</v>
      </c>
    </row>
    <row r="23" spans="2:11" s="6" customFormat="1" ht="13.15" customHeight="1">
      <c r="B23" s="30" t="s">
        <v>25</v>
      </c>
      <c r="C23" s="19">
        <v>0</v>
      </c>
      <c r="D23" s="19">
        <v>0</v>
      </c>
      <c r="E23" s="19">
        <f t="shared" si="1"/>
        <v>0</v>
      </c>
      <c r="F23" s="19">
        <v>0</v>
      </c>
      <c r="G23" s="19">
        <v>0</v>
      </c>
      <c r="H23" s="19">
        <f t="shared" si="7"/>
        <v>0</v>
      </c>
      <c r="I23" s="19">
        <f t="shared" si="3"/>
        <v>0</v>
      </c>
      <c r="J23" s="19">
        <f t="shared" si="4"/>
        <v>0</v>
      </c>
      <c r="K23" s="19">
        <f t="shared" si="8"/>
        <v>0</v>
      </c>
    </row>
    <row r="24" spans="2:11" ht="13.15" customHeight="1">
      <c r="B24" s="27" t="s">
        <v>26</v>
      </c>
      <c r="C24" s="21">
        <v>0</v>
      </c>
      <c r="D24" s="21">
        <v>0</v>
      </c>
      <c r="E24" s="21">
        <f t="shared" si="1"/>
        <v>0</v>
      </c>
      <c r="F24" s="21">
        <v>0</v>
      </c>
      <c r="G24" s="21">
        <v>0</v>
      </c>
      <c r="H24" s="21">
        <f t="shared" si="7"/>
        <v>0</v>
      </c>
      <c r="I24" s="21">
        <f t="shared" si="3"/>
        <v>0</v>
      </c>
      <c r="J24" s="21">
        <f t="shared" si="4"/>
        <v>0</v>
      </c>
      <c r="K24" s="21">
        <f t="shared" si="8"/>
        <v>0</v>
      </c>
    </row>
    <row r="25" spans="2:11" s="6" customFormat="1" ht="13.15" customHeight="1">
      <c r="B25" s="30" t="s">
        <v>27</v>
      </c>
      <c r="C25" s="19">
        <v>0</v>
      </c>
      <c r="D25" s="19">
        <v>0</v>
      </c>
      <c r="E25" s="19">
        <f t="shared" si="1"/>
        <v>0</v>
      </c>
      <c r="F25" s="19">
        <v>0</v>
      </c>
      <c r="G25" s="19">
        <v>0</v>
      </c>
      <c r="H25" s="19">
        <f t="shared" si="7"/>
        <v>0</v>
      </c>
      <c r="I25" s="19">
        <f t="shared" si="3"/>
        <v>0</v>
      </c>
      <c r="J25" s="19">
        <f t="shared" si="4"/>
        <v>0</v>
      </c>
      <c r="K25" s="19">
        <f t="shared" si="8"/>
        <v>0</v>
      </c>
    </row>
    <row r="26" spans="2:11" ht="13.15" customHeight="1">
      <c r="B26" s="27" t="s">
        <v>28</v>
      </c>
      <c r="C26" s="21">
        <v>0</v>
      </c>
      <c r="D26" s="21">
        <v>0</v>
      </c>
      <c r="E26" s="21">
        <f t="shared" si="1"/>
        <v>0</v>
      </c>
      <c r="F26" s="21">
        <v>0</v>
      </c>
      <c r="G26" s="21">
        <v>0</v>
      </c>
      <c r="H26" s="21">
        <f t="shared" si="7"/>
        <v>0</v>
      </c>
      <c r="I26" s="21">
        <f t="shared" si="3"/>
        <v>0</v>
      </c>
      <c r="J26" s="21">
        <f t="shared" si="4"/>
        <v>0</v>
      </c>
      <c r="K26" s="21">
        <f t="shared" si="8"/>
        <v>0</v>
      </c>
    </row>
    <row r="27" spans="2:11" s="6" customFormat="1" ht="13.15" customHeight="1">
      <c r="B27" s="30" t="s">
        <v>29</v>
      </c>
      <c r="C27" s="19">
        <v>0</v>
      </c>
      <c r="D27" s="19">
        <v>0</v>
      </c>
      <c r="E27" s="19">
        <f t="shared" si="1"/>
        <v>0</v>
      </c>
      <c r="F27" s="19">
        <v>0</v>
      </c>
      <c r="G27" s="19">
        <v>0</v>
      </c>
      <c r="H27" s="19">
        <f t="shared" si="7"/>
        <v>0</v>
      </c>
      <c r="I27" s="19">
        <f t="shared" si="3"/>
        <v>0</v>
      </c>
      <c r="J27" s="19">
        <f t="shared" si="4"/>
        <v>0</v>
      </c>
      <c r="K27" s="19">
        <f t="shared" si="8"/>
        <v>0</v>
      </c>
    </row>
    <row r="28" spans="2:11" s="17" customFormat="1" ht="13.15" customHeight="1">
      <c r="B28" s="45" t="s">
        <v>30</v>
      </c>
      <c r="C28" s="22">
        <f t="shared" ref="C28:H28" si="9">SUM(C29:C36)</f>
        <v>0</v>
      </c>
      <c r="D28" s="22">
        <f t="shared" si="9"/>
        <v>250000</v>
      </c>
      <c r="E28" s="22">
        <f>SUM(E29:E36)</f>
        <v>-250000</v>
      </c>
      <c r="F28" s="22">
        <f t="shared" si="9"/>
        <v>0</v>
      </c>
      <c r="G28" s="22">
        <f t="shared" si="9"/>
        <v>0</v>
      </c>
      <c r="H28" s="22">
        <f t="shared" si="9"/>
        <v>0</v>
      </c>
      <c r="I28" s="22">
        <f t="shared" si="3"/>
        <v>0</v>
      </c>
      <c r="J28" s="22">
        <f t="shared" si="4"/>
        <v>250000</v>
      </c>
      <c r="K28" s="22">
        <f>SUM(K29:K36)</f>
        <v>-250000</v>
      </c>
    </row>
    <row r="29" spans="2:11" ht="13.15" customHeight="1">
      <c r="B29" s="27" t="s">
        <v>31</v>
      </c>
      <c r="C29" s="21">
        <v>0</v>
      </c>
      <c r="D29" s="21">
        <v>0</v>
      </c>
      <c r="E29" s="21">
        <f t="shared" si="1"/>
        <v>0</v>
      </c>
      <c r="F29" s="21">
        <v>0</v>
      </c>
      <c r="G29" s="21">
        <v>0</v>
      </c>
      <c r="H29" s="21">
        <f t="shared" si="7"/>
        <v>0</v>
      </c>
      <c r="I29" s="21">
        <f t="shared" si="3"/>
        <v>0</v>
      </c>
      <c r="J29" s="21">
        <f t="shared" si="4"/>
        <v>0</v>
      </c>
      <c r="K29" s="21">
        <f t="shared" ref="K29:K36" si="10">+I29-J29</f>
        <v>0</v>
      </c>
    </row>
    <row r="30" spans="2:11" s="6" customFormat="1" ht="13.15" customHeight="1">
      <c r="B30" s="30" t="s">
        <v>32</v>
      </c>
      <c r="C30" s="19">
        <v>0</v>
      </c>
      <c r="D30" s="19">
        <v>0</v>
      </c>
      <c r="E30" s="19">
        <f t="shared" si="1"/>
        <v>0</v>
      </c>
      <c r="F30" s="19">
        <v>0</v>
      </c>
      <c r="G30" s="19">
        <v>0</v>
      </c>
      <c r="H30" s="19">
        <f t="shared" si="7"/>
        <v>0</v>
      </c>
      <c r="I30" s="19">
        <f t="shared" si="3"/>
        <v>0</v>
      </c>
      <c r="J30" s="19">
        <f t="shared" si="4"/>
        <v>0</v>
      </c>
      <c r="K30" s="19">
        <f t="shared" si="10"/>
        <v>0</v>
      </c>
    </row>
    <row r="31" spans="2:11" ht="13.15" customHeight="1">
      <c r="B31" s="27" t="s">
        <v>33</v>
      </c>
      <c r="C31" s="21">
        <v>0</v>
      </c>
      <c r="D31" s="21">
        <v>0</v>
      </c>
      <c r="E31" s="21">
        <f t="shared" si="1"/>
        <v>0</v>
      </c>
      <c r="F31" s="21">
        <v>0</v>
      </c>
      <c r="G31" s="21">
        <v>0</v>
      </c>
      <c r="H31" s="21">
        <f t="shared" si="7"/>
        <v>0</v>
      </c>
      <c r="I31" s="21">
        <f t="shared" si="3"/>
        <v>0</v>
      </c>
      <c r="J31" s="21">
        <f t="shared" si="4"/>
        <v>0</v>
      </c>
      <c r="K31" s="21">
        <f t="shared" si="10"/>
        <v>0</v>
      </c>
    </row>
    <row r="32" spans="2:11" s="6" customFormat="1" ht="13.15" customHeight="1">
      <c r="B32" s="30" t="s">
        <v>34</v>
      </c>
      <c r="C32" s="19">
        <v>0</v>
      </c>
      <c r="D32" s="19">
        <v>0</v>
      </c>
      <c r="E32" s="19">
        <f t="shared" si="1"/>
        <v>0</v>
      </c>
      <c r="F32" s="19">
        <v>0</v>
      </c>
      <c r="G32" s="19">
        <v>0</v>
      </c>
      <c r="H32" s="19">
        <f t="shared" si="7"/>
        <v>0</v>
      </c>
      <c r="I32" s="19">
        <f t="shared" si="3"/>
        <v>0</v>
      </c>
      <c r="J32" s="19">
        <f t="shared" si="4"/>
        <v>0</v>
      </c>
      <c r="K32" s="19">
        <f t="shared" si="10"/>
        <v>0</v>
      </c>
    </row>
    <row r="33" spans="2:11" ht="13.15" customHeight="1">
      <c r="B33" s="27" t="s">
        <v>35</v>
      </c>
      <c r="C33" s="21">
        <v>0</v>
      </c>
      <c r="D33" s="21">
        <v>0</v>
      </c>
      <c r="E33" s="21">
        <f t="shared" si="1"/>
        <v>0</v>
      </c>
      <c r="F33" s="21">
        <v>0</v>
      </c>
      <c r="G33" s="21">
        <v>0</v>
      </c>
      <c r="H33" s="21">
        <f t="shared" si="7"/>
        <v>0</v>
      </c>
      <c r="I33" s="21">
        <f t="shared" si="3"/>
        <v>0</v>
      </c>
      <c r="J33" s="21">
        <f t="shared" si="4"/>
        <v>0</v>
      </c>
      <c r="K33" s="21">
        <f t="shared" si="10"/>
        <v>0</v>
      </c>
    </row>
    <row r="34" spans="2:11" s="6" customFormat="1" ht="13.15" customHeight="1">
      <c r="B34" s="30" t="s">
        <v>36</v>
      </c>
      <c r="C34" s="19">
        <v>0</v>
      </c>
      <c r="D34" s="19">
        <v>0</v>
      </c>
      <c r="E34" s="19">
        <f t="shared" si="1"/>
        <v>0</v>
      </c>
      <c r="F34" s="19">
        <v>0</v>
      </c>
      <c r="G34" s="19">
        <v>0</v>
      </c>
      <c r="H34" s="19">
        <f t="shared" si="7"/>
        <v>0</v>
      </c>
      <c r="I34" s="19">
        <f t="shared" si="3"/>
        <v>0</v>
      </c>
      <c r="J34" s="19">
        <f t="shared" si="4"/>
        <v>0</v>
      </c>
      <c r="K34" s="19">
        <f t="shared" si="10"/>
        <v>0</v>
      </c>
    </row>
    <row r="35" spans="2:11" ht="13.15" customHeight="1">
      <c r="B35" s="27" t="s">
        <v>37</v>
      </c>
      <c r="C35" s="21">
        <v>0</v>
      </c>
      <c r="D35" s="21">
        <v>0</v>
      </c>
      <c r="E35" s="21">
        <f t="shared" si="1"/>
        <v>0</v>
      </c>
      <c r="F35" s="21">
        <v>0</v>
      </c>
      <c r="G35" s="21">
        <v>0</v>
      </c>
      <c r="H35" s="21">
        <f t="shared" si="7"/>
        <v>0</v>
      </c>
      <c r="I35" s="21">
        <f t="shared" si="3"/>
        <v>0</v>
      </c>
      <c r="J35" s="21">
        <f t="shared" si="4"/>
        <v>0</v>
      </c>
      <c r="K35" s="21">
        <f t="shared" si="10"/>
        <v>0</v>
      </c>
    </row>
    <row r="36" spans="2:11" s="6" customFormat="1" ht="13.15" customHeight="1">
      <c r="B36" s="30" t="s">
        <v>29</v>
      </c>
      <c r="C36" s="19">
        <v>0</v>
      </c>
      <c r="D36" s="19">
        <v>250000</v>
      </c>
      <c r="E36" s="19">
        <f t="shared" si="1"/>
        <v>-250000</v>
      </c>
      <c r="F36" s="19">
        <v>0</v>
      </c>
      <c r="G36" s="19">
        <v>0</v>
      </c>
      <c r="H36" s="19">
        <f t="shared" si="7"/>
        <v>0</v>
      </c>
      <c r="I36" s="19">
        <f t="shared" si="3"/>
        <v>0</v>
      </c>
      <c r="J36" s="19">
        <f t="shared" si="4"/>
        <v>250000</v>
      </c>
      <c r="K36" s="19">
        <f t="shared" si="10"/>
        <v>-250000</v>
      </c>
    </row>
    <row r="37" spans="2:11" s="17" customFormat="1" ht="13.15" customHeight="1">
      <c r="B37" s="45" t="s">
        <v>38</v>
      </c>
      <c r="C37" s="22">
        <f t="shared" ref="C37:H37" si="11">+SUM(C38:C39)</f>
        <v>0</v>
      </c>
      <c r="D37" s="22">
        <f t="shared" si="11"/>
        <v>23443585</v>
      </c>
      <c r="E37" s="22">
        <f t="shared" si="11"/>
        <v>-23443585</v>
      </c>
      <c r="F37" s="22">
        <f t="shared" si="11"/>
        <v>0</v>
      </c>
      <c r="G37" s="22">
        <f t="shared" si="11"/>
        <v>0</v>
      </c>
      <c r="H37" s="22">
        <f t="shared" si="11"/>
        <v>0</v>
      </c>
      <c r="I37" s="22">
        <f t="shared" si="3"/>
        <v>0</v>
      </c>
      <c r="J37" s="22">
        <f t="shared" si="4"/>
        <v>23443585</v>
      </c>
      <c r="K37" s="22">
        <f>+SUM(K38:K39)</f>
        <v>-23443585</v>
      </c>
    </row>
    <row r="38" spans="2:11" ht="13.15" customHeight="1">
      <c r="B38" s="27" t="s">
        <v>39</v>
      </c>
      <c r="C38" s="21">
        <v>0</v>
      </c>
      <c r="D38" s="21">
        <v>23443585</v>
      </c>
      <c r="E38" s="21">
        <f t="shared" si="1"/>
        <v>-23443585</v>
      </c>
      <c r="F38" s="21">
        <v>0</v>
      </c>
      <c r="G38" s="21">
        <v>0</v>
      </c>
      <c r="H38" s="21">
        <f t="shared" si="7"/>
        <v>0</v>
      </c>
      <c r="I38" s="21">
        <f t="shared" si="3"/>
        <v>0</v>
      </c>
      <c r="J38" s="21">
        <f t="shared" si="4"/>
        <v>23443585</v>
      </c>
      <c r="K38" s="21">
        <f t="shared" ref="K38:K39" si="12">+I38-J38</f>
        <v>-23443585</v>
      </c>
    </row>
    <row r="39" spans="2:11" s="6" customFormat="1" ht="13.15" customHeight="1">
      <c r="B39" s="30" t="s">
        <v>40</v>
      </c>
      <c r="C39" s="19">
        <v>0</v>
      </c>
      <c r="D39" s="19">
        <v>0</v>
      </c>
      <c r="E39" s="19">
        <f t="shared" si="1"/>
        <v>0</v>
      </c>
      <c r="F39" s="19">
        <v>0</v>
      </c>
      <c r="G39" s="19">
        <v>0</v>
      </c>
      <c r="H39" s="19">
        <f t="shared" si="7"/>
        <v>0</v>
      </c>
      <c r="I39" s="19">
        <f t="shared" si="3"/>
        <v>0</v>
      </c>
      <c r="J39" s="19">
        <f t="shared" si="4"/>
        <v>0</v>
      </c>
      <c r="K39" s="19">
        <f t="shared" si="12"/>
        <v>0</v>
      </c>
    </row>
    <row r="40" spans="2:11" s="17" customFormat="1" ht="13.15" customHeight="1">
      <c r="B40" s="45" t="s">
        <v>41</v>
      </c>
      <c r="C40" s="22">
        <f t="shared" ref="C40:H40" si="13">SUM(C41:C42)</f>
        <v>1395307</v>
      </c>
      <c r="D40" s="22">
        <f t="shared" si="13"/>
        <v>1395307</v>
      </c>
      <c r="E40" s="22">
        <f t="shared" si="13"/>
        <v>0</v>
      </c>
      <c r="F40" s="22">
        <f t="shared" si="13"/>
        <v>0</v>
      </c>
      <c r="G40" s="22">
        <f t="shared" si="13"/>
        <v>0</v>
      </c>
      <c r="H40" s="22">
        <f t="shared" si="13"/>
        <v>0</v>
      </c>
      <c r="I40" s="22">
        <f t="shared" si="3"/>
        <v>1395307</v>
      </c>
      <c r="J40" s="22">
        <f t="shared" si="4"/>
        <v>1395307</v>
      </c>
      <c r="K40" s="22">
        <f>SUM(K41:K42)</f>
        <v>0</v>
      </c>
    </row>
    <row r="41" spans="2:11" ht="13.15" customHeight="1">
      <c r="B41" s="27" t="s">
        <v>42</v>
      </c>
      <c r="C41" s="21">
        <v>1395307</v>
      </c>
      <c r="D41" s="21">
        <v>1395307</v>
      </c>
      <c r="E41" s="21">
        <f t="shared" si="1"/>
        <v>0</v>
      </c>
      <c r="F41" s="21">
        <v>0</v>
      </c>
      <c r="G41" s="21"/>
      <c r="H41" s="21">
        <f t="shared" si="7"/>
        <v>0</v>
      </c>
      <c r="I41" s="21">
        <f t="shared" si="3"/>
        <v>1395307</v>
      </c>
      <c r="J41" s="21">
        <f t="shared" si="4"/>
        <v>1395307</v>
      </c>
      <c r="K41" s="21">
        <f t="shared" ref="K41:K42" si="14">+I41-J41</f>
        <v>0</v>
      </c>
    </row>
    <row r="42" spans="2:11" s="6" customFormat="1" ht="13.15" customHeight="1">
      <c r="B42" s="30" t="s">
        <v>29</v>
      </c>
      <c r="C42" s="19">
        <v>0</v>
      </c>
      <c r="D42" s="19">
        <v>0</v>
      </c>
      <c r="E42" s="19">
        <f t="shared" si="1"/>
        <v>0</v>
      </c>
      <c r="F42" s="19">
        <v>0</v>
      </c>
      <c r="G42" s="19">
        <v>0</v>
      </c>
      <c r="H42" s="19">
        <f t="shared" si="7"/>
        <v>0</v>
      </c>
      <c r="I42" s="19">
        <f t="shared" si="3"/>
        <v>0</v>
      </c>
      <c r="J42" s="19">
        <f t="shared" si="4"/>
        <v>0</v>
      </c>
      <c r="K42" s="19">
        <f t="shared" si="14"/>
        <v>0</v>
      </c>
    </row>
    <row r="43" spans="2:11" s="17" customFormat="1" ht="13.15" customHeight="1">
      <c r="B43" s="45" t="s">
        <v>43</v>
      </c>
      <c r="C43" s="22">
        <f t="shared" ref="C43:H43" si="15">SUM(C44:C45)</f>
        <v>0</v>
      </c>
      <c r="D43" s="22">
        <f t="shared" si="15"/>
        <v>0</v>
      </c>
      <c r="E43" s="22">
        <f t="shared" si="15"/>
        <v>0</v>
      </c>
      <c r="F43" s="22">
        <f t="shared" si="15"/>
        <v>0</v>
      </c>
      <c r="G43" s="22">
        <f t="shared" si="15"/>
        <v>0</v>
      </c>
      <c r="H43" s="22">
        <f t="shared" si="15"/>
        <v>0</v>
      </c>
      <c r="I43" s="22">
        <f t="shared" si="3"/>
        <v>0</v>
      </c>
      <c r="J43" s="22">
        <f t="shared" si="4"/>
        <v>0</v>
      </c>
      <c r="K43" s="22">
        <f>SUM(K44:K45)</f>
        <v>0</v>
      </c>
    </row>
    <row r="44" spans="2:11" ht="13.15" customHeight="1">
      <c r="B44" s="27" t="s">
        <v>44</v>
      </c>
      <c r="C44" s="21">
        <v>0</v>
      </c>
      <c r="D44" s="21">
        <v>0</v>
      </c>
      <c r="E44" s="21">
        <f t="shared" si="1"/>
        <v>0</v>
      </c>
      <c r="F44" s="21">
        <v>0</v>
      </c>
      <c r="G44" s="21">
        <v>0</v>
      </c>
      <c r="H44" s="21">
        <f t="shared" si="7"/>
        <v>0</v>
      </c>
      <c r="I44" s="21">
        <f t="shared" si="3"/>
        <v>0</v>
      </c>
      <c r="J44" s="21">
        <f t="shared" si="4"/>
        <v>0</v>
      </c>
      <c r="K44" s="21">
        <f t="shared" ref="K44:K45" si="16">+I44-J44</f>
        <v>0</v>
      </c>
    </row>
    <row r="45" spans="2:11" s="6" customFormat="1" ht="13.15" customHeight="1">
      <c r="B45" s="30" t="s">
        <v>45</v>
      </c>
      <c r="C45" s="19">
        <v>0</v>
      </c>
      <c r="D45" s="19">
        <v>0</v>
      </c>
      <c r="E45" s="19">
        <f t="shared" si="1"/>
        <v>0</v>
      </c>
      <c r="F45" s="19">
        <v>0</v>
      </c>
      <c r="G45" s="19">
        <v>0</v>
      </c>
      <c r="H45" s="19">
        <f t="shared" si="7"/>
        <v>0</v>
      </c>
      <c r="I45" s="19">
        <f t="shared" si="3"/>
        <v>0</v>
      </c>
      <c r="J45" s="19">
        <f t="shared" si="4"/>
        <v>0</v>
      </c>
      <c r="K45" s="19">
        <f t="shared" si="16"/>
        <v>0</v>
      </c>
    </row>
    <row r="46" spans="2:11" s="17" customFormat="1" ht="13.15" customHeight="1">
      <c r="B46" s="45" t="s">
        <v>46</v>
      </c>
      <c r="C46" s="22">
        <f t="shared" ref="C46:H46" si="17">SUM(C47:C49)</f>
        <v>0</v>
      </c>
      <c r="D46" s="22">
        <f t="shared" si="17"/>
        <v>0</v>
      </c>
      <c r="E46" s="22">
        <f t="shared" si="17"/>
        <v>0</v>
      </c>
      <c r="F46" s="22">
        <f t="shared" si="17"/>
        <v>0</v>
      </c>
      <c r="G46" s="22">
        <f t="shared" si="17"/>
        <v>0</v>
      </c>
      <c r="H46" s="22">
        <f t="shared" si="17"/>
        <v>0</v>
      </c>
      <c r="I46" s="22">
        <f t="shared" si="3"/>
        <v>0</v>
      </c>
      <c r="J46" s="22">
        <f t="shared" si="4"/>
        <v>0</v>
      </c>
      <c r="K46" s="22">
        <f>SUM(K47:K49)</f>
        <v>0</v>
      </c>
    </row>
    <row r="47" spans="2:11" ht="13.15" customHeight="1">
      <c r="B47" s="27" t="s">
        <v>47</v>
      </c>
      <c r="C47" s="21">
        <v>0</v>
      </c>
      <c r="D47" s="21">
        <v>0</v>
      </c>
      <c r="E47" s="21">
        <f t="shared" si="1"/>
        <v>0</v>
      </c>
      <c r="F47" s="21">
        <v>0</v>
      </c>
      <c r="G47" s="21">
        <v>0</v>
      </c>
      <c r="H47" s="21">
        <f t="shared" si="7"/>
        <v>0</v>
      </c>
      <c r="I47" s="21">
        <f t="shared" si="3"/>
        <v>0</v>
      </c>
      <c r="J47" s="21">
        <f t="shared" si="4"/>
        <v>0</v>
      </c>
      <c r="K47" s="21">
        <f t="shared" ref="K47:K49" si="18">+I47-J47</f>
        <v>0</v>
      </c>
    </row>
    <row r="48" spans="2:11" s="6" customFormat="1" ht="13.15" customHeight="1">
      <c r="B48" s="30" t="s">
        <v>48</v>
      </c>
      <c r="C48" s="19">
        <v>0</v>
      </c>
      <c r="D48" s="19">
        <v>0</v>
      </c>
      <c r="E48" s="19">
        <f t="shared" si="1"/>
        <v>0</v>
      </c>
      <c r="F48" s="19">
        <v>0</v>
      </c>
      <c r="G48" s="19">
        <v>0</v>
      </c>
      <c r="H48" s="19">
        <f t="shared" si="7"/>
        <v>0</v>
      </c>
      <c r="I48" s="19">
        <f t="shared" si="3"/>
        <v>0</v>
      </c>
      <c r="J48" s="19">
        <f t="shared" si="4"/>
        <v>0</v>
      </c>
      <c r="K48" s="19">
        <f t="shared" si="18"/>
        <v>0</v>
      </c>
    </row>
    <row r="49" spans="2:11" ht="13.15" customHeight="1">
      <c r="B49" s="27" t="s">
        <v>40</v>
      </c>
      <c r="C49" s="21">
        <v>0</v>
      </c>
      <c r="D49" s="21">
        <v>0</v>
      </c>
      <c r="E49" s="21">
        <f t="shared" si="1"/>
        <v>0</v>
      </c>
      <c r="F49" s="21">
        <v>0</v>
      </c>
      <c r="G49" s="21">
        <v>0</v>
      </c>
      <c r="H49" s="21">
        <f t="shared" si="7"/>
        <v>0</v>
      </c>
      <c r="I49" s="21">
        <f t="shared" si="3"/>
        <v>0</v>
      </c>
      <c r="J49" s="21">
        <f t="shared" si="4"/>
        <v>0</v>
      </c>
      <c r="K49" s="21">
        <f t="shared" si="18"/>
        <v>0</v>
      </c>
    </row>
    <row r="50" spans="2:11" s="17" customFormat="1" ht="13.15" customHeight="1">
      <c r="B50" s="47" t="s">
        <v>49</v>
      </c>
      <c r="C50" s="23">
        <f>C5+C9+C28+C37+C40+C43+C46</f>
        <v>11443253792</v>
      </c>
      <c r="D50" s="23">
        <f t="shared" ref="D50:K50" si="19">D5+D9+D28+D37+D40+D43+D46</f>
        <v>11832067190</v>
      </c>
      <c r="E50" s="23">
        <f>E5+E9+E28+E37+E40+E43+E46</f>
        <v>-388813398</v>
      </c>
      <c r="F50" s="23">
        <f t="shared" si="19"/>
        <v>0</v>
      </c>
      <c r="G50" s="23">
        <f t="shared" si="19"/>
        <v>0</v>
      </c>
      <c r="H50" s="23">
        <f t="shared" si="19"/>
        <v>0</v>
      </c>
      <c r="I50" s="23">
        <f t="shared" si="19"/>
        <v>11443253792</v>
      </c>
      <c r="J50" s="23">
        <f t="shared" si="19"/>
        <v>11832067190</v>
      </c>
      <c r="K50" s="23">
        <f t="shared" si="19"/>
        <v>-388813398</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87E-BE56-48A6-BEB6-B043732AED34}">
  <dimension ref="B1:D64"/>
  <sheetViews>
    <sheetView showGridLines="0" zoomScaleNormal="100" zoomScaleSheetLayoutView="100" workbookViewId="0">
      <pane ySplit="2" topLeftCell="A54" activePane="bottomLeft" state="frozen"/>
      <selection pane="bottomLeft" activeCell="D68" sqref="D68"/>
    </sheetView>
  </sheetViews>
  <sheetFormatPr baseColWidth="10" defaultColWidth="42.28515625" defaultRowHeight="18.75"/>
  <cols>
    <col min="1" max="1" width="12.28515625" style="98" customWidth="1"/>
    <col min="2" max="2" width="42.85546875" style="98" bestFit="1" customWidth="1"/>
    <col min="3" max="3" width="8.7109375" style="98" bestFit="1" customWidth="1"/>
    <col min="4" max="4" width="42.28515625" style="98" bestFit="1" customWidth="1"/>
    <col min="5" max="16384" width="42.28515625" style="98"/>
  </cols>
  <sheetData>
    <row r="1" spans="2:4" ht="36" customHeight="1">
      <c r="B1" s="413" t="s">
        <v>78</v>
      </c>
      <c r="C1" s="413"/>
      <c r="D1" s="413"/>
    </row>
    <row r="2" spans="2:4" ht="19.5" thickBot="1">
      <c r="B2" s="131" t="s">
        <v>79</v>
      </c>
      <c r="C2" s="131" t="s">
        <v>80</v>
      </c>
      <c r="D2" s="131" t="s">
        <v>81</v>
      </c>
    </row>
    <row r="3" spans="2:4" ht="75.75" thickBot="1">
      <c r="B3" s="99" t="s">
        <v>82</v>
      </c>
      <c r="C3" s="100" t="s">
        <v>83</v>
      </c>
      <c r="D3" s="101" t="s">
        <v>84</v>
      </c>
    </row>
    <row r="4" spans="2:4" ht="75.75" thickBot="1">
      <c r="B4" s="101" t="s">
        <v>85</v>
      </c>
      <c r="C4" s="100" t="s">
        <v>83</v>
      </c>
      <c r="D4" s="101" t="s">
        <v>86</v>
      </c>
    </row>
    <row r="5" spans="2:4" ht="75.75" thickBot="1">
      <c r="B5" s="99" t="s">
        <v>87</v>
      </c>
      <c r="C5" s="100" t="s">
        <v>88</v>
      </c>
      <c r="D5" s="101" t="s">
        <v>89</v>
      </c>
    </row>
    <row r="6" spans="2:4" ht="113.25" thickBot="1">
      <c r="B6" s="99" t="s">
        <v>90</v>
      </c>
      <c r="C6" s="100" t="s">
        <v>88</v>
      </c>
      <c r="D6" s="101" t="s">
        <v>91</v>
      </c>
    </row>
    <row r="7" spans="2:4" ht="38.25" thickBot="1">
      <c r="B7" s="99" t="s">
        <v>92</v>
      </c>
      <c r="C7" s="100" t="s">
        <v>83</v>
      </c>
      <c r="D7" s="101" t="s">
        <v>93</v>
      </c>
    </row>
    <row r="8" spans="2:4" ht="57" thickBot="1">
      <c r="B8" s="99" t="s">
        <v>94</v>
      </c>
      <c r="C8" s="100" t="s">
        <v>88</v>
      </c>
      <c r="D8" s="101" t="s">
        <v>95</v>
      </c>
    </row>
    <row r="9" spans="2:4" ht="75.75" thickBot="1">
      <c r="B9" s="99" t="s">
        <v>96</v>
      </c>
      <c r="C9" s="100" t="s">
        <v>97</v>
      </c>
      <c r="D9" s="101" t="s">
        <v>98</v>
      </c>
    </row>
    <row r="10" spans="2:4" ht="75.75" thickBot="1">
      <c r="B10" s="99" t="s">
        <v>99</v>
      </c>
      <c r="C10" s="100" t="s">
        <v>97</v>
      </c>
      <c r="D10" s="101" t="s">
        <v>100</v>
      </c>
    </row>
    <row r="11" spans="2:4" ht="38.25" thickBot="1">
      <c r="B11" s="99" t="s">
        <v>101</v>
      </c>
      <c r="C11" s="100" t="s">
        <v>83</v>
      </c>
      <c r="D11" s="101" t="s">
        <v>102</v>
      </c>
    </row>
    <row r="12" spans="2:4" ht="75.75" thickBot="1">
      <c r="B12" s="99" t="s">
        <v>103</v>
      </c>
      <c r="C12" s="100" t="s">
        <v>88</v>
      </c>
      <c r="D12" s="101" t="s">
        <v>104</v>
      </c>
    </row>
    <row r="13" spans="2:4" ht="38.25" thickBot="1">
      <c r="B13" s="99" t="s">
        <v>105</v>
      </c>
      <c r="C13" s="100" t="s">
        <v>83</v>
      </c>
      <c r="D13" s="101" t="s">
        <v>106</v>
      </c>
    </row>
    <row r="14" spans="2:4" ht="57" thickBot="1">
      <c r="B14" s="99" t="s">
        <v>107</v>
      </c>
      <c r="C14" s="100" t="s">
        <v>88</v>
      </c>
      <c r="D14" s="101" t="s">
        <v>108</v>
      </c>
    </row>
    <row r="15" spans="2:4" ht="75.75" thickBot="1">
      <c r="B15" s="99" t="s">
        <v>109</v>
      </c>
      <c r="C15" s="100" t="s">
        <v>97</v>
      </c>
      <c r="D15" s="101" t="s">
        <v>110</v>
      </c>
    </row>
    <row r="16" spans="2:4" ht="132" thickBot="1">
      <c r="B16" s="99" t="s">
        <v>111</v>
      </c>
      <c r="C16" s="100" t="s">
        <v>97</v>
      </c>
      <c r="D16" s="101" t="s">
        <v>110</v>
      </c>
    </row>
    <row r="17" spans="2:4" ht="57" thickBot="1">
      <c r="B17" s="99" t="s">
        <v>112</v>
      </c>
      <c r="C17" s="100" t="s">
        <v>97</v>
      </c>
      <c r="D17" s="101" t="s">
        <v>113</v>
      </c>
    </row>
    <row r="18" spans="2:4" ht="169.5" thickBot="1">
      <c r="B18" s="99" t="s">
        <v>114</v>
      </c>
      <c r="C18" s="100" t="s">
        <v>97</v>
      </c>
      <c r="D18" s="101" t="s">
        <v>115</v>
      </c>
    </row>
    <row r="19" spans="2:4" ht="38.25" thickBot="1">
      <c r="B19" s="99" t="s">
        <v>116</v>
      </c>
      <c r="C19" s="100" t="s">
        <v>97</v>
      </c>
      <c r="D19" s="101" t="s">
        <v>117</v>
      </c>
    </row>
    <row r="20" spans="2:4" ht="57" thickBot="1">
      <c r="B20" s="99" t="s">
        <v>118</v>
      </c>
      <c r="C20" s="100" t="s">
        <v>97</v>
      </c>
      <c r="D20" s="101" t="s">
        <v>117</v>
      </c>
    </row>
    <row r="21" spans="2:4" ht="94.5" thickBot="1">
      <c r="B21" s="99" t="s">
        <v>119</v>
      </c>
      <c r="C21" s="100" t="s">
        <v>83</v>
      </c>
      <c r="D21" s="101" t="s">
        <v>120</v>
      </c>
    </row>
    <row r="22" spans="2:4" ht="38.25" thickBot="1">
      <c r="B22" s="99" t="s">
        <v>121</v>
      </c>
      <c r="C22" s="100" t="s">
        <v>97</v>
      </c>
      <c r="D22" s="101" t="s">
        <v>122</v>
      </c>
    </row>
    <row r="23" spans="2:4" ht="38.25" thickBot="1">
      <c r="B23" s="99" t="s">
        <v>123</v>
      </c>
      <c r="C23" s="100" t="s">
        <v>97</v>
      </c>
      <c r="D23" s="101" t="s">
        <v>124</v>
      </c>
    </row>
    <row r="24" spans="2:4" ht="75.75" thickBot="1">
      <c r="B24" s="99" t="s">
        <v>125</v>
      </c>
      <c r="C24" s="100" t="s">
        <v>83</v>
      </c>
      <c r="D24" s="101" t="s">
        <v>126</v>
      </c>
    </row>
    <row r="25" spans="2:4" ht="57" thickBot="1">
      <c r="B25" s="99" t="s">
        <v>127</v>
      </c>
      <c r="C25" s="100" t="s">
        <v>88</v>
      </c>
      <c r="D25" s="101" t="s">
        <v>128</v>
      </c>
    </row>
    <row r="26" spans="2:4" ht="57" thickBot="1">
      <c r="B26" s="99" t="s">
        <v>129</v>
      </c>
      <c r="C26" s="100" t="s">
        <v>83</v>
      </c>
      <c r="D26" s="101" t="s">
        <v>130</v>
      </c>
    </row>
    <row r="27" spans="2:4" ht="57" thickBot="1">
      <c r="B27" s="99" t="s">
        <v>131</v>
      </c>
      <c r="C27" s="100" t="s">
        <v>97</v>
      </c>
      <c r="D27" s="101" t="s">
        <v>132</v>
      </c>
    </row>
    <row r="28" spans="2:4" ht="57" thickBot="1">
      <c r="B28" s="99" t="s">
        <v>133</v>
      </c>
      <c r="C28" s="100" t="s">
        <v>88</v>
      </c>
      <c r="D28" s="101" t="s">
        <v>134</v>
      </c>
    </row>
    <row r="29" spans="2:4" ht="38.25" thickBot="1">
      <c r="B29" s="99" t="s">
        <v>135</v>
      </c>
      <c r="C29" s="100" t="s">
        <v>88</v>
      </c>
      <c r="D29" s="101" t="s">
        <v>136</v>
      </c>
    </row>
    <row r="30" spans="2:4" ht="38.25" thickBot="1">
      <c r="B30" s="99" t="s">
        <v>137</v>
      </c>
      <c r="C30" s="100" t="s">
        <v>88</v>
      </c>
      <c r="D30" s="101" t="s">
        <v>138</v>
      </c>
    </row>
    <row r="31" spans="2:4" ht="75.75" thickBot="1">
      <c r="B31" s="99" t="s">
        <v>139</v>
      </c>
      <c r="C31" s="100" t="s">
        <v>88</v>
      </c>
      <c r="D31" s="101" t="s">
        <v>140</v>
      </c>
    </row>
    <row r="32" spans="2:4" ht="38.25" thickBot="1">
      <c r="B32" s="99" t="s">
        <v>141</v>
      </c>
      <c r="C32" s="100" t="s">
        <v>97</v>
      </c>
      <c r="D32" s="101" t="s">
        <v>110</v>
      </c>
    </row>
    <row r="33" spans="2:4" ht="57" thickBot="1">
      <c r="B33" s="99" t="s">
        <v>142</v>
      </c>
      <c r="C33" s="100" t="s">
        <v>143</v>
      </c>
      <c r="D33" s="101" t="s">
        <v>144</v>
      </c>
    </row>
    <row r="34" spans="2:4" ht="57" thickBot="1">
      <c r="B34" s="99" t="s">
        <v>145</v>
      </c>
      <c r="C34" s="100" t="s">
        <v>88</v>
      </c>
      <c r="D34" s="101" t="s">
        <v>146</v>
      </c>
    </row>
    <row r="35" spans="2:4" ht="38.25" thickBot="1">
      <c r="B35" s="99" t="s">
        <v>147</v>
      </c>
      <c r="C35" s="100" t="s">
        <v>83</v>
      </c>
      <c r="D35" s="101" t="s">
        <v>148</v>
      </c>
    </row>
    <row r="36" spans="2:4" ht="38.25" thickBot="1">
      <c r="B36" s="99" t="s">
        <v>149</v>
      </c>
      <c r="C36" s="100" t="s">
        <v>83</v>
      </c>
      <c r="D36" s="101" t="s">
        <v>150</v>
      </c>
    </row>
    <row r="37" spans="2:4" ht="38.25" thickBot="1">
      <c r="B37" s="99" t="s">
        <v>151</v>
      </c>
      <c r="C37" s="100" t="s">
        <v>83</v>
      </c>
      <c r="D37" s="101" t="s">
        <v>152</v>
      </c>
    </row>
    <row r="38" spans="2:4" ht="19.5" thickBot="1">
      <c r="B38" s="99" t="s">
        <v>153</v>
      </c>
      <c r="C38" s="100" t="s">
        <v>83</v>
      </c>
      <c r="D38" s="101" t="s">
        <v>154</v>
      </c>
    </row>
    <row r="39" spans="2:4" ht="19.5" thickBot="1">
      <c r="B39" s="99" t="s">
        <v>155</v>
      </c>
      <c r="C39" s="100" t="s">
        <v>97</v>
      </c>
      <c r="D39" s="101" t="s">
        <v>156</v>
      </c>
    </row>
    <row r="40" spans="2:4" ht="38.25" thickBot="1">
      <c r="B40" s="99" t="s">
        <v>157</v>
      </c>
      <c r="C40" s="100" t="s">
        <v>88</v>
      </c>
      <c r="D40" s="101" t="s">
        <v>158</v>
      </c>
    </row>
    <row r="41" spans="2:4" ht="57" thickBot="1">
      <c r="B41" s="99" t="s">
        <v>159</v>
      </c>
      <c r="C41" s="100" t="s">
        <v>97</v>
      </c>
      <c r="D41" s="101" t="s">
        <v>160</v>
      </c>
    </row>
    <row r="42" spans="2:4" ht="38.25" thickBot="1">
      <c r="B42" s="99" t="s">
        <v>161</v>
      </c>
      <c r="C42" s="100" t="s">
        <v>88</v>
      </c>
      <c r="D42" s="101" t="s">
        <v>162</v>
      </c>
    </row>
    <row r="43" spans="2:4" ht="19.5" thickBot="1">
      <c r="B43" s="99" t="s">
        <v>163</v>
      </c>
      <c r="C43" s="100" t="s">
        <v>83</v>
      </c>
      <c r="D43" s="101" t="s">
        <v>164</v>
      </c>
    </row>
    <row r="44" spans="2:4" ht="38.25" thickBot="1">
      <c r="B44" s="99" t="s">
        <v>165</v>
      </c>
      <c r="C44" s="100" t="s">
        <v>83</v>
      </c>
      <c r="D44" s="101" t="s">
        <v>166</v>
      </c>
    </row>
    <row r="45" spans="2:4" ht="38.25" thickBot="1">
      <c r="B45" s="99" t="s">
        <v>167</v>
      </c>
      <c r="C45" s="100" t="s">
        <v>83</v>
      </c>
      <c r="D45" s="101" t="s">
        <v>168</v>
      </c>
    </row>
    <row r="46" spans="2:4" ht="38.25" thickBot="1">
      <c r="B46" s="99" t="s">
        <v>169</v>
      </c>
      <c r="C46" s="100" t="s">
        <v>97</v>
      </c>
      <c r="D46" s="101" t="s">
        <v>160</v>
      </c>
    </row>
    <row r="47" spans="2:4" ht="57" thickBot="1">
      <c r="B47" s="99" t="s">
        <v>170</v>
      </c>
      <c r="C47" s="100" t="s">
        <v>97</v>
      </c>
      <c r="D47" s="101" t="s">
        <v>160</v>
      </c>
    </row>
    <row r="48" spans="2:4" ht="57" thickBot="1">
      <c r="B48" s="99" t="s">
        <v>171</v>
      </c>
      <c r="C48" s="100" t="s">
        <v>97</v>
      </c>
      <c r="D48" s="101" t="s">
        <v>160</v>
      </c>
    </row>
    <row r="49" spans="2:4" ht="94.5" thickBot="1">
      <c r="B49" s="99" t="s">
        <v>172</v>
      </c>
      <c r="C49" s="100" t="s">
        <v>97</v>
      </c>
      <c r="D49" s="101" t="s">
        <v>110</v>
      </c>
    </row>
    <row r="50" spans="2:4" ht="57" thickBot="1">
      <c r="B50" s="99" t="s">
        <v>173</v>
      </c>
      <c r="C50" s="100" t="s">
        <v>97</v>
      </c>
      <c r="D50" s="101" t="s">
        <v>160</v>
      </c>
    </row>
    <row r="51" spans="2:4" ht="57" thickBot="1">
      <c r="B51" s="99" t="s">
        <v>174</v>
      </c>
      <c r="C51" s="100" t="s">
        <v>97</v>
      </c>
      <c r="D51" s="101" t="s">
        <v>160</v>
      </c>
    </row>
    <row r="52" spans="2:4" ht="38.25" thickBot="1">
      <c r="B52" s="99" t="s">
        <v>175</v>
      </c>
      <c r="C52" s="100" t="s">
        <v>97</v>
      </c>
      <c r="D52" s="101" t="s">
        <v>176</v>
      </c>
    </row>
    <row r="53" spans="2:4" ht="38.25" thickBot="1">
      <c r="B53" s="99" t="s">
        <v>177</v>
      </c>
      <c r="C53" s="414" t="s">
        <v>97</v>
      </c>
      <c r="D53" s="415" t="s">
        <v>178</v>
      </c>
    </row>
    <row r="54" spans="2:4" ht="38.25" thickBot="1">
      <c r="B54" s="99" t="s">
        <v>179</v>
      </c>
      <c r="C54" s="414"/>
      <c r="D54" s="415"/>
    </row>
    <row r="55" spans="2:4" ht="38.25" thickBot="1">
      <c r="B55" s="99" t="s">
        <v>180</v>
      </c>
      <c r="C55" s="414"/>
      <c r="D55" s="415"/>
    </row>
    <row r="56" spans="2:4" ht="38.25" thickBot="1">
      <c r="B56" s="99" t="s">
        <v>181</v>
      </c>
      <c r="C56" s="100" t="s">
        <v>83</v>
      </c>
      <c r="D56" s="101" t="s">
        <v>182</v>
      </c>
    </row>
    <row r="57" spans="2:4" ht="38.25" thickBot="1">
      <c r="B57" s="99" t="s">
        <v>183</v>
      </c>
      <c r="C57" s="100" t="s">
        <v>97</v>
      </c>
      <c r="D57" s="101" t="s">
        <v>178</v>
      </c>
    </row>
    <row r="58" spans="2:4" ht="75.75" thickBot="1">
      <c r="B58" s="99" t="s">
        <v>184</v>
      </c>
      <c r="C58" s="100" t="s">
        <v>97</v>
      </c>
      <c r="D58" s="101" t="s">
        <v>185</v>
      </c>
    </row>
    <row r="59" spans="2:4" ht="38.25" thickBot="1">
      <c r="B59" s="99" t="s">
        <v>186</v>
      </c>
      <c r="C59" s="100" t="s">
        <v>83</v>
      </c>
      <c r="D59" s="101" t="s">
        <v>187</v>
      </c>
    </row>
    <row r="60" spans="2:4" ht="57" thickBot="1">
      <c r="B60" s="99" t="s">
        <v>188</v>
      </c>
      <c r="C60" s="100" t="s">
        <v>83</v>
      </c>
      <c r="D60" s="101" t="s">
        <v>189</v>
      </c>
    </row>
    <row r="61" spans="2:4" ht="38.25" thickBot="1">
      <c r="B61" s="99" t="s">
        <v>190</v>
      </c>
      <c r="C61" s="100" t="s">
        <v>83</v>
      </c>
      <c r="D61" s="101" t="s">
        <v>191</v>
      </c>
    </row>
    <row r="62" spans="2:4" ht="38.25" thickBot="1">
      <c r="B62" s="99" t="s">
        <v>192</v>
      </c>
      <c r="C62" s="100" t="s">
        <v>97</v>
      </c>
      <c r="D62" s="101" t="s">
        <v>110</v>
      </c>
    </row>
    <row r="63" spans="2:4" ht="19.5" thickBot="1">
      <c r="B63" s="99" t="s">
        <v>193</v>
      </c>
      <c r="C63" s="416" t="s">
        <v>194</v>
      </c>
      <c r="D63" s="416"/>
    </row>
    <row r="64" spans="2:4" ht="18.600000000000001" customHeight="1" thickBot="1">
      <c r="B64" s="417" t="s">
        <v>17548</v>
      </c>
      <c r="C64" s="418"/>
      <c r="D64" s="419"/>
    </row>
  </sheetData>
  <mergeCells count="5">
    <mergeCell ref="B1:D1"/>
    <mergeCell ref="C53:C55"/>
    <mergeCell ref="D53:D55"/>
    <mergeCell ref="C63:D63"/>
    <mergeCell ref="B64:D64"/>
  </mergeCells>
  <pageMargins left="0.70866141732283472" right="0.70866141732283472" top="0.74803149606299213" bottom="0.74803149606299213" header="0.31496062992125984" footer="0.31496062992125984"/>
  <pageSetup paperSize="9" scale="93"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50"/>
  <sheetViews>
    <sheetView showGridLines="0" zoomScaleNormal="100" workbookViewId="0">
      <pane ySplit="4" topLeftCell="A47"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28.5703125" style="9" customWidth="1"/>
    <col min="3" max="3" width="14.85546875" style="7" customWidth="1"/>
    <col min="4" max="4" width="16.140625" style="7" customWidth="1"/>
    <col min="5" max="5" width="13.42578125" style="7" customWidth="1"/>
    <col min="6" max="6" width="13.42578125" style="7" bestFit="1" customWidth="1"/>
    <col min="7" max="7" width="17.140625" style="7" customWidth="1"/>
    <col min="8" max="8" width="14.42578125" style="7" customWidth="1"/>
    <col min="9" max="9" width="16.28515625" style="7" bestFit="1" customWidth="1"/>
    <col min="10" max="10" width="17.85546875" style="7" customWidth="1"/>
    <col min="11" max="11" width="18.7109375" style="7" customWidth="1"/>
    <col min="12" max="16384" width="11.5703125" style="5"/>
  </cols>
  <sheetData>
    <row r="1" spans="1:11" ht="13.15" customHeight="1">
      <c r="A1" s="5" t="s">
        <v>75</v>
      </c>
      <c r="B1" s="9" t="s">
        <v>64</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81" t="s">
        <v>7</v>
      </c>
      <c r="C5" s="55">
        <f t="shared" ref="C5:J5" si="0">SUM(C6:C8)</f>
        <v>25000000</v>
      </c>
      <c r="D5" s="55">
        <f t="shared" si="0"/>
        <v>25000000</v>
      </c>
      <c r="E5" s="55">
        <f t="shared" si="0"/>
        <v>0</v>
      </c>
      <c r="F5" s="55">
        <f t="shared" si="0"/>
        <v>0</v>
      </c>
      <c r="G5" s="70">
        <f t="shared" si="0"/>
        <v>0</v>
      </c>
      <c r="H5" s="55">
        <f t="shared" si="0"/>
        <v>0</v>
      </c>
      <c r="I5" s="55">
        <f t="shared" si="0"/>
        <v>25000000</v>
      </c>
      <c r="J5" s="70">
        <f t="shared" si="0"/>
        <v>25000000</v>
      </c>
      <c r="K5" s="70">
        <f>SUM(K6:K8)</f>
        <v>0</v>
      </c>
    </row>
    <row r="6" spans="1:11" ht="13.15" customHeight="1">
      <c r="B6" s="51" t="s">
        <v>8</v>
      </c>
      <c r="C6" s="35">
        <v>0</v>
      </c>
      <c r="D6" s="35">
        <v>0</v>
      </c>
      <c r="E6" s="35">
        <f>+C6-D6</f>
        <v>0</v>
      </c>
      <c r="F6" s="35">
        <v>0</v>
      </c>
      <c r="G6" s="35">
        <v>0</v>
      </c>
      <c r="H6" s="35">
        <f>+F6-G6</f>
        <v>0</v>
      </c>
      <c r="I6" s="35">
        <f>F6+C6</f>
        <v>0</v>
      </c>
      <c r="J6" s="35">
        <f>G6+D6</f>
        <v>0</v>
      </c>
      <c r="K6" s="35">
        <f>+I6-J6</f>
        <v>0</v>
      </c>
    </row>
    <row r="7" spans="1:11" s="6" customFormat="1" ht="13.15" customHeight="1">
      <c r="B7" s="52" t="s">
        <v>9</v>
      </c>
      <c r="C7" s="40">
        <v>0</v>
      </c>
      <c r="D7" s="40">
        <v>0</v>
      </c>
      <c r="E7" s="40">
        <f t="shared" ref="E7:E49" si="1">+C7-D7</f>
        <v>0</v>
      </c>
      <c r="F7" s="40">
        <v>0</v>
      </c>
      <c r="G7" s="40">
        <v>0</v>
      </c>
      <c r="H7" s="40">
        <f t="shared" ref="H7:H8" si="2">+F7-G7</f>
        <v>0</v>
      </c>
      <c r="I7" s="40">
        <f t="shared" ref="I7:J49" si="3">F7+C7</f>
        <v>0</v>
      </c>
      <c r="J7" s="40">
        <f t="shared" si="3"/>
        <v>0</v>
      </c>
      <c r="K7" s="40">
        <f t="shared" ref="K7:K8" si="4">+I7-J7</f>
        <v>0</v>
      </c>
    </row>
    <row r="8" spans="1:11" ht="13.15" customHeight="1">
      <c r="B8" s="51" t="s">
        <v>10</v>
      </c>
      <c r="C8" s="35">
        <v>25000000</v>
      </c>
      <c r="D8" s="35">
        <v>25000000</v>
      </c>
      <c r="E8" s="35">
        <f t="shared" si="1"/>
        <v>0</v>
      </c>
      <c r="F8" s="35">
        <v>0</v>
      </c>
      <c r="G8" s="35">
        <v>0</v>
      </c>
      <c r="H8" s="35">
        <f t="shared" si="2"/>
        <v>0</v>
      </c>
      <c r="I8" s="35">
        <f t="shared" si="3"/>
        <v>25000000</v>
      </c>
      <c r="J8" s="35">
        <f t="shared" si="3"/>
        <v>25000000</v>
      </c>
      <c r="K8" s="35">
        <f t="shared" si="4"/>
        <v>0</v>
      </c>
    </row>
    <row r="9" spans="1:11" s="17" customFormat="1" ht="13.15" customHeight="1">
      <c r="B9" s="81" t="s">
        <v>11</v>
      </c>
      <c r="C9" s="55">
        <f t="shared" ref="C9:G9" si="5">SUM(C10:C27)</f>
        <v>6466428250</v>
      </c>
      <c r="D9" s="55">
        <f t="shared" si="5"/>
        <v>6006025362</v>
      </c>
      <c r="E9" s="55">
        <f>SUM(E10:E27)</f>
        <v>460402888</v>
      </c>
      <c r="F9" s="55">
        <f t="shared" si="5"/>
        <v>-141258848</v>
      </c>
      <c r="G9" s="55">
        <f t="shared" si="5"/>
        <v>0</v>
      </c>
      <c r="H9" s="55">
        <f>SUM(H10:H27)</f>
        <v>-141258848</v>
      </c>
      <c r="I9" s="55">
        <f t="shared" si="3"/>
        <v>6325169402</v>
      </c>
      <c r="J9" s="55">
        <f t="shared" si="3"/>
        <v>6006025362</v>
      </c>
      <c r="K9" s="55">
        <f>SUM(K10:K27)</f>
        <v>319144040</v>
      </c>
    </row>
    <row r="10" spans="1:11" ht="13.15" customHeight="1">
      <c r="B10" s="51" t="s">
        <v>12</v>
      </c>
      <c r="C10" s="35">
        <v>0</v>
      </c>
      <c r="D10" s="35">
        <v>0</v>
      </c>
      <c r="E10" s="35">
        <f t="shared" si="1"/>
        <v>0</v>
      </c>
      <c r="F10" s="35">
        <v>0</v>
      </c>
      <c r="G10" s="35">
        <v>0</v>
      </c>
      <c r="H10" s="35">
        <f t="shared" ref="H10:H49" si="6">+F10-G10</f>
        <v>0</v>
      </c>
      <c r="I10" s="35">
        <f t="shared" si="3"/>
        <v>0</v>
      </c>
      <c r="J10" s="35">
        <f t="shared" si="3"/>
        <v>0</v>
      </c>
      <c r="K10" s="35">
        <f t="shared" ref="K10:K27" si="7">+I10-J10</f>
        <v>0</v>
      </c>
    </row>
    <row r="11" spans="1:11" s="6" customFormat="1" ht="13.15" customHeight="1">
      <c r="B11" s="52" t="s">
        <v>13</v>
      </c>
      <c r="C11" s="40">
        <v>55000</v>
      </c>
      <c r="D11" s="40">
        <v>590654484</v>
      </c>
      <c r="E11" s="40">
        <f t="shared" si="1"/>
        <v>-590599484</v>
      </c>
      <c r="F11" s="40">
        <v>590654484</v>
      </c>
      <c r="G11" s="40">
        <v>0</v>
      </c>
      <c r="H11" s="40">
        <f t="shared" si="6"/>
        <v>590654484</v>
      </c>
      <c r="I11" s="40">
        <f t="shared" si="3"/>
        <v>590709484</v>
      </c>
      <c r="J11" s="40">
        <f t="shared" si="3"/>
        <v>590654484</v>
      </c>
      <c r="K11" s="40">
        <f t="shared" si="7"/>
        <v>55000</v>
      </c>
    </row>
    <row r="12" spans="1:11" ht="13.15" customHeight="1">
      <c r="B12" s="51" t="s">
        <v>14</v>
      </c>
      <c r="C12" s="35">
        <v>0</v>
      </c>
      <c r="D12" s="35">
        <v>0</v>
      </c>
      <c r="E12" s="35">
        <f t="shared" si="1"/>
        <v>0</v>
      </c>
      <c r="F12" s="35">
        <v>0</v>
      </c>
      <c r="G12" s="35">
        <v>0</v>
      </c>
      <c r="H12" s="35">
        <f t="shared" si="6"/>
        <v>0</v>
      </c>
      <c r="I12" s="35">
        <f t="shared" si="3"/>
        <v>0</v>
      </c>
      <c r="J12" s="35">
        <f t="shared" si="3"/>
        <v>0</v>
      </c>
      <c r="K12" s="35">
        <f t="shared" si="7"/>
        <v>0</v>
      </c>
    </row>
    <row r="13" spans="1:11" s="6" customFormat="1" ht="13.15" customHeight="1">
      <c r="B13" s="52" t="s">
        <v>15</v>
      </c>
      <c r="C13" s="40">
        <v>2260697372</v>
      </c>
      <c r="D13" s="40">
        <v>2064111000</v>
      </c>
      <c r="E13" s="40">
        <f t="shared" si="1"/>
        <v>196586372</v>
      </c>
      <c r="F13" s="40">
        <v>0</v>
      </c>
      <c r="G13" s="40">
        <v>0</v>
      </c>
      <c r="H13" s="40">
        <f>+F13-G13</f>
        <v>0</v>
      </c>
      <c r="I13" s="40">
        <f t="shared" si="3"/>
        <v>2260697372</v>
      </c>
      <c r="J13" s="40">
        <f t="shared" si="3"/>
        <v>2064111000</v>
      </c>
      <c r="K13" s="40">
        <f t="shared" si="7"/>
        <v>196586372</v>
      </c>
    </row>
    <row r="14" spans="1:11" ht="13.15" customHeight="1">
      <c r="B14" s="51" t="s">
        <v>16</v>
      </c>
      <c r="C14" s="35">
        <v>0</v>
      </c>
      <c r="D14" s="35">
        <v>0</v>
      </c>
      <c r="E14" s="35">
        <f t="shared" si="1"/>
        <v>0</v>
      </c>
      <c r="F14" s="35">
        <v>0</v>
      </c>
      <c r="G14" s="35">
        <v>0</v>
      </c>
      <c r="H14" s="35">
        <f t="shared" si="6"/>
        <v>0</v>
      </c>
      <c r="I14" s="35">
        <f t="shared" si="3"/>
        <v>0</v>
      </c>
      <c r="J14" s="35">
        <f t="shared" si="3"/>
        <v>0</v>
      </c>
      <c r="K14" s="35">
        <f t="shared" si="7"/>
        <v>0</v>
      </c>
    </row>
    <row r="15" spans="1:11" s="6" customFormat="1" ht="13.15" customHeight="1">
      <c r="B15" s="52" t="s">
        <v>17</v>
      </c>
      <c r="C15" s="40">
        <v>964747374</v>
      </c>
      <c r="D15" s="40">
        <v>964747374</v>
      </c>
      <c r="E15" s="40">
        <f t="shared" si="1"/>
        <v>0</v>
      </c>
      <c r="F15" s="40">
        <v>0</v>
      </c>
      <c r="G15" s="40">
        <v>0</v>
      </c>
      <c r="H15" s="40">
        <f t="shared" si="6"/>
        <v>0</v>
      </c>
      <c r="I15" s="40">
        <f t="shared" si="3"/>
        <v>964747374</v>
      </c>
      <c r="J15" s="40">
        <f t="shared" si="3"/>
        <v>964747374</v>
      </c>
      <c r="K15" s="40">
        <f t="shared" si="7"/>
        <v>0</v>
      </c>
    </row>
    <row r="16" spans="1:11" ht="13.15" customHeight="1">
      <c r="B16" s="51" t="s">
        <v>18</v>
      </c>
      <c r="C16" s="35">
        <v>28222418</v>
      </c>
      <c r="D16" s="35">
        <v>24280153</v>
      </c>
      <c r="E16" s="35">
        <f t="shared" si="1"/>
        <v>3942265</v>
      </c>
      <c r="F16" s="35">
        <v>0</v>
      </c>
      <c r="G16" s="35">
        <v>0</v>
      </c>
      <c r="H16" s="35">
        <f t="shared" si="6"/>
        <v>0</v>
      </c>
      <c r="I16" s="35">
        <f t="shared" si="3"/>
        <v>28222418</v>
      </c>
      <c r="J16" s="35">
        <f t="shared" si="3"/>
        <v>24280153</v>
      </c>
      <c r="K16" s="35">
        <f t="shared" si="7"/>
        <v>3942265</v>
      </c>
    </row>
    <row r="17" spans="2:11" s="6" customFormat="1" ht="13.15" customHeight="1">
      <c r="B17" s="52" t="s">
        <v>19</v>
      </c>
      <c r="C17" s="40">
        <v>9437991</v>
      </c>
      <c r="D17" s="40">
        <v>9437991</v>
      </c>
      <c r="E17" s="40">
        <f t="shared" si="1"/>
        <v>0</v>
      </c>
      <c r="F17" s="40">
        <v>0</v>
      </c>
      <c r="G17" s="40">
        <v>0</v>
      </c>
      <c r="H17" s="40">
        <f t="shared" si="6"/>
        <v>0</v>
      </c>
      <c r="I17" s="40">
        <f t="shared" si="3"/>
        <v>9437991</v>
      </c>
      <c r="J17" s="40">
        <f t="shared" si="3"/>
        <v>9437991</v>
      </c>
      <c r="K17" s="40">
        <f t="shared" si="7"/>
        <v>0</v>
      </c>
    </row>
    <row r="18" spans="2:11" ht="13.15" customHeight="1">
      <c r="B18" s="51" t="s">
        <v>20</v>
      </c>
      <c r="C18" s="35">
        <v>98777241</v>
      </c>
      <c r="D18" s="35">
        <v>106605021</v>
      </c>
      <c r="E18" s="35">
        <f t="shared" si="1"/>
        <v>-7827780</v>
      </c>
      <c r="F18" s="35">
        <v>21625710</v>
      </c>
      <c r="G18" s="35">
        <v>0</v>
      </c>
      <c r="H18" s="35">
        <f t="shared" si="6"/>
        <v>21625710</v>
      </c>
      <c r="I18" s="35">
        <f t="shared" si="3"/>
        <v>120402951</v>
      </c>
      <c r="J18" s="35">
        <f t="shared" si="3"/>
        <v>106605021</v>
      </c>
      <c r="K18" s="35">
        <f t="shared" si="7"/>
        <v>13797930</v>
      </c>
    </row>
    <row r="19" spans="2:11" s="6" customFormat="1" ht="13.15" customHeight="1">
      <c r="B19" s="52" t="s">
        <v>21</v>
      </c>
      <c r="C19" s="40">
        <v>9437991</v>
      </c>
      <c r="D19" s="40">
        <v>9437991</v>
      </c>
      <c r="E19" s="40">
        <f t="shared" si="1"/>
        <v>0</v>
      </c>
      <c r="F19" s="40">
        <v>0</v>
      </c>
      <c r="G19" s="40">
        <v>0</v>
      </c>
      <c r="H19" s="40">
        <f t="shared" si="6"/>
        <v>0</v>
      </c>
      <c r="I19" s="40">
        <f t="shared" si="3"/>
        <v>9437991</v>
      </c>
      <c r="J19" s="40">
        <f t="shared" si="3"/>
        <v>9437991</v>
      </c>
      <c r="K19" s="40">
        <f t="shared" si="7"/>
        <v>0</v>
      </c>
    </row>
    <row r="20" spans="2:11" ht="13.15" customHeight="1">
      <c r="B20" s="51" t="s">
        <v>22</v>
      </c>
      <c r="C20" s="35">
        <v>0</v>
      </c>
      <c r="D20" s="35">
        <v>0</v>
      </c>
      <c r="E20" s="35">
        <f t="shared" si="1"/>
        <v>0</v>
      </c>
      <c r="F20" s="35">
        <v>0</v>
      </c>
      <c r="G20" s="35">
        <v>0</v>
      </c>
      <c r="H20" s="35">
        <f t="shared" si="6"/>
        <v>0</v>
      </c>
      <c r="I20" s="35">
        <f t="shared" si="3"/>
        <v>0</v>
      </c>
      <c r="J20" s="35">
        <f t="shared" si="3"/>
        <v>0</v>
      </c>
      <c r="K20" s="35">
        <f t="shared" si="7"/>
        <v>0</v>
      </c>
    </row>
    <row r="21" spans="2:11" s="6" customFormat="1" ht="13.15" customHeight="1">
      <c r="B21" s="52" t="s">
        <v>23</v>
      </c>
      <c r="C21" s="40">
        <v>558889933</v>
      </c>
      <c r="D21" s="40">
        <v>478182360</v>
      </c>
      <c r="E21" s="40">
        <f t="shared" si="1"/>
        <v>80707573</v>
      </c>
      <c r="F21" s="40">
        <v>0</v>
      </c>
      <c r="G21" s="40">
        <v>0</v>
      </c>
      <c r="H21" s="40">
        <f t="shared" si="6"/>
        <v>0</v>
      </c>
      <c r="I21" s="40">
        <f t="shared" si="3"/>
        <v>558889933</v>
      </c>
      <c r="J21" s="40">
        <f t="shared" si="3"/>
        <v>478182360</v>
      </c>
      <c r="K21" s="40">
        <f t="shared" si="7"/>
        <v>80707573</v>
      </c>
    </row>
    <row r="22" spans="2:11" ht="13.15" customHeight="1">
      <c r="B22" s="51" t="s">
        <v>24</v>
      </c>
      <c r="C22" s="35">
        <v>1782263888</v>
      </c>
      <c r="D22" s="35">
        <v>1758568988</v>
      </c>
      <c r="E22" s="35">
        <f t="shared" si="1"/>
        <v>23694900</v>
      </c>
      <c r="F22" s="35">
        <v>0</v>
      </c>
      <c r="G22" s="35">
        <v>0</v>
      </c>
      <c r="H22" s="35">
        <f t="shared" si="6"/>
        <v>0</v>
      </c>
      <c r="I22" s="35">
        <f t="shared" si="3"/>
        <v>1782263888</v>
      </c>
      <c r="J22" s="35">
        <f t="shared" si="3"/>
        <v>1758568988</v>
      </c>
      <c r="K22" s="35">
        <f t="shared" si="7"/>
        <v>23694900</v>
      </c>
    </row>
    <row r="23" spans="2:11" s="6" customFormat="1" ht="13.15" customHeight="1">
      <c r="B23" s="52" t="s">
        <v>25</v>
      </c>
      <c r="C23" s="40">
        <v>0</v>
      </c>
      <c r="D23" s="40">
        <v>0</v>
      </c>
      <c r="E23" s="40">
        <f t="shared" si="1"/>
        <v>0</v>
      </c>
      <c r="F23" s="40">
        <v>0</v>
      </c>
      <c r="G23" s="40">
        <v>0</v>
      </c>
      <c r="H23" s="40">
        <f t="shared" si="6"/>
        <v>0</v>
      </c>
      <c r="I23" s="40">
        <f t="shared" si="3"/>
        <v>0</v>
      </c>
      <c r="J23" s="40">
        <f t="shared" si="3"/>
        <v>0</v>
      </c>
      <c r="K23" s="40">
        <f t="shared" si="7"/>
        <v>0</v>
      </c>
    </row>
    <row r="24" spans="2:11" ht="13.15" customHeight="1">
      <c r="B24" s="51" t="s">
        <v>26</v>
      </c>
      <c r="C24" s="35">
        <v>360000</v>
      </c>
      <c r="D24" s="35">
        <v>0</v>
      </c>
      <c r="E24" s="35">
        <f t="shared" si="1"/>
        <v>360000</v>
      </c>
      <c r="F24" s="35">
        <v>0</v>
      </c>
      <c r="G24" s="35">
        <v>0</v>
      </c>
      <c r="H24" s="35">
        <f t="shared" si="6"/>
        <v>0</v>
      </c>
      <c r="I24" s="35">
        <f t="shared" si="3"/>
        <v>360000</v>
      </c>
      <c r="J24" s="35">
        <f t="shared" si="3"/>
        <v>0</v>
      </c>
      <c r="K24" s="35">
        <f t="shared" si="7"/>
        <v>360000</v>
      </c>
    </row>
    <row r="25" spans="2:11" s="6" customFormat="1" ht="13.15" customHeight="1">
      <c r="B25" s="52" t="s">
        <v>27</v>
      </c>
      <c r="C25" s="40">
        <v>637973712</v>
      </c>
      <c r="D25" s="40">
        <v>0</v>
      </c>
      <c r="E25" s="40">
        <f t="shared" si="1"/>
        <v>637973712</v>
      </c>
      <c r="F25" s="40">
        <f>-590654484-47319228</f>
        <v>-637973712</v>
      </c>
      <c r="G25" s="40">
        <v>0</v>
      </c>
      <c r="H25" s="40">
        <f t="shared" si="6"/>
        <v>-637973712</v>
      </c>
      <c r="I25" s="40">
        <f>F25+C25</f>
        <v>0</v>
      </c>
      <c r="J25" s="40">
        <f t="shared" si="3"/>
        <v>0</v>
      </c>
      <c r="K25" s="40">
        <f t="shared" si="7"/>
        <v>0</v>
      </c>
    </row>
    <row r="26" spans="2:11" ht="13.15" customHeight="1">
      <c r="B26" s="51" t="s">
        <v>28</v>
      </c>
      <c r="C26" s="35">
        <v>66791862</v>
      </c>
      <c r="D26" s="35">
        <v>0</v>
      </c>
      <c r="E26" s="35">
        <f t="shared" si="1"/>
        <v>66791862</v>
      </c>
      <c r="F26" s="35">
        <v>-66791862</v>
      </c>
      <c r="G26" s="35">
        <v>0</v>
      </c>
      <c r="H26" s="35">
        <f>+F26-G26</f>
        <v>-66791862</v>
      </c>
      <c r="I26" s="35">
        <f t="shared" si="3"/>
        <v>0</v>
      </c>
      <c r="J26" s="35">
        <f t="shared" si="3"/>
        <v>0</v>
      </c>
      <c r="K26" s="35">
        <f t="shared" si="7"/>
        <v>0</v>
      </c>
    </row>
    <row r="27" spans="2:11" s="6" customFormat="1" ht="13.15" customHeight="1">
      <c r="B27" s="52" t="s">
        <v>29</v>
      </c>
      <c r="C27" s="40">
        <v>48773468</v>
      </c>
      <c r="D27" s="40">
        <v>0</v>
      </c>
      <c r="E27" s="40">
        <f t="shared" si="1"/>
        <v>48773468</v>
      </c>
      <c r="F27" s="40">
        <v>-48773468</v>
      </c>
      <c r="G27" s="40">
        <v>0</v>
      </c>
      <c r="H27" s="40">
        <f t="shared" si="6"/>
        <v>-48773468</v>
      </c>
      <c r="I27" s="40">
        <f t="shared" si="3"/>
        <v>0</v>
      </c>
      <c r="J27" s="40">
        <f t="shared" si="3"/>
        <v>0</v>
      </c>
      <c r="K27" s="40">
        <f t="shared" si="7"/>
        <v>0</v>
      </c>
    </row>
    <row r="28" spans="2:11" s="17" customFormat="1" ht="13.15" customHeight="1">
      <c r="B28" s="81" t="s">
        <v>30</v>
      </c>
      <c r="C28" s="55">
        <f t="shared" ref="C28:H28" si="8">SUM(C29:C36)</f>
        <v>0</v>
      </c>
      <c r="D28" s="55">
        <f t="shared" si="8"/>
        <v>0</v>
      </c>
      <c r="E28" s="55">
        <f t="shared" si="8"/>
        <v>0</v>
      </c>
      <c r="F28" s="55">
        <f t="shared" si="8"/>
        <v>0</v>
      </c>
      <c r="G28" s="55">
        <f t="shared" si="8"/>
        <v>0</v>
      </c>
      <c r="H28" s="55">
        <f t="shared" si="8"/>
        <v>0</v>
      </c>
      <c r="I28" s="55">
        <f t="shared" si="3"/>
        <v>0</v>
      </c>
      <c r="J28" s="55">
        <f t="shared" si="3"/>
        <v>0</v>
      </c>
      <c r="K28" s="55">
        <f>SUM(K29:K36)</f>
        <v>0</v>
      </c>
    </row>
    <row r="29" spans="2:11" ht="13.15" customHeight="1">
      <c r="B29" s="51" t="s">
        <v>31</v>
      </c>
      <c r="C29" s="35">
        <v>0</v>
      </c>
      <c r="D29" s="35">
        <v>0</v>
      </c>
      <c r="E29" s="35">
        <f t="shared" si="1"/>
        <v>0</v>
      </c>
      <c r="F29" s="35">
        <v>0</v>
      </c>
      <c r="G29" s="35">
        <v>0</v>
      </c>
      <c r="H29" s="35">
        <f t="shared" si="6"/>
        <v>0</v>
      </c>
      <c r="I29" s="35">
        <f t="shared" si="3"/>
        <v>0</v>
      </c>
      <c r="J29" s="35">
        <f t="shared" si="3"/>
        <v>0</v>
      </c>
      <c r="K29" s="35">
        <f t="shared" ref="K29:K36" si="9">+I29-J29</f>
        <v>0</v>
      </c>
    </row>
    <row r="30" spans="2:11" s="6" customFormat="1" ht="13.15" customHeight="1">
      <c r="B30" s="52" t="s">
        <v>32</v>
      </c>
      <c r="C30" s="40">
        <v>0</v>
      </c>
      <c r="D30" s="40">
        <v>0</v>
      </c>
      <c r="E30" s="40">
        <f t="shared" si="1"/>
        <v>0</v>
      </c>
      <c r="F30" s="40">
        <v>0</v>
      </c>
      <c r="G30" s="40">
        <v>0</v>
      </c>
      <c r="H30" s="40">
        <f t="shared" si="6"/>
        <v>0</v>
      </c>
      <c r="I30" s="40">
        <f t="shared" si="3"/>
        <v>0</v>
      </c>
      <c r="J30" s="40">
        <f t="shared" si="3"/>
        <v>0</v>
      </c>
      <c r="K30" s="40">
        <f t="shared" si="9"/>
        <v>0</v>
      </c>
    </row>
    <row r="31" spans="2:11" ht="13.15" customHeight="1">
      <c r="B31" s="51" t="s">
        <v>33</v>
      </c>
      <c r="C31" s="35">
        <v>0</v>
      </c>
      <c r="D31" s="35">
        <v>0</v>
      </c>
      <c r="E31" s="35">
        <f t="shared" si="1"/>
        <v>0</v>
      </c>
      <c r="F31" s="35">
        <v>0</v>
      </c>
      <c r="G31" s="35">
        <v>0</v>
      </c>
      <c r="H31" s="35">
        <f t="shared" si="6"/>
        <v>0</v>
      </c>
      <c r="I31" s="35">
        <f t="shared" si="3"/>
        <v>0</v>
      </c>
      <c r="J31" s="35">
        <f t="shared" si="3"/>
        <v>0</v>
      </c>
      <c r="K31" s="35">
        <f t="shared" si="9"/>
        <v>0</v>
      </c>
    </row>
    <row r="32" spans="2:11" s="6" customFormat="1" ht="13.15" customHeight="1">
      <c r="B32" s="52" t="s">
        <v>34</v>
      </c>
      <c r="C32" s="40">
        <v>0</v>
      </c>
      <c r="D32" s="40">
        <v>0</v>
      </c>
      <c r="E32" s="40">
        <f t="shared" si="1"/>
        <v>0</v>
      </c>
      <c r="F32" s="40">
        <v>0</v>
      </c>
      <c r="G32" s="40">
        <v>0</v>
      </c>
      <c r="H32" s="40">
        <f t="shared" si="6"/>
        <v>0</v>
      </c>
      <c r="I32" s="40">
        <f t="shared" si="3"/>
        <v>0</v>
      </c>
      <c r="J32" s="40">
        <f t="shared" si="3"/>
        <v>0</v>
      </c>
      <c r="K32" s="40">
        <f t="shared" si="9"/>
        <v>0</v>
      </c>
    </row>
    <row r="33" spans="2:11" ht="13.15" customHeight="1">
      <c r="B33" s="51" t="s">
        <v>35</v>
      </c>
      <c r="C33" s="35">
        <v>0</v>
      </c>
      <c r="D33" s="35">
        <v>0</v>
      </c>
      <c r="E33" s="35">
        <f t="shared" si="1"/>
        <v>0</v>
      </c>
      <c r="F33" s="35">
        <v>0</v>
      </c>
      <c r="G33" s="35">
        <v>0</v>
      </c>
      <c r="H33" s="35">
        <f t="shared" si="6"/>
        <v>0</v>
      </c>
      <c r="I33" s="35">
        <f t="shared" si="3"/>
        <v>0</v>
      </c>
      <c r="J33" s="35">
        <f t="shared" si="3"/>
        <v>0</v>
      </c>
      <c r="K33" s="35">
        <f t="shared" si="9"/>
        <v>0</v>
      </c>
    </row>
    <row r="34" spans="2:11" s="6" customFormat="1" ht="13.15" customHeight="1">
      <c r="B34" s="52" t="s">
        <v>36</v>
      </c>
      <c r="C34" s="40">
        <v>0</v>
      </c>
      <c r="D34" s="40">
        <v>0</v>
      </c>
      <c r="E34" s="40">
        <f t="shared" si="1"/>
        <v>0</v>
      </c>
      <c r="F34" s="40">
        <v>0</v>
      </c>
      <c r="G34" s="40">
        <v>0</v>
      </c>
      <c r="H34" s="40">
        <f t="shared" si="6"/>
        <v>0</v>
      </c>
      <c r="I34" s="40">
        <f t="shared" si="3"/>
        <v>0</v>
      </c>
      <c r="J34" s="40">
        <f t="shared" si="3"/>
        <v>0</v>
      </c>
      <c r="K34" s="40">
        <f t="shared" si="9"/>
        <v>0</v>
      </c>
    </row>
    <row r="35" spans="2:11" ht="13.15" customHeight="1">
      <c r="B35" s="51" t="s">
        <v>37</v>
      </c>
      <c r="C35" s="35">
        <v>0</v>
      </c>
      <c r="D35" s="35">
        <v>0</v>
      </c>
      <c r="E35" s="35">
        <f t="shared" si="1"/>
        <v>0</v>
      </c>
      <c r="F35" s="35">
        <v>0</v>
      </c>
      <c r="G35" s="35">
        <v>0</v>
      </c>
      <c r="H35" s="35">
        <f t="shared" si="6"/>
        <v>0</v>
      </c>
      <c r="I35" s="35">
        <f t="shared" si="3"/>
        <v>0</v>
      </c>
      <c r="J35" s="35">
        <f t="shared" si="3"/>
        <v>0</v>
      </c>
      <c r="K35" s="35">
        <f t="shared" si="9"/>
        <v>0</v>
      </c>
    </row>
    <row r="36" spans="2:11" s="6" customFormat="1" ht="13.15" customHeight="1">
      <c r="B36" s="52" t="s">
        <v>29</v>
      </c>
      <c r="C36" s="40">
        <v>0</v>
      </c>
      <c r="D36" s="40">
        <v>0</v>
      </c>
      <c r="E36" s="40">
        <f t="shared" si="1"/>
        <v>0</v>
      </c>
      <c r="F36" s="40">
        <v>0</v>
      </c>
      <c r="G36" s="40">
        <v>0</v>
      </c>
      <c r="H36" s="40">
        <f t="shared" si="6"/>
        <v>0</v>
      </c>
      <c r="I36" s="40">
        <f t="shared" si="3"/>
        <v>0</v>
      </c>
      <c r="J36" s="40">
        <f t="shared" si="3"/>
        <v>0</v>
      </c>
      <c r="K36" s="40">
        <f t="shared" si="9"/>
        <v>0</v>
      </c>
    </row>
    <row r="37" spans="2:11" s="17" customFormat="1" ht="13.15" customHeight="1">
      <c r="B37" s="81" t="s">
        <v>38</v>
      </c>
      <c r="C37" s="55">
        <f t="shared" ref="C37:H37" si="10">+SUM(C38:C39)</f>
        <v>16924286</v>
      </c>
      <c r="D37" s="55">
        <f t="shared" si="10"/>
        <v>421376588</v>
      </c>
      <c r="E37" s="55">
        <f t="shared" si="10"/>
        <v>-404452302</v>
      </c>
      <c r="F37" s="55">
        <f t="shared" si="10"/>
        <v>162884558</v>
      </c>
      <c r="G37" s="55">
        <f t="shared" si="10"/>
        <v>0</v>
      </c>
      <c r="H37" s="55">
        <f t="shared" si="10"/>
        <v>162884558</v>
      </c>
      <c r="I37" s="55">
        <f t="shared" si="3"/>
        <v>179808844</v>
      </c>
      <c r="J37" s="55">
        <f t="shared" si="3"/>
        <v>421376588</v>
      </c>
      <c r="K37" s="55">
        <f>+SUM(K38:K39)</f>
        <v>-241567744</v>
      </c>
    </row>
    <row r="38" spans="2:11" ht="13.15" customHeight="1">
      <c r="B38" s="51" t="s">
        <v>39</v>
      </c>
      <c r="C38" s="35">
        <v>16924286</v>
      </c>
      <c r="D38" s="35">
        <v>421376588</v>
      </c>
      <c r="E38" s="35">
        <f t="shared" si="1"/>
        <v>-404452302</v>
      </c>
      <c r="F38" s="35">
        <f>47319228+66791862</f>
        <v>114111090</v>
      </c>
      <c r="G38" s="35">
        <v>0</v>
      </c>
      <c r="H38" s="35">
        <f t="shared" si="6"/>
        <v>114111090</v>
      </c>
      <c r="I38" s="35">
        <f t="shared" si="3"/>
        <v>131035376</v>
      </c>
      <c r="J38" s="35">
        <f t="shared" si="3"/>
        <v>421376588</v>
      </c>
      <c r="K38" s="35">
        <f t="shared" ref="K38:K39" si="11">+I38-J38</f>
        <v>-290341212</v>
      </c>
    </row>
    <row r="39" spans="2:11" s="6" customFormat="1" ht="13.15" customHeight="1">
      <c r="B39" s="52" t="s">
        <v>40</v>
      </c>
      <c r="C39" s="40">
        <v>0</v>
      </c>
      <c r="D39" s="40">
        <v>0</v>
      </c>
      <c r="E39" s="40">
        <f t="shared" si="1"/>
        <v>0</v>
      </c>
      <c r="F39" s="40">
        <v>48773468</v>
      </c>
      <c r="G39" s="40">
        <v>0</v>
      </c>
      <c r="H39" s="40">
        <f t="shared" si="6"/>
        <v>48773468</v>
      </c>
      <c r="I39" s="40">
        <f t="shared" si="3"/>
        <v>48773468</v>
      </c>
      <c r="J39" s="40">
        <f t="shared" si="3"/>
        <v>0</v>
      </c>
      <c r="K39" s="40">
        <f t="shared" si="11"/>
        <v>48773468</v>
      </c>
    </row>
    <row r="40" spans="2:11" s="17" customFormat="1" ht="13.15" customHeight="1">
      <c r="B40" s="81" t="s">
        <v>41</v>
      </c>
      <c r="C40" s="55">
        <f t="shared" ref="C40:H40" si="12">SUM(C41:C42)</f>
        <v>144879758</v>
      </c>
      <c r="D40" s="55">
        <f t="shared" si="12"/>
        <v>144879758</v>
      </c>
      <c r="E40" s="55">
        <f>SUM(E41:E42)</f>
        <v>0</v>
      </c>
      <c r="F40" s="55">
        <f t="shared" si="12"/>
        <v>0</v>
      </c>
      <c r="G40" s="55">
        <f t="shared" si="12"/>
        <v>0</v>
      </c>
      <c r="H40" s="55">
        <f t="shared" si="12"/>
        <v>0</v>
      </c>
      <c r="I40" s="55">
        <f t="shared" si="3"/>
        <v>144879758</v>
      </c>
      <c r="J40" s="55">
        <f t="shared" si="3"/>
        <v>144879758</v>
      </c>
      <c r="K40" s="55">
        <f>SUM(K41:K42)</f>
        <v>0</v>
      </c>
    </row>
    <row r="41" spans="2:11" ht="13.15" customHeight="1">
      <c r="B41" s="51" t="s">
        <v>42</v>
      </c>
      <c r="C41" s="35">
        <v>144879758</v>
      </c>
      <c r="D41" s="35">
        <v>144879758</v>
      </c>
      <c r="E41" s="35">
        <f t="shared" si="1"/>
        <v>0</v>
      </c>
      <c r="F41" s="35">
        <v>0</v>
      </c>
      <c r="G41" s="35">
        <v>0</v>
      </c>
      <c r="H41" s="35">
        <f t="shared" si="6"/>
        <v>0</v>
      </c>
      <c r="I41" s="35">
        <f t="shared" si="3"/>
        <v>144879758</v>
      </c>
      <c r="J41" s="35">
        <f t="shared" si="3"/>
        <v>144879758</v>
      </c>
      <c r="K41" s="35">
        <f t="shared" ref="K41:K42" si="13">+I41-J41</f>
        <v>0</v>
      </c>
    </row>
    <row r="42" spans="2:11" s="6" customFormat="1" ht="13.15" customHeight="1">
      <c r="B42" s="52" t="s">
        <v>29</v>
      </c>
      <c r="C42" s="40">
        <v>0</v>
      </c>
      <c r="D42" s="40">
        <v>0</v>
      </c>
      <c r="E42" s="40">
        <f t="shared" si="1"/>
        <v>0</v>
      </c>
      <c r="F42" s="40">
        <v>0</v>
      </c>
      <c r="G42" s="40">
        <v>0</v>
      </c>
      <c r="H42" s="40">
        <f t="shared" si="6"/>
        <v>0</v>
      </c>
      <c r="I42" s="40">
        <f t="shared" si="3"/>
        <v>0</v>
      </c>
      <c r="J42" s="40">
        <f t="shared" si="3"/>
        <v>0</v>
      </c>
      <c r="K42" s="40">
        <f t="shared" si="13"/>
        <v>0</v>
      </c>
    </row>
    <row r="43" spans="2:11" s="17" customFormat="1" ht="13.15" customHeight="1">
      <c r="B43" s="81" t="s">
        <v>43</v>
      </c>
      <c r="C43" s="55">
        <f t="shared" ref="C43:H43" si="14">SUM(C44:C45)</f>
        <v>0</v>
      </c>
      <c r="D43" s="55">
        <f t="shared" si="14"/>
        <v>0</v>
      </c>
      <c r="E43" s="55">
        <f t="shared" si="14"/>
        <v>0</v>
      </c>
      <c r="F43" s="55">
        <f t="shared" si="14"/>
        <v>0</v>
      </c>
      <c r="G43" s="55">
        <f t="shared" si="14"/>
        <v>0</v>
      </c>
      <c r="H43" s="55">
        <f t="shared" si="14"/>
        <v>0</v>
      </c>
      <c r="I43" s="55">
        <f t="shared" si="3"/>
        <v>0</v>
      </c>
      <c r="J43" s="55">
        <f t="shared" si="3"/>
        <v>0</v>
      </c>
      <c r="K43" s="55">
        <f>SUM(K44:K45)</f>
        <v>0</v>
      </c>
    </row>
    <row r="44" spans="2:11" ht="13.15" customHeight="1">
      <c r="B44" s="51" t="s">
        <v>44</v>
      </c>
      <c r="C44" s="35">
        <v>0</v>
      </c>
      <c r="D44" s="35">
        <v>0</v>
      </c>
      <c r="E44" s="35">
        <f t="shared" si="1"/>
        <v>0</v>
      </c>
      <c r="F44" s="35">
        <v>0</v>
      </c>
      <c r="G44" s="35">
        <v>0</v>
      </c>
      <c r="H44" s="35">
        <f t="shared" si="6"/>
        <v>0</v>
      </c>
      <c r="I44" s="35">
        <f t="shared" si="3"/>
        <v>0</v>
      </c>
      <c r="J44" s="35">
        <f t="shared" si="3"/>
        <v>0</v>
      </c>
      <c r="K44" s="35">
        <f t="shared" ref="K44:K45" si="15">+I44-J44</f>
        <v>0</v>
      </c>
    </row>
    <row r="45" spans="2:11" s="6" customFormat="1" ht="13.15" customHeight="1">
      <c r="B45" s="52" t="s">
        <v>45</v>
      </c>
      <c r="C45" s="40">
        <v>0</v>
      </c>
      <c r="D45" s="40">
        <v>0</v>
      </c>
      <c r="E45" s="40">
        <f t="shared" si="1"/>
        <v>0</v>
      </c>
      <c r="F45" s="40">
        <v>0</v>
      </c>
      <c r="G45" s="40">
        <v>0</v>
      </c>
      <c r="H45" s="40">
        <f t="shared" si="6"/>
        <v>0</v>
      </c>
      <c r="I45" s="40">
        <f t="shared" si="3"/>
        <v>0</v>
      </c>
      <c r="J45" s="40">
        <f t="shared" si="3"/>
        <v>0</v>
      </c>
      <c r="K45" s="40">
        <f t="shared" si="15"/>
        <v>0</v>
      </c>
    </row>
    <row r="46" spans="2:11" s="17" customFormat="1" ht="13.15" customHeight="1">
      <c r="B46" s="81" t="s">
        <v>46</v>
      </c>
      <c r="C46" s="55">
        <f t="shared" ref="C46:H46" si="16">SUM(C47:C49)</f>
        <v>714612948</v>
      </c>
      <c r="D46" s="55">
        <f t="shared" si="16"/>
        <v>714612966</v>
      </c>
      <c r="E46" s="55">
        <f>SUM(E47:E49)</f>
        <v>-18</v>
      </c>
      <c r="F46" s="55">
        <f t="shared" si="16"/>
        <v>0</v>
      </c>
      <c r="G46" s="55">
        <f t="shared" si="16"/>
        <v>0</v>
      </c>
      <c r="H46" s="55">
        <f t="shared" si="16"/>
        <v>0</v>
      </c>
      <c r="I46" s="55">
        <f t="shared" si="3"/>
        <v>714612948</v>
      </c>
      <c r="J46" s="55">
        <f t="shared" si="3"/>
        <v>714612966</v>
      </c>
      <c r="K46" s="55">
        <f>SUM(K47:K49)</f>
        <v>-18</v>
      </c>
    </row>
    <row r="47" spans="2:11" ht="13.15" customHeight="1">
      <c r="B47" s="51" t="s">
        <v>47</v>
      </c>
      <c r="C47" s="35">
        <v>566929869</v>
      </c>
      <c r="D47" s="35">
        <v>557076999</v>
      </c>
      <c r="E47" s="35">
        <f t="shared" si="1"/>
        <v>9852870</v>
      </c>
      <c r="F47" s="35">
        <v>0</v>
      </c>
      <c r="G47" s="35"/>
      <c r="H47" s="35">
        <f t="shared" si="6"/>
        <v>0</v>
      </c>
      <c r="I47" s="35">
        <f t="shared" si="3"/>
        <v>566929869</v>
      </c>
      <c r="J47" s="35">
        <f t="shared" si="3"/>
        <v>557076999</v>
      </c>
      <c r="K47" s="35">
        <f t="shared" ref="K47:K49" si="17">+I47-J47</f>
        <v>9852870</v>
      </c>
    </row>
    <row r="48" spans="2:11" s="6" customFormat="1" ht="13.15" customHeight="1">
      <c r="B48" s="52" t="s">
        <v>48</v>
      </c>
      <c r="C48" s="40">
        <v>147683079</v>
      </c>
      <c r="D48" s="40">
        <v>157535967</v>
      </c>
      <c r="E48" s="40">
        <f t="shared" si="1"/>
        <v>-9852888</v>
      </c>
      <c r="F48" s="40">
        <v>0</v>
      </c>
      <c r="G48" s="40">
        <v>0</v>
      </c>
      <c r="H48" s="40">
        <f t="shared" si="6"/>
        <v>0</v>
      </c>
      <c r="I48" s="40">
        <f t="shared" si="3"/>
        <v>147683079</v>
      </c>
      <c r="J48" s="40">
        <f t="shared" si="3"/>
        <v>157535967</v>
      </c>
      <c r="K48" s="40">
        <f t="shared" si="17"/>
        <v>-9852888</v>
      </c>
    </row>
    <row r="49" spans="2:11" ht="13.15" customHeight="1">
      <c r="B49" s="51" t="s">
        <v>40</v>
      </c>
      <c r="C49" s="35">
        <v>0</v>
      </c>
      <c r="D49" s="35">
        <v>0</v>
      </c>
      <c r="E49" s="35">
        <f t="shared" si="1"/>
        <v>0</v>
      </c>
      <c r="F49" s="35">
        <v>0</v>
      </c>
      <c r="G49" s="35">
        <v>0</v>
      </c>
      <c r="H49" s="35">
        <f t="shared" si="6"/>
        <v>0</v>
      </c>
      <c r="I49" s="35">
        <f t="shared" si="3"/>
        <v>0</v>
      </c>
      <c r="J49" s="35">
        <f t="shared" si="3"/>
        <v>0</v>
      </c>
      <c r="K49" s="35">
        <f t="shared" si="17"/>
        <v>0</v>
      </c>
    </row>
    <row r="50" spans="2:11" s="17" customFormat="1" ht="13.15" customHeight="1">
      <c r="B50" s="83" t="s">
        <v>49</v>
      </c>
      <c r="C50" s="56">
        <f>C5+C9+C28+C37+C40+C43+C46</f>
        <v>7367845242</v>
      </c>
      <c r="D50" s="56">
        <f t="shared" ref="D50:J50" si="18">D5+D9+D28+D37+D40+D43+D46</f>
        <v>7311894674</v>
      </c>
      <c r="E50" s="56">
        <f>E5+E9+E28+E37+E40+E43+E46</f>
        <v>55950568</v>
      </c>
      <c r="F50" s="56">
        <f t="shared" si="18"/>
        <v>21625710</v>
      </c>
      <c r="G50" s="56">
        <f t="shared" si="18"/>
        <v>0</v>
      </c>
      <c r="H50" s="56">
        <f>H5+H9+H28+H37+H40+H43+H46</f>
        <v>21625710</v>
      </c>
      <c r="I50" s="56">
        <f t="shared" si="18"/>
        <v>7389470952</v>
      </c>
      <c r="J50" s="56">
        <f t="shared" si="18"/>
        <v>7311894674</v>
      </c>
      <c r="K50" s="56">
        <f>K5+K9+K28+K37+K40+K43+K46</f>
        <v>77576278</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0"/>
  <sheetViews>
    <sheetView showGridLines="0" zoomScale="110" zoomScaleNormal="110" workbookViewId="0">
      <pane ySplit="4" topLeftCell="A41"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1.28515625" style="9" customWidth="1"/>
    <col min="3" max="3" width="15.140625" style="7" bestFit="1" customWidth="1"/>
    <col min="4" max="4" width="15.28515625" style="7" bestFit="1" customWidth="1"/>
    <col min="5" max="6" width="13.5703125" style="7" bestFit="1" customWidth="1"/>
    <col min="7" max="7" width="15" style="7" bestFit="1" customWidth="1"/>
    <col min="8" max="8" width="13.5703125" style="7" bestFit="1" customWidth="1"/>
    <col min="9" max="10" width="15.28515625" style="7" bestFit="1" customWidth="1"/>
    <col min="11" max="11" width="12.42578125" style="7" bestFit="1" customWidth="1"/>
    <col min="12" max="16384" width="11.5703125" style="5"/>
  </cols>
  <sheetData>
    <row r="1" spans="1:11" ht="13.15" customHeight="1">
      <c r="A1" s="5" t="s">
        <v>75</v>
      </c>
      <c r="B1" s="9" t="s">
        <v>58</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J5" si="0">SUM(C6:C8)</f>
        <v>1600000</v>
      </c>
      <c r="D5" s="64">
        <f t="shared" si="0"/>
        <v>1760000</v>
      </c>
      <c r="E5" s="22">
        <f t="shared" si="0"/>
        <v>-160000</v>
      </c>
      <c r="F5" s="22">
        <f t="shared" si="0"/>
        <v>0</v>
      </c>
      <c r="G5" s="64">
        <f t="shared" si="0"/>
        <v>0</v>
      </c>
      <c r="H5" s="22">
        <f t="shared" si="0"/>
        <v>0</v>
      </c>
      <c r="I5" s="22">
        <f t="shared" si="0"/>
        <v>1600000</v>
      </c>
      <c r="J5" s="64">
        <f t="shared" si="0"/>
        <v>1760000</v>
      </c>
      <c r="K5" s="64">
        <f>SUM(K6:K8)</f>
        <v>-160000</v>
      </c>
    </row>
    <row r="6" spans="1:11" ht="13.15" customHeight="1">
      <c r="B6" s="27" t="s">
        <v>8</v>
      </c>
      <c r="C6" s="21">
        <v>0</v>
      </c>
      <c r="D6" s="21">
        <v>0</v>
      </c>
      <c r="E6" s="21">
        <f>+C6-D6</f>
        <v>0</v>
      </c>
      <c r="F6" s="21">
        <v>0</v>
      </c>
      <c r="G6" s="21">
        <v>0</v>
      </c>
      <c r="H6" s="21">
        <f>+F6-G6</f>
        <v>0</v>
      </c>
      <c r="I6" s="21">
        <v>0</v>
      </c>
      <c r="J6" s="21">
        <v>0</v>
      </c>
      <c r="K6" s="21">
        <f>+I6-J6</f>
        <v>0</v>
      </c>
    </row>
    <row r="7" spans="1:11" s="11" customFormat="1" ht="13.15" customHeight="1">
      <c r="B7" s="29" t="s">
        <v>9</v>
      </c>
      <c r="C7" s="44">
        <v>0</v>
      </c>
      <c r="D7" s="44">
        <v>0</v>
      </c>
      <c r="E7" s="44">
        <f t="shared" ref="E7:E49" si="1">+C7-D7</f>
        <v>0</v>
      </c>
      <c r="F7" s="44">
        <v>0</v>
      </c>
      <c r="G7" s="44">
        <v>0</v>
      </c>
      <c r="H7" s="44">
        <f t="shared" ref="H7:H8" si="2">+F7-G7</f>
        <v>0</v>
      </c>
      <c r="I7" s="44">
        <v>0</v>
      </c>
      <c r="J7" s="44">
        <v>0</v>
      </c>
      <c r="K7" s="44">
        <f t="shared" ref="K7:K8" si="3">+I7-J7</f>
        <v>0</v>
      </c>
    </row>
    <row r="8" spans="1:11" ht="13.15" customHeight="1">
      <c r="B8" s="27" t="s">
        <v>10</v>
      </c>
      <c r="C8" s="21">
        <v>1600000</v>
      </c>
      <c r="D8" s="21">
        <v>1760000</v>
      </c>
      <c r="E8" s="21">
        <f t="shared" si="1"/>
        <v>-160000</v>
      </c>
      <c r="F8" s="21">
        <v>0</v>
      </c>
      <c r="G8" s="21">
        <v>0</v>
      </c>
      <c r="H8" s="21">
        <f t="shared" si="2"/>
        <v>0</v>
      </c>
      <c r="I8" s="21">
        <v>1600000</v>
      </c>
      <c r="J8" s="21">
        <v>1760000</v>
      </c>
      <c r="K8" s="21">
        <f t="shared" si="3"/>
        <v>-160000</v>
      </c>
    </row>
    <row r="9" spans="1:11" s="17" customFormat="1" ht="13.15" customHeight="1">
      <c r="B9" s="45" t="s">
        <v>11</v>
      </c>
      <c r="C9" s="22">
        <f t="shared" ref="C9:H9" si="4">SUM(C10:C27)</f>
        <v>2004676085</v>
      </c>
      <c r="D9" s="22">
        <f t="shared" si="4"/>
        <v>1963597085</v>
      </c>
      <c r="E9" s="22">
        <f t="shared" si="4"/>
        <v>41079000</v>
      </c>
      <c r="F9" s="22">
        <f t="shared" si="4"/>
        <v>-41079000</v>
      </c>
      <c r="G9" s="22">
        <f t="shared" si="4"/>
        <v>0</v>
      </c>
      <c r="H9" s="22">
        <f t="shared" si="4"/>
        <v>-41079000</v>
      </c>
      <c r="I9" s="22">
        <f t="shared" ref="I9:I49" si="5">F9+C9</f>
        <v>1963597085</v>
      </c>
      <c r="J9" s="22">
        <f t="shared" ref="J9:J49" si="6">G9+D9</f>
        <v>1963597085</v>
      </c>
      <c r="K9" s="22">
        <f>SUM(K10:K27)</f>
        <v>0</v>
      </c>
    </row>
    <row r="10" spans="1:11" ht="13.15" customHeight="1">
      <c r="B10" s="27" t="s">
        <v>12</v>
      </c>
      <c r="C10" s="21">
        <v>0</v>
      </c>
      <c r="D10" s="21">
        <v>0</v>
      </c>
      <c r="E10" s="21">
        <f t="shared" si="1"/>
        <v>0</v>
      </c>
      <c r="F10" s="21">
        <v>0</v>
      </c>
      <c r="G10" s="21">
        <v>0</v>
      </c>
      <c r="H10" s="21">
        <f t="shared" ref="H10:H49" si="7">+F10-G10</f>
        <v>0</v>
      </c>
      <c r="I10" s="21">
        <f t="shared" si="5"/>
        <v>0</v>
      </c>
      <c r="J10" s="21">
        <f t="shared" si="6"/>
        <v>0</v>
      </c>
      <c r="K10" s="21">
        <f t="shared" ref="K10:K27" si="8">+I10-J10</f>
        <v>0</v>
      </c>
    </row>
    <row r="11" spans="1:11" s="11" customFormat="1" ht="13.15" customHeight="1">
      <c r="B11" s="29" t="s">
        <v>13</v>
      </c>
      <c r="C11" s="44">
        <v>287553000</v>
      </c>
      <c r="D11" s="44">
        <v>246474000</v>
      </c>
      <c r="E11" s="44">
        <f t="shared" si="1"/>
        <v>41079000</v>
      </c>
      <c r="F11" s="44">
        <v>-41079000</v>
      </c>
      <c r="G11" s="44">
        <v>0</v>
      </c>
      <c r="H11" s="44">
        <f t="shared" si="7"/>
        <v>-41079000</v>
      </c>
      <c r="I11" s="44">
        <f t="shared" si="5"/>
        <v>246474000</v>
      </c>
      <c r="J11" s="44">
        <f t="shared" si="6"/>
        <v>246474000</v>
      </c>
      <c r="K11" s="44">
        <f t="shared" si="8"/>
        <v>0</v>
      </c>
    </row>
    <row r="12" spans="1:11" ht="13.15" customHeight="1">
      <c r="B12" s="27" t="s">
        <v>14</v>
      </c>
      <c r="C12" s="21">
        <v>0</v>
      </c>
      <c r="D12" s="21">
        <v>0</v>
      </c>
      <c r="E12" s="21">
        <f t="shared" si="1"/>
        <v>0</v>
      </c>
      <c r="F12" s="21">
        <v>0</v>
      </c>
      <c r="G12" s="21">
        <v>0</v>
      </c>
      <c r="H12" s="21">
        <f t="shared" si="7"/>
        <v>0</v>
      </c>
      <c r="I12" s="21">
        <f t="shared" si="5"/>
        <v>0</v>
      </c>
      <c r="J12" s="21">
        <f t="shared" si="6"/>
        <v>0</v>
      </c>
      <c r="K12" s="21">
        <f t="shared" si="8"/>
        <v>0</v>
      </c>
    </row>
    <row r="13" spans="1:11" s="11" customFormat="1" ht="13.15" customHeight="1">
      <c r="B13" s="29" t="s">
        <v>15</v>
      </c>
      <c r="C13" s="44">
        <v>850928179</v>
      </c>
      <c r="D13" s="44">
        <v>850928179</v>
      </c>
      <c r="E13" s="44">
        <f t="shared" si="1"/>
        <v>0</v>
      </c>
      <c r="F13" s="44">
        <v>0</v>
      </c>
      <c r="G13" s="44">
        <v>0</v>
      </c>
      <c r="H13" s="44">
        <f>+F13-G13</f>
        <v>0</v>
      </c>
      <c r="I13" s="44">
        <f t="shared" si="5"/>
        <v>850928179</v>
      </c>
      <c r="J13" s="44">
        <f t="shared" si="6"/>
        <v>850928179</v>
      </c>
      <c r="K13" s="44">
        <f t="shared" si="8"/>
        <v>0</v>
      </c>
    </row>
    <row r="14" spans="1:11" ht="13.15" customHeight="1">
      <c r="B14" s="27" t="s">
        <v>16</v>
      </c>
      <c r="C14" s="21">
        <v>0</v>
      </c>
      <c r="D14" s="21">
        <v>0</v>
      </c>
      <c r="E14" s="21">
        <f t="shared" si="1"/>
        <v>0</v>
      </c>
      <c r="F14" s="21">
        <v>0</v>
      </c>
      <c r="G14" s="21">
        <v>0</v>
      </c>
      <c r="H14" s="21">
        <f t="shared" si="7"/>
        <v>0</v>
      </c>
      <c r="I14" s="21">
        <f t="shared" si="5"/>
        <v>0</v>
      </c>
      <c r="J14" s="21">
        <f t="shared" si="6"/>
        <v>0</v>
      </c>
      <c r="K14" s="21">
        <f t="shared" si="8"/>
        <v>0</v>
      </c>
    </row>
    <row r="15" spans="1:11" s="11" customFormat="1" ht="13.15" customHeight="1">
      <c r="B15" s="29" t="s">
        <v>17</v>
      </c>
      <c r="C15" s="44">
        <v>321917807</v>
      </c>
      <c r="D15" s="44">
        <v>321917807</v>
      </c>
      <c r="E15" s="44">
        <f t="shared" si="1"/>
        <v>0</v>
      </c>
      <c r="F15" s="44">
        <v>0</v>
      </c>
      <c r="G15" s="44">
        <v>0</v>
      </c>
      <c r="H15" s="44">
        <f t="shared" si="7"/>
        <v>0</v>
      </c>
      <c r="I15" s="44">
        <f t="shared" si="5"/>
        <v>321917807</v>
      </c>
      <c r="J15" s="44">
        <f t="shared" si="6"/>
        <v>321917807</v>
      </c>
      <c r="K15" s="44">
        <f t="shared" si="8"/>
        <v>0</v>
      </c>
    </row>
    <row r="16" spans="1:11" ht="13.15" customHeight="1">
      <c r="B16" s="27" t="s">
        <v>18</v>
      </c>
      <c r="C16" s="21">
        <v>20557371</v>
      </c>
      <c r="D16" s="21">
        <v>20557371</v>
      </c>
      <c r="E16" s="21">
        <f t="shared" si="1"/>
        <v>0</v>
      </c>
      <c r="F16" s="21">
        <v>0</v>
      </c>
      <c r="G16" s="21">
        <v>0</v>
      </c>
      <c r="H16" s="21">
        <f t="shared" si="7"/>
        <v>0</v>
      </c>
      <c r="I16" s="21">
        <f t="shared" si="5"/>
        <v>20557371</v>
      </c>
      <c r="J16" s="21">
        <f t="shared" si="6"/>
        <v>20557371</v>
      </c>
      <c r="K16" s="21">
        <f t="shared" si="8"/>
        <v>0</v>
      </c>
    </row>
    <row r="17" spans="2:11" s="11" customFormat="1" ht="13.15" customHeight="1">
      <c r="B17" s="29" t="s">
        <v>19</v>
      </c>
      <c r="C17" s="44">
        <v>8097631</v>
      </c>
      <c r="D17" s="44">
        <v>8097631</v>
      </c>
      <c r="E17" s="44">
        <f t="shared" si="1"/>
        <v>0</v>
      </c>
      <c r="F17" s="44">
        <v>0</v>
      </c>
      <c r="G17" s="44">
        <v>0</v>
      </c>
      <c r="H17" s="44">
        <f t="shared" si="7"/>
        <v>0</v>
      </c>
      <c r="I17" s="44">
        <f t="shared" si="5"/>
        <v>8097631</v>
      </c>
      <c r="J17" s="44">
        <f t="shared" si="6"/>
        <v>8097631</v>
      </c>
      <c r="K17" s="44">
        <f t="shared" si="8"/>
        <v>0</v>
      </c>
    </row>
    <row r="18" spans="2:11" ht="13.15" customHeight="1">
      <c r="B18" s="27" t="s">
        <v>20</v>
      </c>
      <c r="C18" s="21">
        <v>63477422</v>
      </c>
      <c r="D18" s="21">
        <v>63477422</v>
      </c>
      <c r="E18" s="21">
        <f t="shared" si="1"/>
        <v>0</v>
      </c>
      <c r="F18" s="21">
        <v>0</v>
      </c>
      <c r="G18" s="21">
        <v>0</v>
      </c>
      <c r="H18" s="21">
        <f t="shared" si="7"/>
        <v>0</v>
      </c>
      <c r="I18" s="21">
        <f t="shared" si="5"/>
        <v>63477422</v>
      </c>
      <c r="J18" s="21">
        <f t="shared" si="6"/>
        <v>63477422</v>
      </c>
      <c r="K18" s="21">
        <f t="shared" si="8"/>
        <v>0</v>
      </c>
    </row>
    <row r="19" spans="2:11" s="11" customFormat="1" ht="13.15" customHeight="1">
      <c r="B19" s="29" t="s">
        <v>21</v>
      </c>
      <c r="C19" s="44">
        <v>5793915</v>
      </c>
      <c r="D19" s="44">
        <v>5793915</v>
      </c>
      <c r="E19" s="44">
        <f t="shared" si="1"/>
        <v>0</v>
      </c>
      <c r="F19" s="44">
        <v>0</v>
      </c>
      <c r="G19" s="44">
        <v>0</v>
      </c>
      <c r="H19" s="44">
        <f t="shared" si="7"/>
        <v>0</v>
      </c>
      <c r="I19" s="44">
        <f t="shared" si="5"/>
        <v>5793915</v>
      </c>
      <c r="J19" s="44">
        <f t="shared" si="6"/>
        <v>5793915</v>
      </c>
      <c r="K19" s="44">
        <f t="shared" si="8"/>
        <v>0</v>
      </c>
    </row>
    <row r="20" spans="2:11" ht="13.15" customHeight="1">
      <c r="B20" s="27" t="s">
        <v>22</v>
      </c>
      <c r="C20" s="21">
        <v>2341274</v>
      </c>
      <c r="D20" s="21">
        <v>2341274</v>
      </c>
      <c r="E20" s="21">
        <f t="shared" si="1"/>
        <v>0</v>
      </c>
      <c r="F20" s="21">
        <v>0</v>
      </c>
      <c r="G20" s="21">
        <v>0</v>
      </c>
      <c r="H20" s="21">
        <f t="shared" si="7"/>
        <v>0</v>
      </c>
      <c r="I20" s="21">
        <f t="shared" si="5"/>
        <v>2341274</v>
      </c>
      <c r="J20" s="21">
        <f t="shared" si="6"/>
        <v>2341274</v>
      </c>
      <c r="K20" s="21">
        <f t="shared" si="8"/>
        <v>0</v>
      </c>
    </row>
    <row r="21" spans="2:11" s="11" customFormat="1" ht="13.15" customHeight="1">
      <c r="B21" s="29" t="s">
        <v>23</v>
      </c>
      <c r="C21" s="44">
        <v>270296884</v>
      </c>
      <c r="D21" s="44">
        <v>270296884</v>
      </c>
      <c r="E21" s="44">
        <f t="shared" si="1"/>
        <v>0</v>
      </c>
      <c r="F21" s="44">
        <v>0</v>
      </c>
      <c r="G21" s="44">
        <v>0</v>
      </c>
      <c r="H21" s="44">
        <f t="shared" si="7"/>
        <v>0</v>
      </c>
      <c r="I21" s="44">
        <f t="shared" si="5"/>
        <v>270296884</v>
      </c>
      <c r="J21" s="44">
        <f t="shared" si="6"/>
        <v>270296884</v>
      </c>
      <c r="K21" s="44">
        <f t="shared" si="8"/>
        <v>0</v>
      </c>
    </row>
    <row r="22" spans="2:11" ht="13.15" customHeight="1">
      <c r="B22" s="27" t="s">
        <v>24</v>
      </c>
      <c r="C22" s="21">
        <v>127597600</v>
      </c>
      <c r="D22" s="21">
        <v>127597600</v>
      </c>
      <c r="E22" s="21">
        <f t="shared" si="1"/>
        <v>0</v>
      </c>
      <c r="F22" s="21">
        <v>0</v>
      </c>
      <c r="G22" s="21">
        <v>0</v>
      </c>
      <c r="H22" s="21">
        <f t="shared" si="7"/>
        <v>0</v>
      </c>
      <c r="I22" s="21">
        <f t="shared" si="5"/>
        <v>127597600</v>
      </c>
      <c r="J22" s="21">
        <f t="shared" si="6"/>
        <v>127597600</v>
      </c>
      <c r="K22" s="21">
        <f t="shared" si="8"/>
        <v>0</v>
      </c>
    </row>
    <row r="23" spans="2:11" s="11" customFormat="1" ht="13.15" customHeight="1">
      <c r="B23" s="29" t="s">
        <v>25</v>
      </c>
      <c r="C23" s="44">
        <v>46115002</v>
      </c>
      <c r="D23" s="44">
        <v>46115002</v>
      </c>
      <c r="E23" s="44">
        <f t="shared" si="1"/>
        <v>0</v>
      </c>
      <c r="F23" s="44">
        <v>0</v>
      </c>
      <c r="G23" s="44">
        <v>0</v>
      </c>
      <c r="H23" s="44">
        <f t="shared" si="7"/>
        <v>0</v>
      </c>
      <c r="I23" s="44">
        <f t="shared" si="5"/>
        <v>46115002</v>
      </c>
      <c r="J23" s="44">
        <f t="shared" si="6"/>
        <v>46115002</v>
      </c>
      <c r="K23" s="44">
        <f t="shared" si="8"/>
        <v>0</v>
      </c>
    </row>
    <row r="24" spans="2:11" ht="13.15" customHeight="1">
      <c r="B24" s="27" t="s">
        <v>26</v>
      </c>
      <c r="C24" s="21">
        <v>0</v>
      </c>
      <c r="D24" s="21">
        <v>0</v>
      </c>
      <c r="E24" s="21">
        <f t="shared" si="1"/>
        <v>0</v>
      </c>
      <c r="F24" s="21">
        <v>0</v>
      </c>
      <c r="G24" s="21">
        <v>0</v>
      </c>
      <c r="H24" s="21">
        <f t="shared" si="7"/>
        <v>0</v>
      </c>
      <c r="I24" s="21">
        <f t="shared" si="5"/>
        <v>0</v>
      </c>
      <c r="J24" s="21">
        <f t="shared" si="6"/>
        <v>0</v>
      </c>
      <c r="K24" s="21">
        <f t="shared" si="8"/>
        <v>0</v>
      </c>
    </row>
    <row r="25" spans="2:11" s="11" customFormat="1" ht="13.15" customHeight="1">
      <c r="B25" s="29" t="s">
        <v>27</v>
      </c>
      <c r="C25" s="44">
        <v>0</v>
      </c>
      <c r="D25" s="44">
        <v>0</v>
      </c>
      <c r="E25" s="44">
        <f t="shared" si="1"/>
        <v>0</v>
      </c>
      <c r="F25" s="44">
        <v>0</v>
      </c>
      <c r="G25" s="44">
        <v>0</v>
      </c>
      <c r="H25" s="44">
        <f t="shared" si="7"/>
        <v>0</v>
      </c>
      <c r="I25" s="44">
        <f t="shared" si="5"/>
        <v>0</v>
      </c>
      <c r="J25" s="44">
        <f t="shared" si="6"/>
        <v>0</v>
      </c>
      <c r="K25" s="44">
        <f t="shared" si="8"/>
        <v>0</v>
      </c>
    </row>
    <row r="26" spans="2:11" ht="13.15" customHeight="1">
      <c r="B26" s="27" t="s">
        <v>28</v>
      </c>
      <c r="C26" s="21">
        <v>0</v>
      </c>
      <c r="D26" s="21">
        <v>0</v>
      </c>
      <c r="E26" s="21">
        <f t="shared" si="1"/>
        <v>0</v>
      </c>
      <c r="F26" s="21">
        <v>0</v>
      </c>
      <c r="G26" s="21">
        <v>0</v>
      </c>
      <c r="H26" s="21">
        <f t="shared" si="7"/>
        <v>0</v>
      </c>
      <c r="I26" s="21">
        <f t="shared" si="5"/>
        <v>0</v>
      </c>
      <c r="J26" s="21">
        <f t="shared" si="6"/>
        <v>0</v>
      </c>
      <c r="K26" s="21">
        <f t="shared" si="8"/>
        <v>0</v>
      </c>
    </row>
    <row r="27" spans="2:11" s="11" customFormat="1" ht="13.15" customHeight="1">
      <c r="B27" s="29" t="s">
        <v>29</v>
      </c>
      <c r="C27" s="44">
        <v>0</v>
      </c>
      <c r="D27" s="44">
        <v>0</v>
      </c>
      <c r="E27" s="44">
        <f t="shared" si="1"/>
        <v>0</v>
      </c>
      <c r="F27" s="44">
        <v>0</v>
      </c>
      <c r="G27" s="44">
        <v>0</v>
      </c>
      <c r="H27" s="44">
        <f t="shared" si="7"/>
        <v>0</v>
      </c>
      <c r="I27" s="44">
        <f t="shared" si="5"/>
        <v>0</v>
      </c>
      <c r="J27" s="44">
        <f t="shared" si="6"/>
        <v>0</v>
      </c>
      <c r="K27" s="44">
        <f t="shared" si="8"/>
        <v>0</v>
      </c>
    </row>
    <row r="28" spans="2:11" s="17" customFormat="1" ht="13.15" customHeight="1">
      <c r="B28" s="45" t="s">
        <v>30</v>
      </c>
      <c r="C28" s="22">
        <f t="shared" ref="C28:H28" si="9">SUM(C29:C36)</f>
        <v>0</v>
      </c>
      <c r="D28" s="22">
        <f t="shared" si="9"/>
        <v>0</v>
      </c>
      <c r="E28" s="22">
        <f t="shared" si="9"/>
        <v>0</v>
      </c>
      <c r="F28" s="22">
        <f t="shared" si="9"/>
        <v>0</v>
      </c>
      <c r="G28" s="22">
        <f t="shared" si="9"/>
        <v>0</v>
      </c>
      <c r="H28" s="22">
        <f t="shared" si="9"/>
        <v>0</v>
      </c>
      <c r="I28" s="22">
        <f t="shared" si="5"/>
        <v>0</v>
      </c>
      <c r="J28" s="22">
        <f t="shared" si="6"/>
        <v>0</v>
      </c>
      <c r="K28" s="22">
        <f>SUM(K29:K36)</f>
        <v>0</v>
      </c>
    </row>
    <row r="29" spans="2:11" ht="13.15" customHeight="1">
      <c r="B29" s="27" t="s">
        <v>31</v>
      </c>
      <c r="C29" s="21">
        <v>0</v>
      </c>
      <c r="D29" s="21">
        <v>0</v>
      </c>
      <c r="E29" s="21">
        <f t="shared" si="1"/>
        <v>0</v>
      </c>
      <c r="F29" s="21">
        <v>0</v>
      </c>
      <c r="G29" s="21">
        <v>0</v>
      </c>
      <c r="H29" s="21">
        <f t="shared" si="7"/>
        <v>0</v>
      </c>
      <c r="I29" s="21">
        <f t="shared" si="5"/>
        <v>0</v>
      </c>
      <c r="J29" s="21">
        <f t="shared" si="6"/>
        <v>0</v>
      </c>
      <c r="K29" s="21">
        <f t="shared" ref="K29:K36" si="10">+I29-J29</f>
        <v>0</v>
      </c>
    </row>
    <row r="30" spans="2:11" s="11" customFormat="1" ht="13.15" customHeight="1">
      <c r="B30" s="29" t="s">
        <v>32</v>
      </c>
      <c r="C30" s="44">
        <v>0</v>
      </c>
      <c r="D30" s="44">
        <v>0</v>
      </c>
      <c r="E30" s="44">
        <f t="shared" si="1"/>
        <v>0</v>
      </c>
      <c r="F30" s="44">
        <v>0</v>
      </c>
      <c r="G30" s="44">
        <v>0</v>
      </c>
      <c r="H30" s="44">
        <f t="shared" si="7"/>
        <v>0</v>
      </c>
      <c r="I30" s="44">
        <f t="shared" si="5"/>
        <v>0</v>
      </c>
      <c r="J30" s="44">
        <f t="shared" si="6"/>
        <v>0</v>
      </c>
      <c r="K30" s="44">
        <f t="shared" si="10"/>
        <v>0</v>
      </c>
    </row>
    <row r="31" spans="2:11" ht="13.15" customHeight="1">
      <c r="B31" s="27" t="s">
        <v>33</v>
      </c>
      <c r="C31" s="21">
        <v>0</v>
      </c>
      <c r="D31" s="21">
        <v>0</v>
      </c>
      <c r="E31" s="21">
        <f t="shared" si="1"/>
        <v>0</v>
      </c>
      <c r="F31" s="21">
        <v>0</v>
      </c>
      <c r="G31" s="21">
        <v>0</v>
      </c>
      <c r="H31" s="21">
        <f t="shared" si="7"/>
        <v>0</v>
      </c>
      <c r="I31" s="21">
        <f t="shared" si="5"/>
        <v>0</v>
      </c>
      <c r="J31" s="21">
        <f t="shared" si="6"/>
        <v>0</v>
      </c>
      <c r="K31" s="21">
        <f t="shared" si="10"/>
        <v>0</v>
      </c>
    </row>
    <row r="32" spans="2:11" s="11" customFormat="1" ht="13.15" customHeight="1">
      <c r="B32" s="29" t="s">
        <v>34</v>
      </c>
      <c r="C32" s="44">
        <v>0</v>
      </c>
      <c r="D32" s="44">
        <v>0</v>
      </c>
      <c r="E32" s="44">
        <f t="shared" si="1"/>
        <v>0</v>
      </c>
      <c r="F32" s="44">
        <v>0</v>
      </c>
      <c r="G32" s="44">
        <v>0</v>
      </c>
      <c r="H32" s="44">
        <f t="shared" si="7"/>
        <v>0</v>
      </c>
      <c r="I32" s="44">
        <f t="shared" si="5"/>
        <v>0</v>
      </c>
      <c r="J32" s="44">
        <f t="shared" si="6"/>
        <v>0</v>
      </c>
      <c r="K32" s="44">
        <f t="shared" si="10"/>
        <v>0</v>
      </c>
    </row>
    <row r="33" spans="2:11" ht="13.15" customHeight="1">
      <c r="B33" s="27" t="s">
        <v>35</v>
      </c>
      <c r="C33" s="21">
        <v>0</v>
      </c>
      <c r="D33" s="21">
        <v>0</v>
      </c>
      <c r="E33" s="21">
        <f t="shared" si="1"/>
        <v>0</v>
      </c>
      <c r="F33" s="21">
        <v>0</v>
      </c>
      <c r="G33" s="21">
        <v>0</v>
      </c>
      <c r="H33" s="21">
        <f t="shared" si="7"/>
        <v>0</v>
      </c>
      <c r="I33" s="21">
        <f t="shared" si="5"/>
        <v>0</v>
      </c>
      <c r="J33" s="21">
        <f t="shared" si="6"/>
        <v>0</v>
      </c>
      <c r="K33" s="21">
        <f t="shared" si="10"/>
        <v>0</v>
      </c>
    </row>
    <row r="34" spans="2:11" s="11" customFormat="1" ht="13.15" customHeight="1">
      <c r="B34" s="29" t="s">
        <v>36</v>
      </c>
      <c r="C34" s="44">
        <v>0</v>
      </c>
      <c r="D34" s="44">
        <v>0</v>
      </c>
      <c r="E34" s="44">
        <f t="shared" si="1"/>
        <v>0</v>
      </c>
      <c r="F34" s="44">
        <v>0</v>
      </c>
      <c r="G34" s="44">
        <v>0</v>
      </c>
      <c r="H34" s="44">
        <f t="shared" si="7"/>
        <v>0</v>
      </c>
      <c r="I34" s="44">
        <f t="shared" si="5"/>
        <v>0</v>
      </c>
      <c r="J34" s="44">
        <f t="shared" si="6"/>
        <v>0</v>
      </c>
      <c r="K34" s="44">
        <f t="shared" si="10"/>
        <v>0</v>
      </c>
    </row>
    <row r="35" spans="2:11" ht="13.15" customHeight="1">
      <c r="B35" s="27" t="s">
        <v>37</v>
      </c>
      <c r="C35" s="21">
        <v>0</v>
      </c>
      <c r="D35" s="21">
        <v>0</v>
      </c>
      <c r="E35" s="21">
        <f t="shared" si="1"/>
        <v>0</v>
      </c>
      <c r="F35" s="21">
        <v>0</v>
      </c>
      <c r="G35" s="21">
        <v>0</v>
      </c>
      <c r="H35" s="21">
        <f t="shared" si="7"/>
        <v>0</v>
      </c>
      <c r="I35" s="21">
        <f t="shared" si="5"/>
        <v>0</v>
      </c>
      <c r="J35" s="21">
        <f t="shared" si="6"/>
        <v>0</v>
      </c>
      <c r="K35" s="21">
        <f t="shared" si="10"/>
        <v>0</v>
      </c>
    </row>
    <row r="36" spans="2:11" s="11" customFormat="1" ht="13.15" customHeight="1">
      <c r="B36" s="29" t="s">
        <v>29</v>
      </c>
      <c r="C36" s="44">
        <v>0</v>
      </c>
      <c r="D36" s="44">
        <v>0</v>
      </c>
      <c r="E36" s="44">
        <f t="shared" si="1"/>
        <v>0</v>
      </c>
      <c r="F36" s="44">
        <v>0</v>
      </c>
      <c r="G36" s="44">
        <v>0</v>
      </c>
      <c r="H36" s="44">
        <f t="shared" si="7"/>
        <v>0</v>
      </c>
      <c r="I36" s="44">
        <f t="shared" si="5"/>
        <v>0</v>
      </c>
      <c r="J36" s="44">
        <f t="shared" si="6"/>
        <v>0</v>
      </c>
      <c r="K36" s="44">
        <f t="shared" si="10"/>
        <v>0</v>
      </c>
    </row>
    <row r="37" spans="2:11" s="17" customFormat="1" ht="13.15" customHeight="1">
      <c r="B37" s="45" t="s">
        <v>38</v>
      </c>
      <c r="C37" s="22">
        <f t="shared" ref="C37:H37" si="11">+SUM(C38:C39)</f>
        <v>889566924</v>
      </c>
      <c r="D37" s="22">
        <f t="shared" si="11"/>
        <v>1023269846</v>
      </c>
      <c r="E37" s="22">
        <f t="shared" si="11"/>
        <v>-133702922</v>
      </c>
      <c r="F37" s="22">
        <f t="shared" si="11"/>
        <v>120375286</v>
      </c>
      <c r="G37" s="22">
        <f t="shared" si="11"/>
        <v>0</v>
      </c>
      <c r="H37" s="22">
        <f t="shared" si="11"/>
        <v>120375286</v>
      </c>
      <c r="I37" s="22">
        <f t="shared" si="5"/>
        <v>1009942210</v>
      </c>
      <c r="J37" s="22">
        <f t="shared" si="6"/>
        <v>1023269846</v>
      </c>
      <c r="K37" s="22">
        <f>+SUM(K38:K39)</f>
        <v>-13327636</v>
      </c>
    </row>
    <row r="38" spans="2:11" ht="13.15" customHeight="1">
      <c r="B38" s="27" t="s">
        <v>39</v>
      </c>
      <c r="C38" s="21">
        <v>889566924</v>
      </c>
      <c r="D38" s="21">
        <v>1023269846</v>
      </c>
      <c r="E38" s="21">
        <f t="shared" si="1"/>
        <v>-133702922</v>
      </c>
      <c r="F38" s="21">
        <f>175509237-55133951</f>
        <v>120375286</v>
      </c>
      <c r="G38" s="21">
        <v>0</v>
      </c>
      <c r="H38" s="21">
        <f t="shared" si="7"/>
        <v>120375286</v>
      </c>
      <c r="I38" s="21">
        <f t="shared" si="5"/>
        <v>1009942210</v>
      </c>
      <c r="J38" s="21">
        <f t="shared" si="6"/>
        <v>1023269846</v>
      </c>
      <c r="K38" s="21">
        <f t="shared" ref="K38:K39" si="12">+I38-J38</f>
        <v>-13327636</v>
      </c>
    </row>
    <row r="39" spans="2:11" s="11" customFormat="1" ht="13.15" customHeight="1">
      <c r="B39" s="29" t="s">
        <v>40</v>
      </c>
      <c r="C39" s="44">
        <v>0</v>
      </c>
      <c r="D39" s="44">
        <v>0</v>
      </c>
      <c r="E39" s="44">
        <f t="shared" si="1"/>
        <v>0</v>
      </c>
      <c r="F39" s="44">
        <v>0</v>
      </c>
      <c r="G39" s="44">
        <v>0</v>
      </c>
      <c r="H39" s="44">
        <f t="shared" si="7"/>
        <v>0</v>
      </c>
      <c r="I39" s="44">
        <f t="shared" si="5"/>
        <v>0</v>
      </c>
      <c r="J39" s="44">
        <f t="shared" si="6"/>
        <v>0</v>
      </c>
      <c r="K39" s="44">
        <f t="shared" si="12"/>
        <v>0</v>
      </c>
    </row>
    <row r="40" spans="2:11" s="17" customFormat="1" ht="13.15" customHeight="1">
      <c r="B40" s="45" t="s">
        <v>41</v>
      </c>
      <c r="C40" s="22">
        <f t="shared" ref="C40:H40" si="13">SUM(C41:C42)</f>
        <v>186212533</v>
      </c>
      <c r="D40" s="22">
        <f t="shared" si="13"/>
        <v>186212533</v>
      </c>
      <c r="E40" s="22">
        <f t="shared" si="13"/>
        <v>0</v>
      </c>
      <c r="F40" s="22">
        <f t="shared" si="13"/>
        <v>0</v>
      </c>
      <c r="G40" s="22">
        <f t="shared" si="13"/>
        <v>0</v>
      </c>
      <c r="H40" s="22">
        <f t="shared" si="13"/>
        <v>0</v>
      </c>
      <c r="I40" s="22">
        <f t="shared" si="5"/>
        <v>186212533</v>
      </c>
      <c r="J40" s="22">
        <f t="shared" si="6"/>
        <v>186212533</v>
      </c>
      <c r="K40" s="22">
        <f>SUM(K41:K42)</f>
        <v>0</v>
      </c>
    </row>
    <row r="41" spans="2:11" ht="13.15" customHeight="1">
      <c r="B41" s="27" t="s">
        <v>42</v>
      </c>
      <c r="C41" s="21">
        <v>186212533</v>
      </c>
      <c r="D41" s="21">
        <v>186212533</v>
      </c>
      <c r="E41" s="21">
        <f t="shared" si="1"/>
        <v>0</v>
      </c>
      <c r="F41" s="21">
        <v>0</v>
      </c>
      <c r="G41" s="21">
        <v>0</v>
      </c>
      <c r="H41" s="21">
        <f t="shared" si="7"/>
        <v>0</v>
      </c>
      <c r="I41" s="21">
        <f t="shared" si="5"/>
        <v>186212533</v>
      </c>
      <c r="J41" s="21">
        <f t="shared" si="6"/>
        <v>186212533</v>
      </c>
      <c r="K41" s="21">
        <f t="shared" ref="K41:K42" si="14">+I41-J41</f>
        <v>0</v>
      </c>
    </row>
    <row r="42" spans="2:11" s="11" customFormat="1" ht="13.15" customHeight="1">
      <c r="B42" s="29" t="s">
        <v>29</v>
      </c>
      <c r="C42" s="44">
        <v>0</v>
      </c>
      <c r="D42" s="44">
        <v>0</v>
      </c>
      <c r="E42" s="44">
        <f t="shared" si="1"/>
        <v>0</v>
      </c>
      <c r="F42" s="44">
        <v>0</v>
      </c>
      <c r="G42" s="44">
        <v>0</v>
      </c>
      <c r="H42" s="44">
        <f t="shared" si="7"/>
        <v>0</v>
      </c>
      <c r="I42" s="44">
        <f t="shared" si="5"/>
        <v>0</v>
      </c>
      <c r="J42" s="44">
        <f t="shared" si="6"/>
        <v>0</v>
      </c>
      <c r="K42" s="44">
        <f t="shared" si="14"/>
        <v>0</v>
      </c>
    </row>
    <row r="43" spans="2:11" s="17" customFormat="1" ht="13.15" customHeight="1">
      <c r="B43" s="45" t="s">
        <v>43</v>
      </c>
      <c r="C43" s="22">
        <f t="shared" ref="C43:H43" si="15">SUM(C44:C45)</f>
        <v>0</v>
      </c>
      <c r="D43" s="22">
        <f t="shared" si="15"/>
        <v>0</v>
      </c>
      <c r="E43" s="22">
        <f t="shared" si="15"/>
        <v>0</v>
      </c>
      <c r="F43" s="22">
        <f t="shared" si="15"/>
        <v>0</v>
      </c>
      <c r="G43" s="22">
        <f t="shared" si="15"/>
        <v>0</v>
      </c>
      <c r="H43" s="22">
        <f t="shared" si="15"/>
        <v>0</v>
      </c>
      <c r="I43" s="22">
        <f t="shared" si="5"/>
        <v>0</v>
      </c>
      <c r="J43" s="22">
        <f t="shared" si="6"/>
        <v>0</v>
      </c>
      <c r="K43" s="22">
        <f>SUM(K44:K45)</f>
        <v>0</v>
      </c>
    </row>
    <row r="44" spans="2:11" ht="13.15" customHeight="1">
      <c r="B44" s="27" t="s">
        <v>44</v>
      </c>
      <c r="C44" s="21">
        <v>0</v>
      </c>
      <c r="D44" s="21">
        <v>0</v>
      </c>
      <c r="E44" s="21">
        <f t="shared" si="1"/>
        <v>0</v>
      </c>
      <c r="F44" s="21">
        <v>0</v>
      </c>
      <c r="G44" s="21">
        <v>0</v>
      </c>
      <c r="H44" s="21">
        <f t="shared" si="7"/>
        <v>0</v>
      </c>
      <c r="I44" s="21">
        <f t="shared" si="5"/>
        <v>0</v>
      </c>
      <c r="J44" s="21">
        <f t="shared" si="6"/>
        <v>0</v>
      </c>
      <c r="K44" s="21">
        <f t="shared" ref="K44:K45" si="16">+I44-J44</f>
        <v>0</v>
      </c>
    </row>
    <row r="45" spans="2:11" s="11" customFormat="1" ht="13.15" customHeight="1">
      <c r="B45" s="29" t="s">
        <v>45</v>
      </c>
      <c r="C45" s="44">
        <v>0</v>
      </c>
      <c r="D45" s="44">
        <v>0</v>
      </c>
      <c r="E45" s="44">
        <f t="shared" si="1"/>
        <v>0</v>
      </c>
      <c r="F45" s="44">
        <v>0</v>
      </c>
      <c r="G45" s="44">
        <v>0</v>
      </c>
      <c r="H45" s="44">
        <f t="shared" si="7"/>
        <v>0</v>
      </c>
      <c r="I45" s="44">
        <f t="shared" si="5"/>
        <v>0</v>
      </c>
      <c r="J45" s="44">
        <f t="shared" si="6"/>
        <v>0</v>
      </c>
      <c r="K45" s="44">
        <f t="shared" si="16"/>
        <v>0</v>
      </c>
    </row>
    <row r="46" spans="2:11" s="17" customFormat="1" ht="13.15" customHeight="1">
      <c r="B46" s="45" t="s">
        <v>46</v>
      </c>
      <c r="C46" s="22">
        <f t="shared" ref="C46:H46" si="17">SUM(C47:C49)</f>
        <v>379277308</v>
      </c>
      <c r="D46" s="22">
        <f t="shared" si="17"/>
        <v>381539023</v>
      </c>
      <c r="E46" s="22">
        <f t="shared" si="17"/>
        <v>-2261715</v>
      </c>
      <c r="F46" s="22">
        <f t="shared" si="17"/>
        <v>0</v>
      </c>
      <c r="G46" s="22">
        <f t="shared" si="17"/>
        <v>0</v>
      </c>
      <c r="H46" s="22">
        <f t="shared" si="17"/>
        <v>0</v>
      </c>
      <c r="I46" s="22">
        <f t="shared" si="5"/>
        <v>379277308</v>
      </c>
      <c r="J46" s="22">
        <f t="shared" si="6"/>
        <v>381539023</v>
      </c>
      <c r="K46" s="22">
        <f>SUM(K47:K49)</f>
        <v>-2261715</v>
      </c>
    </row>
    <row r="47" spans="2:11" ht="13.15" customHeight="1">
      <c r="B47" s="27" t="s">
        <v>47</v>
      </c>
      <c r="C47" s="21">
        <v>292703902</v>
      </c>
      <c r="D47" s="21">
        <v>293703902</v>
      </c>
      <c r="E47" s="21">
        <f t="shared" si="1"/>
        <v>-1000000</v>
      </c>
      <c r="F47" s="21">
        <v>0</v>
      </c>
      <c r="G47" s="21"/>
      <c r="H47" s="21">
        <f>+F47+G47</f>
        <v>0</v>
      </c>
      <c r="I47" s="21">
        <f t="shared" si="5"/>
        <v>292703902</v>
      </c>
      <c r="J47" s="21">
        <f t="shared" si="6"/>
        <v>293703902</v>
      </c>
      <c r="K47" s="21">
        <f t="shared" ref="K47:K49" si="18">+I47-J47</f>
        <v>-1000000</v>
      </c>
    </row>
    <row r="48" spans="2:11" s="11" customFormat="1" ht="13.15" customHeight="1">
      <c r="B48" s="29" t="s">
        <v>48</v>
      </c>
      <c r="C48" s="44">
        <v>86573406</v>
      </c>
      <c r="D48" s="44">
        <v>87835121</v>
      </c>
      <c r="E48" s="44">
        <f t="shared" si="1"/>
        <v>-1261715</v>
      </c>
      <c r="F48" s="44">
        <v>0</v>
      </c>
      <c r="G48" s="44"/>
      <c r="H48" s="44">
        <f>+F48+G48</f>
        <v>0</v>
      </c>
      <c r="I48" s="44">
        <f t="shared" si="5"/>
        <v>86573406</v>
      </c>
      <c r="J48" s="44">
        <f t="shared" si="6"/>
        <v>87835121</v>
      </c>
      <c r="K48" s="44">
        <f t="shared" si="18"/>
        <v>-1261715</v>
      </c>
    </row>
    <row r="49" spans="2:11" ht="13.15" customHeight="1">
      <c r="B49" s="27" t="s">
        <v>40</v>
      </c>
      <c r="C49" s="21"/>
      <c r="D49" s="21"/>
      <c r="E49" s="21">
        <f t="shared" si="1"/>
        <v>0</v>
      </c>
      <c r="F49" s="21">
        <v>0</v>
      </c>
      <c r="G49" s="21">
        <v>0</v>
      </c>
      <c r="H49" s="21">
        <f t="shared" si="7"/>
        <v>0</v>
      </c>
      <c r="I49" s="21">
        <f t="shared" si="5"/>
        <v>0</v>
      </c>
      <c r="J49" s="21">
        <f t="shared" si="6"/>
        <v>0</v>
      </c>
      <c r="K49" s="21">
        <f t="shared" si="18"/>
        <v>0</v>
      </c>
    </row>
    <row r="50" spans="2:11" s="17" customFormat="1" ht="13.15" customHeight="1">
      <c r="B50" s="47" t="s">
        <v>49</v>
      </c>
      <c r="C50" s="23">
        <f>C5+C9+C28+C37+C40+C43+C46</f>
        <v>3461332850</v>
      </c>
      <c r="D50" s="23">
        <f t="shared" ref="D50:K50" si="19">D5+D9+D28+D37+D40+D43+D46</f>
        <v>3556378487</v>
      </c>
      <c r="E50" s="23">
        <f t="shared" si="19"/>
        <v>-95045637</v>
      </c>
      <c r="F50" s="23">
        <f t="shared" si="19"/>
        <v>79296286</v>
      </c>
      <c r="G50" s="23">
        <f t="shared" si="19"/>
        <v>0</v>
      </c>
      <c r="H50" s="23">
        <f>H5+H9+H28+H37+H40+H43+H46</f>
        <v>79296286</v>
      </c>
      <c r="I50" s="23">
        <f>I5+I9+I28+I37+I40+I43+I46</f>
        <v>3540629136</v>
      </c>
      <c r="J50" s="23">
        <f t="shared" si="19"/>
        <v>3556378487</v>
      </c>
      <c r="K50" s="23">
        <f t="shared" si="19"/>
        <v>-15749351</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50"/>
  <sheetViews>
    <sheetView showGridLines="0" zoomScaleNormal="100" workbookViewId="0">
      <pane ySplit="4" topLeftCell="A44" activePane="bottomLeft" state="frozen"/>
      <selection activeCell="B2" sqref="B2"/>
      <selection pane="bottomLeft" activeCell="A53" sqref="A50:XFD53"/>
    </sheetView>
  </sheetViews>
  <sheetFormatPr baseColWidth="10" defaultColWidth="11.42578125" defaultRowHeight="13.15" customHeight="1"/>
  <cols>
    <col min="1" max="1" width="16.42578125" style="37" customWidth="1"/>
    <col min="2" max="2" width="41.7109375" style="58" customWidth="1"/>
    <col min="3" max="3" width="14.85546875" style="12" customWidth="1"/>
    <col min="4" max="4" width="16.140625" style="12" customWidth="1"/>
    <col min="5" max="5" width="13.42578125" style="12" customWidth="1"/>
    <col min="6" max="6" width="13.42578125" style="12" bestFit="1" customWidth="1"/>
    <col min="7" max="7" width="17.140625" style="12" customWidth="1"/>
    <col min="8" max="8" width="14.42578125" style="12" customWidth="1"/>
    <col min="9" max="9" width="15.42578125" style="12" bestFit="1" customWidth="1"/>
    <col min="10" max="10" width="17.85546875" style="12" customWidth="1"/>
    <col min="11" max="11" width="18.7109375" style="12" customWidth="1"/>
    <col min="12" max="16384" width="11.42578125" style="37"/>
  </cols>
  <sheetData>
    <row r="1" spans="1:11" ht="13.15" customHeight="1">
      <c r="A1" s="37" t="s">
        <v>75</v>
      </c>
      <c r="B1" s="58" t="s">
        <v>52</v>
      </c>
    </row>
    <row r="2" spans="1:11" ht="13.15" customHeight="1">
      <c r="A2" s="37" t="s">
        <v>76</v>
      </c>
      <c r="B2" s="97">
        <v>2019</v>
      </c>
    </row>
    <row r="3" spans="1:11" ht="13.15" customHeight="1">
      <c r="B3" s="488" t="s">
        <v>0</v>
      </c>
      <c r="C3" s="489" t="s">
        <v>1</v>
      </c>
      <c r="D3" s="489"/>
      <c r="E3" s="489"/>
      <c r="F3" s="489" t="s">
        <v>2</v>
      </c>
      <c r="G3" s="489"/>
      <c r="H3" s="489"/>
      <c r="I3" s="489" t="s">
        <v>3</v>
      </c>
      <c r="J3" s="489"/>
      <c r="K3" s="489"/>
    </row>
    <row r="4" spans="1:11" ht="13.15" customHeight="1">
      <c r="B4" s="488"/>
      <c r="C4" s="77" t="s">
        <v>4</v>
      </c>
      <c r="D4" s="77" t="s">
        <v>5</v>
      </c>
      <c r="E4" s="77" t="s">
        <v>6</v>
      </c>
      <c r="F4" s="77" t="s">
        <v>4</v>
      </c>
      <c r="G4" s="77" t="s">
        <v>5</v>
      </c>
      <c r="H4" s="77" t="s">
        <v>6</v>
      </c>
      <c r="I4" s="77" t="s">
        <v>4</v>
      </c>
      <c r="J4" s="77" t="s">
        <v>5</v>
      </c>
      <c r="K4" s="77" t="s">
        <v>6</v>
      </c>
    </row>
    <row r="5" spans="1:11" ht="13.15" customHeight="1">
      <c r="B5" s="81" t="s">
        <v>7</v>
      </c>
      <c r="C5" s="55">
        <f t="shared" ref="C5:J5" si="0">SUM(C6:C8)</f>
        <v>332849640</v>
      </c>
      <c r="D5" s="55">
        <f t="shared" si="0"/>
        <v>332847300</v>
      </c>
      <c r="E5" s="55">
        <f t="shared" si="0"/>
        <v>2340</v>
      </c>
      <c r="F5" s="55">
        <f t="shared" si="0"/>
        <v>0</v>
      </c>
      <c r="G5" s="70">
        <f t="shared" si="0"/>
        <v>0</v>
      </c>
      <c r="H5" s="55">
        <f t="shared" si="0"/>
        <v>0</v>
      </c>
      <c r="I5" s="55">
        <f t="shared" si="0"/>
        <v>332849640</v>
      </c>
      <c r="J5" s="70">
        <f t="shared" si="0"/>
        <v>332847300</v>
      </c>
      <c r="K5" s="70">
        <f>SUM(K6:K8)</f>
        <v>2340</v>
      </c>
    </row>
    <row r="6" spans="1:11" ht="13.15" customHeight="1">
      <c r="B6" s="51" t="s">
        <v>8</v>
      </c>
      <c r="C6" s="35">
        <v>327849640</v>
      </c>
      <c r="D6" s="35">
        <v>327847300</v>
      </c>
      <c r="E6" s="35">
        <f>+C6-D6</f>
        <v>2340</v>
      </c>
      <c r="F6" s="35">
        <v>0</v>
      </c>
      <c r="G6" s="35">
        <v>0</v>
      </c>
      <c r="H6" s="35">
        <f>+F6-G6</f>
        <v>0</v>
      </c>
      <c r="I6" s="35">
        <f>F6+C6</f>
        <v>327849640</v>
      </c>
      <c r="J6" s="35">
        <f>G6+D6</f>
        <v>327847300</v>
      </c>
      <c r="K6" s="35">
        <f>+I6-J6</f>
        <v>2340</v>
      </c>
    </row>
    <row r="7" spans="1:11" s="42" customFormat="1" ht="13.15" customHeight="1">
      <c r="B7" s="52" t="s">
        <v>9</v>
      </c>
      <c r="C7" s="40">
        <v>0</v>
      </c>
      <c r="D7" s="40">
        <v>0</v>
      </c>
      <c r="E7" s="40">
        <f t="shared" ref="E7:E49" si="1">+C7-D7</f>
        <v>0</v>
      </c>
      <c r="F7" s="40">
        <v>0</v>
      </c>
      <c r="G7" s="40">
        <v>0</v>
      </c>
      <c r="H7" s="40">
        <f t="shared" ref="H7:H8" si="2">+F7-G7</f>
        <v>0</v>
      </c>
      <c r="I7" s="40">
        <f t="shared" ref="I7:I8" si="3">F7+C7</f>
        <v>0</v>
      </c>
      <c r="J7" s="40">
        <f t="shared" ref="J7:J8" si="4">G7+D7</f>
        <v>0</v>
      </c>
      <c r="K7" s="40">
        <f t="shared" ref="K7:K8" si="5">+I7-J7</f>
        <v>0</v>
      </c>
    </row>
    <row r="8" spans="1:11" ht="13.15" customHeight="1">
      <c r="B8" s="51" t="s">
        <v>10</v>
      </c>
      <c r="C8" s="35">
        <v>5000000</v>
      </c>
      <c r="D8" s="35">
        <v>5000000</v>
      </c>
      <c r="E8" s="35">
        <f t="shared" si="1"/>
        <v>0</v>
      </c>
      <c r="F8" s="35">
        <v>0</v>
      </c>
      <c r="G8" s="35">
        <v>0</v>
      </c>
      <c r="H8" s="35">
        <f t="shared" si="2"/>
        <v>0</v>
      </c>
      <c r="I8" s="35">
        <f t="shared" si="3"/>
        <v>5000000</v>
      </c>
      <c r="J8" s="35">
        <f t="shared" si="4"/>
        <v>5000000</v>
      </c>
      <c r="K8" s="35">
        <f t="shared" si="5"/>
        <v>0</v>
      </c>
    </row>
    <row r="9" spans="1:11" ht="13.15" customHeight="1">
      <c r="B9" s="81" t="s">
        <v>11</v>
      </c>
      <c r="C9" s="55">
        <f t="shared" ref="C9:J9" si="6">SUM(C10:C27)</f>
        <v>1081901464</v>
      </c>
      <c r="D9" s="55">
        <f t="shared" si="6"/>
        <v>1081901464</v>
      </c>
      <c r="E9" s="55">
        <f t="shared" si="6"/>
        <v>0</v>
      </c>
      <c r="F9" s="55">
        <f t="shared" si="6"/>
        <v>0</v>
      </c>
      <c r="G9" s="55">
        <f t="shared" si="6"/>
        <v>0</v>
      </c>
      <c r="H9" s="55">
        <f t="shared" si="6"/>
        <v>0</v>
      </c>
      <c r="I9" s="55">
        <f t="shared" si="6"/>
        <v>1081901464</v>
      </c>
      <c r="J9" s="55">
        <f t="shared" si="6"/>
        <v>1081901464</v>
      </c>
      <c r="K9" s="55">
        <f>SUM(K10:K27)</f>
        <v>0</v>
      </c>
    </row>
    <row r="10" spans="1:11" ht="13.15" customHeight="1">
      <c r="B10" s="51" t="s">
        <v>12</v>
      </c>
      <c r="C10" s="35">
        <v>0</v>
      </c>
      <c r="D10" s="35">
        <v>0</v>
      </c>
      <c r="E10" s="35">
        <f t="shared" si="1"/>
        <v>0</v>
      </c>
      <c r="F10" s="35">
        <v>0</v>
      </c>
      <c r="G10" s="35">
        <v>0</v>
      </c>
      <c r="H10" s="35">
        <f t="shared" ref="H10:H49" si="7">+F10-G10</f>
        <v>0</v>
      </c>
      <c r="I10" s="35">
        <f>F10+C10</f>
        <v>0</v>
      </c>
      <c r="J10" s="35">
        <f>G10+D10</f>
        <v>0</v>
      </c>
      <c r="K10" s="35">
        <f t="shared" ref="K10:K27" si="8">+I10-J10</f>
        <v>0</v>
      </c>
    </row>
    <row r="11" spans="1:11" s="42" customFormat="1" ht="13.15" customHeight="1">
      <c r="B11" s="52" t="s">
        <v>13</v>
      </c>
      <c r="C11" s="40">
        <v>0</v>
      </c>
      <c r="D11" s="40">
        <v>0</v>
      </c>
      <c r="E11" s="40">
        <f t="shared" si="1"/>
        <v>0</v>
      </c>
      <c r="F11" s="40">
        <v>0</v>
      </c>
      <c r="G11" s="40">
        <v>0</v>
      </c>
      <c r="H11" s="40">
        <f t="shared" si="7"/>
        <v>0</v>
      </c>
      <c r="I11" s="40">
        <f t="shared" ref="I11:I27" si="9">F11+C11</f>
        <v>0</v>
      </c>
      <c r="J11" s="40">
        <f t="shared" ref="J11:J27" si="10">G11+D11</f>
        <v>0</v>
      </c>
      <c r="K11" s="40">
        <f t="shared" si="8"/>
        <v>0</v>
      </c>
    </row>
    <row r="12" spans="1:11" ht="13.15" customHeight="1">
      <c r="B12" s="51" t="s">
        <v>14</v>
      </c>
      <c r="C12" s="35">
        <v>0</v>
      </c>
      <c r="D12" s="35">
        <v>0</v>
      </c>
      <c r="E12" s="35">
        <f t="shared" si="1"/>
        <v>0</v>
      </c>
      <c r="F12" s="35">
        <v>0</v>
      </c>
      <c r="G12" s="35">
        <v>0</v>
      </c>
      <c r="H12" s="35">
        <f t="shared" si="7"/>
        <v>0</v>
      </c>
      <c r="I12" s="35">
        <f t="shared" si="9"/>
        <v>0</v>
      </c>
      <c r="J12" s="35">
        <f t="shared" si="10"/>
        <v>0</v>
      </c>
      <c r="K12" s="35">
        <f t="shared" si="8"/>
        <v>0</v>
      </c>
    </row>
    <row r="13" spans="1:11" s="42" customFormat="1" ht="13.15" customHeight="1">
      <c r="B13" s="52" t="s">
        <v>15</v>
      </c>
      <c r="C13" s="40">
        <v>276060099</v>
      </c>
      <c r="D13" s="40">
        <v>281319944</v>
      </c>
      <c r="E13" s="40">
        <f t="shared" si="1"/>
        <v>-5259845</v>
      </c>
      <c r="F13" s="40">
        <v>5259845</v>
      </c>
      <c r="G13" s="40">
        <v>0</v>
      </c>
      <c r="H13" s="40">
        <f>+F13-G13</f>
        <v>5259845</v>
      </c>
      <c r="I13" s="40">
        <f t="shared" si="9"/>
        <v>281319944</v>
      </c>
      <c r="J13" s="40">
        <f t="shared" si="10"/>
        <v>281319944</v>
      </c>
      <c r="K13" s="40">
        <f t="shared" si="8"/>
        <v>0</v>
      </c>
    </row>
    <row r="14" spans="1:11" ht="13.15" customHeight="1">
      <c r="B14" s="51" t="s">
        <v>16</v>
      </c>
      <c r="C14" s="35">
        <v>0</v>
      </c>
      <c r="D14" s="35">
        <v>0</v>
      </c>
      <c r="E14" s="35">
        <f t="shared" si="1"/>
        <v>0</v>
      </c>
      <c r="F14" s="35">
        <v>0</v>
      </c>
      <c r="G14" s="35">
        <v>0</v>
      </c>
      <c r="H14" s="35">
        <f t="shared" si="7"/>
        <v>0</v>
      </c>
      <c r="I14" s="35">
        <f t="shared" si="9"/>
        <v>0</v>
      </c>
      <c r="J14" s="35">
        <f t="shared" si="10"/>
        <v>0</v>
      </c>
      <c r="K14" s="35">
        <f t="shared" si="8"/>
        <v>0</v>
      </c>
    </row>
    <row r="15" spans="1:11" s="42" customFormat="1" ht="13.15" customHeight="1">
      <c r="B15" s="52" t="s">
        <v>17</v>
      </c>
      <c r="C15" s="40">
        <v>0</v>
      </c>
      <c r="D15" s="40">
        <v>0</v>
      </c>
      <c r="E15" s="40">
        <f t="shared" si="1"/>
        <v>0</v>
      </c>
      <c r="F15" s="40">
        <v>0</v>
      </c>
      <c r="G15" s="40">
        <v>0</v>
      </c>
      <c r="H15" s="40">
        <f t="shared" si="7"/>
        <v>0</v>
      </c>
      <c r="I15" s="40">
        <f t="shared" si="9"/>
        <v>0</v>
      </c>
      <c r="J15" s="40">
        <f t="shared" si="10"/>
        <v>0</v>
      </c>
      <c r="K15" s="40">
        <f t="shared" si="8"/>
        <v>0</v>
      </c>
    </row>
    <row r="16" spans="1:11" ht="13.15" customHeight="1">
      <c r="B16" s="51" t="s">
        <v>18</v>
      </c>
      <c r="C16" s="35">
        <v>21799259</v>
      </c>
      <c r="D16" s="35">
        <v>24028094</v>
      </c>
      <c r="E16" s="35">
        <f t="shared" si="1"/>
        <v>-2228835</v>
      </c>
      <c r="F16" s="35">
        <v>2228835</v>
      </c>
      <c r="G16" s="35">
        <v>0</v>
      </c>
      <c r="H16" s="35">
        <f t="shared" si="7"/>
        <v>2228835</v>
      </c>
      <c r="I16" s="35">
        <f t="shared" si="9"/>
        <v>24028094</v>
      </c>
      <c r="J16" s="35">
        <f t="shared" si="10"/>
        <v>24028094</v>
      </c>
      <c r="K16" s="35">
        <f t="shared" si="8"/>
        <v>0</v>
      </c>
    </row>
    <row r="17" spans="2:11" s="42" customFormat="1" ht="13.15" customHeight="1">
      <c r="B17" s="52" t="s">
        <v>19</v>
      </c>
      <c r="C17" s="40">
        <v>20167401</v>
      </c>
      <c r="D17" s="40">
        <v>20167401</v>
      </c>
      <c r="E17" s="40">
        <f t="shared" si="1"/>
        <v>0</v>
      </c>
      <c r="F17" s="40">
        <v>0</v>
      </c>
      <c r="G17" s="40">
        <v>0</v>
      </c>
      <c r="H17" s="40">
        <f t="shared" si="7"/>
        <v>0</v>
      </c>
      <c r="I17" s="40">
        <f t="shared" si="9"/>
        <v>20167401</v>
      </c>
      <c r="J17" s="40">
        <f t="shared" si="10"/>
        <v>20167401</v>
      </c>
      <c r="K17" s="40">
        <f t="shared" si="8"/>
        <v>0</v>
      </c>
    </row>
    <row r="18" spans="2:11" ht="13.15" customHeight="1">
      <c r="B18" s="51" t="s">
        <v>20</v>
      </c>
      <c r="C18" s="35">
        <v>75949179</v>
      </c>
      <c r="D18" s="35">
        <v>79322251</v>
      </c>
      <c r="E18" s="35">
        <f t="shared" si="1"/>
        <v>-3373072</v>
      </c>
      <c r="F18" s="35">
        <v>3373072</v>
      </c>
      <c r="G18" s="35">
        <v>0</v>
      </c>
      <c r="H18" s="35">
        <f t="shared" si="7"/>
        <v>3373072</v>
      </c>
      <c r="I18" s="35">
        <f t="shared" si="9"/>
        <v>79322251</v>
      </c>
      <c r="J18" s="35">
        <f t="shared" si="10"/>
        <v>79322251</v>
      </c>
      <c r="K18" s="35">
        <f t="shared" si="8"/>
        <v>0</v>
      </c>
    </row>
    <row r="19" spans="2:11" s="42" customFormat="1" ht="13.15" customHeight="1">
      <c r="B19" s="52" t="s">
        <v>21</v>
      </c>
      <c r="C19" s="40">
        <v>20167401</v>
      </c>
      <c r="D19" s="40">
        <v>20167401</v>
      </c>
      <c r="E19" s="40">
        <f t="shared" si="1"/>
        <v>0</v>
      </c>
      <c r="F19" s="40">
        <v>0</v>
      </c>
      <c r="G19" s="40">
        <v>0</v>
      </c>
      <c r="H19" s="40">
        <f t="shared" si="7"/>
        <v>0</v>
      </c>
      <c r="I19" s="40">
        <f t="shared" si="9"/>
        <v>20167401</v>
      </c>
      <c r="J19" s="40">
        <f t="shared" si="10"/>
        <v>20167401</v>
      </c>
      <c r="K19" s="40">
        <f t="shared" si="8"/>
        <v>0</v>
      </c>
    </row>
    <row r="20" spans="2:11" ht="13.15" customHeight="1">
      <c r="B20" s="51" t="s">
        <v>22</v>
      </c>
      <c r="C20" s="35">
        <v>0</v>
      </c>
      <c r="D20" s="35">
        <v>0</v>
      </c>
      <c r="E20" s="35">
        <f t="shared" si="1"/>
        <v>0</v>
      </c>
      <c r="F20" s="35">
        <v>0</v>
      </c>
      <c r="G20" s="35">
        <v>0</v>
      </c>
      <c r="H20" s="35">
        <f t="shared" si="7"/>
        <v>0</v>
      </c>
      <c r="I20" s="35">
        <f t="shared" si="9"/>
        <v>0</v>
      </c>
      <c r="J20" s="35">
        <f t="shared" si="10"/>
        <v>0</v>
      </c>
      <c r="K20" s="35">
        <f t="shared" si="8"/>
        <v>0</v>
      </c>
    </row>
    <row r="21" spans="2:11" s="42" customFormat="1" ht="13.15" customHeight="1">
      <c r="B21" s="52" t="s">
        <v>23</v>
      </c>
      <c r="C21" s="40">
        <v>485030949</v>
      </c>
      <c r="D21" s="40">
        <v>599229151</v>
      </c>
      <c r="E21" s="40">
        <f t="shared" si="1"/>
        <v>-114198202</v>
      </c>
      <c r="F21" s="40">
        <v>114198202</v>
      </c>
      <c r="G21" s="40">
        <v>0</v>
      </c>
      <c r="H21" s="40">
        <f t="shared" si="7"/>
        <v>114198202</v>
      </c>
      <c r="I21" s="40">
        <f t="shared" si="9"/>
        <v>599229151</v>
      </c>
      <c r="J21" s="40">
        <f t="shared" si="10"/>
        <v>599229151</v>
      </c>
      <c r="K21" s="40">
        <f t="shared" si="8"/>
        <v>0</v>
      </c>
    </row>
    <row r="22" spans="2:11" ht="13.15" customHeight="1">
      <c r="B22" s="51" t="s">
        <v>24</v>
      </c>
      <c r="C22" s="35">
        <v>50166476</v>
      </c>
      <c r="D22" s="35">
        <v>54076047</v>
      </c>
      <c r="E22" s="35">
        <f t="shared" si="1"/>
        <v>-3909571</v>
      </c>
      <c r="F22" s="35">
        <v>3909571</v>
      </c>
      <c r="G22" s="35">
        <v>0</v>
      </c>
      <c r="H22" s="35">
        <f t="shared" si="7"/>
        <v>3909571</v>
      </c>
      <c r="I22" s="35">
        <f t="shared" si="9"/>
        <v>54076047</v>
      </c>
      <c r="J22" s="35">
        <f t="shared" si="10"/>
        <v>54076047</v>
      </c>
      <c r="K22" s="35">
        <f t="shared" si="8"/>
        <v>0</v>
      </c>
    </row>
    <row r="23" spans="2:11" s="42" customFormat="1" ht="13.15" customHeight="1">
      <c r="B23" s="52" t="s">
        <v>25</v>
      </c>
      <c r="C23" s="40">
        <v>0</v>
      </c>
      <c r="D23" s="40">
        <v>3591175</v>
      </c>
      <c r="E23" s="40">
        <f t="shared" si="1"/>
        <v>-3591175</v>
      </c>
      <c r="F23" s="40">
        <v>3591175</v>
      </c>
      <c r="G23" s="40">
        <v>0</v>
      </c>
      <c r="H23" s="40">
        <f t="shared" si="7"/>
        <v>3591175</v>
      </c>
      <c r="I23" s="40">
        <f t="shared" si="9"/>
        <v>3591175</v>
      </c>
      <c r="J23" s="40">
        <f t="shared" si="10"/>
        <v>3591175</v>
      </c>
      <c r="K23" s="40">
        <f t="shared" si="8"/>
        <v>0</v>
      </c>
    </row>
    <row r="24" spans="2:11" ht="13.15" customHeight="1">
      <c r="B24" s="51" t="s">
        <v>26</v>
      </c>
      <c r="C24" s="35">
        <v>0</v>
      </c>
      <c r="D24" s="35">
        <v>0</v>
      </c>
      <c r="E24" s="35">
        <f t="shared" si="1"/>
        <v>0</v>
      </c>
      <c r="F24" s="35">
        <v>0</v>
      </c>
      <c r="G24" s="35">
        <v>0</v>
      </c>
      <c r="H24" s="35">
        <f t="shared" si="7"/>
        <v>0</v>
      </c>
      <c r="I24" s="35">
        <f t="shared" si="9"/>
        <v>0</v>
      </c>
      <c r="J24" s="35">
        <f t="shared" si="10"/>
        <v>0</v>
      </c>
      <c r="K24" s="35">
        <f t="shared" si="8"/>
        <v>0</v>
      </c>
    </row>
    <row r="25" spans="2:11" s="42" customFormat="1" ht="13.15" customHeight="1">
      <c r="B25" s="52" t="s">
        <v>27</v>
      </c>
      <c r="C25" s="40">
        <v>0</v>
      </c>
      <c r="D25" s="40">
        <v>0</v>
      </c>
      <c r="E25" s="40">
        <f t="shared" si="1"/>
        <v>0</v>
      </c>
      <c r="F25" s="40">
        <v>0</v>
      </c>
      <c r="G25" s="40">
        <v>0</v>
      </c>
      <c r="H25" s="40">
        <f t="shared" si="7"/>
        <v>0</v>
      </c>
      <c r="I25" s="40">
        <f t="shared" si="9"/>
        <v>0</v>
      </c>
      <c r="J25" s="40">
        <f t="shared" si="10"/>
        <v>0</v>
      </c>
      <c r="K25" s="40">
        <f t="shared" si="8"/>
        <v>0</v>
      </c>
    </row>
    <row r="26" spans="2:11" ht="13.15" customHeight="1">
      <c r="B26" s="51" t="s">
        <v>28</v>
      </c>
      <c r="C26" s="35">
        <v>0</v>
      </c>
      <c r="D26" s="35">
        <v>0</v>
      </c>
      <c r="E26" s="35">
        <f t="shared" si="1"/>
        <v>0</v>
      </c>
      <c r="F26" s="35">
        <v>0</v>
      </c>
      <c r="G26" s="35">
        <v>0</v>
      </c>
      <c r="H26" s="35">
        <f t="shared" si="7"/>
        <v>0</v>
      </c>
      <c r="I26" s="35">
        <f t="shared" si="9"/>
        <v>0</v>
      </c>
      <c r="J26" s="35">
        <f t="shared" si="10"/>
        <v>0</v>
      </c>
      <c r="K26" s="35">
        <f t="shared" si="8"/>
        <v>0</v>
      </c>
    </row>
    <row r="27" spans="2:11" s="42" customFormat="1" ht="13.15" customHeight="1">
      <c r="B27" s="52" t="s">
        <v>29</v>
      </c>
      <c r="C27" s="40">
        <v>132560700</v>
      </c>
      <c r="D27" s="40">
        <v>0</v>
      </c>
      <c r="E27" s="40">
        <f t="shared" si="1"/>
        <v>132560700</v>
      </c>
      <c r="F27" s="40">
        <v>-132560700</v>
      </c>
      <c r="G27" s="40">
        <v>0</v>
      </c>
      <c r="H27" s="40">
        <f t="shared" si="7"/>
        <v>-132560700</v>
      </c>
      <c r="I27" s="40">
        <f t="shared" si="9"/>
        <v>0</v>
      </c>
      <c r="J27" s="40">
        <f t="shared" si="10"/>
        <v>0</v>
      </c>
      <c r="K27" s="40">
        <f t="shared" si="8"/>
        <v>0</v>
      </c>
    </row>
    <row r="28" spans="2:11" ht="13.15" customHeight="1">
      <c r="B28" s="81" t="s">
        <v>30</v>
      </c>
      <c r="C28" s="55">
        <f t="shared" ref="C28:J28" si="11">SUM(C29:C36)</f>
        <v>0</v>
      </c>
      <c r="D28" s="55">
        <f t="shared" si="11"/>
        <v>0</v>
      </c>
      <c r="E28" s="55">
        <f t="shared" si="11"/>
        <v>0</v>
      </c>
      <c r="F28" s="55">
        <f t="shared" si="11"/>
        <v>0</v>
      </c>
      <c r="G28" s="55">
        <f t="shared" si="11"/>
        <v>0</v>
      </c>
      <c r="H28" s="55">
        <f t="shared" si="11"/>
        <v>0</v>
      </c>
      <c r="I28" s="55">
        <f t="shared" si="11"/>
        <v>0</v>
      </c>
      <c r="J28" s="55">
        <f t="shared" si="11"/>
        <v>0</v>
      </c>
      <c r="K28" s="55">
        <f>SUM(K29:K36)</f>
        <v>0</v>
      </c>
    </row>
    <row r="29" spans="2:11" ht="13.15" customHeight="1">
      <c r="B29" s="51" t="s">
        <v>31</v>
      </c>
      <c r="C29" s="35">
        <v>0</v>
      </c>
      <c r="D29" s="35">
        <v>0</v>
      </c>
      <c r="E29" s="35">
        <f t="shared" si="1"/>
        <v>0</v>
      </c>
      <c r="F29" s="35">
        <v>0</v>
      </c>
      <c r="G29" s="35">
        <v>0</v>
      </c>
      <c r="H29" s="35">
        <f t="shared" si="7"/>
        <v>0</v>
      </c>
      <c r="I29" s="35">
        <f>F29+C29</f>
        <v>0</v>
      </c>
      <c r="J29" s="35">
        <f>G29+D29</f>
        <v>0</v>
      </c>
      <c r="K29" s="35">
        <f t="shared" ref="K29:K36" si="12">+I29-J29</f>
        <v>0</v>
      </c>
    </row>
    <row r="30" spans="2:11" s="42" customFormat="1" ht="13.15" customHeight="1">
      <c r="B30" s="52" t="s">
        <v>32</v>
      </c>
      <c r="C30" s="40">
        <v>0</v>
      </c>
      <c r="D30" s="40">
        <v>0</v>
      </c>
      <c r="E30" s="40">
        <f t="shared" si="1"/>
        <v>0</v>
      </c>
      <c r="F30" s="40">
        <v>0</v>
      </c>
      <c r="G30" s="40">
        <v>0</v>
      </c>
      <c r="H30" s="40">
        <f t="shared" si="7"/>
        <v>0</v>
      </c>
      <c r="I30" s="40">
        <f t="shared" ref="I30:I36" si="13">F30+C30</f>
        <v>0</v>
      </c>
      <c r="J30" s="40">
        <f t="shared" ref="J30:J36" si="14">G30+D30</f>
        <v>0</v>
      </c>
      <c r="K30" s="40">
        <f t="shared" si="12"/>
        <v>0</v>
      </c>
    </row>
    <row r="31" spans="2:11" ht="13.15" customHeight="1">
      <c r="B31" s="51" t="s">
        <v>33</v>
      </c>
      <c r="C31" s="35">
        <v>0</v>
      </c>
      <c r="D31" s="35">
        <v>0</v>
      </c>
      <c r="E31" s="35">
        <f t="shared" si="1"/>
        <v>0</v>
      </c>
      <c r="F31" s="35">
        <v>0</v>
      </c>
      <c r="G31" s="35">
        <v>0</v>
      </c>
      <c r="H31" s="35">
        <f t="shared" si="7"/>
        <v>0</v>
      </c>
      <c r="I31" s="35">
        <f t="shared" si="13"/>
        <v>0</v>
      </c>
      <c r="J31" s="35">
        <f t="shared" si="14"/>
        <v>0</v>
      </c>
      <c r="K31" s="35">
        <f t="shared" si="12"/>
        <v>0</v>
      </c>
    </row>
    <row r="32" spans="2:11" s="42" customFormat="1" ht="13.15" customHeight="1">
      <c r="B32" s="52" t="s">
        <v>34</v>
      </c>
      <c r="C32" s="40">
        <v>0</v>
      </c>
      <c r="D32" s="40">
        <v>0</v>
      </c>
      <c r="E32" s="40">
        <f t="shared" si="1"/>
        <v>0</v>
      </c>
      <c r="F32" s="40">
        <v>0</v>
      </c>
      <c r="G32" s="40">
        <v>0</v>
      </c>
      <c r="H32" s="40">
        <f t="shared" si="7"/>
        <v>0</v>
      </c>
      <c r="I32" s="40">
        <f t="shared" si="13"/>
        <v>0</v>
      </c>
      <c r="J32" s="40">
        <f t="shared" si="14"/>
        <v>0</v>
      </c>
      <c r="K32" s="40">
        <f t="shared" si="12"/>
        <v>0</v>
      </c>
    </row>
    <row r="33" spans="2:11" ht="13.15" customHeight="1">
      <c r="B33" s="51" t="s">
        <v>35</v>
      </c>
      <c r="C33" s="35">
        <v>0</v>
      </c>
      <c r="D33" s="35">
        <v>0</v>
      </c>
      <c r="E33" s="35">
        <f t="shared" si="1"/>
        <v>0</v>
      </c>
      <c r="F33" s="35">
        <v>0</v>
      </c>
      <c r="G33" s="35">
        <v>0</v>
      </c>
      <c r="H33" s="35">
        <f t="shared" si="7"/>
        <v>0</v>
      </c>
      <c r="I33" s="35">
        <f t="shared" si="13"/>
        <v>0</v>
      </c>
      <c r="J33" s="35">
        <f t="shared" si="14"/>
        <v>0</v>
      </c>
      <c r="K33" s="35">
        <f t="shared" si="12"/>
        <v>0</v>
      </c>
    </row>
    <row r="34" spans="2:11" s="42" customFormat="1" ht="13.15" customHeight="1">
      <c r="B34" s="52" t="s">
        <v>36</v>
      </c>
      <c r="C34" s="40">
        <v>0</v>
      </c>
      <c r="D34" s="40">
        <v>0</v>
      </c>
      <c r="E34" s="40">
        <f t="shared" si="1"/>
        <v>0</v>
      </c>
      <c r="F34" s="40">
        <v>0</v>
      </c>
      <c r="G34" s="40">
        <v>0</v>
      </c>
      <c r="H34" s="40">
        <f t="shared" si="7"/>
        <v>0</v>
      </c>
      <c r="I34" s="40">
        <f t="shared" si="13"/>
        <v>0</v>
      </c>
      <c r="J34" s="40">
        <f t="shared" si="14"/>
        <v>0</v>
      </c>
      <c r="K34" s="40">
        <f t="shared" si="12"/>
        <v>0</v>
      </c>
    </row>
    <row r="35" spans="2:11" ht="13.15" customHeight="1">
      <c r="B35" s="51" t="s">
        <v>37</v>
      </c>
      <c r="C35" s="35">
        <v>0</v>
      </c>
      <c r="D35" s="35">
        <v>0</v>
      </c>
      <c r="E35" s="35">
        <f t="shared" si="1"/>
        <v>0</v>
      </c>
      <c r="F35" s="35">
        <v>0</v>
      </c>
      <c r="G35" s="35">
        <v>0</v>
      </c>
      <c r="H35" s="35">
        <f t="shared" si="7"/>
        <v>0</v>
      </c>
      <c r="I35" s="35">
        <f t="shared" si="13"/>
        <v>0</v>
      </c>
      <c r="J35" s="35">
        <f t="shared" si="14"/>
        <v>0</v>
      </c>
      <c r="K35" s="35">
        <f t="shared" si="12"/>
        <v>0</v>
      </c>
    </row>
    <row r="36" spans="2:11" s="42" customFormat="1" ht="13.15" customHeight="1">
      <c r="B36" s="52" t="s">
        <v>29</v>
      </c>
      <c r="C36" s="40">
        <v>0</v>
      </c>
      <c r="D36" s="40">
        <v>0</v>
      </c>
      <c r="E36" s="40">
        <f t="shared" si="1"/>
        <v>0</v>
      </c>
      <c r="F36" s="40">
        <v>0</v>
      </c>
      <c r="G36" s="40">
        <v>0</v>
      </c>
      <c r="H36" s="40">
        <f t="shared" si="7"/>
        <v>0</v>
      </c>
      <c r="I36" s="40">
        <f t="shared" si="13"/>
        <v>0</v>
      </c>
      <c r="J36" s="40">
        <f t="shared" si="14"/>
        <v>0</v>
      </c>
      <c r="K36" s="40">
        <f t="shared" si="12"/>
        <v>0</v>
      </c>
    </row>
    <row r="37" spans="2:11" ht="13.15" customHeight="1">
      <c r="B37" s="81" t="s">
        <v>38</v>
      </c>
      <c r="C37" s="55">
        <f>+SUM(C38:C39)</f>
        <v>72570932</v>
      </c>
      <c r="D37" s="55">
        <f t="shared" ref="D37:J37" si="15">+SUM(D38:D39)</f>
        <v>35985439</v>
      </c>
      <c r="E37" s="55">
        <f t="shared" si="15"/>
        <v>36585493</v>
      </c>
      <c r="F37" s="55">
        <f t="shared" si="15"/>
        <v>-36925269</v>
      </c>
      <c r="G37" s="55">
        <f t="shared" si="15"/>
        <v>0</v>
      </c>
      <c r="H37" s="55">
        <f t="shared" si="15"/>
        <v>-36925269</v>
      </c>
      <c r="I37" s="55">
        <f t="shared" si="15"/>
        <v>35645663</v>
      </c>
      <c r="J37" s="55">
        <f t="shared" si="15"/>
        <v>35985439</v>
      </c>
      <c r="K37" s="55">
        <f>+SUM(K38:K39)</f>
        <v>-339776</v>
      </c>
    </row>
    <row r="38" spans="2:11" ht="13.15" customHeight="1">
      <c r="B38" s="51" t="s">
        <v>39</v>
      </c>
      <c r="C38" s="35">
        <v>72570932</v>
      </c>
      <c r="D38" s="35">
        <v>35985439</v>
      </c>
      <c r="E38" s="35">
        <f t="shared" si="1"/>
        <v>36585493</v>
      </c>
      <c r="F38" s="35">
        <v>-36925269</v>
      </c>
      <c r="G38" s="35">
        <v>0</v>
      </c>
      <c r="H38" s="35">
        <f t="shared" si="7"/>
        <v>-36925269</v>
      </c>
      <c r="I38" s="35">
        <f>F38+C38</f>
        <v>35645663</v>
      </c>
      <c r="J38" s="35">
        <f>G38+D38</f>
        <v>35985439</v>
      </c>
      <c r="K38" s="35">
        <f t="shared" ref="K38:K39" si="16">+I38-J38</f>
        <v>-339776</v>
      </c>
    </row>
    <row r="39" spans="2:11" s="42" customFormat="1" ht="13.15" customHeight="1">
      <c r="B39" s="52" t="s">
        <v>40</v>
      </c>
      <c r="C39" s="40">
        <v>0</v>
      </c>
      <c r="D39" s="40">
        <v>0</v>
      </c>
      <c r="E39" s="40">
        <f t="shared" si="1"/>
        <v>0</v>
      </c>
      <c r="F39" s="40">
        <v>0</v>
      </c>
      <c r="G39" s="40">
        <v>0</v>
      </c>
      <c r="H39" s="40">
        <f t="shared" si="7"/>
        <v>0</v>
      </c>
      <c r="I39" s="40">
        <f t="shared" ref="I39:I49" si="17">F39+C39</f>
        <v>0</v>
      </c>
      <c r="J39" s="40">
        <f t="shared" ref="J39:J49" si="18">G39+D39</f>
        <v>0</v>
      </c>
      <c r="K39" s="40">
        <f t="shared" si="16"/>
        <v>0</v>
      </c>
    </row>
    <row r="40" spans="2:11" ht="13.15" customHeight="1">
      <c r="B40" s="81" t="s">
        <v>41</v>
      </c>
      <c r="C40" s="55">
        <f t="shared" ref="C40:H40" si="19">SUM(C41:C42)</f>
        <v>0</v>
      </c>
      <c r="D40" s="55">
        <f t="shared" si="19"/>
        <v>0</v>
      </c>
      <c r="E40" s="55">
        <f t="shared" si="19"/>
        <v>0</v>
      </c>
      <c r="F40" s="55">
        <v>0</v>
      </c>
      <c r="G40" s="55">
        <v>0</v>
      </c>
      <c r="H40" s="55">
        <f t="shared" si="19"/>
        <v>0</v>
      </c>
      <c r="I40" s="55">
        <f t="shared" si="17"/>
        <v>0</v>
      </c>
      <c r="J40" s="55">
        <f t="shared" si="18"/>
        <v>0</v>
      </c>
      <c r="K40" s="55">
        <f>SUM(K41:K42)</f>
        <v>0</v>
      </c>
    </row>
    <row r="41" spans="2:11" ht="13.15" customHeight="1">
      <c r="B41" s="51" t="s">
        <v>42</v>
      </c>
      <c r="C41" s="35">
        <v>0</v>
      </c>
      <c r="D41" s="35">
        <v>0</v>
      </c>
      <c r="E41" s="35">
        <f t="shared" si="1"/>
        <v>0</v>
      </c>
      <c r="F41" s="35">
        <v>0</v>
      </c>
      <c r="G41" s="35">
        <v>0</v>
      </c>
      <c r="H41" s="35">
        <f t="shared" si="7"/>
        <v>0</v>
      </c>
      <c r="I41" s="35">
        <f t="shared" si="17"/>
        <v>0</v>
      </c>
      <c r="J41" s="35">
        <f t="shared" si="18"/>
        <v>0</v>
      </c>
      <c r="K41" s="35">
        <f t="shared" ref="K41:K42" si="20">+I41-J41</f>
        <v>0</v>
      </c>
    </row>
    <row r="42" spans="2:11" s="42" customFormat="1" ht="13.15" customHeight="1">
      <c r="B42" s="52" t="s">
        <v>29</v>
      </c>
      <c r="C42" s="40">
        <v>0</v>
      </c>
      <c r="D42" s="40">
        <v>0</v>
      </c>
      <c r="E42" s="40">
        <f t="shared" si="1"/>
        <v>0</v>
      </c>
      <c r="F42" s="40">
        <v>0</v>
      </c>
      <c r="G42" s="40">
        <v>0</v>
      </c>
      <c r="H42" s="40">
        <f t="shared" si="7"/>
        <v>0</v>
      </c>
      <c r="I42" s="40">
        <f t="shared" si="17"/>
        <v>0</v>
      </c>
      <c r="J42" s="40">
        <f t="shared" si="18"/>
        <v>0</v>
      </c>
      <c r="K42" s="40">
        <f t="shared" si="20"/>
        <v>0</v>
      </c>
    </row>
    <row r="43" spans="2:11" ht="13.15" customHeight="1">
      <c r="B43" s="81" t="s">
        <v>43</v>
      </c>
      <c r="C43" s="55">
        <f t="shared" ref="C43:H43" si="21">SUM(C44:C45)</f>
        <v>0</v>
      </c>
      <c r="D43" s="55">
        <f t="shared" si="21"/>
        <v>0</v>
      </c>
      <c r="E43" s="55">
        <f t="shared" si="21"/>
        <v>0</v>
      </c>
      <c r="F43" s="55">
        <v>0</v>
      </c>
      <c r="G43" s="55">
        <v>0</v>
      </c>
      <c r="H43" s="55">
        <f t="shared" si="21"/>
        <v>0</v>
      </c>
      <c r="I43" s="55">
        <f t="shared" si="17"/>
        <v>0</v>
      </c>
      <c r="J43" s="55">
        <f t="shared" si="18"/>
        <v>0</v>
      </c>
      <c r="K43" s="55">
        <f>SUM(K44:K45)</f>
        <v>0</v>
      </c>
    </row>
    <row r="44" spans="2:11" ht="13.15" customHeight="1">
      <c r="B44" s="51" t="s">
        <v>44</v>
      </c>
      <c r="C44" s="35">
        <v>0</v>
      </c>
      <c r="D44" s="35">
        <v>0</v>
      </c>
      <c r="E44" s="35">
        <f t="shared" si="1"/>
        <v>0</v>
      </c>
      <c r="F44" s="35">
        <v>0</v>
      </c>
      <c r="G44" s="35">
        <v>0</v>
      </c>
      <c r="H44" s="35">
        <f t="shared" si="7"/>
        <v>0</v>
      </c>
      <c r="I44" s="35">
        <f t="shared" si="17"/>
        <v>0</v>
      </c>
      <c r="J44" s="35">
        <f t="shared" si="18"/>
        <v>0</v>
      </c>
      <c r="K44" s="35">
        <f t="shared" ref="K44:K45" si="22">+I44-J44</f>
        <v>0</v>
      </c>
    </row>
    <row r="45" spans="2:11" s="42" customFormat="1" ht="13.15" customHeight="1">
      <c r="B45" s="52" t="s">
        <v>45</v>
      </c>
      <c r="C45" s="40">
        <v>0</v>
      </c>
      <c r="D45" s="40">
        <v>0</v>
      </c>
      <c r="E45" s="40">
        <f t="shared" si="1"/>
        <v>0</v>
      </c>
      <c r="F45" s="40">
        <v>0</v>
      </c>
      <c r="G45" s="40">
        <v>0</v>
      </c>
      <c r="H45" s="40">
        <f t="shared" si="7"/>
        <v>0</v>
      </c>
      <c r="I45" s="40">
        <f t="shared" si="17"/>
        <v>0</v>
      </c>
      <c r="J45" s="40">
        <f t="shared" si="18"/>
        <v>0</v>
      </c>
      <c r="K45" s="40">
        <f t="shared" si="22"/>
        <v>0</v>
      </c>
    </row>
    <row r="46" spans="2:11" ht="13.15" customHeight="1">
      <c r="B46" s="81" t="s">
        <v>46</v>
      </c>
      <c r="C46" s="55">
        <f>SUM(C47:C49)</f>
        <v>904070384</v>
      </c>
      <c r="D46" s="55">
        <f>SUM(D47:D49)</f>
        <v>819399893</v>
      </c>
      <c r="E46" s="55">
        <f>SUM(E47:E49)</f>
        <v>84670491</v>
      </c>
      <c r="F46" s="55">
        <f t="shared" ref="F46:G46" si="23">SUM(F47:F49)</f>
        <v>0</v>
      </c>
      <c r="G46" s="55">
        <f t="shared" si="23"/>
        <v>0</v>
      </c>
      <c r="H46" s="55">
        <f>SUM(H47:H49)</f>
        <v>0</v>
      </c>
      <c r="I46" s="55">
        <f t="shared" si="17"/>
        <v>904070384</v>
      </c>
      <c r="J46" s="55">
        <f t="shared" si="18"/>
        <v>819399893</v>
      </c>
      <c r="K46" s="55">
        <f>SUM(K47:K49)</f>
        <v>84670491</v>
      </c>
    </row>
    <row r="47" spans="2:11" ht="13.15" customHeight="1">
      <c r="B47" s="51" t="s">
        <v>47</v>
      </c>
      <c r="C47" s="35">
        <v>672626976</v>
      </c>
      <c r="D47" s="35">
        <v>637579507</v>
      </c>
      <c r="E47" s="35">
        <f t="shared" si="1"/>
        <v>35047469</v>
      </c>
      <c r="F47" s="35">
        <v>0</v>
      </c>
      <c r="G47" s="35"/>
      <c r="H47" s="35">
        <f t="shared" si="7"/>
        <v>0</v>
      </c>
      <c r="I47" s="35">
        <f t="shared" si="17"/>
        <v>672626976</v>
      </c>
      <c r="J47" s="35">
        <f t="shared" si="18"/>
        <v>637579507</v>
      </c>
      <c r="K47" s="35">
        <f t="shared" ref="K47:K49" si="24">+I47-J47</f>
        <v>35047469</v>
      </c>
    </row>
    <row r="48" spans="2:11" s="42" customFormat="1" ht="13.15" customHeight="1">
      <c r="B48" s="52" t="s">
        <v>48</v>
      </c>
      <c r="C48" s="40">
        <v>216458235</v>
      </c>
      <c r="D48" s="40">
        <v>181820386</v>
      </c>
      <c r="E48" s="40">
        <f t="shared" si="1"/>
        <v>34637849</v>
      </c>
      <c r="F48" s="40">
        <v>0</v>
      </c>
      <c r="G48" s="40"/>
      <c r="H48" s="40">
        <f t="shared" si="7"/>
        <v>0</v>
      </c>
      <c r="I48" s="40">
        <f t="shared" si="17"/>
        <v>216458235</v>
      </c>
      <c r="J48" s="40">
        <f t="shared" si="18"/>
        <v>181820386</v>
      </c>
      <c r="K48" s="40">
        <f t="shared" si="24"/>
        <v>34637849</v>
      </c>
    </row>
    <row r="49" spans="2:11" ht="13.15" customHeight="1">
      <c r="B49" s="51" t="s">
        <v>40</v>
      </c>
      <c r="C49" s="35">
        <v>14985173</v>
      </c>
      <c r="D49" s="35">
        <v>0</v>
      </c>
      <c r="E49" s="35">
        <f t="shared" si="1"/>
        <v>14985173</v>
      </c>
      <c r="F49" s="35">
        <v>0</v>
      </c>
      <c r="G49" s="35">
        <v>0</v>
      </c>
      <c r="H49" s="35">
        <f t="shared" si="7"/>
        <v>0</v>
      </c>
      <c r="I49" s="35">
        <f t="shared" si="17"/>
        <v>14985173</v>
      </c>
      <c r="J49" s="35">
        <f t="shared" si="18"/>
        <v>0</v>
      </c>
      <c r="K49" s="35">
        <f t="shared" si="24"/>
        <v>14985173</v>
      </c>
    </row>
    <row r="50" spans="2:11" s="57" customFormat="1" ht="13.15" customHeight="1">
      <c r="B50" s="83" t="s">
        <v>49</v>
      </c>
      <c r="C50" s="56">
        <f>C5+C9+C28+C37+C40+C43+C46</f>
        <v>2391392420</v>
      </c>
      <c r="D50" s="56">
        <f>D5+D9+D28+D37+D40+D43+D46</f>
        <v>2270134096</v>
      </c>
      <c r="E50" s="56">
        <f t="shared" ref="E50:K50" si="25">E5+E9+E28+E37+E40+E43+E46</f>
        <v>121258324</v>
      </c>
      <c r="F50" s="56">
        <f t="shared" si="25"/>
        <v>-36925269</v>
      </c>
      <c r="G50" s="56">
        <f t="shared" si="25"/>
        <v>0</v>
      </c>
      <c r="H50" s="56">
        <f t="shared" si="25"/>
        <v>-36925269</v>
      </c>
      <c r="I50" s="56">
        <f t="shared" si="25"/>
        <v>2354467151</v>
      </c>
      <c r="J50" s="56">
        <f t="shared" si="25"/>
        <v>2270134096</v>
      </c>
      <c r="K50" s="56">
        <f t="shared" si="25"/>
        <v>84333055</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50"/>
  <sheetViews>
    <sheetView showGridLines="0" zoomScaleNormal="100" workbookViewId="0">
      <pane ySplit="4" topLeftCell="A41"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4.85546875" style="7" customWidth="1"/>
    <col min="4" max="4" width="16.140625" style="7" customWidth="1"/>
    <col min="5" max="5" width="13.42578125" style="7" customWidth="1"/>
    <col min="6" max="6" width="12.85546875" style="7" customWidth="1"/>
    <col min="7" max="7" width="17.140625" style="7" customWidth="1"/>
    <col min="8" max="8" width="14.42578125" style="7" customWidth="1"/>
    <col min="9" max="9" width="15.140625" style="7" bestFit="1" customWidth="1"/>
    <col min="10" max="10" width="17.85546875" style="7" customWidth="1"/>
    <col min="11" max="11" width="18.7109375" style="7" customWidth="1"/>
    <col min="12" max="16384" width="11.5703125" style="5"/>
  </cols>
  <sheetData>
    <row r="1" spans="1:11" ht="13.15" customHeight="1">
      <c r="A1" s="5" t="s">
        <v>75</v>
      </c>
      <c r="B1" s="9" t="s">
        <v>70</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K5" si="0">SUM(C6:C8)</f>
        <v>107250</v>
      </c>
      <c r="D5" s="64">
        <f t="shared" si="0"/>
        <v>0</v>
      </c>
      <c r="E5" s="22">
        <f t="shared" si="0"/>
        <v>107250</v>
      </c>
      <c r="F5" s="22">
        <f t="shared" si="0"/>
        <v>0</v>
      </c>
      <c r="G5" s="64">
        <f t="shared" si="0"/>
        <v>0</v>
      </c>
      <c r="H5" s="22">
        <f t="shared" si="0"/>
        <v>0</v>
      </c>
      <c r="I5" s="22">
        <f t="shared" si="0"/>
        <v>107250</v>
      </c>
      <c r="J5" s="64">
        <f t="shared" si="0"/>
        <v>0</v>
      </c>
      <c r="K5" s="22">
        <f t="shared" si="0"/>
        <v>107250</v>
      </c>
    </row>
    <row r="6" spans="1:11" ht="13.15" customHeight="1">
      <c r="B6" s="27" t="s">
        <v>8</v>
      </c>
      <c r="C6" s="21">
        <v>0</v>
      </c>
      <c r="D6" s="21">
        <v>0</v>
      </c>
      <c r="E6" s="21">
        <f>+C6-D6</f>
        <v>0</v>
      </c>
      <c r="F6" s="21">
        <v>0</v>
      </c>
      <c r="G6" s="21">
        <v>0</v>
      </c>
      <c r="H6" s="21">
        <f>+F6-G6</f>
        <v>0</v>
      </c>
      <c r="I6" s="21">
        <f>F6+C6</f>
        <v>0</v>
      </c>
      <c r="J6" s="21">
        <f>G6+D6</f>
        <v>0</v>
      </c>
      <c r="K6" s="21">
        <f>+I6-J6</f>
        <v>0</v>
      </c>
    </row>
    <row r="7" spans="1:11" s="6" customFormat="1" ht="13.15" customHeight="1">
      <c r="B7" s="30" t="s">
        <v>9</v>
      </c>
      <c r="C7" s="19">
        <v>0</v>
      </c>
      <c r="D7" s="19">
        <v>0</v>
      </c>
      <c r="E7" s="19">
        <f t="shared" ref="E7:E49" si="1">+C7-D7</f>
        <v>0</v>
      </c>
      <c r="F7" s="19">
        <v>0</v>
      </c>
      <c r="G7" s="19">
        <v>0</v>
      </c>
      <c r="H7" s="19">
        <f t="shared" ref="H7:H8" si="2">+F7-G7</f>
        <v>0</v>
      </c>
      <c r="I7" s="19">
        <f t="shared" ref="I7:J49" si="3">F7+C7</f>
        <v>0</v>
      </c>
      <c r="J7" s="19">
        <f t="shared" si="3"/>
        <v>0</v>
      </c>
      <c r="K7" s="19">
        <f t="shared" ref="K7:K8" si="4">+I7-J7</f>
        <v>0</v>
      </c>
    </row>
    <row r="8" spans="1:11" ht="13.15" customHeight="1">
      <c r="B8" s="27" t="s">
        <v>10</v>
      </c>
      <c r="C8" s="21">
        <v>107250</v>
      </c>
      <c r="D8" s="21">
        <v>0</v>
      </c>
      <c r="E8" s="21">
        <f t="shared" si="1"/>
        <v>107250</v>
      </c>
      <c r="F8" s="21">
        <v>0</v>
      </c>
      <c r="G8" s="21">
        <v>0</v>
      </c>
      <c r="H8" s="21">
        <f t="shared" si="2"/>
        <v>0</v>
      </c>
      <c r="I8" s="21">
        <f t="shared" si="3"/>
        <v>107250</v>
      </c>
      <c r="J8" s="21">
        <f t="shared" si="3"/>
        <v>0</v>
      </c>
      <c r="K8" s="21">
        <f t="shared" si="4"/>
        <v>107250</v>
      </c>
    </row>
    <row r="9" spans="1:11" s="17" customFormat="1" ht="13.15" customHeight="1">
      <c r="B9" s="45" t="s">
        <v>11</v>
      </c>
      <c r="C9" s="22">
        <f t="shared" ref="C9:K9" si="5">SUM(C10:C27)</f>
        <v>398114231</v>
      </c>
      <c r="D9" s="22">
        <f t="shared" si="5"/>
        <v>1006708040</v>
      </c>
      <c r="E9" s="22">
        <f t="shared" si="5"/>
        <v>-608593809</v>
      </c>
      <c r="F9" s="22">
        <f t="shared" si="5"/>
        <v>0</v>
      </c>
      <c r="G9" s="22">
        <f t="shared" si="5"/>
        <v>0</v>
      </c>
      <c r="H9" s="22">
        <f t="shared" si="5"/>
        <v>0</v>
      </c>
      <c r="I9" s="22">
        <f t="shared" si="3"/>
        <v>398114231</v>
      </c>
      <c r="J9" s="22">
        <f t="shared" si="3"/>
        <v>1006708040</v>
      </c>
      <c r="K9" s="22">
        <f t="shared" si="5"/>
        <v>-608593809</v>
      </c>
    </row>
    <row r="10" spans="1:11" ht="13.15" customHeight="1">
      <c r="B10" s="27" t="s">
        <v>12</v>
      </c>
      <c r="C10" s="21">
        <v>0</v>
      </c>
      <c r="D10" s="21">
        <v>0</v>
      </c>
      <c r="E10" s="21">
        <f t="shared" si="1"/>
        <v>0</v>
      </c>
      <c r="F10" s="21">
        <v>0</v>
      </c>
      <c r="G10" s="21">
        <v>0</v>
      </c>
      <c r="H10" s="21">
        <f t="shared" ref="H10:H49" si="6">+F10-G10</f>
        <v>0</v>
      </c>
      <c r="I10" s="21">
        <f t="shared" si="3"/>
        <v>0</v>
      </c>
      <c r="J10" s="21">
        <f t="shared" si="3"/>
        <v>0</v>
      </c>
      <c r="K10" s="21">
        <f t="shared" ref="K10:K27" si="7">+I10-J10</f>
        <v>0</v>
      </c>
    </row>
    <row r="11" spans="1:11" s="6" customFormat="1" ht="13.15" customHeight="1">
      <c r="B11" s="30" t="s">
        <v>13</v>
      </c>
      <c r="C11" s="19">
        <v>0</v>
      </c>
      <c r="D11" s="19">
        <v>0</v>
      </c>
      <c r="E11" s="19">
        <f t="shared" si="1"/>
        <v>0</v>
      </c>
      <c r="F11" s="19">
        <v>0</v>
      </c>
      <c r="G11" s="19">
        <v>0</v>
      </c>
      <c r="H11" s="19">
        <f t="shared" si="6"/>
        <v>0</v>
      </c>
      <c r="I11" s="19">
        <f t="shared" si="3"/>
        <v>0</v>
      </c>
      <c r="J11" s="19">
        <f t="shared" si="3"/>
        <v>0</v>
      </c>
      <c r="K11" s="19">
        <f t="shared" si="7"/>
        <v>0</v>
      </c>
    </row>
    <row r="12" spans="1:11" ht="13.15" customHeight="1">
      <c r="B12" s="27" t="s">
        <v>14</v>
      </c>
      <c r="C12" s="21">
        <v>0</v>
      </c>
      <c r="D12" s="21">
        <v>0</v>
      </c>
      <c r="E12" s="21">
        <f t="shared" si="1"/>
        <v>0</v>
      </c>
      <c r="F12" s="21">
        <v>0</v>
      </c>
      <c r="G12" s="21">
        <v>0</v>
      </c>
      <c r="H12" s="21">
        <f t="shared" si="6"/>
        <v>0</v>
      </c>
      <c r="I12" s="21">
        <f t="shared" si="3"/>
        <v>0</v>
      </c>
      <c r="J12" s="21">
        <f t="shared" si="3"/>
        <v>0</v>
      </c>
      <c r="K12" s="21">
        <f t="shared" si="7"/>
        <v>0</v>
      </c>
    </row>
    <row r="13" spans="1:11" s="6" customFormat="1" ht="13.15" customHeight="1">
      <c r="B13" s="30" t="s">
        <v>15</v>
      </c>
      <c r="C13" s="19">
        <v>0</v>
      </c>
      <c r="D13" s="19">
        <v>0</v>
      </c>
      <c r="E13" s="19">
        <f t="shared" si="1"/>
        <v>0</v>
      </c>
      <c r="F13" s="19">
        <v>0</v>
      </c>
      <c r="G13" s="19">
        <v>0</v>
      </c>
      <c r="H13" s="19">
        <f>+F13-G13</f>
        <v>0</v>
      </c>
      <c r="I13" s="19">
        <f t="shared" si="3"/>
        <v>0</v>
      </c>
      <c r="J13" s="19">
        <f t="shared" si="3"/>
        <v>0</v>
      </c>
      <c r="K13" s="19">
        <f t="shared" si="7"/>
        <v>0</v>
      </c>
    </row>
    <row r="14" spans="1:11" ht="13.15" customHeight="1">
      <c r="B14" s="27" t="s">
        <v>16</v>
      </c>
      <c r="C14" s="21">
        <v>0</v>
      </c>
      <c r="D14" s="21">
        <v>0</v>
      </c>
      <c r="E14" s="21">
        <f t="shared" si="1"/>
        <v>0</v>
      </c>
      <c r="F14" s="21">
        <v>0</v>
      </c>
      <c r="G14" s="21">
        <v>0</v>
      </c>
      <c r="H14" s="21">
        <f t="shared" si="6"/>
        <v>0</v>
      </c>
      <c r="I14" s="21">
        <f t="shared" si="3"/>
        <v>0</v>
      </c>
      <c r="J14" s="21">
        <f t="shared" si="3"/>
        <v>0</v>
      </c>
      <c r="K14" s="21">
        <f t="shared" si="7"/>
        <v>0</v>
      </c>
    </row>
    <row r="15" spans="1:11" s="6" customFormat="1" ht="13.15" customHeight="1">
      <c r="B15" s="30" t="s">
        <v>17</v>
      </c>
      <c r="C15" s="19">
        <v>368194111</v>
      </c>
      <c r="D15" s="19">
        <v>368194111</v>
      </c>
      <c r="E15" s="19">
        <f t="shared" si="1"/>
        <v>0</v>
      </c>
      <c r="F15" s="19">
        <v>0</v>
      </c>
      <c r="G15" s="19">
        <v>0</v>
      </c>
      <c r="H15" s="19">
        <f t="shared" si="6"/>
        <v>0</v>
      </c>
      <c r="I15" s="19">
        <f t="shared" si="3"/>
        <v>368194111</v>
      </c>
      <c r="J15" s="19">
        <f t="shared" si="3"/>
        <v>368194111</v>
      </c>
      <c r="K15" s="19">
        <f t="shared" si="7"/>
        <v>0</v>
      </c>
    </row>
    <row r="16" spans="1:11" ht="13.15" customHeight="1">
      <c r="B16" s="27" t="s">
        <v>18</v>
      </c>
      <c r="C16" s="21">
        <v>2616931</v>
      </c>
      <c r="D16" s="21">
        <v>2616438</v>
      </c>
      <c r="E16" s="21">
        <f t="shared" si="1"/>
        <v>493</v>
      </c>
      <c r="F16" s="21">
        <v>0</v>
      </c>
      <c r="G16" s="21">
        <v>0</v>
      </c>
      <c r="H16" s="21">
        <f t="shared" si="6"/>
        <v>0</v>
      </c>
      <c r="I16" s="21">
        <f t="shared" si="3"/>
        <v>2616931</v>
      </c>
      <c r="J16" s="21">
        <f t="shared" si="3"/>
        <v>2616438</v>
      </c>
      <c r="K16" s="21">
        <f t="shared" si="7"/>
        <v>493</v>
      </c>
    </row>
    <row r="17" spans="2:11" s="6" customFormat="1" ht="13.15" customHeight="1">
      <c r="B17" s="30" t="s">
        <v>19</v>
      </c>
      <c r="C17" s="19">
        <v>430023</v>
      </c>
      <c r="D17" s="19">
        <v>430023</v>
      </c>
      <c r="E17" s="19">
        <f t="shared" si="1"/>
        <v>0</v>
      </c>
      <c r="F17" s="19">
        <v>0</v>
      </c>
      <c r="G17" s="19">
        <v>0</v>
      </c>
      <c r="H17" s="19">
        <f t="shared" si="6"/>
        <v>0</v>
      </c>
      <c r="I17" s="19">
        <f t="shared" si="3"/>
        <v>430023</v>
      </c>
      <c r="J17" s="19">
        <f t="shared" si="3"/>
        <v>430023</v>
      </c>
      <c r="K17" s="19">
        <f t="shared" si="7"/>
        <v>0</v>
      </c>
    </row>
    <row r="18" spans="2:11" ht="13.15" customHeight="1">
      <c r="B18" s="27" t="s">
        <v>20</v>
      </c>
      <c r="C18" s="21">
        <v>15913480</v>
      </c>
      <c r="D18" s="21">
        <v>15913480</v>
      </c>
      <c r="E18" s="21">
        <f t="shared" si="1"/>
        <v>0</v>
      </c>
      <c r="F18" s="21">
        <v>0</v>
      </c>
      <c r="G18" s="21">
        <v>0</v>
      </c>
      <c r="H18" s="21">
        <f t="shared" si="6"/>
        <v>0</v>
      </c>
      <c r="I18" s="21">
        <f t="shared" si="3"/>
        <v>15913480</v>
      </c>
      <c r="J18" s="21">
        <f t="shared" si="3"/>
        <v>15913480</v>
      </c>
      <c r="K18" s="21">
        <f t="shared" si="7"/>
        <v>0</v>
      </c>
    </row>
    <row r="19" spans="2:11" s="6" customFormat="1" ht="13.15" customHeight="1">
      <c r="B19" s="30" t="s">
        <v>21</v>
      </c>
      <c r="C19" s="19">
        <v>430023</v>
      </c>
      <c r="D19" s="19">
        <v>430023</v>
      </c>
      <c r="E19" s="19">
        <f t="shared" si="1"/>
        <v>0</v>
      </c>
      <c r="F19" s="19">
        <v>0</v>
      </c>
      <c r="G19" s="19">
        <v>0</v>
      </c>
      <c r="H19" s="19">
        <f t="shared" si="6"/>
        <v>0</v>
      </c>
      <c r="I19" s="19">
        <f t="shared" si="3"/>
        <v>430023</v>
      </c>
      <c r="J19" s="19">
        <f t="shared" si="3"/>
        <v>430023</v>
      </c>
      <c r="K19" s="19">
        <f t="shared" si="7"/>
        <v>0</v>
      </c>
    </row>
    <row r="20" spans="2:11" ht="13.15" customHeight="1">
      <c r="B20" s="27" t="s">
        <v>22</v>
      </c>
      <c r="C20" s="21">
        <v>6823079</v>
      </c>
      <c r="D20" s="21">
        <v>6823079</v>
      </c>
      <c r="E20" s="21">
        <f t="shared" si="1"/>
        <v>0</v>
      </c>
      <c r="F20" s="21">
        <v>0</v>
      </c>
      <c r="G20" s="21">
        <v>0</v>
      </c>
      <c r="H20" s="21">
        <f t="shared" si="6"/>
        <v>0</v>
      </c>
      <c r="I20" s="21">
        <f t="shared" si="3"/>
        <v>6823079</v>
      </c>
      <c r="J20" s="21">
        <f t="shared" si="3"/>
        <v>6823079</v>
      </c>
      <c r="K20" s="21">
        <f t="shared" si="7"/>
        <v>0</v>
      </c>
    </row>
    <row r="21" spans="2:11" s="6" customFormat="1" ht="13.15" customHeight="1">
      <c r="B21" s="30" t="s">
        <v>23</v>
      </c>
      <c r="C21" s="19">
        <v>3706584</v>
      </c>
      <c r="D21" s="19">
        <v>3706639</v>
      </c>
      <c r="E21" s="19">
        <f t="shared" si="1"/>
        <v>-55</v>
      </c>
      <c r="F21" s="19">
        <v>0</v>
      </c>
      <c r="G21" s="19">
        <v>0</v>
      </c>
      <c r="H21" s="19">
        <f t="shared" si="6"/>
        <v>0</v>
      </c>
      <c r="I21" s="19">
        <f t="shared" si="3"/>
        <v>3706584</v>
      </c>
      <c r="J21" s="19">
        <f t="shared" si="3"/>
        <v>3706639</v>
      </c>
      <c r="K21" s="19">
        <f t="shared" si="7"/>
        <v>-55</v>
      </c>
    </row>
    <row r="22" spans="2:11" ht="13.15" customHeight="1">
      <c r="B22" s="27" t="s">
        <v>24</v>
      </c>
      <c r="C22" s="21">
        <v>0</v>
      </c>
      <c r="D22" s="21">
        <v>195141522</v>
      </c>
      <c r="E22" s="21">
        <f t="shared" si="1"/>
        <v>-195141522</v>
      </c>
      <c r="F22" s="21">
        <v>0</v>
      </c>
      <c r="G22" s="21">
        <v>0</v>
      </c>
      <c r="H22" s="21">
        <f t="shared" si="6"/>
        <v>0</v>
      </c>
      <c r="I22" s="21">
        <f t="shared" si="3"/>
        <v>0</v>
      </c>
      <c r="J22" s="21">
        <f t="shared" si="3"/>
        <v>195141522</v>
      </c>
      <c r="K22" s="21">
        <f t="shared" si="7"/>
        <v>-195141522</v>
      </c>
    </row>
    <row r="23" spans="2:11" s="6" customFormat="1" ht="13.15" customHeight="1">
      <c r="B23" s="30" t="s">
        <v>25</v>
      </c>
      <c r="C23" s="19">
        <v>0</v>
      </c>
      <c r="D23" s="19">
        <v>407985939</v>
      </c>
      <c r="E23" s="19">
        <f t="shared" si="1"/>
        <v>-407985939</v>
      </c>
      <c r="F23" s="19">
        <v>0</v>
      </c>
      <c r="G23" s="19">
        <v>0</v>
      </c>
      <c r="H23" s="19">
        <f t="shared" si="6"/>
        <v>0</v>
      </c>
      <c r="I23" s="19">
        <f t="shared" si="3"/>
        <v>0</v>
      </c>
      <c r="J23" s="19">
        <f t="shared" si="3"/>
        <v>407985939</v>
      </c>
      <c r="K23" s="19">
        <f t="shared" si="7"/>
        <v>-407985939</v>
      </c>
    </row>
    <row r="24" spans="2:11" ht="13.15" customHeight="1">
      <c r="B24" s="27" t="s">
        <v>26</v>
      </c>
      <c r="C24" s="21">
        <v>0</v>
      </c>
      <c r="D24" s="21">
        <v>0</v>
      </c>
      <c r="E24" s="21">
        <f t="shared" si="1"/>
        <v>0</v>
      </c>
      <c r="F24" s="21">
        <v>0</v>
      </c>
      <c r="G24" s="21">
        <v>0</v>
      </c>
      <c r="H24" s="21">
        <f t="shared" si="6"/>
        <v>0</v>
      </c>
      <c r="I24" s="21">
        <f t="shared" si="3"/>
        <v>0</v>
      </c>
      <c r="J24" s="21">
        <f t="shared" si="3"/>
        <v>0</v>
      </c>
      <c r="K24" s="21">
        <f t="shared" si="7"/>
        <v>0</v>
      </c>
    </row>
    <row r="25" spans="2:11" s="6" customFormat="1" ht="13.15" customHeight="1">
      <c r="B25" s="30" t="s">
        <v>27</v>
      </c>
      <c r="C25" s="19">
        <v>0</v>
      </c>
      <c r="D25" s="19">
        <v>0</v>
      </c>
      <c r="E25" s="19">
        <f t="shared" si="1"/>
        <v>0</v>
      </c>
      <c r="F25" s="19">
        <v>0</v>
      </c>
      <c r="G25" s="19">
        <v>0</v>
      </c>
      <c r="H25" s="19">
        <f t="shared" si="6"/>
        <v>0</v>
      </c>
      <c r="I25" s="19">
        <f t="shared" si="3"/>
        <v>0</v>
      </c>
      <c r="J25" s="19">
        <f t="shared" si="3"/>
        <v>0</v>
      </c>
      <c r="K25" s="19">
        <f t="shared" si="7"/>
        <v>0</v>
      </c>
    </row>
    <row r="26" spans="2:11" ht="13.15" customHeight="1">
      <c r="B26" s="27" t="s">
        <v>28</v>
      </c>
      <c r="C26" s="21">
        <v>0</v>
      </c>
      <c r="D26" s="21">
        <v>5466786</v>
      </c>
      <c r="E26" s="21">
        <f t="shared" si="1"/>
        <v>-5466786</v>
      </c>
      <c r="F26" s="21">
        <v>0</v>
      </c>
      <c r="G26" s="21">
        <v>0</v>
      </c>
      <c r="H26" s="21">
        <f t="shared" si="6"/>
        <v>0</v>
      </c>
      <c r="I26" s="21">
        <f t="shared" si="3"/>
        <v>0</v>
      </c>
      <c r="J26" s="21">
        <f t="shared" si="3"/>
        <v>5466786</v>
      </c>
      <c r="K26" s="21">
        <f t="shared" si="7"/>
        <v>-5466786</v>
      </c>
    </row>
    <row r="27" spans="2:11" s="6" customFormat="1" ht="13.15" customHeight="1">
      <c r="B27" s="30" t="s">
        <v>29</v>
      </c>
      <c r="C27" s="19">
        <v>0</v>
      </c>
      <c r="D27" s="19">
        <v>0</v>
      </c>
      <c r="E27" s="19">
        <f t="shared" si="1"/>
        <v>0</v>
      </c>
      <c r="F27" s="19">
        <v>0</v>
      </c>
      <c r="G27" s="19">
        <v>0</v>
      </c>
      <c r="H27" s="19">
        <f t="shared" si="6"/>
        <v>0</v>
      </c>
      <c r="I27" s="19">
        <f t="shared" si="3"/>
        <v>0</v>
      </c>
      <c r="J27" s="19">
        <f t="shared" si="3"/>
        <v>0</v>
      </c>
      <c r="K27" s="19">
        <f t="shared" si="7"/>
        <v>0</v>
      </c>
    </row>
    <row r="28" spans="2:11" s="17" customFormat="1" ht="13.15" customHeight="1">
      <c r="B28" s="45" t="s">
        <v>30</v>
      </c>
      <c r="C28" s="22">
        <f t="shared" ref="C28:K28" si="8">SUM(C29:C36)</f>
        <v>0</v>
      </c>
      <c r="D28" s="22">
        <f t="shared" si="8"/>
        <v>0</v>
      </c>
      <c r="E28" s="22">
        <f t="shared" si="8"/>
        <v>0</v>
      </c>
      <c r="F28" s="22">
        <f t="shared" si="8"/>
        <v>0</v>
      </c>
      <c r="G28" s="22">
        <f t="shared" si="8"/>
        <v>0</v>
      </c>
      <c r="H28" s="22">
        <f t="shared" si="8"/>
        <v>0</v>
      </c>
      <c r="I28" s="22">
        <f t="shared" si="3"/>
        <v>0</v>
      </c>
      <c r="J28" s="22">
        <f t="shared" si="3"/>
        <v>0</v>
      </c>
      <c r="K28" s="22">
        <f t="shared" si="8"/>
        <v>0</v>
      </c>
    </row>
    <row r="29" spans="2:11" ht="13.15" customHeight="1">
      <c r="B29" s="27" t="s">
        <v>31</v>
      </c>
      <c r="C29" s="21">
        <v>0</v>
      </c>
      <c r="D29" s="21">
        <v>0</v>
      </c>
      <c r="E29" s="21">
        <f t="shared" si="1"/>
        <v>0</v>
      </c>
      <c r="F29" s="21">
        <v>0</v>
      </c>
      <c r="G29" s="21">
        <v>0</v>
      </c>
      <c r="H29" s="21">
        <f t="shared" si="6"/>
        <v>0</v>
      </c>
      <c r="I29" s="21">
        <f t="shared" si="3"/>
        <v>0</v>
      </c>
      <c r="J29" s="21">
        <f t="shared" si="3"/>
        <v>0</v>
      </c>
      <c r="K29" s="21">
        <f t="shared" ref="K29:K36" si="9">+I29-J29</f>
        <v>0</v>
      </c>
    </row>
    <row r="30" spans="2:11" s="6" customFormat="1" ht="13.15" customHeight="1">
      <c r="B30" s="30" t="s">
        <v>32</v>
      </c>
      <c r="C30" s="19">
        <v>0</v>
      </c>
      <c r="D30" s="19">
        <v>0</v>
      </c>
      <c r="E30" s="19">
        <f t="shared" si="1"/>
        <v>0</v>
      </c>
      <c r="F30" s="19">
        <v>0</v>
      </c>
      <c r="G30" s="19">
        <v>0</v>
      </c>
      <c r="H30" s="19">
        <f t="shared" si="6"/>
        <v>0</v>
      </c>
      <c r="I30" s="19">
        <f t="shared" si="3"/>
        <v>0</v>
      </c>
      <c r="J30" s="19">
        <f t="shared" si="3"/>
        <v>0</v>
      </c>
      <c r="K30" s="19">
        <f t="shared" si="9"/>
        <v>0</v>
      </c>
    </row>
    <row r="31" spans="2:11" ht="13.15" customHeight="1">
      <c r="B31" s="27" t="s">
        <v>33</v>
      </c>
      <c r="C31" s="21">
        <v>0</v>
      </c>
      <c r="D31" s="21">
        <v>0</v>
      </c>
      <c r="E31" s="21">
        <f t="shared" si="1"/>
        <v>0</v>
      </c>
      <c r="F31" s="21">
        <v>0</v>
      </c>
      <c r="G31" s="21">
        <v>0</v>
      </c>
      <c r="H31" s="21">
        <f t="shared" si="6"/>
        <v>0</v>
      </c>
      <c r="I31" s="21">
        <f t="shared" si="3"/>
        <v>0</v>
      </c>
      <c r="J31" s="21">
        <f t="shared" si="3"/>
        <v>0</v>
      </c>
      <c r="K31" s="21">
        <f t="shared" si="9"/>
        <v>0</v>
      </c>
    </row>
    <row r="32" spans="2:11" s="6" customFormat="1" ht="13.15" customHeight="1">
      <c r="B32" s="30" t="s">
        <v>34</v>
      </c>
      <c r="C32" s="19">
        <v>0</v>
      </c>
      <c r="D32" s="19">
        <v>0</v>
      </c>
      <c r="E32" s="19">
        <f t="shared" si="1"/>
        <v>0</v>
      </c>
      <c r="F32" s="19">
        <v>0</v>
      </c>
      <c r="G32" s="19">
        <v>0</v>
      </c>
      <c r="H32" s="19">
        <f t="shared" si="6"/>
        <v>0</v>
      </c>
      <c r="I32" s="19">
        <f t="shared" si="3"/>
        <v>0</v>
      </c>
      <c r="J32" s="19">
        <f t="shared" si="3"/>
        <v>0</v>
      </c>
      <c r="K32" s="19">
        <f t="shared" si="9"/>
        <v>0</v>
      </c>
    </row>
    <row r="33" spans="2:11" ht="13.15" customHeight="1">
      <c r="B33" s="27" t="s">
        <v>35</v>
      </c>
      <c r="C33" s="21">
        <v>0</v>
      </c>
      <c r="D33" s="21">
        <v>0</v>
      </c>
      <c r="E33" s="21">
        <f t="shared" si="1"/>
        <v>0</v>
      </c>
      <c r="F33" s="21">
        <v>0</v>
      </c>
      <c r="G33" s="21">
        <v>0</v>
      </c>
      <c r="H33" s="21">
        <f t="shared" si="6"/>
        <v>0</v>
      </c>
      <c r="I33" s="21">
        <f t="shared" si="3"/>
        <v>0</v>
      </c>
      <c r="J33" s="21">
        <f t="shared" si="3"/>
        <v>0</v>
      </c>
      <c r="K33" s="21">
        <f t="shared" si="9"/>
        <v>0</v>
      </c>
    </row>
    <row r="34" spans="2:11" s="6" customFormat="1" ht="13.15" customHeight="1">
      <c r="B34" s="30" t="s">
        <v>36</v>
      </c>
      <c r="C34" s="19">
        <v>0</v>
      </c>
      <c r="D34" s="19">
        <v>0</v>
      </c>
      <c r="E34" s="19">
        <f t="shared" si="1"/>
        <v>0</v>
      </c>
      <c r="F34" s="19">
        <v>0</v>
      </c>
      <c r="G34" s="19">
        <v>0</v>
      </c>
      <c r="H34" s="19">
        <f t="shared" si="6"/>
        <v>0</v>
      </c>
      <c r="I34" s="19">
        <f t="shared" si="3"/>
        <v>0</v>
      </c>
      <c r="J34" s="19">
        <f t="shared" si="3"/>
        <v>0</v>
      </c>
      <c r="K34" s="19">
        <f t="shared" si="9"/>
        <v>0</v>
      </c>
    </row>
    <row r="35" spans="2:11" ht="13.15" customHeight="1">
      <c r="B35" s="27" t="s">
        <v>37</v>
      </c>
      <c r="C35" s="21">
        <v>0</v>
      </c>
      <c r="D35" s="21">
        <v>0</v>
      </c>
      <c r="E35" s="21">
        <f t="shared" si="1"/>
        <v>0</v>
      </c>
      <c r="F35" s="21">
        <v>0</v>
      </c>
      <c r="G35" s="21">
        <v>0</v>
      </c>
      <c r="H35" s="21">
        <f t="shared" si="6"/>
        <v>0</v>
      </c>
      <c r="I35" s="21">
        <f t="shared" si="3"/>
        <v>0</v>
      </c>
      <c r="J35" s="21">
        <f t="shared" si="3"/>
        <v>0</v>
      </c>
      <c r="K35" s="21">
        <f t="shared" si="9"/>
        <v>0</v>
      </c>
    </row>
    <row r="36" spans="2:11" s="6" customFormat="1" ht="13.15" customHeight="1">
      <c r="B36" s="30" t="s">
        <v>29</v>
      </c>
      <c r="C36" s="19">
        <v>0</v>
      </c>
      <c r="D36" s="19">
        <v>0</v>
      </c>
      <c r="E36" s="19">
        <f t="shared" si="1"/>
        <v>0</v>
      </c>
      <c r="F36" s="19">
        <v>0</v>
      </c>
      <c r="G36" s="19">
        <v>0</v>
      </c>
      <c r="H36" s="19">
        <f t="shared" si="6"/>
        <v>0</v>
      </c>
      <c r="I36" s="19">
        <f t="shared" si="3"/>
        <v>0</v>
      </c>
      <c r="J36" s="19">
        <f t="shared" si="3"/>
        <v>0</v>
      </c>
      <c r="K36" s="19">
        <f t="shared" si="9"/>
        <v>0</v>
      </c>
    </row>
    <row r="37" spans="2:11" s="17" customFormat="1" ht="13.15" customHeight="1">
      <c r="B37" s="45" t="s">
        <v>38</v>
      </c>
      <c r="C37" s="22">
        <f t="shared" ref="C37:K37" si="10">+SUM(C38:C39)</f>
        <v>579067668</v>
      </c>
      <c r="D37" s="22">
        <f t="shared" si="10"/>
        <v>579067668</v>
      </c>
      <c r="E37" s="22">
        <f t="shared" si="10"/>
        <v>0</v>
      </c>
      <c r="F37" s="22">
        <f t="shared" si="10"/>
        <v>0</v>
      </c>
      <c r="G37" s="22">
        <f t="shared" si="10"/>
        <v>0</v>
      </c>
      <c r="H37" s="22">
        <f t="shared" si="10"/>
        <v>0</v>
      </c>
      <c r="I37" s="22">
        <f t="shared" si="3"/>
        <v>579067668</v>
      </c>
      <c r="J37" s="22">
        <f t="shared" si="3"/>
        <v>579067668</v>
      </c>
      <c r="K37" s="22">
        <f t="shared" si="10"/>
        <v>0</v>
      </c>
    </row>
    <row r="38" spans="2:11" ht="13.15" customHeight="1">
      <c r="B38" s="27" t="s">
        <v>39</v>
      </c>
      <c r="C38" s="21">
        <v>579067668</v>
      </c>
      <c r="D38" s="21">
        <v>579067668</v>
      </c>
      <c r="E38" s="21">
        <f t="shared" si="1"/>
        <v>0</v>
      </c>
      <c r="F38" s="21">
        <v>0</v>
      </c>
      <c r="G38" s="21">
        <v>0</v>
      </c>
      <c r="H38" s="21">
        <f t="shared" si="6"/>
        <v>0</v>
      </c>
      <c r="I38" s="21">
        <f t="shared" si="3"/>
        <v>579067668</v>
      </c>
      <c r="J38" s="21">
        <f t="shared" si="3"/>
        <v>579067668</v>
      </c>
      <c r="K38" s="21">
        <f t="shared" ref="K38:K39" si="11">+I38-J38</f>
        <v>0</v>
      </c>
    </row>
    <row r="39" spans="2:11" s="6" customFormat="1" ht="13.15" customHeight="1">
      <c r="B39" s="30" t="s">
        <v>40</v>
      </c>
      <c r="C39" s="19">
        <v>0</v>
      </c>
      <c r="D39" s="19">
        <v>0</v>
      </c>
      <c r="E39" s="19">
        <f t="shared" si="1"/>
        <v>0</v>
      </c>
      <c r="F39" s="19">
        <v>0</v>
      </c>
      <c r="G39" s="19">
        <v>0</v>
      </c>
      <c r="H39" s="19">
        <f t="shared" si="6"/>
        <v>0</v>
      </c>
      <c r="I39" s="19">
        <f t="shared" si="3"/>
        <v>0</v>
      </c>
      <c r="J39" s="19">
        <f t="shared" si="3"/>
        <v>0</v>
      </c>
      <c r="K39" s="19">
        <f t="shared" si="11"/>
        <v>0</v>
      </c>
    </row>
    <row r="40" spans="2:11" s="17" customFormat="1" ht="13.15" customHeight="1">
      <c r="B40" s="45" t="s">
        <v>41</v>
      </c>
      <c r="C40" s="22">
        <f t="shared" ref="C40:K40" si="12">SUM(C41:C42)</f>
        <v>1700000</v>
      </c>
      <c r="D40" s="22">
        <f t="shared" si="12"/>
        <v>1700000</v>
      </c>
      <c r="E40" s="22">
        <f t="shared" si="12"/>
        <v>0</v>
      </c>
      <c r="F40" s="22">
        <f t="shared" si="12"/>
        <v>0</v>
      </c>
      <c r="G40" s="22">
        <f t="shared" si="12"/>
        <v>0</v>
      </c>
      <c r="H40" s="22">
        <f t="shared" si="12"/>
        <v>0</v>
      </c>
      <c r="I40" s="22">
        <f t="shared" si="3"/>
        <v>1700000</v>
      </c>
      <c r="J40" s="22">
        <f t="shared" si="3"/>
        <v>1700000</v>
      </c>
      <c r="K40" s="22">
        <f t="shared" si="12"/>
        <v>0</v>
      </c>
    </row>
    <row r="41" spans="2:11" ht="13.15" customHeight="1">
      <c r="B41" s="27" t="s">
        <v>42</v>
      </c>
      <c r="C41" s="21">
        <v>1700000</v>
      </c>
      <c r="D41" s="21">
        <v>1700000</v>
      </c>
      <c r="E41" s="21">
        <f t="shared" si="1"/>
        <v>0</v>
      </c>
      <c r="F41" s="21">
        <v>0</v>
      </c>
      <c r="G41" s="21">
        <v>0</v>
      </c>
      <c r="H41" s="21">
        <f t="shared" si="6"/>
        <v>0</v>
      </c>
      <c r="I41" s="21">
        <f t="shared" si="3"/>
        <v>1700000</v>
      </c>
      <c r="J41" s="21">
        <f t="shared" si="3"/>
        <v>1700000</v>
      </c>
      <c r="K41" s="21">
        <f t="shared" ref="K41:K42" si="13">+I41-J41</f>
        <v>0</v>
      </c>
    </row>
    <row r="42" spans="2:11" s="6" customFormat="1" ht="13.15" customHeight="1">
      <c r="B42" s="30" t="s">
        <v>29</v>
      </c>
      <c r="C42" s="19">
        <v>0</v>
      </c>
      <c r="D42" s="19">
        <v>0</v>
      </c>
      <c r="E42" s="19">
        <f t="shared" si="1"/>
        <v>0</v>
      </c>
      <c r="F42" s="19">
        <v>0</v>
      </c>
      <c r="G42" s="19">
        <v>0</v>
      </c>
      <c r="H42" s="19">
        <f t="shared" si="6"/>
        <v>0</v>
      </c>
      <c r="I42" s="19">
        <f t="shared" si="3"/>
        <v>0</v>
      </c>
      <c r="J42" s="19">
        <f t="shared" si="3"/>
        <v>0</v>
      </c>
      <c r="K42" s="19">
        <f t="shared" si="13"/>
        <v>0</v>
      </c>
    </row>
    <row r="43" spans="2:11" s="17" customFormat="1" ht="13.15" customHeight="1">
      <c r="B43" s="45" t="s">
        <v>43</v>
      </c>
      <c r="C43" s="22">
        <f t="shared" ref="C43:K43" si="14">SUM(C44:C45)</f>
        <v>0</v>
      </c>
      <c r="D43" s="22">
        <f t="shared" si="14"/>
        <v>0</v>
      </c>
      <c r="E43" s="22">
        <f t="shared" si="14"/>
        <v>0</v>
      </c>
      <c r="F43" s="22">
        <f t="shared" si="14"/>
        <v>0</v>
      </c>
      <c r="G43" s="22">
        <f t="shared" si="14"/>
        <v>0</v>
      </c>
      <c r="H43" s="22">
        <f t="shared" si="14"/>
        <v>0</v>
      </c>
      <c r="I43" s="22">
        <f t="shared" si="3"/>
        <v>0</v>
      </c>
      <c r="J43" s="22">
        <f t="shared" si="3"/>
        <v>0</v>
      </c>
      <c r="K43" s="22">
        <f t="shared" si="14"/>
        <v>0</v>
      </c>
    </row>
    <row r="44" spans="2:11" ht="13.15" customHeight="1">
      <c r="B44" s="27" t="s">
        <v>44</v>
      </c>
      <c r="C44" s="21">
        <v>0</v>
      </c>
      <c r="D44" s="21">
        <v>0</v>
      </c>
      <c r="E44" s="21">
        <f t="shared" si="1"/>
        <v>0</v>
      </c>
      <c r="F44" s="21">
        <v>0</v>
      </c>
      <c r="G44" s="21">
        <v>0</v>
      </c>
      <c r="H44" s="21">
        <f t="shared" si="6"/>
        <v>0</v>
      </c>
      <c r="I44" s="21">
        <f t="shared" si="3"/>
        <v>0</v>
      </c>
      <c r="J44" s="21">
        <f t="shared" si="3"/>
        <v>0</v>
      </c>
      <c r="K44" s="21">
        <f t="shared" ref="K44:K45" si="15">+I44-J44</f>
        <v>0</v>
      </c>
    </row>
    <row r="45" spans="2:11" s="6" customFormat="1" ht="13.15" customHeight="1">
      <c r="B45" s="30" t="s">
        <v>45</v>
      </c>
      <c r="C45" s="19">
        <v>0</v>
      </c>
      <c r="D45" s="19">
        <v>0</v>
      </c>
      <c r="E45" s="19">
        <f t="shared" si="1"/>
        <v>0</v>
      </c>
      <c r="F45" s="19">
        <v>0</v>
      </c>
      <c r="G45" s="19">
        <v>0</v>
      </c>
      <c r="H45" s="19">
        <f t="shared" si="6"/>
        <v>0</v>
      </c>
      <c r="I45" s="19">
        <f t="shared" si="3"/>
        <v>0</v>
      </c>
      <c r="J45" s="19">
        <f t="shared" si="3"/>
        <v>0</v>
      </c>
      <c r="K45" s="19">
        <f t="shared" si="15"/>
        <v>0</v>
      </c>
    </row>
    <row r="46" spans="2:11" s="17" customFormat="1" ht="13.15" customHeight="1">
      <c r="B46" s="45" t="s">
        <v>46</v>
      </c>
      <c r="C46" s="22">
        <f t="shared" ref="C46:K46" si="16">SUM(C47:C49)</f>
        <v>45339983</v>
      </c>
      <c r="D46" s="22">
        <f t="shared" si="16"/>
        <v>45326307</v>
      </c>
      <c r="E46" s="22">
        <f t="shared" si="16"/>
        <v>13676</v>
      </c>
      <c r="F46" s="22">
        <f t="shared" si="16"/>
        <v>0</v>
      </c>
      <c r="G46" s="22">
        <f t="shared" si="16"/>
        <v>0</v>
      </c>
      <c r="H46" s="22">
        <f t="shared" si="16"/>
        <v>0</v>
      </c>
      <c r="I46" s="22">
        <f t="shared" si="3"/>
        <v>45339983</v>
      </c>
      <c r="J46" s="22">
        <f t="shared" si="3"/>
        <v>45326307</v>
      </c>
      <c r="K46" s="22">
        <f t="shared" si="16"/>
        <v>13676</v>
      </c>
    </row>
    <row r="47" spans="2:11" ht="13.15" customHeight="1">
      <c r="B47" s="27" t="s">
        <v>47</v>
      </c>
      <c r="C47" s="21">
        <v>45339983</v>
      </c>
      <c r="D47" s="21">
        <v>35008885</v>
      </c>
      <c r="E47" s="21">
        <f t="shared" si="1"/>
        <v>10331098</v>
      </c>
      <c r="F47" s="21">
        <v>0</v>
      </c>
      <c r="G47" s="21">
        <v>0</v>
      </c>
      <c r="H47" s="21">
        <f t="shared" si="6"/>
        <v>0</v>
      </c>
      <c r="I47" s="21">
        <f t="shared" si="3"/>
        <v>45339983</v>
      </c>
      <c r="J47" s="21">
        <f t="shared" si="3"/>
        <v>35008885</v>
      </c>
      <c r="K47" s="21">
        <f t="shared" ref="K47:K49" si="17">+I47-J47</f>
        <v>10331098</v>
      </c>
    </row>
    <row r="48" spans="2:11" s="6" customFormat="1" ht="13.15" customHeight="1">
      <c r="B48" s="30" t="s">
        <v>48</v>
      </c>
      <c r="C48" s="19">
        <v>0</v>
      </c>
      <c r="D48" s="19">
        <v>10317422</v>
      </c>
      <c r="E48" s="19">
        <f t="shared" si="1"/>
        <v>-10317422</v>
      </c>
      <c r="F48" s="19">
        <v>0</v>
      </c>
      <c r="G48" s="19">
        <v>0</v>
      </c>
      <c r="H48" s="19">
        <f t="shared" si="6"/>
        <v>0</v>
      </c>
      <c r="I48" s="19">
        <f t="shared" si="3"/>
        <v>0</v>
      </c>
      <c r="J48" s="19">
        <f t="shared" si="3"/>
        <v>10317422</v>
      </c>
      <c r="K48" s="19">
        <f t="shared" si="17"/>
        <v>-10317422</v>
      </c>
    </row>
    <row r="49" spans="2:11" ht="13.15" customHeight="1">
      <c r="B49" s="27" t="s">
        <v>40</v>
      </c>
      <c r="C49" s="21">
        <v>0</v>
      </c>
      <c r="D49" s="21">
        <v>0</v>
      </c>
      <c r="E49" s="21">
        <f t="shared" si="1"/>
        <v>0</v>
      </c>
      <c r="F49" s="21">
        <v>0</v>
      </c>
      <c r="G49" s="21">
        <v>0</v>
      </c>
      <c r="H49" s="21">
        <f t="shared" si="6"/>
        <v>0</v>
      </c>
      <c r="I49" s="21">
        <f t="shared" si="3"/>
        <v>0</v>
      </c>
      <c r="J49" s="21">
        <f t="shared" si="3"/>
        <v>0</v>
      </c>
      <c r="K49" s="21">
        <f t="shared" si="17"/>
        <v>0</v>
      </c>
    </row>
    <row r="50" spans="2:11" s="17" customFormat="1" ht="13.15" customHeight="1">
      <c r="B50" s="47" t="s">
        <v>49</v>
      </c>
      <c r="C50" s="23">
        <f>C5+C9+C28+C37+C40+C43+C46</f>
        <v>1024329132</v>
      </c>
      <c r="D50" s="23">
        <f t="shared" ref="D50:K50" si="18">D5+D9+D28+D37+D40+D43+D46</f>
        <v>1632802015</v>
      </c>
      <c r="E50" s="23">
        <f t="shared" si="18"/>
        <v>-608472883</v>
      </c>
      <c r="F50" s="23">
        <f t="shared" si="18"/>
        <v>0</v>
      </c>
      <c r="G50" s="23">
        <f t="shared" si="18"/>
        <v>0</v>
      </c>
      <c r="H50" s="23">
        <f t="shared" si="18"/>
        <v>0</v>
      </c>
      <c r="I50" s="23">
        <f t="shared" si="18"/>
        <v>1024329132</v>
      </c>
      <c r="J50" s="23">
        <f t="shared" si="18"/>
        <v>1632802015</v>
      </c>
      <c r="K50" s="23">
        <f t="shared" si="18"/>
        <v>-608472883</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50"/>
  <sheetViews>
    <sheetView showGridLines="0" zoomScaleNormal="100" workbookViewId="0">
      <pane ySplit="4" topLeftCell="A41"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29" style="9" customWidth="1"/>
    <col min="3" max="3" width="14.85546875" style="5" customWidth="1"/>
    <col min="4" max="4" width="16.140625" style="5" customWidth="1"/>
    <col min="5" max="5" width="13.42578125" style="7" customWidth="1"/>
    <col min="6" max="6" width="12.85546875" style="7" customWidth="1"/>
    <col min="7" max="7" width="17.140625" style="7" customWidth="1"/>
    <col min="8" max="8" width="14.42578125" style="7" customWidth="1"/>
    <col min="9" max="9" width="15.28515625" style="7" bestFit="1" customWidth="1"/>
    <col min="10" max="10" width="17.85546875" style="7" customWidth="1"/>
    <col min="11" max="11" width="18.7109375" style="7" customWidth="1"/>
    <col min="12" max="16384" width="11.5703125" style="5"/>
  </cols>
  <sheetData>
    <row r="1" spans="1:11" ht="13.15" customHeight="1">
      <c r="A1" s="5" t="s">
        <v>75</v>
      </c>
      <c r="B1" s="9" t="s">
        <v>66</v>
      </c>
    </row>
    <row r="2" spans="1:11" ht="13.15" customHeight="1">
      <c r="A2" s="5" t="s">
        <v>76</v>
      </c>
      <c r="B2" s="86">
        <v>2019</v>
      </c>
    </row>
    <row r="3" spans="1:11" ht="13.15" customHeight="1">
      <c r="B3" s="484" t="s">
        <v>0</v>
      </c>
      <c r="C3" s="487" t="s">
        <v>1</v>
      </c>
      <c r="D3" s="487"/>
      <c r="E3" s="487"/>
      <c r="F3" s="485" t="s">
        <v>2</v>
      </c>
      <c r="G3" s="485"/>
      <c r="H3" s="485"/>
      <c r="I3" s="485" t="s">
        <v>3</v>
      </c>
      <c r="J3" s="485"/>
      <c r="K3" s="485"/>
    </row>
    <row r="4" spans="1:11" ht="13.15" customHeight="1">
      <c r="B4" s="484"/>
      <c r="C4" s="72" t="s">
        <v>4</v>
      </c>
      <c r="D4" s="72" t="s">
        <v>5</v>
      </c>
      <c r="E4" s="73" t="s">
        <v>6</v>
      </c>
      <c r="F4" s="73" t="s">
        <v>4</v>
      </c>
      <c r="G4" s="73" t="s">
        <v>5</v>
      </c>
      <c r="H4" s="73" t="s">
        <v>6</v>
      </c>
      <c r="I4" s="73" t="s">
        <v>4</v>
      </c>
      <c r="J4" s="73" t="s">
        <v>5</v>
      </c>
      <c r="K4" s="73" t="s">
        <v>6</v>
      </c>
    </row>
    <row r="5" spans="1:11" s="17" customFormat="1" ht="13.15" customHeight="1">
      <c r="B5" s="45" t="s">
        <v>7</v>
      </c>
      <c r="C5" s="16">
        <f t="shared" ref="C5:I5" si="0">SUM(C6:C8)</f>
        <v>38740000</v>
      </c>
      <c r="D5" s="66">
        <f t="shared" si="0"/>
        <v>38740000</v>
      </c>
      <c r="E5" s="22">
        <f t="shared" si="0"/>
        <v>0</v>
      </c>
      <c r="F5" s="22">
        <f t="shared" si="0"/>
        <v>0</v>
      </c>
      <c r="G5" s="64">
        <f t="shared" si="0"/>
        <v>0</v>
      </c>
      <c r="H5" s="22">
        <f t="shared" si="0"/>
        <v>0</v>
      </c>
      <c r="I5" s="22">
        <f t="shared" si="0"/>
        <v>38740000</v>
      </c>
      <c r="J5" s="64">
        <f>SUM(J6:J8)</f>
        <v>38740000</v>
      </c>
      <c r="K5" s="64">
        <f>SUM(K6:K8)</f>
        <v>0</v>
      </c>
    </row>
    <row r="6" spans="1:11" ht="13.15" customHeight="1">
      <c r="B6" s="27" t="s">
        <v>8</v>
      </c>
      <c r="C6" s="20">
        <v>0</v>
      </c>
      <c r="D6" s="20">
        <v>0</v>
      </c>
      <c r="E6" s="21">
        <f>+C6-D6</f>
        <v>0</v>
      </c>
      <c r="F6" s="21">
        <v>0</v>
      </c>
      <c r="G6" s="21">
        <v>0</v>
      </c>
      <c r="H6" s="21">
        <f>+F6-G6</f>
        <v>0</v>
      </c>
      <c r="I6" s="21">
        <f>+C6+F6</f>
        <v>0</v>
      </c>
      <c r="J6" s="21">
        <f>+D6+G6</f>
        <v>0</v>
      </c>
      <c r="K6" s="21">
        <f>+I6-J6</f>
        <v>0</v>
      </c>
    </row>
    <row r="7" spans="1:11" s="6" customFormat="1" ht="13.15" customHeight="1">
      <c r="B7" s="30" t="s">
        <v>9</v>
      </c>
      <c r="C7" s="19">
        <v>0</v>
      </c>
      <c r="D7" s="19">
        <v>0</v>
      </c>
      <c r="E7" s="19">
        <f>+C7-D7</f>
        <v>0</v>
      </c>
      <c r="F7" s="19">
        <v>0</v>
      </c>
      <c r="G7" s="19">
        <v>0</v>
      </c>
      <c r="H7" s="19">
        <f>+F7-G7</f>
        <v>0</v>
      </c>
      <c r="I7" s="19">
        <f t="shared" ref="I7:I8" si="1">+C7+F7</f>
        <v>0</v>
      </c>
      <c r="J7" s="19">
        <f t="shared" ref="J7:J8" si="2">+D7+G7</f>
        <v>0</v>
      </c>
      <c r="K7" s="19">
        <f>+I7-J7</f>
        <v>0</v>
      </c>
    </row>
    <row r="8" spans="1:11" ht="13.15" customHeight="1">
      <c r="B8" s="27" t="s">
        <v>10</v>
      </c>
      <c r="C8" s="20">
        <v>38740000</v>
      </c>
      <c r="D8" s="20">
        <v>38740000</v>
      </c>
      <c r="E8" s="21">
        <f t="shared" ref="E8" si="3">+C8-D8</f>
        <v>0</v>
      </c>
      <c r="F8" s="21">
        <v>0</v>
      </c>
      <c r="G8" s="21">
        <v>0</v>
      </c>
      <c r="H8" s="21">
        <f>+F8-G8</f>
        <v>0</v>
      </c>
      <c r="I8" s="21">
        <f t="shared" si="1"/>
        <v>38740000</v>
      </c>
      <c r="J8" s="21">
        <f t="shared" si="2"/>
        <v>38740000</v>
      </c>
      <c r="K8" s="21">
        <f>+I8-J8</f>
        <v>0</v>
      </c>
    </row>
    <row r="9" spans="1:11" s="17" customFormat="1" ht="13.15" customHeight="1">
      <c r="B9" s="45" t="s">
        <v>11</v>
      </c>
      <c r="C9" s="16">
        <f t="shared" ref="C9:J9" si="4">SUM(C10:C27)</f>
        <v>653221699</v>
      </c>
      <c r="D9" s="16">
        <f t="shared" si="4"/>
        <v>597246488</v>
      </c>
      <c r="E9" s="22">
        <f t="shared" si="4"/>
        <v>55975211</v>
      </c>
      <c r="F9" s="22">
        <f>SUM(F10:F27)</f>
        <v>-53719109</v>
      </c>
      <c r="G9" s="22">
        <f t="shared" si="4"/>
        <v>0</v>
      </c>
      <c r="H9" s="22">
        <f t="shared" si="4"/>
        <v>-53719109</v>
      </c>
      <c r="I9" s="22">
        <f t="shared" si="4"/>
        <v>599502590</v>
      </c>
      <c r="J9" s="22">
        <f t="shared" si="4"/>
        <v>597246488</v>
      </c>
      <c r="K9" s="22">
        <f>SUM(K10:K27)</f>
        <v>2256102</v>
      </c>
    </row>
    <row r="10" spans="1:11" ht="13.15" customHeight="1">
      <c r="B10" s="27" t="s">
        <v>12</v>
      </c>
      <c r="C10" s="20">
        <v>0</v>
      </c>
      <c r="D10" s="20">
        <v>0</v>
      </c>
      <c r="E10" s="21">
        <f t="shared" ref="E10:E49" si="5">+C10-D10</f>
        <v>0</v>
      </c>
      <c r="F10" s="21">
        <v>0</v>
      </c>
      <c r="G10" s="21">
        <v>0</v>
      </c>
      <c r="H10" s="21">
        <f t="shared" ref="H10:H49" si="6">+F10-G10</f>
        <v>0</v>
      </c>
      <c r="I10" s="21">
        <f>+C10+F10</f>
        <v>0</v>
      </c>
      <c r="J10" s="21">
        <f>+D10+G10</f>
        <v>0</v>
      </c>
      <c r="K10" s="21">
        <f t="shared" ref="K10:K27" si="7">+I10-J10</f>
        <v>0</v>
      </c>
    </row>
    <row r="11" spans="1:11" s="6" customFormat="1" ht="13.15" customHeight="1">
      <c r="B11" s="30" t="s">
        <v>13</v>
      </c>
      <c r="C11" s="19">
        <v>0</v>
      </c>
      <c r="D11" s="19">
        <v>0</v>
      </c>
      <c r="E11" s="19">
        <f t="shared" si="5"/>
        <v>0</v>
      </c>
      <c r="F11" s="19">
        <v>0</v>
      </c>
      <c r="G11" s="19">
        <v>0</v>
      </c>
      <c r="H11" s="19">
        <f t="shared" si="6"/>
        <v>0</v>
      </c>
      <c r="I11" s="19">
        <f t="shared" ref="I11:I27" si="8">+C11+F11</f>
        <v>0</v>
      </c>
      <c r="J11" s="19">
        <f t="shared" ref="J11:J27" si="9">+D11+G11</f>
        <v>0</v>
      </c>
      <c r="K11" s="19">
        <f t="shared" si="7"/>
        <v>0</v>
      </c>
    </row>
    <row r="12" spans="1:11" ht="13.15" customHeight="1">
      <c r="B12" s="27" t="s">
        <v>14</v>
      </c>
      <c r="C12" s="20">
        <v>0</v>
      </c>
      <c r="D12" s="20">
        <v>0</v>
      </c>
      <c r="E12" s="21">
        <f t="shared" si="5"/>
        <v>0</v>
      </c>
      <c r="F12" s="21">
        <v>0</v>
      </c>
      <c r="G12" s="21">
        <v>0</v>
      </c>
      <c r="H12" s="21">
        <f t="shared" si="6"/>
        <v>0</v>
      </c>
      <c r="I12" s="21">
        <f t="shared" si="8"/>
        <v>0</v>
      </c>
      <c r="J12" s="21">
        <f t="shared" si="9"/>
        <v>0</v>
      </c>
      <c r="K12" s="21">
        <f t="shared" si="7"/>
        <v>0</v>
      </c>
    </row>
    <row r="13" spans="1:11" s="6" customFormat="1" ht="13.15" customHeight="1">
      <c r="B13" s="30" t="s">
        <v>15</v>
      </c>
      <c r="C13" s="19">
        <v>0</v>
      </c>
      <c r="D13" s="19">
        <v>9513561</v>
      </c>
      <c r="E13" s="19">
        <f t="shared" si="5"/>
        <v>-9513561</v>
      </c>
      <c r="F13" s="19">
        <v>9513561</v>
      </c>
      <c r="G13" s="19">
        <v>0</v>
      </c>
      <c r="H13" s="19">
        <f>+F13-G13</f>
        <v>9513561</v>
      </c>
      <c r="I13" s="19">
        <f t="shared" si="8"/>
        <v>9513561</v>
      </c>
      <c r="J13" s="19">
        <f t="shared" si="9"/>
        <v>9513561</v>
      </c>
      <c r="K13" s="19">
        <f t="shared" si="7"/>
        <v>0</v>
      </c>
    </row>
    <row r="14" spans="1:11" ht="13.15" customHeight="1">
      <c r="B14" s="27" t="s">
        <v>16</v>
      </c>
      <c r="C14" s="20">
        <v>878048</v>
      </c>
      <c r="D14" s="20">
        <v>219512</v>
      </c>
      <c r="E14" s="21">
        <f t="shared" si="5"/>
        <v>658536</v>
      </c>
      <c r="F14" s="21">
        <v>-658536</v>
      </c>
      <c r="G14" s="21">
        <v>0</v>
      </c>
      <c r="H14" s="21">
        <f t="shared" si="6"/>
        <v>-658536</v>
      </c>
      <c r="I14" s="21">
        <f t="shared" si="8"/>
        <v>219512</v>
      </c>
      <c r="J14" s="21">
        <f t="shared" si="9"/>
        <v>219512</v>
      </c>
      <c r="K14" s="21">
        <f t="shared" si="7"/>
        <v>0</v>
      </c>
    </row>
    <row r="15" spans="1:11" s="6" customFormat="1" ht="13.15" customHeight="1">
      <c r="B15" s="30" t="s">
        <v>17</v>
      </c>
      <c r="C15" s="19">
        <v>347809</v>
      </c>
      <c r="D15" s="19">
        <v>7477605</v>
      </c>
      <c r="E15" s="19">
        <f t="shared" si="5"/>
        <v>-7129796</v>
      </c>
      <c r="F15" s="19">
        <v>7129796</v>
      </c>
      <c r="G15" s="19">
        <v>0</v>
      </c>
      <c r="H15" s="19">
        <f t="shared" si="6"/>
        <v>7129796</v>
      </c>
      <c r="I15" s="19">
        <f t="shared" si="8"/>
        <v>7477605</v>
      </c>
      <c r="J15" s="19">
        <f t="shared" si="9"/>
        <v>7477605</v>
      </c>
      <c r="K15" s="19">
        <f t="shared" si="7"/>
        <v>0</v>
      </c>
    </row>
    <row r="16" spans="1:11" ht="13.15" customHeight="1">
      <c r="B16" s="27" t="s">
        <v>18</v>
      </c>
      <c r="C16" s="20">
        <v>28490937</v>
      </c>
      <c r="D16" s="20">
        <v>21800273</v>
      </c>
      <c r="E16" s="21">
        <f t="shared" si="5"/>
        <v>6690664</v>
      </c>
      <c r="F16" s="21">
        <v>-6690664</v>
      </c>
      <c r="G16" s="21">
        <v>0</v>
      </c>
      <c r="H16" s="21">
        <f t="shared" si="6"/>
        <v>-6690664</v>
      </c>
      <c r="I16" s="21">
        <f t="shared" si="8"/>
        <v>21800273</v>
      </c>
      <c r="J16" s="21">
        <f t="shared" si="9"/>
        <v>21800273</v>
      </c>
      <c r="K16" s="21">
        <f t="shared" si="7"/>
        <v>0</v>
      </c>
    </row>
    <row r="17" spans="2:11" s="6" customFormat="1" ht="13.15" customHeight="1">
      <c r="B17" s="30" t="s">
        <v>19</v>
      </c>
      <c r="C17" s="19">
        <v>6940937</v>
      </c>
      <c r="D17" s="19">
        <v>6940937</v>
      </c>
      <c r="E17" s="19">
        <f t="shared" si="5"/>
        <v>0</v>
      </c>
      <c r="F17" s="19">
        <v>0</v>
      </c>
      <c r="G17" s="19">
        <v>0</v>
      </c>
      <c r="H17" s="19">
        <f t="shared" si="6"/>
        <v>0</v>
      </c>
      <c r="I17" s="19">
        <f t="shared" si="8"/>
        <v>6940937</v>
      </c>
      <c r="J17" s="19">
        <f t="shared" si="9"/>
        <v>6940937</v>
      </c>
      <c r="K17" s="19">
        <f t="shared" si="7"/>
        <v>0</v>
      </c>
    </row>
    <row r="18" spans="2:11" ht="13.15" customHeight="1">
      <c r="B18" s="27" t="s">
        <v>20</v>
      </c>
      <c r="C18" s="20">
        <v>98816985</v>
      </c>
      <c r="D18" s="20">
        <v>72848979</v>
      </c>
      <c r="E18" s="21">
        <f t="shared" si="5"/>
        <v>25968006</v>
      </c>
      <c r="F18" s="21">
        <v>-25968006</v>
      </c>
      <c r="G18" s="21">
        <v>0</v>
      </c>
      <c r="H18" s="21">
        <f t="shared" si="6"/>
        <v>-25968006</v>
      </c>
      <c r="I18" s="21">
        <f t="shared" si="8"/>
        <v>72848979</v>
      </c>
      <c r="J18" s="21">
        <f t="shared" si="9"/>
        <v>72848979</v>
      </c>
      <c r="K18" s="21">
        <f t="shared" si="7"/>
        <v>0</v>
      </c>
    </row>
    <row r="19" spans="2:11" s="6" customFormat="1" ht="13.15" customHeight="1">
      <c r="B19" s="30" t="s">
        <v>21</v>
      </c>
      <c r="C19" s="19">
        <v>0</v>
      </c>
      <c r="D19" s="19">
        <v>6940937</v>
      </c>
      <c r="E19" s="19">
        <f t="shared" si="5"/>
        <v>-6940937</v>
      </c>
      <c r="F19" s="19">
        <v>6940937</v>
      </c>
      <c r="G19" s="19">
        <v>0</v>
      </c>
      <c r="H19" s="19">
        <f t="shared" si="6"/>
        <v>6940937</v>
      </c>
      <c r="I19" s="19">
        <f t="shared" si="8"/>
        <v>6940937</v>
      </c>
      <c r="J19" s="19">
        <f t="shared" si="9"/>
        <v>6940937</v>
      </c>
      <c r="K19" s="19">
        <f t="shared" si="7"/>
        <v>0</v>
      </c>
    </row>
    <row r="20" spans="2:11" ht="13.15" customHeight="1">
      <c r="B20" s="27" t="s">
        <v>22</v>
      </c>
      <c r="C20" s="20">
        <v>0</v>
      </c>
      <c r="D20" s="20">
        <v>0</v>
      </c>
      <c r="E20" s="21">
        <f t="shared" si="5"/>
        <v>0</v>
      </c>
      <c r="F20" s="21">
        <v>0</v>
      </c>
      <c r="G20" s="21">
        <v>0</v>
      </c>
      <c r="H20" s="21">
        <f t="shared" si="6"/>
        <v>0</v>
      </c>
      <c r="I20" s="21">
        <f t="shared" si="8"/>
        <v>0</v>
      </c>
      <c r="J20" s="21">
        <f t="shared" si="9"/>
        <v>0</v>
      </c>
      <c r="K20" s="21">
        <f t="shared" si="7"/>
        <v>0</v>
      </c>
    </row>
    <row r="21" spans="2:11" s="6" customFormat="1" ht="13.15" customHeight="1">
      <c r="B21" s="30" t="s">
        <v>23</v>
      </c>
      <c r="C21" s="19">
        <v>512838561</v>
      </c>
      <c r="D21" s="19">
        <v>469443862</v>
      </c>
      <c r="E21" s="19">
        <f t="shared" si="5"/>
        <v>43394699</v>
      </c>
      <c r="F21" s="19">
        <v>-43394699</v>
      </c>
      <c r="G21" s="19">
        <v>0</v>
      </c>
      <c r="H21" s="19">
        <f t="shared" si="6"/>
        <v>-43394699</v>
      </c>
      <c r="I21" s="19">
        <f t="shared" si="8"/>
        <v>469443862</v>
      </c>
      <c r="J21" s="19">
        <f t="shared" si="9"/>
        <v>469443862</v>
      </c>
      <c r="K21" s="19">
        <f t="shared" si="7"/>
        <v>0</v>
      </c>
    </row>
    <row r="22" spans="2:11" ht="13.15" customHeight="1">
      <c r="B22" s="27" t="s">
        <v>24</v>
      </c>
      <c r="C22" s="20">
        <v>2652320</v>
      </c>
      <c r="D22" s="20">
        <v>2060822</v>
      </c>
      <c r="E22" s="21">
        <f t="shared" si="5"/>
        <v>591498</v>
      </c>
      <c r="F22" s="21">
        <v>-591498</v>
      </c>
      <c r="G22" s="21">
        <v>0</v>
      </c>
      <c r="H22" s="21">
        <f t="shared" si="6"/>
        <v>-591498</v>
      </c>
      <c r="I22" s="21">
        <f t="shared" si="8"/>
        <v>2060822</v>
      </c>
      <c r="J22" s="21">
        <f t="shared" si="9"/>
        <v>2060822</v>
      </c>
      <c r="K22" s="21">
        <f t="shared" si="7"/>
        <v>0</v>
      </c>
    </row>
    <row r="23" spans="2:11" s="6" customFormat="1" ht="13.15" customHeight="1">
      <c r="B23" s="30" t="s">
        <v>25</v>
      </c>
      <c r="C23" s="19">
        <v>0</v>
      </c>
      <c r="D23" s="19">
        <v>0</v>
      </c>
      <c r="E23" s="19">
        <f t="shared" si="5"/>
        <v>0</v>
      </c>
      <c r="F23" s="19">
        <v>0</v>
      </c>
      <c r="G23" s="19">
        <v>0</v>
      </c>
      <c r="H23" s="19">
        <f t="shared" si="6"/>
        <v>0</v>
      </c>
      <c r="I23" s="19">
        <f t="shared" si="8"/>
        <v>0</v>
      </c>
      <c r="J23" s="19">
        <f t="shared" si="9"/>
        <v>0</v>
      </c>
      <c r="K23" s="19">
        <f t="shared" si="7"/>
        <v>0</v>
      </c>
    </row>
    <row r="24" spans="2:11" ht="13.15" customHeight="1">
      <c r="B24" s="27" t="s">
        <v>26</v>
      </c>
      <c r="C24" s="20">
        <v>2256102</v>
      </c>
      <c r="D24" s="20">
        <v>0</v>
      </c>
      <c r="E24" s="21">
        <f t="shared" si="5"/>
        <v>2256102</v>
      </c>
      <c r="F24" s="21"/>
      <c r="G24" s="21"/>
      <c r="H24" s="21">
        <f t="shared" si="6"/>
        <v>0</v>
      </c>
      <c r="I24" s="21">
        <f t="shared" si="8"/>
        <v>2256102</v>
      </c>
      <c r="J24" s="21">
        <f t="shared" si="9"/>
        <v>0</v>
      </c>
      <c r="K24" s="21">
        <f t="shared" si="7"/>
        <v>2256102</v>
      </c>
    </row>
    <row r="25" spans="2:11" s="6" customFormat="1" ht="13.15" customHeight="1">
      <c r="B25" s="30" t="s">
        <v>27</v>
      </c>
      <c r="C25" s="19">
        <v>0</v>
      </c>
      <c r="D25" s="19">
        <v>0</v>
      </c>
      <c r="E25" s="19">
        <f t="shared" si="5"/>
        <v>0</v>
      </c>
      <c r="F25" s="19">
        <v>0</v>
      </c>
      <c r="G25" s="19">
        <v>0</v>
      </c>
      <c r="H25" s="19">
        <f t="shared" si="6"/>
        <v>0</v>
      </c>
      <c r="I25" s="19">
        <f t="shared" si="8"/>
        <v>0</v>
      </c>
      <c r="J25" s="19">
        <f t="shared" si="9"/>
        <v>0</v>
      </c>
      <c r="K25" s="19">
        <f t="shared" si="7"/>
        <v>0</v>
      </c>
    </row>
    <row r="26" spans="2:11" ht="13.15" customHeight="1">
      <c r="B26" s="27" t="s">
        <v>28</v>
      </c>
      <c r="C26" s="20">
        <v>0</v>
      </c>
      <c r="D26" s="20">
        <v>0</v>
      </c>
      <c r="E26" s="21">
        <f t="shared" si="5"/>
        <v>0</v>
      </c>
      <c r="F26" s="21">
        <v>0</v>
      </c>
      <c r="G26" s="21">
        <v>0</v>
      </c>
      <c r="H26" s="21">
        <f t="shared" si="6"/>
        <v>0</v>
      </c>
      <c r="I26" s="21">
        <f t="shared" si="8"/>
        <v>0</v>
      </c>
      <c r="J26" s="21">
        <f t="shared" si="9"/>
        <v>0</v>
      </c>
      <c r="K26" s="21">
        <f t="shared" si="7"/>
        <v>0</v>
      </c>
    </row>
    <row r="27" spans="2:11" s="6" customFormat="1" ht="13.15" customHeight="1">
      <c r="B27" s="30" t="s">
        <v>29</v>
      </c>
      <c r="C27" s="19">
        <v>0</v>
      </c>
      <c r="D27" s="19">
        <v>0</v>
      </c>
      <c r="E27" s="19">
        <f t="shared" si="5"/>
        <v>0</v>
      </c>
      <c r="F27" s="19">
        <v>0</v>
      </c>
      <c r="G27" s="19">
        <v>0</v>
      </c>
      <c r="H27" s="19">
        <f t="shared" si="6"/>
        <v>0</v>
      </c>
      <c r="I27" s="19">
        <f t="shared" si="8"/>
        <v>0</v>
      </c>
      <c r="J27" s="19">
        <f t="shared" si="9"/>
        <v>0</v>
      </c>
      <c r="K27" s="19">
        <f t="shared" si="7"/>
        <v>0</v>
      </c>
    </row>
    <row r="28" spans="2:11" s="17" customFormat="1" ht="13.15" customHeight="1">
      <c r="B28" s="45" t="s">
        <v>30</v>
      </c>
      <c r="C28" s="16">
        <f t="shared" ref="C28:J28" si="10">SUM(C29:C36)</f>
        <v>0</v>
      </c>
      <c r="D28" s="16">
        <f t="shared" si="10"/>
        <v>0</v>
      </c>
      <c r="E28" s="22">
        <f t="shared" si="10"/>
        <v>0</v>
      </c>
      <c r="F28" s="22">
        <f t="shared" si="10"/>
        <v>0</v>
      </c>
      <c r="G28" s="22">
        <f t="shared" si="10"/>
        <v>0</v>
      </c>
      <c r="H28" s="22">
        <f t="shared" si="10"/>
        <v>0</v>
      </c>
      <c r="I28" s="22">
        <f t="shared" si="10"/>
        <v>0</v>
      </c>
      <c r="J28" s="22">
        <f t="shared" si="10"/>
        <v>0</v>
      </c>
      <c r="K28" s="22">
        <f>SUM(K29:K36)</f>
        <v>0</v>
      </c>
    </row>
    <row r="29" spans="2:11" ht="13.15" customHeight="1">
      <c r="B29" s="27" t="s">
        <v>31</v>
      </c>
      <c r="C29" s="20">
        <v>0</v>
      </c>
      <c r="D29" s="20">
        <v>0</v>
      </c>
      <c r="E29" s="21">
        <f t="shared" si="5"/>
        <v>0</v>
      </c>
      <c r="F29" s="21">
        <v>0</v>
      </c>
      <c r="G29" s="21">
        <v>0</v>
      </c>
      <c r="H29" s="21">
        <f t="shared" si="6"/>
        <v>0</v>
      </c>
      <c r="I29" s="21">
        <f>+C29+F29</f>
        <v>0</v>
      </c>
      <c r="J29" s="21">
        <f>+D29+G29</f>
        <v>0</v>
      </c>
      <c r="K29" s="21">
        <f>+I29-J29</f>
        <v>0</v>
      </c>
    </row>
    <row r="30" spans="2:11" s="6" customFormat="1" ht="13.15" customHeight="1">
      <c r="B30" s="30" t="s">
        <v>32</v>
      </c>
      <c r="C30" s="19">
        <v>0</v>
      </c>
      <c r="D30" s="19">
        <v>0</v>
      </c>
      <c r="E30" s="19">
        <f t="shared" si="5"/>
        <v>0</v>
      </c>
      <c r="F30" s="19">
        <v>0</v>
      </c>
      <c r="G30" s="19">
        <v>0</v>
      </c>
      <c r="H30" s="19">
        <f t="shared" si="6"/>
        <v>0</v>
      </c>
      <c r="I30" s="19">
        <f t="shared" ref="I30:I36" si="11">+C30+F30</f>
        <v>0</v>
      </c>
      <c r="J30" s="19">
        <f t="shared" ref="J30:J36" si="12">+D30+G30</f>
        <v>0</v>
      </c>
      <c r="K30" s="19">
        <f t="shared" ref="K30:K36" si="13">+I30-J30</f>
        <v>0</v>
      </c>
    </row>
    <row r="31" spans="2:11" ht="13.15" customHeight="1">
      <c r="B31" s="27" t="s">
        <v>33</v>
      </c>
      <c r="C31" s="20">
        <v>0</v>
      </c>
      <c r="D31" s="20">
        <v>0</v>
      </c>
      <c r="E31" s="21">
        <f t="shared" si="5"/>
        <v>0</v>
      </c>
      <c r="F31" s="21">
        <v>0</v>
      </c>
      <c r="G31" s="21">
        <v>0</v>
      </c>
      <c r="H31" s="21">
        <f t="shared" si="6"/>
        <v>0</v>
      </c>
      <c r="I31" s="21">
        <f t="shared" si="11"/>
        <v>0</v>
      </c>
      <c r="J31" s="21">
        <f t="shared" si="12"/>
        <v>0</v>
      </c>
      <c r="K31" s="21">
        <f t="shared" si="13"/>
        <v>0</v>
      </c>
    </row>
    <row r="32" spans="2:11" s="6" customFormat="1" ht="13.15" customHeight="1">
      <c r="B32" s="30" t="s">
        <v>34</v>
      </c>
      <c r="C32" s="19">
        <v>0</v>
      </c>
      <c r="D32" s="19">
        <v>0</v>
      </c>
      <c r="E32" s="19">
        <f t="shared" si="5"/>
        <v>0</v>
      </c>
      <c r="F32" s="19">
        <v>0</v>
      </c>
      <c r="G32" s="19">
        <v>0</v>
      </c>
      <c r="H32" s="19">
        <f t="shared" si="6"/>
        <v>0</v>
      </c>
      <c r="I32" s="19">
        <f t="shared" si="11"/>
        <v>0</v>
      </c>
      <c r="J32" s="19">
        <f t="shared" si="12"/>
        <v>0</v>
      </c>
      <c r="K32" s="19">
        <f t="shared" si="13"/>
        <v>0</v>
      </c>
    </row>
    <row r="33" spans="2:11" ht="13.15" customHeight="1">
      <c r="B33" s="27" t="s">
        <v>35</v>
      </c>
      <c r="C33" s="20">
        <v>0</v>
      </c>
      <c r="D33" s="20">
        <v>0</v>
      </c>
      <c r="E33" s="21">
        <f t="shared" si="5"/>
        <v>0</v>
      </c>
      <c r="F33" s="21">
        <v>0</v>
      </c>
      <c r="G33" s="21">
        <v>0</v>
      </c>
      <c r="H33" s="21">
        <f t="shared" si="6"/>
        <v>0</v>
      </c>
      <c r="I33" s="21">
        <f t="shared" si="11"/>
        <v>0</v>
      </c>
      <c r="J33" s="21">
        <f t="shared" si="12"/>
        <v>0</v>
      </c>
      <c r="K33" s="21">
        <f t="shared" si="13"/>
        <v>0</v>
      </c>
    </row>
    <row r="34" spans="2:11" s="6" customFormat="1" ht="13.15" customHeight="1">
      <c r="B34" s="30" t="s">
        <v>36</v>
      </c>
      <c r="C34" s="19">
        <v>0</v>
      </c>
      <c r="D34" s="19">
        <v>0</v>
      </c>
      <c r="E34" s="19">
        <f t="shared" si="5"/>
        <v>0</v>
      </c>
      <c r="F34" s="19">
        <v>0</v>
      </c>
      <c r="G34" s="19">
        <v>0</v>
      </c>
      <c r="H34" s="19">
        <f t="shared" si="6"/>
        <v>0</v>
      </c>
      <c r="I34" s="19">
        <f t="shared" si="11"/>
        <v>0</v>
      </c>
      <c r="J34" s="19">
        <f t="shared" si="12"/>
        <v>0</v>
      </c>
      <c r="K34" s="19">
        <f t="shared" si="13"/>
        <v>0</v>
      </c>
    </row>
    <row r="35" spans="2:11" ht="13.15" customHeight="1">
      <c r="B35" s="27" t="s">
        <v>37</v>
      </c>
      <c r="C35" s="20">
        <v>0</v>
      </c>
      <c r="D35" s="20">
        <v>0</v>
      </c>
      <c r="E35" s="21">
        <f t="shared" si="5"/>
        <v>0</v>
      </c>
      <c r="F35" s="21">
        <v>0</v>
      </c>
      <c r="G35" s="21">
        <v>0</v>
      </c>
      <c r="H35" s="21">
        <f t="shared" si="6"/>
        <v>0</v>
      </c>
      <c r="I35" s="21">
        <f t="shared" si="11"/>
        <v>0</v>
      </c>
      <c r="J35" s="21">
        <f t="shared" si="12"/>
        <v>0</v>
      </c>
      <c r="K35" s="21">
        <f t="shared" si="13"/>
        <v>0</v>
      </c>
    </row>
    <row r="36" spans="2:11" s="6" customFormat="1" ht="13.15" customHeight="1">
      <c r="B36" s="30" t="s">
        <v>29</v>
      </c>
      <c r="C36" s="19">
        <v>0</v>
      </c>
      <c r="D36" s="19">
        <v>0</v>
      </c>
      <c r="E36" s="19">
        <f t="shared" si="5"/>
        <v>0</v>
      </c>
      <c r="F36" s="19">
        <v>0</v>
      </c>
      <c r="G36" s="19">
        <v>0</v>
      </c>
      <c r="H36" s="19">
        <f t="shared" si="6"/>
        <v>0</v>
      </c>
      <c r="I36" s="19">
        <f t="shared" si="11"/>
        <v>0</v>
      </c>
      <c r="J36" s="19">
        <f t="shared" si="12"/>
        <v>0</v>
      </c>
      <c r="K36" s="19">
        <f t="shared" si="13"/>
        <v>0</v>
      </c>
    </row>
    <row r="37" spans="2:11" s="17" customFormat="1" ht="13.15" customHeight="1">
      <c r="B37" s="45" t="s">
        <v>38</v>
      </c>
      <c r="C37" s="22">
        <f t="shared" ref="C37:H37" si="14">+SUM(C38:C39)</f>
        <v>1160321</v>
      </c>
      <c r="D37" s="22">
        <f t="shared" si="14"/>
        <v>1328095</v>
      </c>
      <c r="E37" s="22">
        <f t="shared" si="14"/>
        <v>-167774</v>
      </c>
      <c r="F37" s="22">
        <f t="shared" si="14"/>
        <v>0</v>
      </c>
      <c r="G37" s="22">
        <f t="shared" si="14"/>
        <v>0</v>
      </c>
      <c r="H37" s="22">
        <f t="shared" si="14"/>
        <v>0</v>
      </c>
      <c r="I37" s="22">
        <f t="shared" ref="I37:I46" si="15">F37+C37</f>
        <v>1160321</v>
      </c>
      <c r="J37" s="22">
        <f t="shared" ref="J37:J46" si="16">+F37+C37</f>
        <v>1160321</v>
      </c>
      <c r="K37" s="22">
        <f>+SUM(K38:K39)</f>
        <v>-167774</v>
      </c>
    </row>
    <row r="38" spans="2:11" ht="13.15" customHeight="1">
      <c r="B38" s="27" t="s">
        <v>39</v>
      </c>
      <c r="C38" s="20">
        <v>1160321</v>
      </c>
      <c r="D38" s="20">
        <v>1328095</v>
      </c>
      <c r="E38" s="21">
        <f t="shared" si="5"/>
        <v>-167774</v>
      </c>
      <c r="F38" s="21">
        <v>0</v>
      </c>
      <c r="G38" s="21">
        <v>0</v>
      </c>
      <c r="H38" s="21">
        <f t="shared" si="6"/>
        <v>0</v>
      </c>
      <c r="I38" s="21">
        <f>+C38+F38</f>
        <v>1160321</v>
      </c>
      <c r="J38" s="21">
        <f>+D38+G38</f>
        <v>1328095</v>
      </c>
      <c r="K38" s="21">
        <f t="shared" ref="K38:K39" si="17">+I38-J38</f>
        <v>-167774</v>
      </c>
    </row>
    <row r="39" spans="2:11" s="6" customFormat="1" ht="13.15" customHeight="1">
      <c r="B39" s="30" t="s">
        <v>40</v>
      </c>
      <c r="C39" s="19">
        <v>0</v>
      </c>
      <c r="D39" s="19">
        <v>0</v>
      </c>
      <c r="E39" s="19">
        <f t="shared" si="5"/>
        <v>0</v>
      </c>
      <c r="F39" s="19">
        <v>0</v>
      </c>
      <c r="G39" s="19">
        <v>0</v>
      </c>
      <c r="H39" s="19">
        <f t="shared" si="6"/>
        <v>0</v>
      </c>
      <c r="I39" s="19">
        <f>+C39+F39</f>
        <v>0</v>
      </c>
      <c r="J39" s="19">
        <f>+D39+G39</f>
        <v>0</v>
      </c>
      <c r="K39" s="19">
        <f t="shared" si="17"/>
        <v>0</v>
      </c>
    </row>
    <row r="40" spans="2:11" s="17" customFormat="1" ht="13.15" customHeight="1">
      <c r="B40" s="45" t="s">
        <v>41</v>
      </c>
      <c r="C40" s="22">
        <f t="shared" ref="C40:H40" si="18">SUM(C41:C42)</f>
        <v>59597358</v>
      </c>
      <c r="D40" s="22">
        <f t="shared" si="18"/>
        <v>59597358</v>
      </c>
      <c r="E40" s="22">
        <f t="shared" si="18"/>
        <v>0</v>
      </c>
      <c r="F40" s="22">
        <f t="shared" si="18"/>
        <v>0</v>
      </c>
      <c r="G40" s="22">
        <f t="shared" si="18"/>
        <v>0</v>
      </c>
      <c r="H40" s="22">
        <f t="shared" si="18"/>
        <v>0</v>
      </c>
      <c r="I40" s="22">
        <f t="shared" si="15"/>
        <v>59597358</v>
      </c>
      <c r="J40" s="22">
        <f t="shared" si="16"/>
        <v>59597358</v>
      </c>
      <c r="K40" s="22">
        <f>SUM(K41:K42)</f>
        <v>0</v>
      </c>
    </row>
    <row r="41" spans="2:11" ht="13.15" customHeight="1">
      <c r="B41" s="27" t="s">
        <v>42</v>
      </c>
      <c r="C41" s="20">
        <v>59597358</v>
      </c>
      <c r="D41" s="20">
        <v>59597358</v>
      </c>
      <c r="E41" s="21">
        <f t="shared" si="5"/>
        <v>0</v>
      </c>
      <c r="F41" s="21">
        <v>0</v>
      </c>
      <c r="G41" s="21"/>
      <c r="H41" s="21">
        <f t="shared" si="6"/>
        <v>0</v>
      </c>
      <c r="I41" s="21">
        <f>+C41+F41</f>
        <v>59597358</v>
      </c>
      <c r="J41" s="21">
        <f>+D41+G41</f>
        <v>59597358</v>
      </c>
      <c r="K41" s="21">
        <f t="shared" ref="K41:K42" si="19">+I41-J41</f>
        <v>0</v>
      </c>
    </row>
    <row r="42" spans="2:11" s="6" customFormat="1" ht="13.15" customHeight="1">
      <c r="B42" s="30" t="s">
        <v>29</v>
      </c>
      <c r="C42" s="19"/>
      <c r="D42" s="19"/>
      <c r="E42" s="19">
        <f t="shared" si="5"/>
        <v>0</v>
      </c>
      <c r="F42" s="19">
        <v>0</v>
      </c>
      <c r="G42" s="19">
        <v>0</v>
      </c>
      <c r="H42" s="19">
        <f t="shared" si="6"/>
        <v>0</v>
      </c>
      <c r="I42" s="19">
        <f>+C42+F42</f>
        <v>0</v>
      </c>
      <c r="J42" s="19">
        <f>+D42+G42</f>
        <v>0</v>
      </c>
      <c r="K42" s="19">
        <f t="shared" si="19"/>
        <v>0</v>
      </c>
    </row>
    <row r="43" spans="2:11" s="17" customFormat="1" ht="13.15" customHeight="1">
      <c r="B43" s="45" t="s">
        <v>43</v>
      </c>
      <c r="C43" s="22">
        <f t="shared" ref="C43:H43" si="20">SUM(C44:C45)</f>
        <v>0</v>
      </c>
      <c r="D43" s="22">
        <f t="shared" si="20"/>
        <v>0</v>
      </c>
      <c r="E43" s="22">
        <f t="shared" si="20"/>
        <v>0</v>
      </c>
      <c r="F43" s="22">
        <f t="shared" si="20"/>
        <v>0</v>
      </c>
      <c r="G43" s="22">
        <f t="shared" si="20"/>
        <v>0</v>
      </c>
      <c r="H43" s="22">
        <f t="shared" si="20"/>
        <v>0</v>
      </c>
      <c r="I43" s="22">
        <f t="shared" si="15"/>
        <v>0</v>
      </c>
      <c r="J43" s="22">
        <f>+F43+C43</f>
        <v>0</v>
      </c>
      <c r="K43" s="22">
        <f>SUM(K44:K45)</f>
        <v>0</v>
      </c>
    </row>
    <row r="44" spans="2:11" ht="13.15" customHeight="1">
      <c r="B44" s="27" t="s">
        <v>44</v>
      </c>
      <c r="C44" s="20">
        <v>0</v>
      </c>
      <c r="D44" s="20">
        <v>0</v>
      </c>
      <c r="E44" s="21">
        <f t="shared" si="5"/>
        <v>0</v>
      </c>
      <c r="F44" s="21">
        <v>0</v>
      </c>
      <c r="G44" s="21">
        <v>0</v>
      </c>
      <c r="H44" s="21">
        <f t="shared" si="6"/>
        <v>0</v>
      </c>
      <c r="I44" s="21">
        <f>+C44+E44</f>
        <v>0</v>
      </c>
      <c r="J44" s="21">
        <f>+D44-G44</f>
        <v>0</v>
      </c>
      <c r="K44" s="21">
        <f t="shared" ref="K44:K45" si="21">+I44-J44</f>
        <v>0</v>
      </c>
    </row>
    <row r="45" spans="2:11" s="6" customFormat="1" ht="13.15" customHeight="1">
      <c r="B45" s="30" t="s">
        <v>45</v>
      </c>
      <c r="C45" s="19">
        <v>0</v>
      </c>
      <c r="D45" s="19">
        <v>0</v>
      </c>
      <c r="E45" s="19">
        <f t="shared" si="5"/>
        <v>0</v>
      </c>
      <c r="F45" s="19">
        <v>0</v>
      </c>
      <c r="G45" s="19">
        <v>0</v>
      </c>
      <c r="H45" s="19">
        <f t="shared" si="6"/>
        <v>0</v>
      </c>
      <c r="I45" s="19">
        <f>+C45+E45</f>
        <v>0</v>
      </c>
      <c r="J45" s="19">
        <f>+D45-G45</f>
        <v>0</v>
      </c>
      <c r="K45" s="19">
        <f t="shared" si="21"/>
        <v>0</v>
      </c>
    </row>
    <row r="46" spans="2:11" s="17" customFormat="1" ht="13.15" customHeight="1">
      <c r="B46" s="45" t="s">
        <v>46</v>
      </c>
      <c r="C46" s="22">
        <f t="shared" ref="C46:H46" si="22">SUM(C47:C49)</f>
        <v>693577980</v>
      </c>
      <c r="D46" s="22">
        <f t="shared" si="22"/>
        <v>731878725</v>
      </c>
      <c r="E46" s="22">
        <f t="shared" si="22"/>
        <v>-38300745</v>
      </c>
      <c r="F46" s="22">
        <f t="shared" si="22"/>
        <v>38300745</v>
      </c>
      <c r="G46" s="22">
        <f t="shared" si="22"/>
        <v>0</v>
      </c>
      <c r="H46" s="22">
        <f t="shared" si="22"/>
        <v>38300745</v>
      </c>
      <c r="I46" s="22">
        <f t="shared" si="15"/>
        <v>731878725</v>
      </c>
      <c r="J46" s="22">
        <f t="shared" si="16"/>
        <v>731878725</v>
      </c>
      <c r="K46" s="22">
        <f>SUM(K47:K49)</f>
        <v>0</v>
      </c>
    </row>
    <row r="47" spans="2:11" ht="13.15" customHeight="1">
      <c r="B47" s="27" t="s">
        <v>47</v>
      </c>
      <c r="C47" s="20">
        <v>580218966</v>
      </c>
      <c r="D47" s="20">
        <v>610916008</v>
      </c>
      <c r="E47" s="21">
        <f t="shared" si="5"/>
        <v>-30697042</v>
      </c>
      <c r="F47" s="21">
        <v>30697042</v>
      </c>
      <c r="G47" s="21">
        <v>0</v>
      </c>
      <c r="H47" s="21">
        <f t="shared" si="6"/>
        <v>30697042</v>
      </c>
      <c r="I47" s="21">
        <f>+C47+F47</f>
        <v>610916008</v>
      </c>
      <c r="J47" s="21">
        <f>+D47+G47</f>
        <v>610916008</v>
      </c>
      <c r="K47" s="21">
        <f>+I47-J47</f>
        <v>0</v>
      </c>
    </row>
    <row r="48" spans="2:11" s="6" customFormat="1" ht="13.15" customHeight="1">
      <c r="B48" s="30" t="s">
        <v>48</v>
      </c>
      <c r="C48" s="19">
        <v>113359014</v>
      </c>
      <c r="D48" s="19">
        <v>120962717</v>
      </c>
      <c r="E48" s="19">
        <f t="shared" si="5"/>
        <v>-7603703</v>
      </c>
      <c r="F48" s="19">
        <v>7603703</v>
      </c>
      <c r="G48" s="19">
        <v>0</v>
      </c>
      <c r="H48" s="19">
        <f t="shared" si="6"/>
        <v>7603703</v>
      </c>
      <c r="I48" s="19">
        <f t="shared" ref="I48:I49" si="23">+C48+F48</f>
        <v>120962717</v>
      </c>
      <c r="J48" s="19">
        <f t="shared" ref="J48:J49" si="24">+D48+G48</f>
        <v>120962717</v>
      </c>
      <c r="K48" s="19">
        <f>+I48-J48</f>
        <v>0</v>
      </c>
    </row>
    <row r="49" spans="2:11" ht="13.15" customHeight="1">
      <c r="B49" s="27" t="s">
        <v>40</v>
      </c>
      <c r="C49" s="21">
        <v>0</v>
      </c>
      <c r="D49" s="21">
        <v>0</v>
      </c>
      <c r="E49" s="21">
        <f t="shared" si="5"/>
        <v>0</v>
      </c>
      <c r="F49" s="21">
        <v>0</v>
      </c>
      <c r="G49" s="21">
        <v>0</v>
      </c>
      <c r="H49" s="21">
        <f t="shared" si="6"/>
        <v>0</v>
      </c>
      <c r="I49" s="21">
        <f t="shared" si="23"/>
        <v>0</v>
      </c>
      <c r="J49" s="21">
        <f t="shared" si="24"/>
        <v>0</v>
      </c>
      <c r="K49" s="21">
        <f t="shared" ref="K49" si="25">+I49-J49</f>
        <v>0</v>
      </c>
    </row>
    <row r="50" spans="2:11" s="17" customFormat="1" ht="13.15" customHeight="1">
      <c r="B50" s="47" t="s">
        <v>49</v>
      </c>
      <c r="C50" s="23">
        <f>C5+C9+C28+C37+C40+C43+C46</f>
        <v>1446297358</v>
      </c>
      <c r="D50" s="23">
        <f t="shared" ref="D50:K50" si="26">D5+D9+D28+D37+D40+D43+D46</f>
        <v>1428790666</v>
      </c>
      <c r="E50" s="23">
        <f>E5+E9+E28+E37+E40+E43+E46</f>
        <v>17506692</v>
      </c>
      <c r="F50" s="23">
        <f>F5+F9+F28+F37+F40+F43+F46</f>
        <v>-15418364</v>
      </c>
      <c r="G50" s="23">
        <f t="shared" si="26"/>
        <v>0</v>
      </c>
      <c r="H50" s="23">
        <f t="shared" si="26"/>
        <v>-15418364</v>
      </c>
      <c r="I50" s="23">
        <f t="shared" si="26"/>
        <v>1430878994</v>
      </c>
      <c r="J50" s="23">
        <f t="shared" si="26"/>
        <v>1428622892</v>
      </c>
      <c r="K50" s="23">
        <f t="shared" si="26"/>
        <v>2088328</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50"/>
  <sheetViews>
    <sheetView showGridLines="0" zoomScaleNormal="100" workbookViewId="0">
      <pane ySplit="4" topLeftCell="A41" activePane="bottomLeft" state="frozen"/>
      <selection activeCell="B2" sqref="B2"/>
      <selection pane="bottomLeft" activeCell="A53" sqref="A50:XFD53"/>
    </sheetView>
  </sheetViews>
  <sheetFormatPr baseColWidth="10" defaultColWidth="11.42578125" defaultRowHeight="13.15" customHeight="1"/>
  <cols>
    <col min="1" max="1" width="16.42578125" style="37" customWidth="1"/>
    <col min="2" max="2" width="41.140625" style="58" customWidth="1"/>
    <col min="3" max="3" width="14.85546875" style="37" customWidth="1"/>
    <col min="4" max="4" width="16.140625" style="37" customWidth="1"/>
    <col min="5" max="5" width="13.42578125" style="37" customWidth="1"/>
    <col min="6" max="6" width="13.42578125" style="37" bestFit="1" customWidth="1"/>
    <col min="7" max="7" width="17.140625" style="37" customWidth="1"/>
    <col min="8" max="8" width="14.42578125" style="37" customWidth="1"/>
    <col min="9" max="9" width="15.28515625" style="37" bestFit="1" customWidth="1"/>
    <col min="10" max="10" width="17.85546875" style="37" customWidth="1"/>
    <col min="11" max="11" width="18.7109375" style="37" customWidth="1"/>
    <col min="12" max="16384" width="11.42578125" style="37"/>
  </cols>
  <sheetData>
    <row r="1" spans="1:11" ht="13.15" customHeight="1">
      <c r="A1" s="37" t="s">
        <v>75</v>
      </c>
      <c r="B1" s="58" t="s">
        <v>51</v>
      </c>
    </row>
    <row r="2" spans="1:11" ht="13.15" customHeight="1">
      <c r="A2" s="37" t="s">
        <v>76</v>
      </c>
      <c r="B2" s="97">
        <v>2019</v>
      </c>
    </row>
    <row r="3" spans="1:11" ht="13.15" customHeight="1">
      <c r="B3" s="488" t="s">
        <v>0</v>
      </c>
      <c r="C3" s="490" t="s">
        <v>1</v>
      </c>
      <c r="D3" s="490"/>
      <c r="E3" s="490"/>
      <c r="F3" s="490" t="s">
        <v>2</v>
      </c>
      <c r="G3" s="490"/>
      <c r="H3" s="490"/>
      <c r="I3" s="490" t="s">
        <v>3</v>
      </c>
      <c r="J3" s="490"/>
      <c r="K3" s="490"/>
    </row>
    <row r="4" spans="1:11" ht="13.15" customHeight="1">
      <c r="B4" s="488"/>
      <c r="C4" s="75" t="s">
        <v>4</v>
      </c>
      <c r="D4" s="75" t="s">
        <v>5</v>
      </c>
      <c r="E4" s="75" t="s">
        <v>6</v>
      </c>
      <c r="F4" s="75" t="s">
        <v>4</v>
      </c>
      <c r="G4" s="75" t="s">
        <v>5</v>
      </c>
      <c r="H4" s="75" t="s">
        <v>6</v>
      </c>
      <c r="I4" s="75" t="s">
        <v>4</v>
      </c>
      <c r="J4" s="75" t="s">
        <v>5</v>
      </c>
      <c r="K4" s="75" t="s">
        <v>6</v>
      </c>
    </row>
    <row r="5" spans="1:11" ht="13.15" customHeight="1">
      <c r="B5" s="81" t="s">
        <v>7</v>
      </c>
      <c r="C5" s="50">
        <f t="shared" ref="C5:J5" si="0">SUM(C6:C8)</f>
        <v>0</v>
      </c>
      <c r="D5" s="69">
        <f t="shared" si="0"/>
        <v>0</v>
      </c>
      <c r="E5" s="50">
        <f t="shared" si="0"/>
        <v>0</v>
      </c>
      <c r="F5" s="50">
        <f t="shared" si="0"/>
        <v>0</v>
      </c>
      <c r="G5" s="69">
        <f t="shared" si="0"/>
        <v>0</v>
      </c>
      <c r="H5" s="50">
        <f t="shared" si="0"/>
        <v>0</v>
      </c>
      <c r="I5" s="50">
        <f t="shared" si="0"/>
        <v>0</v>
      </c>
      <c r="J5" s="69">
        <f t="shared" si="0"/>
        <v>0</v>
      </c>
      <c r="K5" s="69">
        <f>SUM(K6:K8)</f>
        <v>0</v>
      </c>
    </row>
    <row r="6" spans="1:11" ht="13.15" customHeight="1">
      <c r="B6" s="51" t="s">
        <v>8</v>
      </c>
      <c r="C6" s="36">
        <v>0</v>
      </c>
      <c r="D6" s="36">
        <v>0</v>
      </c>
      <c r="E6" s="36">
        <f>+C6-D6</f>
        <v>0</v>
      </c>
      <c r="F6" s="36">
        <v>0</v>
      </c>
      <c r="G6" s="36">
        <v>0</v>
      </c>
      <c r="H6" s="36">
        <f>+F6-G6</f>
        <v>0</v>
      </c>
      <c r="I6" s="36">
        <f>F6+C6</f>
        <v>0</v>
      </c>
      <c r="J6" s="36">
        <f>G6+D6</f>
        <v>0</v>
      </c>
      <c r="K6" s="36">
        <f>+I6-J6</f>
        <v>0</v>
      </c>
    </row>
    <row r="7" spans="1:11" s="42" customFormat="1" ht="13.15" customHeight="1">
      <c r="B7" s="52" t="s">
        <v>9</v>
      </c>
      <c r="C7" s="41">
        <v>0</v>
      </c>
      <c r="D7" s="41">
        <v>0</v>
      </c>
      <c r="E7" s="41">
        <f t="shared" ref="E7:E49" si="1">+C7-D7</f>
        <v>0</v>
      </c>
      <c r="F7" s="41">
        <v>0</v>
      </c>
      <c r="G7" s="41">
        <v>0</v>
      </c>
      <c r="H7" s="41">
        <f t="shared" ref="H7:H8" si="2">+F7-G7</f>
        <v>0</v>
      </c>
      <c r="I7" s="41">
        <f t="shared" ref="I7:I8" si="3">F7+C7</f>
        <v>0</v>
      </c>
      <c r="J7" s="41">
        <f t="shared" ref="J7:J8" si="4">G7+D7</f>
        <v>0</v>
      </c>
      <c r="K7" s="41">
        <f t="shared" ref="K7:K8" si="5">+I7-J7</f>
        <v>0</v>
      </c>
    </row>
    <row r="8" spans="1:11" ht="13.15" customHeight="1">
      <c r="B8" s="51" t="s">
        <v>10</v>
      </c>
      <c r="C8" s="36">
        <v>0</v>
      </c>
      <c r="D8" s="36">
        <v>0</v>
      </c>
      <c r="E8" s="36">
        <f t="shared" si="1"/>
        <v>0</v>
      </c>
      <c r="F8" s="36">
        <v>0</v>
      </c>
      <c r="G8" s="36">
        <v>0</v>
      </c>
      <c r="H8" s="36">
        <f t="shared" si="2"/>
        <v>0</v>
      </c>
      <c r="I8" s="36">
        <f t="shared" si="3"/>
        <v>0</v>
      </c>
      <c r="J8" s="36">
        <f t="shared" si="4"/>
        <v>0</v>
      </c>
      <c r="K8" s="36">
        <f t="shared" si="5"/>
        <v>0</v>
      </c>
    </row>
    <row r="9" spans="1:11" ht="13.15" customHeight="1">
      <c r="B9" s="81" t="s">
        <v>11</v>
      </c>
      <c r="C9" s="50">
        <f t="shared" ref="C9:J9" si="6">SUM(C10:C27)</f>
        <v>189601361</v>
      </c>
      <c r="D9" s="50">
        <f t="shared" si="6"/>
        <v>324987313</v>
      </c>
      <c r="E9" s="50">
        <f t="shared" si="6"/>
        <v>-135385952</v>
      </c>
      <c r="F9" s="50">
        <f t="shared" si="6"/>
        <v>137503000</v>
      </c>
      <c r="G9" s="50">
        <f>SUM(G10:G27)</f>
        <v>0</v>
      </c>
      <c r="H9" s="50">
        <f t="shared" si="6"/>
        <v>137503000</v>
      </c>
      <c r="I9" s="50">
        <f t="shared" si="6"/>
        <v>327104361</v>
      </c>
      <c r="J9" s="50">
        <f t="shared" si="6"/>
        <v>324987313</v>
      </c>
      <c r="K9" s="50">
        <f>SUM(K10:K27)</f>
        <v>2117048</v>
      </c>
    </row>
    <row r="10" spans="1:11" ht="13.15" customHeight="1">
      <c r="B10" s="51" t="s">
        <v>12</v>
      </c>
      <c r="C10" s="36">
        <v>0</v>
      </c>
      <c r="D10" s="36">
        <v>0</v>
      </c>
      <c r="E10" s="36">
        <f t="shared" si="1"/>
        <v>0</v>
      </c>
      <c r="F10" s="36">
        <v>0</v>
      </c>
      <c r="G10" s="36">
        <v>0</v>
      </c>
      <c r="H10" s="36">
        <f t="shared" ref="H10:H49" si="7">+F10-G10</f>
        <v>0</v>
      </c>
      <c r="I10" s="36">
        <f>F10+C10</f>
        <v>0</v>
      </c>
      <c r="J10" s="36">
        <f>G10+D10</f>
        <v>0</v>
      </c>
      <c r="K10" s="36">
        <f t="shared" ref="K10:K27" si="8">+I10-J10</f>
        <v>0</v>
      </c>
    </row>
    <row r="11" spans="1:11" s="42" customFormat="1" ht="13.15" customHeight="1">
      <c r="B11" s="52" t="s">
        <v>13</v>
      </c>
      <c r="C11" s="41">
        <v>0</v>
      </c>
      <c r="D11" s="41">
        <v>53600082</v>
      </c>
      <c r="E11" s="41">
        <f t="shared" si="1"/>
        <v>-53600082</v>
      </c>
      <c r="F11" s="41">
        <v>53600082</v>
      </c>
      <c r="G11" s="41">
        <v>0</v>
      </c>
      <c r="H11" s="41">
        <f t="shared" si="7"/>
        <v>53600082</v>
      </c>
      <c r="I11" s="41">
        <f t="shared" ref="I11:I27" si="9">F11+C11</f>
        <v>53600082</v>
      </c>
      <c r="J11" s="41">
        <f t="shared" ref="J11:J27" si="10">G11+D11</f>
        <v>53600082</v>
      </c>
      <c r="K11" s="41">
        <f t="shared" si="8"/>
        <v>0</v>
      </c>
    </row>
    <row r="12" spans="1:11" ht="13.15" customHeight="1">
      <c r="B12" s="51" t="s">
        <v>14</v>
      </c>
      <c r="C12" s="36">
        <v>0</v>
      </c>
      <c r="D12" s="36">
        <v>0</v>
      </c>
      <c r="E12" s="36">
        <f t="shared" si="1"/>
        <v>0</v>
      </c>
      <c r="F12" s="36">
        <v>0</v>
      </c>
      <c r="G12" s="36">
        <v>0</v>
      </c>
      <c r="H12" s="36">
        <f t="shared" si="7"/>
        <v>0</v>
      </c>
      <c r="I12" s="36">
        <f t="shared" si="9"/>
        <v>0</v>
      </c>
      <c r="J12" s="36">
        <f t="shared" si="10"/>
        <v>0</v>
      </c>
      <c r="K12" s="36">
        <f t="shared" si="8"/>
        <v>0</v>
      </c>
    </row>
    <row r="13" spans="1:11" s="42" customFormat="1" ht="13.15" customHeight="1">
      <c r="B13" s="52" t="s">
        <v>15</v>
      </c>
      <c r="C13" s="41">
        <v>0</v>
      </c>
      <c r="D13" s="41">
        <v>0</v>
      </c>
      <c r="E13" s="41">
        <f t="shared" si="1"/>
        <v>0</v>
      </c>
      <c r="F13" s="41">
        <v>0</v>
      </c>
      <c r="G13" s="41">
        <v>0</v>
      </c>
      <c r="H13" s="41">
        <f>+F13-G13</f>
        <v>0</v>
      </c>
      <c r="I13" s="41">
        <f t="shared" si="9"/>
        <v>0</v>
      </c>
      <c r="J13" s="41">
        <f t="shared" si="10"/>
        <v>0</v>
      </c>
      <c r="K13" s="41">
        <f t="shared" si="8"/>
        <v>0</v>
      </c>
    </row>
    <row r="14" spans="1:11" ht="13.15" customHeight="1">
      <c r="B14" s="51" t="s">
        <v>16</v>
      </c>
      <c r="C14" s="36">
        <v>0</v>
      </c>
      <c r="D14" s="36">
        <v>45623744</v>
      </c>
      <c r="E14" s="36">
        <f t="shared" si="1"/>
        <v>-45623744</v>
      </c>
      <c r="F14" s="36">
        <v>45623144</v>
      </c>
      <c r="G14" s="36">
        <v>0</v>
      </c>
      <c r="H14" s="36">
        <f t="shared" si="7"/>
        <v>45623144</v>
      </c>
      <c r="I14" s="36">
        <f t="shared" si="9"/>
        <v>45623144</v>
      </c>
      <c r="J14" s="36">
        <f t="shared" si="10"/>
        <v>45623744</v>
      </c>
      <c r="K14" s="36">
        <f t="shared" si="8"/>
        <v>-600</v>
      </c>
    </row>
    <row r="15" spans="1:11" s="42" customFormat="1" ht="13.15" customHeight="1">
      <c r="B15" s="52" t="s">
        <v>17</v>
      </c>
      <c r="C15" s="41">
        <v>20257758</v>
      </c>
      <c r="D15" s="41">
        <v>27177517</v>
      </c>
      <c r="E15" s="41">
        <f t="shared" si="1"/>
        <v>-6919759</v>
      </c>
      <c r="F15" s="41">
        <v>6919759</v>
      </c>
      <c r="G15" s="41">
        <v>0</v>
      </c>
      <c r="H15" s="41">
        <f t="shared" si="7"/>
        <v>6919759</v>
      </c>
      <c r="I15" s="41">
        <f t="shared" si="9"/>
        <v>27177517</v>
      </c>
      <c r="J15" s="41">
        <f t="shared" si="10"/>
        <v>27177517</v>
      </c>
      <c r="K15" s="41">
        <f t="shared" si="8"/>
        <v>0</v>
      </c>
    </row>
    <row r="16" spans="1:11" ht="13.15" customHeight="1">
      <c r="B16" s="51" t="s">
        <v>18</v>
      </c>
      <c r="C16" s="36">
        <v>3523636</v>
      </c>
      <c r="D16" s="36">
        <v>3523636</v>
      </c>
      <c r="E16" s="36">
        <f t="shared" si="1"/>
        <v>0</v>
      </c>
      <c r="F16" s="36">
        <v>0</v>
      </c>
      <c r="G16" s="36">
        <v>0</v>
      </c>
      <c r="H16" s="36">
        <f t="shared" si="7"/>
        <v>0</v>
      </c>
      <c r="I16" s="36">
        <f t="shared" si="9"/>
        <v>3523636</v>
      </c>
      <c r="J16" s="36">
        <f t="shared" si="10"/>
        <v>3523636</v>
      </c>
      <c r="K16" s="36">
        <f t="shared" si="8"/>
        <v>0</v>
      </c>
    </row>
    <row r="17" spans="2:11" s="42" customFormat="1" ht="13.15" customHeight="1">
      <c r="B17" s="52" t="s">
        <v>19</v>
      </c>
      <c r="C17" s="41">
        <v>639113</v>
      </c>
      <c r="D17" s="41">
        <v>639113</v>
      </c>
      <c r="E17" s="41">
        <f t="shared" si="1"/>
        <v>0</v>
      </c>
      <c r="F17" s="41">
        <v>0</v>
      </c>
      <c r="G17" s="41">
        <v>0</v>
      </c>
      <c r="H17" s="41">
        <f t="shared" si="7"/>
        <v>0</v>
      </c>
      <c r="I17" s="41">
        <f t="shared" si="9"/>
        <v>639113</v>
      </c>
      <c r="J17" s="41">
        <f t="shared" si="10"/>
        <v>639113</v>
      </c>
      <c r="K17" s="41">
        <f t="shared" si="8"/>
        <v>0</v>
      </c>
    </row>
    <row r="18" spans="2:11" ht="13.15" customHeight="1">
      <c r="B18" s="51" t="s">
        <v>20</v>
      </c>
      <c r="C18" s="36">
        <v>12282294</v>
      </c>
      <c r="D18" s="36">
        <v>12282294</v>
      </c>
      <c r="E18" s="36">
        <f t="shared" si="1"/>
        <v>0</v>
      </c>
      <c r="F18" s="36">
        <v>0</v>
      </c>
      <c r="G18" s="36">
        <v>0</v>
      </c>
      <c r="H18" s="36">
        <f t="shared" si="7"/>
        <v>0</v>
      </c>
      <c r="I18" s="36">
        <f t="shared" si="9"/>
        <v>12282294</v>
      </c>
      <c r="J18" s="36">
        <f t="shared" si="10"/>
        <v>12282294</v>
      </c>
      <c r="K18" s="36">
        <f t="shared" si="8"/>
        <v>0</v>
      </c>
    </row>
    <row r="19" spans="2:11" s="42" customFormat="1" ht="13.15" customHeight="1">
      <c r="B19" s="52" t="s">
        <v>21</v>
      </c>
      <c r="C19" s="41">
        <v>639113</v>
      </c>
      <c r="D19" s="41">
        <v>639113</v>
      </c>
      <c r="E19" s="41">
        <f t="shared" si="1"/>
        <v>0</v>
      </c>
      <c r="F19" s="41">
        <v>0</v>
      </c>
      <c r="G19" s="41">
        <v>0</v>
      </c>
      <c r="H19" s="41">
        <f t="shared" si="7"/>
        <v>0</v>
      </c>
      <c r="I19" s="41">
        <f t="shared" si="9"/>
        <v>639113</v>
      </c>
      <c r="J19" s="41">
        <f t="shared" si="10"/>
        <v>639113</v>
      </c>
      <c r="K19" s="41">
        <f t="shared" si="8"/>
        <v>0</v>
      </c>
    </row>
    <row r="20" spans="2:11" ht="13.15" customHeight="1">
      <c r="B20" s="51" t="s">
        <v>22</v>
      </c>
      <c r="C20" s="36">
        <v>0</v>
      </c>
      <c r="D20" s="36">
        <v>4988435</v>
      </c>
      <c r="E20" s="36">
        <f t="shared" si="1"/>
        <v>-4988435</v>
      </c>
      <c r="F20" s="36">
        <v>0</v>
      </c>
      <c r="G20" s="36">
        <v>0</v>
      </c>
      <c r="H20" s="36">
        <f t="shared" si="7"/>
        <v>0</v>
      </c>
      <c r="I20" s="36">
        <f t="shared" si="9"/>
        <v>0</v>
      </c>
      <c r="J20" s="36">
        <f t="shared" si="10"/>
        <v>4988435</v>
      </c>
      <c r="K20" s="36">
        <f t="shared" si="8"/>
        <v>-4988435</v>
      </c>
    </row>
    <row r="21" spans="2:11" s="42" customFormat="1" ht="13.15" customHeight="1">
      <c r="B21" s="52" t="s">
        <v>23</v>
      </c>
      <c r="C21" s="41">
        <v>81963421</v>
      </c>
      <c r="D21" s="41">
        <v>81963421</v>
      </c>
      <c r="E21" s="41">
        <f t="shared" si="1"/>
        <v>0</v>
      </c>
      <c r="F21" s="41">
        <v>0</v>
      </c>
      <c r="G21" s="41">
        <v>0</v>
      </c>
      <c r="H21" s="41">
        <f t="shared" si="7"/>
        <v>0</v>
      </c>
      <c r="I21" s="41">
        <f t="shared" si="9"/>
        <v>81963421</v>
      </c>
      <c r="J21" s="41">
        <f t="shared" si="10"/>
        <v>81963421</v>
      </c>
      <c r="K21" s="41">
        <f t="shared" si="8"/>
        <v>0</v>
      </c>
    </row>
    <row r="22" spans="2:11" ht="13.15" customHeight="1">
      <c r="B22" s="51" t="s">
        <v>24</v>
      </c>
      <c r="C22" s="36"/>
      <c r="D22" s="36">
        <v>2780753</v>
      </c>
      <c r="E22" s="36">
        <f t="shared" si="1"/>
        <v>-2780753</v>
      </c>
      <c r="F22" s="36">
        <v>0</v>
      </c>
      <c r="G22" s="36">
        <v>0</v>
      </c>
      <c r="H22" s="36">
        <f t="shared" si="7"/>
        <v>0</v>
      </c>
      <c r="I22" s="36">
        <f t="shared" si="9"/>
        <v>0</v>
      </c>
      <c r="J22" s="36">
        <f t="shared" si="10"/>
        <v>2780753</v>
      </c>
      <c r="K22" s="36">
        <f t="shared" si="8"/>
        <v>-2780753</v>
      </c>
    </row>
    <row r="23" spans="2:11" s="42" customFormat="1" ht="13.15" customHeight="1">
      <c r="B23" s="52" t="s">
        <v>25</v>
      </c>
      <c r="C23" s="41">
        <v>49885371</v>
      </c>
      <c r="D23" s="41">
        <v>76256951</v>
      </c>
      <c r="E23" s="41">
        <f t="shared" si="1"/>
        <v>-26371580</v>
      </c>
      <c r="F23" s="41">
        <v>31360015</v>
      </c>
      <c r="G23" s="41">
        <v>0</v>
      </c>
      <c r="H23" s="41">
        <f t="shared" si="7"/>
        <v>31360015</v>
      </c>
      <c r="I23" s="41">
        <f t="shared" si="9"/>
        <v>81245386</v>
      </c>
      <c r="J23" s="41">
        <f t="shared" si="10"/>
        <v>76256951</v>
      </c>
      <c r="K23" s="41">
        <f t="shared" si="8"/>
        <v>4988435</v>
      </c>
    </row>
    <row r="24" spans="2:11" ht="13.15" customHeight="1">
      <c r="B24" s="51" t="s">
        <v>26</v>
      </c>
      <c r="C24" s="36">
        <v>2117648</v>
      </c>
      <c r="D24" s="36">
        <v>0</v>
      </c>
      <c r="E24" s="36">
        <f t="shared" si="1"/>
        <v>2117648</v>
      </c>
      <c r="F24" s="36">
        <v>0</v>
      </c>
      <c r="G24" s="36">
        <v>0</v>
      </c>
      <c r="H24" s="36">
        <f t="shared" si="7"/>
        <v>0</v>
      </c>
      <c r="I24" s="36">
        <f t="shared" si="9"/>
        <v>2117648</v>
      </c>
      <c r="J24" s="36">
        <f t="shared" si="10"/>
        <v>0</v>
      </c>
      <c r="K24" s="36">
        <f t="shared" si="8"/>
        <v>2117648</v>
      </c>
    </row>
    <row r="25" spans="2:11" s="42" customFormat="1" ht="13.15" customHeight="1">
      <c r="B25" s="52" t="s">
        <v>27</v>
      </c>
      <c r="C25" s="41">
        <v>2780753</v>
      </c>
      <c r="D25" s="41"/>
      <c r="E25" s="41">
        <f t="shared" si="1"/>
        <v>2780753</v>
      </c>
      <c r="F25" s="41">
        <v>0</v>
      </c>
      <c r="G25" s="41">
        <v>0</v>
      </c>
      <c r="H25" s="41">
        <f t="shared" si="7"/>
        <v>0</v>
      </c>
      <c r="I25" s="41">
        <f t="shared" si="9"/>
        <v>2780753</v>
      </c>
      <c r="J25" s="41">
        <f t="shared" si="10"/>
        <v>0</v>
      </c>
      <c r="K25" s="41">
        <f t="shared" si="8"/>
        <v>2780753</v>
      </c>
    </row>
    <row r="26" spans="2:11" ht="13.15" customHeight="1">
      <c r="B26" s="51" t="s">
        <v>28</v>
      </c>
      <c r="C26" s="36">
        <v>15512254</v>
      </c>
      <c r="D26" s="36">
        <v>15512254</v>
      </c>
      <c r="E26" s="36">
        <f t="shared" si="1"/>
        <v>0</v>
      </c>
      <c r="F26" s="36">
        <v>0</v>
      </c>
      <c r="G26" s="36">
        <v>0</v>
      </c>
      <c r="H26" s="36">
        <f t="shared" si="7"/>
        <v>0</v>
      </c>
      <c r="I26" s="36">
        <f t="shared" si="9"/>
        <v>15512254</v>
      </c>
      <c r="J26" s="36">
        <f t="shared" si="10"/>
        <v>15512254</v>
      </c>
      <c r="K26" s="36">
        <f t="shared" si="8"/>
        <v>0</v>
      </c>
    </row>
    <row r="27" spans="2:11" s="42" customFormat="1" ht="13.15" customHeight="1">
      <c r="B27" s="52" t="s">
        <v>29</v>
      </c>
      <c r="C27" s="41"/>
      <c r="D27" s="41"/>
      <c r="E27" s="41">
        <f t="shared" si="1"/>
        <v>0</v>
      </c>
      <c r="F27" s="41">
        <v>0</v>
      </c>
      <c r="G27" s="41">
        <v>0</v>
      </c>
      <c r="H27" s="41">
        <f t="shared" si="7"/>
        <v>0</v>
      </c>
      <c r="I27" s="41">
        <f t="shared" si="9"/>
        <v>0</v>
      </c>
      <c r="J27" s="41">
        <f t="shared" si="10"/>
        <v>0</v>
      </c>
      <c r="K27" s="41">
        <f t="shared" si="8"/>
        <v>0</v>
      </c>
    </row>
    <row r="28" spans="2:11" ht="13.15" customHeight="1">
      <c r="B28" s="81" t="s">
        <v>30</v>
      </c>
      <c r="C28" s="50">
        <f t="shared" ref="C28:J28" si="11">SUM(C29:C36)</f>
        <v>0</v>
      </c>
      <c r="D28" s="50">
        <f t="shared" si="11"/>
        <v>0</v>
      </c>
      <c r="E28" s="50">
        <f t="shared" si="11"/>
        <v>0</v>
      </c>
      <c r="F28" s="50">
        <f t="shared" si="11"/>
        <v>0</v>
      </c>
      <c r="G28" s="50">
        <f t="shared" si="11"/>
        <v>0</v>
      </c>
      <c r="H28" s="50">
        <f t="shared" si="11"/>
        <v>0</v>
      </c>
      <c r="I28" s="50">
        <f t="shared" si="11"/>
        <v>0</v>
      </c>
      <c r="J28" s="50">
        <f t="shared" si="11"/>
        <v>0</v>
      </c>
      <c r="K28" s="50">
        <f>SUM(K29:K36)</f>
        <v>0</v>
      </c>
    </row>
    <row r="29" spans="2:11" ht="13.15" customHeight="1">
      <c r="B29" s="51" t="s">
        <v>31</v>
      </c>
      <c r="C29" s="36">
        <v>0</v>
      </c>
      <c r="D29" s="36">
        <v>0</v>
      </c>
      <c r="E29" s="36">
        <f t="shared" si="1"/>
        <v>0</v>
      </c>
      <c r="F29" s="36">
        <v>0</v>
      </c>
      <c r="G29" s="36">
        <v>0</v>
      </c>
      <c r="H29" s="36">
        <f t="shared" si="7"/>
        <v>0</v>
      </c>
      <c r="I29" s="36">
        <f>F29+C29</f>
        <v>0</v>
      </c>
      <c r="J29" s="36">
        <f>G29+D29</f>
        <v>0</v>
      </c>
      <c r="K29" s="36">
        <f t="shared" ref="K29:K36" si="12">+I29-J29</f>
        <v>0</v>
      </c>
    </row>
    <row r="30" spans="2:11" s="42" customFormat="1" ht="13.15" customHeight="1">
      <c r="B30" s="52" t="s">
        <v>32</v>
      </c>
      <c r="C30" s="41">
        <v>0</v>
      </c>
      <c r="D30" s="41">
        <v>0</v>
      </c>
      <c r="E30" s="41">
        <f t="shared" si="1"/>
        <v>0</v>
      </c>
      <c r="F30" s="41">
        <v>0</v>
      </c>
      <c r="G30" s="41">
        <v>0</v>
      </c>
      <c r="H30" s="41">
        <f t="shared" si="7"/>
        <v>0</v>
      </c>
      <c r="I30" s="41">
        <f t="shared" ref="I30:I36" si="13">F30+C30</f>
        <v>0</v>
      </c>
      <c r="J30" s="41">
        <f t="shared" ref="J30:J36" si="14">G30+D30</f>
        <v>0</v>
      </c>
      <c r="K30" s="41">
        <f t="shared" si="12"/>
        <v>0</v>
      </c>
    </row>
    <row r="31" spans="2:11" ht="13.15" customHeight="1">
      <c r="B31" s="51" t="s">
        <v>33</v>
      </c>
      <c r="C31" s="36">
        <v>0</v>
      </c>
      <c r="D31" s="36">
        <v>0</v>
      </c>
      <c r="E31" s="36">
        <f t="shared" si="1"/>
        <v>0</v>
      </c>
      <c r="F31" s="36">
        <v>0</v>
      </c>
      <c r="G31" s="36">
        <v>0</v>
      </c>
      <c r="H31" s="36">
        <f t="shared" si="7"/>
        <v>0</v>
      </c>
      <c r="I31" s="36">
        <f t="shared" si="13"/>
        <v>0</v>
      </c>
      <c r="J31" s="36">
        <f t="shared" si="14"/>
        <v>0</v>
      </c>
      <c r="K31" s="36">
        <f t="shared" si="12"/>
        <v>0</v>
      </c>
    </row>
    <row r="32" spans="2:11" s="42" customFormat="1" ht="13.15" customHeight="1">
      <c r="B32" s="52" t="s">
        <v>34</v>
      </c>
      <c r="C32" s="41">
        <v>0</v>
      </c>
      <c r="D32" s="41">
        <v>0</v>
      </c>
      <c r="E32" s="41">
        <f t="shared" si="1"/>
        <v>0</v>
      </c>
      <c r="F32" s="41">
        <v>0</v>
      </c>
      <c r="G32" s="41">
        <v>0</v>
      </c>
      <c r="H32" s="41">
        <f t="shared" si="7"/>
        <v>0</v>
      </c>
      <c r="I32" s="41">
        <f t="shared" si="13"/>
        <v>0</v>
      </c>
      <c r="J32" s="41">
        <f t="shared" si="14"/>
        <v>0</v>
      </c>
      <c r="K32" s="41">
        <f t="shared" si="12"/>
        <v>0</v>
      </c>
    </row>
    <row r="33" spans="2:11" ht="13.15" customHeight="1">
      <c r="B33" s="51" t="s">
        <v>35</v>
      </c>
      <c r="C33" s="36">
        <v>0</v>
      </c>
      <c r="D33" s="36">
        <v>0</v>
      </c>
      <c r="E33" s="36">
        <f t="shared" si="1"/>
        <v>0</v>
      </c>
      <c r="F33" s="36">
        <v>0</v>
      </c>
      <c r="G33" s="36">
        <v>0</v>
      </c>
      <c r="H33" s="36">
        <f t="shared" si="7"/>
        <v>0</v>
      </c>
      <c r="I33" s="36">
        <f t="shared" si="13"/>
        <v>0</v>
      </c>
      <c r="J33" s="36">
        <f t="shared" si="14"/>
        <v>0</v>
      </c>
      <c r="K33" s="36">
        <f t="shared" si="12"/>
        <v>0</v>
      </c>
    </row>
    <row r="34" spans="2:11" s="42" customFormat="1" ht="13.15" customHeight="1">
      <c r="B34" s="52" t="s">
        <v>36</v>
      </c>
      <c r="C34" s="41">
        <v>0</v>
      </c>
      <c r="D34" s="41">
        <v>0</v>
      </c>
      <c r="E34" s="41">
        <f t="shared" si="1"/>
        <v>0</v>
      </c>
      <c r="F34" s="41">
        <v>0</v>
      </c>
      <c r="G34" s="41">
        <v>0</v>
      </c>
      <c r="H34" s="41">
        <f t="shared" si="7"/>
        <v>0</v>
      </c>
      <c r="I34" s="41">
        <f t="shared" si="13"/>
        <v>0</v>
      </c>
      <c r="J34" s="41">
        <f t="shared" si="14"/>
        <v>0</v>
      </c>
      <c r="K34" s="41">
        <f t="shared" si="12"/>
        <v>0</v>
      </c>
    </row>
    <row r="35" spans="2:11" ht="13.15" customHeight="1">
      <c r="B35" s="51" t="s">
        <v>37</v>
      </c>
      <c r="C35" s="36">
        <v>0</v>
      </c>
      <c r="D35" s="36">
        <v>0</v>
      </c>
      <c r="E35" s="36">
        <f t="shared" si="1"/>
        <v>0</v>
      </c>
      <c r="F35" s="36">
        <v>0</v>
      </c>
      <c r="G35" s="36">
        <v>0</v>
      </c>
      <c r="H35" s="36">
        <f t="shared" si="7"/>
        <v>0</v>
      </c>
      <c r="I35" s="36">
        <f t="shared" si="13"/>
        <v>0</v>
      </c>
      <c r="J35" s="36">
        <f t="shared" si="14"/>
        <v>0</v>
      </c>
      <c r="K35" s="36">
        <f t="shared" si="12"/>
        <v>0</v>
      </c>
    </row>
    <row r="36" spans="2:11" s="42" customFormat="1" ht="13.15" customHeight="1">
      <c r="B36" s="52" t="s">
        <v>29</v>
      </c>
      <c r="C36" s="41">
        <v>0</v>
      </c>
      <c r="D36" s="41">
        <v>0</v>
      </c>
      <c r="E36" s="41">
        <f t="shared" si="1"/>
        <v>0</v>
      </c>
      <c r="F36" s="41">
        <v>0</v>
      </c>
      <c r="G36" s="41">
        <v>0</v>
      </c>
      <c r="H36" s="41">
        <f t="shared" si="7"/>
        <v>0</v>
      </c>
      <c r="I36" s="41">
        <f t="shared" si="13"/>
        <v>0</v>
      </c>
      <c r="J36" s="41">
        <f t="shared" si="14"/>
        <v>0</v>
      </c>
      <c r="K36" s="41">
        <f t="shared" si="12"/>
        <v>0</v>
      </c>
    </row>
    <row r="37" spans="2:11" s="54" customFormat="1" ht="13.15" customHeight="1">
      <c r="B37" s="82" t="s">
        <v>38</v>
      </c>
      <c r="C37" s="53">
        <f t="shared" ref="C37:J37" si="15">+SUM(C38:C39)</f>
        <v>615836934</v>
      </c>
      <c r="D37" s="53">
        <f t="shared" si="15"/>
        <v>423850903</v>
      </c>
      <c r="E37" s="53">
        <f t="shared" si="15"/>
        <v>191986031</v>
      </c>
      <c r="F37" s="53">
        <f t="shared" si="15"/>
        <v>0</v>
      </c>
      <c r="G37" s="53">
        <f t="shared" si="15"/>
        <v>0</v>
      </c>
      <c r="H37" s="53">
        <f t="shared" si="15"/>
        <v>0</v>
      </c>
      <c r="I37" s="53">
        <f t="shared" si="15"/>
        <v>615836934</v>
      </c>
      <c r="J37" s="53">
        <f t="shared" si="15"/>
        <v>423850903</v>
      </c>
      <c r="K37" s="53">
        <f>+SUM(K38:K39)</f>
        <v>191986031</v>
      </c>
    </row>
    <row r="38" spans="2:11" ht="13.15" customHeight="1">
      <c r="B38" s="51" t="s">
        <v>39</v>
      </c>
      <c r="C38" s="36">
        <v>615836934</v>
      </c>
      <c r="D38" s="36">
        <v>423850903</v>
      </c>
      <c r="E38" s="36">
        <f t="shared" si="1"/>
        <v>191986031</v>
      </c>
      <c r="F38" s="36"/>
      <c r="G38" s="36"/>
      <c r="H38" s="36">
        <f t="shared" si="7"/>
        <v>0</v>
      </c>
      <c r="I38" s="36">
        <f>F38+C38</f>
        <v>615836934</v>
      </c>
      <c r="J38" s="36">
        <f>G38+D38</f>
        <v>423850903</v>
      </c>
      <c r="K38" s="36">
        <f t="shared" ref="K38:K39" si="16">+I38-J38</f>
        <v>191986031</v>
      </c>
    </row>
    <row r="39" spans="2:11" s="42" customFormat="1" ht="13.15" customHeight="1">
      <c r="B39" s="52" t="s">
        <v>40</v>
      </c>
      <c r="C39" s="41">
        <v>0</v>
      </c>
      <c r="D39" s="41">
        <v>0</v>
      </c>
      <c r="E39" s="41">
        <f t="shared" si="1"/>
        <v>0</v>
      </c>
      <c r="F39" s="41"/>
      <c r="G39" s="41"/>
      <c r="H39" s="41">
        <f t="shared" si="7"/>
        <v>0</v>
      </c>
      <c r="I39" s="41">
        <f>F39+C39</f>
        <v>0</v>
      </c>
      <c r="J39" s="41">
        <f>G39+D39</f>
        <v>0</v>
      </c>
      <c r="K39" s="41">
        <f t="shared" si="16"/>
        <v>0</v>
      </c>
    </row>
    <row r="40" spans="2:11" s="54" customFormat="1" ht="13.15" customHeight="1">
      <c r="B40" s="82" t="s">
        <v>41</v>
      </c>
      <c r="C40" s="53">
        <f t="shared" ref="C40:J40" si="17">SUM(C41:C42)</f>
        <v>5060000</v>
      </c>
      <c r="D40" s="53">
        <f>SUM(D41:D42)</f>
        <v>5059400</v>
      </c>
      <c r="E40" s="53">
        <f t="shared" si="17"/>
        <v>600</v>
      </c>
      <c r="F40" s="53">
        <f t="shared" si="17"/>
        <v>0</v>
      </c>
      <c r="G40" s="53">
        <f t="shared" si="17"/>
        <v>5059400</v>
      </c>
      <c r="H40" s="53">
        <f t="shared" si="17"/>
        <v>-5059400</v>
      </c>
      <c r="I40" s="53">
        <f t="shared" si="17"/>
        <v>5060000</v>
      </c>
      <c r="J40" s="53">
        <f t="shared" si="17"/>
        <v>10118800</v>
      </c>
      <c r="K40" s="53">
        <f>SUM(K41:K42)</f>
        <v>-5058800</v>
      </c>
    </row>
    <row r="41" spans="2:11" ht="13.15" customHeight="1">
      <c r="B41" s="51" t="s">
        <v>42</v>
      </c>
      <c r="C41" s="36">
        <v>5060000</v>
      </c>
      <c r="D41" s="36">
        <v>5059400</v>
      </c>
      <c r="E41" s="36">
        <f t="shared" si="1"/>
        <v>600</v>
      </c>
      <c r="F41" s="36">
        <v>0</v>
      </c>
      <c r="G41" s="36">
        <v>5059400</v>
      </c>
      <c r="H41" s="36">
        <f t="shared" si="7"/>
        <v>-5059400</v>
      </c>
      <c r="I41" s="36">
        <f>F41+C41</f>
        <v>5060000</v>
      </c>
      <c r="J41" s="36">
        <f>G41+D41</f>
        <v>10118800</v>
      </c>
      <c r="K41" s="36">
        <f t="shared" ref="K41:K42" si="18">+I41-J41</f>
        <v>-5058800</v>
      </c>
    </row>
    <row r="42" spans="2:11" s="42" customFormat="1" ht="13.15" customHeight="1">
      <c r="B42" s="52" t="s">
        <v>29</v>
      </c>
      <c r="C42" s="41">
        <v>0</v>
      </c>
      <c r="D42" s="41">
        <v>0</v>
      </c>
      <c r="E42" s="41">
        <f t="shared" si="1"/>
        <v>0</v>
      </c>
      <c r="F42" s="41">
        <v>0</v>
      </c>
      <c r="G42" s="41">
        <v>0</v>
      </c>
      <c r="H42" s="41">
        <f t="shared" si="7"/>
        <v>0</v>
      </c>
      <c r="I42" s="41">
        <f>F42+C42</f>
        <v>0</v>
      </c>
      <c r="J42" s="41">
        <f>G42+D42</f>
        <v>0</v>
      </c>
      <c r="K42" s="41">
        <f t="shared" si="18"/>
        <v>0</v>
      </c>
    </row>
    <row r="43" spans="2:11" ht="13.15" customHeight="1">
      <c r="B43" s="81" t="s">
        <v>43</v>
      </c>
      <c r="C43" s="55">
        <f t="shared" ref="C43:J43" si="19">SUM(C44:C45)</f>
        <v>0</v>
      </c>
      <c r="D43" s="55">
        <f t="shared" si="19"/>
        <v>0</v>
      </c>
      <c r="E43" s="55">
        <f t="shared" si="19"/>
        <v>0</v>
      </c>
      <c r="F43" s="55">
        <f t="shared" si="19"/>
        <v>0</v>
      </c>
      <c r="G43" s="55">
        <f t="shared" si="19"/>
        <v>0</v>
      </c>
      <c r="H43" s="55">
        <f t="shared" si="19"/>
        <v>0</v>
      </c>
      <c r="I43" s="55">
        <f t="shared" si="19"/>
        <v>0</v>
      </c>
      <c r="J43" s="55">
        <f t="shared" si="19"/>
        <v>0</v>
      </c>
      <c r="K43" s="55">
        <f>SUM(K44:K45)</f>
        <v>0</v>
      </c>
    </row>
    <row r="44" spans="2:11" ht="13.15" customHeight="1">
      <c r="B44" s="51" t="s">
        <v>44</v>
      </c>
      <c r="C44" s="36">
        <v>0</v>
      </c>
      <c r="D44" s="36">
        <v>0</v>
      </c>
      <c r="E44" s="36">
        <f t="shared" si="1"/>
        <v>0</v>
      </c>
      <c r="F44" s="36">
        <v>0</v>
      </c>
      <c r="G44" s="36">
        <v>0</v>
      </c>
      <c r="H44" s="36">
        <f t="shared" si="7"/>
        <v>0</v>
      </c>
      <c r="I44" s="36">
        <f>F44+C44</f>
        <v>0</v>
      </c>
      <c r="J44" s="36">
        <f>G44+D44</f>
        <v>0</v>
      </c>
      <c r="K44" s="36">
        <f t="shared" ref="K44:K45" si="20">+I44-J44</f>
        <v>0</v>
      </c>
    </row>
    <row r="45" spans="2:11" s="42" customFormat="1" ht="13.15" customHeight="1">
      <c r="B45" s="52" t="s">
        <v>45</v>
      </c>
      <c r="C45" s="41">
        <v>0</v>
      </c>
      <c r="D45" s="41">
        <v>0</v>
      </c>
      <c r="E45" s="41">
        <f t="shared" si="1"/>
        <v>0</v>
      </c>
      <c r="F45" s="41">
        <v>0</v>
      </c>
      <c r="G45" s="41">
        <v>0</v>
      </c>
      <c r="H45" s="41">
        <f t="shared" si="7"/>
        <v>0</v>
      </c>
      <c r="I45" s="41">
        <f>F45+C45</f>
        <v>0</v>
      </c>
      <c r="J45" s="41">
        <f>G45+D45</f>
        <v>0</v>
      </c>
      <c r="K45" s="41">
        <f t="shared" si="20"/>
        <v>0</v>
      </c>
    </row>
    <row r="46" spans="2:11" ht="13.15" customHeight="1">
      <c r="B46" s="81" t="s">
        <v>46</v>
      </c>
      <c r="C46" s="55">
        <f t="shared" ref="C46:J46" si="21">SUM(C47:C49)</f>
        <v>93468927</v>
      </c>
      <c r="D46" s="55">
        <f t="shared" si="21"/>
        <v>93468927</v>
      </c>
      <c r="E46" s="55">
        <f t="shared" si="21"/>
        <v>0</v>
      </c>
      <c r="F46" s="55">
        <f t="shared" si="21"/>
        <v>0</v>
      </c>
      <c r="G46" s="55">
        <f t="shared" si="21"/>
        <v>0</v>
      </c>
      <c r="H46" s="55">
        <f t="shared" si="21"/>
        <v>0</v>
      </c>
      <c r="I46" s="55">
        <f t="shared" si="21"/>
        <v>93468927</v>
      </c>
      <c r="J46" s="55">
        <f t="shared" si="21"/>
        <v>93468927</v>
      </c>
      <c r="K46" s="55">
        <f>SUM(K47:K49)</f>
        <v>0</v>
      </c>
    </row>
    <row r="47" spans="2:11" ht="13.15" customHeight="1">
      <c r="B47" s="51" t="s">
        <v>47</v>
      </c>
      <c r="C47" s="36">
        <v>70383255</v>
      </c>
      <c r="D47" s="36">
        <v>70383255</v>
      </c>
      <c r="E47" s="36">
        <f t="shared" si="1"/>
        <v>0</v>
      </c>
      <c r="F47" s="36">
        <v>0</v>
      </c>
      <c r="G47" s="36">
        <v>0</v>
      </c>
      <c r="H47" s="36">
        <f t="shared" si="7"/>
        <v>0</v>
      </c>
      <c r="I47" s="36">
        <f>F47+C47</f>
        <v>70383255</v>
      </c>
      <c r="J47" s="36">
        <f>G47+D47</f>
        <v>70383255</v>
      </c>
      <c r="K47" s="36">
        <f t="shared" ref="K47:K49" si="22">+I47-J47</f>
        <v>0</v>
      </c>
    </row>
    <row r="48" spans="2:11" s="42" customFormat="1" ht="13.15" customHeight="1">
      <c r="B48" s="52" t="s">
        <v>48</v>
      </c>
      <c r="C48" s="41">
        <v>23085672</v>
      </c>
      <c r="D48" s="41">
        <v>23085672</v>
      </c>
      <c r="E48" s="41">
        <f t="shared" si="1"/>
        <v>0</v>
      </c>
      <c r="F48" s="41">
        <v>0</v>
      </c>
      <c r="G48" s="41">
        <v>0</v>
      </c>
      <c r="H48" s="41">
        <f t="shared" si="7"/>
        <v>0</v>
      </c>
      <c r="I48" s="41">
        <f t="shared" ref="I48:I49" si="23">F48+C48</f>
        <v>23085672</v>
      </c>
      <c r="J48" s="41">
        <f t="shared" ref="J48:J49" si="24">G48+D48</f>
        <v>23085672</v>
      </c>
      <c r="K48" s="41">
        <f t="shared" si="22"/>
        <v>0</v>
      </c>
    </row>
    <row r="49" spans="2:11" ht="13.15" customHeight="1">
      <c r="B49" s="51" t="s">
        <v>40</v>
      </c>
      <c r="C49" s="36">
        <v>0</v>
      </c>
      <c r="D49" s="36">
        <v>0</v>
      </c>
      <c r="E49" s="36">
        <f t="shared" si="1"/>
        <v>0</v>
      </c>
      <c r="F49" s="36">
        <v>0</v>
      </c>
      <c r="G49" s="36">
        <v>0</v>
      </c>
      <c r="H49" s="36">
        <f t="shared" si="7"/>
        <v>0</v>
      </c>
      <c r="I49" s="36">
        <f t="shared" si="23"/>
        <v>0</v>
      </c>
      <c r="J49" s="36">
        <f t="shared" si="24"/>
        <v>0</v>
      </c>
      <c r="K49" s="36">
        <f t="shared" si="22"/>
        <v>0</v>
      </c>
    </row>
    <row r="50" spans="2:11" s="57" customFormat="1" ht="13.15" customHeight="1">
      <c r="B50" s="83" t="s">
        <v>49</v>
      </c>
      <c r="C50" s="56">
        <f>C5+C9+C28+C37+C40+C43+C46</f>
        <v>903967222</v>
      </c>
      <c r="D50" s="56">
        <f t="shared" ref="D50:K50" si="25">D5+D9+D28+D37+D40+D43+D46</f>
        <v>847366543</v>
      </c>
      <c r="E50" s="56">
        <f>E5+E9+E28+E37+E40+E43+E46</f>
        <v>56600679</v>
      </c>
      <c r="F50" s="56">
        <f t="shared" si="25"/>
        <v>137503000</v>
      </c>
      <c r="G50" s="56">
        <f t="shared" si="25"/>
        <v>5059400</v>
      </c>
      <c r="H50" s="56">
        <f t="shared" si="25"/>
        <v>132443600</v>
      </c>
      <c r="I50" s="56">
        <f t="shared" si="25"/>
        <v>1041470222</v>
      </c>
      <c r="J50" s="56">
        <f t="shared" si="25"/>
        <v>852425943</v>
      </c>
      <c r="K50" s="56">
        <f t="shared" si="25"/>
        <v>189044279</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0"/>
  <sheetViews>
    <sheetView showGridLines="0" zoomScaleNormal="100" workbookViewId="0">
      <pane ySplit="4" topLeftCell="A35"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24.28515625" style="9" customWidth="1"/>
    <col min="3" max="3" width="14.85546875" style="5" customWidth="1"/>
    <col min="4" max="4" width="16.140625" style="5" customWidth="1"/>
    <col min="5" max="6" width="15.140625" style="7" bestFit="1" customWidth="1"/>
    <col min="7" max="7" width="17.140625" style="7" customWidth="1"/>
    <col min="8" max="8" width="15.140625" style="7" bestFit="1" customWidth="1"/>
    <col min="9" max="9" width="16.42578125" style="7" bestFit="1" customWidth="1"/>
    <col min="10" max="10" width="17.85546875" style="7" customWidth="1"/>
    <col min="11" max="11" width="18.7109375" style="7" customWidth="1"/>
    <col min="12" max="16384" width="11.5703125" style="5"/>
  </cols>
  <sheetData>
    <row r="1" spans="1:11" ht="13.15" customHeight="1">
      <c r="A1" s="5" t="s">
        <v>75</v>
      </c>
      <c r="B1" s="9" t="s">
        <v>50</v>
      </c>
    </row>
    <row r="2" spans="1:11" ht="13.15" customHeight="1">
      <c r="A2" s="5" t="s">
        <v>76</v>
      </c>
      <c r="B2" s="86">
        <v>2019</v>
      </c>
    </row>
    <row r="3" spans="1:11" ht="13.15" customHeight="1">
      <c r="B3" s="484" t="s">
        <v>0</v>
      </c>
      <c r="C3" s="487" t="s">
        <v>1</v>
      </c>
      <c r="D3" s="487"/>
      <c r="E3" s="487"/>
      <c r="F3" s="486" t="s">
        <v>2</v>
      </c>
      <c r="G3" s="486"/>
      <c r="H3" s="486"/>
      <c r="I3" s="485" t="s">
        <v>3</v>
      </c>
      <c r="J3" s="485"/>
      <c r="K3" s="485"/>
    </row>
    <row r="4" spans="1:11" ht="13.15" customHeight="1">
      <c r="B4" s="484"/>
      <c r="C4" s="72" t="s">
        <v>4</v>
      </c>
      <c r="D4" s="72" t="s">
        <v>5</v>
      </c>
      <c r="E4" s="73" t="s">
        <v>6</v>
      </c>
      <c r="F4" s="73" t="s">
        <v>4</v>
      </c>
      <c r="G4" s="73" t="s">
        <v>5</v>
      </c>
      <c r="H4" s="73" t="s">
        <v>6</v>
      </c>
      <c r="I4" s="73" t="s">
        <v>4</v>
      </c>
      <c r="J4" s="73" t="s">
        <v>5</v>
      </c>
      <c r="K4" s="73" t="s">
        <v>6</v>
      </c>
    </row>
    <row r="5" spans="1:11" s="17" customFormat="1" ht="13.15" customHeight="1">
      <c r="B5" s="45" t="s">
        <v>7</v>
      </c>
      <c r="C5" s="16">
        <f>SUM(C6:C8)</f>
        <v>0</v>
      </c>
      <c r="D5" s="66">
        <f t="shared" ref="D5:J5" si="0">SUM(D6:D8)</f>
        <v>0</v>
      </c>
      <c r="E5" s="22">
        <f t="shared" si="0"/>
        <v>0</v>
      </c>
      <c r="F5" s="22">
        <f t="shared" si="0"/>
        <v>0</v>
      </c>
      <c r="G5" s="64">
        <f t="shared" si="0"/>
        <v>0</v>
      </c>
      <c r="H5" s="22">
        <f t="shared" si="0"/>
        <v>0</v>
      </c>
      <c r="I5" s="22">
        <f t="shared" si="0"/>
        <v>0</v>
      </c>
      <c r="J5" s="64">
        <f t="shared" si="0"/>
        <v>0</v>
      </c>
      <c r="K5" s="22">
        <f>SUM(K6:K8)</f>
        <v>0</v>
      </c>
    </row>
    <row r="6" spans="1:11" ht="13.15" customHeight="1">
      <c r="B6" s="27" t="s">
        <v>8</v>
      </c>
      <c r="C6" s="20">
        <v>0</v>
      </c>
      <c r="D6" s="20">
        <v>0</v>
      </c>
      <c r="E6" s="21">
        <f>+C6-D6</f>
        <v>0</v>
      </c>
      <c r="F6" s="21"/>
      <c r="G6" s="21"/>
      <c r="H6" s="21">
        <f>+F6-G6</f>
        <v>0</v>
      </c>
      <c r="I6" s="21">
        <f>F6+C6</f>
        <v>0</v>
      </c>
      <c r="J6" s="21">
        <f>G6+D6</f>
        <v>0</v>
      </c>
      <c r="K6" s="21">
        <f>+I6-J6</f>
        <v>0</v>
      </c>
    </row>
    <row r="7" spans="1:11" s="6" customFormat="1" ht="13.15" customHeight="1">
      <c r="B7" s="30" t="s">
        <v>9</v>
      </c>
      <c r="C7" s="18">
        <v>0</v>
      </c>
      <c r="D7" s="18">
        <v>0</v>
      </c>
      <c r="E7" s="19">
        <f t="shared" ref="E7:E49" si="1">+C7-D7</f>
        <v>0</v>
      </c>
      <c r="F7" s="19"/>
      <c r="G7" s="19"/>
      <c r="H7" s="19">
        <f t="shared" ref="H7:H8" si="2">+F7-G7</f>
        <v>0</v>
      </c>
      <c r="I7" s="19">
        <f t="shared" ref="I7:I49" si="3">F7+C7</f>
        <v>0</v>
      </c>
      <c r="J7" s="19">
        <f t="shared" ref="J7:J49" si="4">G7+D7</f>
        <v>0</v>
      </c>
      <c r="K7" s="19">
        <f t="shared" ref="K7:K8" si="5">+I7-J7</f>
        <v>0</v>
      </c>
    </row>
    <row r="8" spans="1:11" ht="13.15" customHeight="1">
      <c r="B8" s="27" t="s">
        <v>10</v>
      </c>
      <c r="C8" s="20">
        <v>0</v>
      </c>
      <c r="D8" s="20">
        <v>0</v>
      </c>
      <c r="E8" s="21">
        <f t="shared" si="1"/>
        <v>0</v>
      </c>
      <c r="F8" s="21"/>
      <c r="G8" s="21"/>
      <c r="H8" s="21">
        <f t="shared" si="2"/>
        <v>0</v>
      </c>
      <c r="I8" s="21">
        <f t="shared" si="3"/>
        <v>0</v>
      </c>
      <c r="J8" s="21">
        <f t="shared" si="4"/>
        <v>0</v>
      </c>
      <c r="K8" s="21">
        <f t="shared" si="5"/>
        <v>0</v>
      </c>
    </row>
    <row r="9" spans="1:11" s="17" customFormat="1" ht="13.15" customHeight="1">
      <c r="B9" s="45" t="s">
        <v>11</v>
      </c>
      <c r="C9" s="16">
        <f>SUM(C10:C27)</f>
        <v>473362639</v>
      </c>
      <c r="D9" s="16">
        <f>SUM(D10:D27)</f>
        <v>439002024</v>
      </c>
      <c r="E9" s="22">
        <f t="shared" ref="E9:H9" si="6">SUM(E10:E27)</f>
        <v>34360615</v>
      </c>
      <c r="F9" s="22">
        <f t="shared" si="6"/>
        <v>-33000000</v>
      </c>
      <c r="G9" s="22">
        <f t="shared" si="6"/>
        <v>1250000</v>
      </c>
      <c r="H9" s="22">
        <f t="shared" si="6"/>
        <v>-34250000</v>
      </c>
      <c r="I9" s="22">
        <f t="shared" si="3"/>
        <v>440362639</v>
      </c>
      <c r="J9" s="22">
        <f t="shared" si="4"/>
        <v>440252024</v>
      </c>
      <c r="K9" s="22">
        <f>SUM(K10:K27)</f>
        <v>110615</v>
      </c>
    </row>
    <row r="10" spans="1:11" ht="13.15" customHeight="1">
      <c r="B10" s="27" t="s">
        <v>12</v>
      </c>
      <c r="C10" s="20">
        <v>0</v>
      </c>
      <c r="D10" s="20">
        <v>0</v>
      </c>
      <c r="E10" s="21">
        <f t="shared" si="1"/>
        <v>0</v>
      </c>
      <c r="F10" s="21">
        <v>0</v>
      </c>
      <c r="G10" s="21">
        <v>0</v>
      </c>
      <c r="H10" s="21">
        <f t="shared" ref="H10:H49" si="7">+F10-G10</f>
        <v>0</v>
      </c>
      <c r="I10" s="21">
        <f t="shared" si="3"/>
        <v>0</v>
      </c>
      <c r="J10" s="21">
        <f t="shared" si="4"/>
        <v>0</v>
      </c>
      <c r="K10" s="21">
        <f t="shared" ref="K10:K27" si="8">+I10-J10</f>
        <v>0</v>
      </c>
    </row>
    <row r="11" spans="1:11" s="6" customFormat="1" ht="13.15" customHeight="1">
      <c r="B11" s="30" t="s">
        <v>13</v>
      </c>
      <c r="C11" s="18">
        <v>0</v>
      </c>
      <c r="D11" s="18">
        <v>0</v>
      </c>
      <c r="E11" s="19">
        <f t="shared" si="1"/>
        <v>0</v>
      </c>
      <c r="F11" s="19">
        <v>0</v>
      </c>
      <c r="G11" s="19">
        <v>0</v>
      </c>
      <c r="H11" s="19">
        <f t="shared" si="7"/>
        <v>0</v>
      </c>
      <c r="I11" s="19">
        <f t="shared" si="3"/>
        <v>0</v>
      </c>
      <c r="J11" s="19">
        <f t="shared" si="4"/>
        <v>0</v>
      </c>
      <c r="K11" s="19">
        <f t="shared" si="8"/>
        <v>0</v>
      </c>
    </row>
    <row r="12" spans="1:11" ht="13.15" customHeight="1">
      <c r="B12" s="27" t="s">
        <v>14</v>
      </c>
      <c r="C12" s="20">
        <v>0</v>
      </c>
      <c r="D12" s="20">
        <v>0</v>
      </c>
      <c r="E12" s="21">
        <f t="shared" si="1"/>
        <v>0</v>
      </c>
      <c r="F12" s="21">
        <v>0</v>
      </c>
      <c r="G12" s="21">
        <v>0</v>
      </c>
      <c r="H12" s="21">
        <f t="shared" si="7"/>
        <v>0</v>
      </c>
      <c r="I12" s="21">
        <f t="shared" si="3"/>
        <v>0</v>
      </c>
      <c r="J12" s="21">
        <f t="shared" si="4"/>
        <v>0</v>
      </c>
      <c r="K12" s="21">
        <f t="shared" si="8"/>
        <v>0</v>
      </c>
    </row>
    <row r="13" spans="1:11" s="6" customFormat="1" ht="13.15" customHeight="1">
      <c r="B13" s="30" t="s">
        <v>15</v>
      </c>
      <c r="C13" s="18">
        <v>0</v>
      </c>
      <c r="D13" s="18">
        <v>0</v>
      </c>
      <c r="E13" s="19">
        <f t="shared" si="1"/>
        <v>0</v>
      </c>
      <c r="F13" s="19">
        <v>0</v>
      </c>
      <c r="G13" s="19">
        <v>0</v>
      </c>
      <c r="H13" s="19">
        <f>+F13-G13</f>
        <v>0</v>
      </c>
      <c r="I13" s="19">
        <f t="shared" si="3"/>
        <v>0</v>
      </c>
      <c r="J13" s="19">
        <f t="shared" si="4"/>
        <v>0</v>
      </c>
      <c r="K13" s="19">
        <f t="shared" si="8"/>
        <v>0</v>
      </c>
    </row>
    <row r="14" spans="1:11" ht="13.15" customHeight="1">
      <c r="B14" s="27" t="s">
        <v>16</v>
      </c>
      <c r="C14" s="20">
        <v>0</v>
      </c>
      <c r="D14" s="20">
        <v>0</v>
      </c>
      <c r="E14" s="21">
        <f t="shared" si="1"/>
        <v>0</v>
      </c>
      <c r="F14" s="21">
        <v>0</v>
      </c>
      <c r="G14" s="21">
        <v>0</v>
      </c>
      <c r="H14" s="21">
        <f t="shared" si="7"/>
        <v>0</v>
      </c>
      <c r="I14" s="21">
        <f t="shared" si="3"/>
        <v>0</v>
      </c>
      <c r="J14" s="21">
        <f t="shared" si="4"/>
        <v>0</v>
      </c>
      <c r="K14" s="21">
        <f t="shared" si="8"/>
        <v>0</v>
      </c>
    </row>
    <row r="15" spans="1:11" s="6" customFormat="1" ht="13.15" customHeight="1">
      <c r="B15" s="30" t="s">
        <v>17</v>
      </c>
      <c r="C15" s="18">
        <v>6754250</v>
      </c>
      <c r="D15" s="18">
        <v>6754250</v>
      </c>
      <c r="E15" s="19">
        <f t="shared" si="1"/>
        <v>0</v>
      </c>
      <c r="F15" s="19">
        <v>0</v>
      </c>
      <c r="G15" s="19">
        <v>0</v>
      </c>
      <c r="H15" s="19">
        <f t="shared" si="7"/>
        <v>0</v>
      </c>
      <c r="I15" s="19">
        <f t="shared" si="3"/>
        <v>6754250</v>
      </c>
      <c r="J15" s="19">
        <f t="shared" si="4"/>
        <v>6754250</v>
      </c>
      <c r="K15" s="19">
        <f t="shared" si="8"/>
        <v>0</v>
      </c>
    </row>
    <row r="16" spans="1:11" ht="13.15" customHeight="1">
      <c r="B16" s="27" t="s">
        <v>18</v>
      </c>
      <c r="C16" s="20">
        <v>13075760</v>
      </c>
      <c r="D16" s="20">
        <v>13075760</v>
      </c>
      <c r="E16" s="21">
        <f t="shared" si="1"/>
        <v>0</v>
      </c>
      <c r="F16" s="21">
        <v>0</v>
      </c>
      <c r="G16" s="21">
        <v>0</v>
      </c>
      <c r="H16" s="21">
        <f t="shared" si="7"/>
        <v>0</v>
      </c>
      <c r="I16" s="21">
        <f t="shared" si="3"/>
        <v>13075760</v>
      </c>
      <c r="J16" s="21">
        <f t="shared" si="4"/>
        <v>13075760</v>
      </c>
      <c r="K16" s="21">
        <f t="shared" si="8"/>
        <v>0</v>
      </c>
    </row>
    <row r="17" spans="2:11" s="6" customFormat="1" ht="13.15" customHeight="1">
      <c r="B17" s="30" t="s">
        <v>19</v>
      </c>
      <c r="C17" s="18">
        <v>2076540</v>
      </c>
      <c r="D17" s="18">
        <v>2076540</v>
      </c>
      <c r="E17" s="19">
        <f t="shared" si="1"/>
        <v>0</v>
      </c>
      <c r="F17" s="19">
        <v>0</v>
      </c>
      <c r="G17" s="19">
        <v>0</v>
      </c>
      <c r="H17" s="19">
        <f t="shared" si="7"/>
        <v>0</v>
      </c>
      <c r="I17" s="19">
        <f t="shared" si="3"/>
        <v>2076540</v>
      </c>
      <c r="J17" s="19">
        <f t="shared" si="4"/>
        <v>2076540</v>
      </c>
      <c r="K17" s="19">
        <f t="shared" si="8"/>
        <v>0</v>
      </c>
    </row>
    <row r="18" spans="2:11" ht="13.15" customHeight="1">
      <c r="B18" s="27" t="s">
        <v>20</v>
      </c>
      <c r="C18" s="20">
        <v>78611090</v>
      </c>
      <c r="D18" s="20">
        <v>45611090</v>
      </c>
      <c r="E18" s="21">
        <f t="shared" si="1"/>
        <v>33000000</v>
      </c>
      <c r="F18" s="21">
        <v>-33000000</v>
      </c>
      <c r="G18" s="21">
        <v>0</v>
      </c>
      <c r="H18" s="21">
        <f t="shared" si="7"/>
        <v>-33000000</v>
      </c>
      <c r="I18" s="21">
        <f t="shared" si="3"/>
        <v>45611090</v>
      </c>
      <c r="J18" s="21">
        <f t="shared" si="4"/>
        <v>45611090</v>
      </c>
      <c r="K18" s="21">
        <f t="shared" si="8"/>
        <v>0</v>
      </c>
    </row>
    <row r="19" spans="2:11" s="6" customFormat="1" ht="13.15" customHeight="1">
      <c r="B19" s="30" t="s">
        <v>21</v>
      </c>
      <c r="C19" s="18">
        <v>2076540</v>
      </c>
      <c r="D19" s="18">
        <v>2076540</v>
      </c>
      <c r="E19" s="19">
        <f t="shared" si="1"/>
        <v>0</v>
      </c>
      <c r="F19" s="19">
        <v>0</v>
      </c>
      <c r="G19" s="19">
        <v>0</v>
      </c>
      <c r="H19" s="19">
        <f t="shared" si="7"/>
        <v>0</v>
      </c>
      <c r="I19" s="19">
        <f t="shared" si="3"/>
        <v>2076540</v>
      </c>
      <c r="J19" s="19">
        <f t="shared" si="4"/>
        <v>2076540</v>
      </c>
      <c r="K19" s="19">
        <f t="shared" si="8"/>
        <v>0</v>
      </c>
    </row>
    <row r="20" spans="2:11" ht="13.15" customHeight="1">
      <c r="B20" s="27" t="s">
        <v>22</v>
      </c>
      <c r="C20" s="20">
        <v>104000657</v>
      </c>
      <c r="D20" s="20">
        <v>104000657</v>
      </c>
      <c r="E20" s="21">
        <f t="shared" si="1"/>
        <v>0</v>
      </c>
      <c r="F20" s="21">
        <v>0</v>
      </c>
      <c r="G20" s="21">
        <v>0</v>
      </c>
      <c r="H20" s="21">
        <f t="shared" si="7"/>
        <v>0</v>
      </c>
      <c r="I20" s="21">
        <f t="shared" si="3"/>
        <v>104000657</v>
      </c>
      <c r="J20" s="21">
        <f t="shared" si="4"/>
        <v>104000657</v>
      </c>
      <c r="K20" s="21">
        <f t="shared" si="8"/>
        <v>0</v>
      </c>
    </row>
    <row r="21" spans="2:11" s="6" customFormat="1" ht="13.15" customHeight="1">
      <c r="B21" s="30" t="s">
        <v>23</v>
      </c>
      <c r="C21" s="18">
        <v>260917802</v>
      </c>
      <c r="D21" s="18">
        <v>260807187</v>
      </c>
      <c r="E21" s="19">
        <f t="shared" si="1"/>
        <v>110615</v>
      </c>
      <c r="F21" s="19">
        <v>0</v>
      </c>
      <c r="G21" s="19">
        <v>0</v>
      </c>
      <c r="H21" s="19">
        <f t="shared" si="7"/>
        <v>0</v>
      </c>
      <c r="I21" s="19">
        <f t="shared" si="3"/>
        <v>260917802</v>
      </c>
      <c r="J21" s="19">
        <f t="shared" si="4"/>
        <v>260807187</v>
      </c>
      <c r="K21" s="19">
        <f t="shared" si="8"/>
        <v>110615</v>
      </c>
    </row>
    <row r="22" spans="2:11" ht="13.15" customHeight="1">
      <c r="B22" s="27" t="s">
        <v>24</v>
      </c>
      <c r="C22" s="20">
        <v>0</v>
      </c>
      <c r="D22" s="20">
        <v>0</v>
      </c>
      <c r="E22" s="21">
        <f t="shared" si="1"/>
        <v>0</v>
      </c>
      <c r="F22" s="21">
        <v>0</v>
      </c>
      <c r="G22" s="21">
        <v>0</v>
      </c>
      <c r="H22" s="21">
        <f t="shared" si="7"/>
        <v>0</v>
      </c>
      <c r="I22" s="21">
        <f t="shared" si="3"/>
        <v>0</v>
      </c>
      <c r="J22" s="21">
        <f t="shared" si="4"/>
        <v>0</v>
      </c>
      <c r="K22" s="21">
        <f t="shared" si="8"/>
        <v>0</v>
      </c>
    </row>
    <row r="23" spans="2:11" s="6" customFormat="1" ht="13.15" customHeight="1">
      <c r="B23" s="30" t="s">
        <v>25</v>
      </c>
      <c r="C23" s="18">
        <v>0</v>
      </c>
      <c r="D23" s="18">
        <v>0</v>
      </c>
      <c r="E23" s="19">
        <f t="shared" si="1"/>
        <v>0</v>
      </c>
      <c r="F23" s="19">
        <v>0</v>
      </c>
      <c r="G23" s="19">
        <v>0</v>
      </c>
      <c r="H23" s="19">
        <f t="shared" si="7"/>
        <v>0</v>
      </c>
      <c r="I23" s="19">
        <f t="shared" si="3"/>
        <v>0</v>
      </c>
      <c r="J23" s="19">
        <f t="shared" si="4"/>
        <v>0</v>
      </c>
      <c r="K23" s="19">
        <f t="shared" si="8"/>
        <v>0</v>
      </c>
    </row>
    <row r="24" spans="2:11" ht="13.15" customHeight="1">
      <c r="B24" s="27" t="s">
        <v>26</v>
      </c>
      <c r="C24" s="20">
        <v>5850000</v>
      </c>
      <c r="D24" s="20">
        <f>5850000-1250000</f>
        <v>4600000</v>
      </c>
      <c r="E24" s="21">
        <f t="shared" si="1"/>
        <v>1250000</v>
      </c>
      <c r="F24" s="21">
        <v>0</v>
      </c>
      <c r="G24" s="21">
        <v>1250000</v>
      </c>
      <c r="H24" s="21">
        <f t="shared" si="7"/>
        <v>-1250000</v>
      </c>
      <c r="I24" s="21">
        <f t="shared" si="3"/>
        <v>5850000</v>
      </c>
      <c r="J24" s="21">
        <f t="shared" si="4"/>
        <v>5850000</v>
      </c>
      <c r="K24" s="21">
        <f t="shared" si="8"/>
        <v>0</v>
      </c>
    </row>
    <row r="25" spans="2:11" s="6" customFormat="1" ht="13.15" customHeight="1">
      <c r="B25" s="30" t="s">
        <v>27</v>
      </c>
      <c r="C25" s="18">
        <v>0</v>
      </c>
      <c r="D25" s="18">
        <v>0</v>
      </c>
      <c r="E25" s="19">
        <f t="shared" si="1"/>
        <v>0</v>
      </c>
      <c r="F25" s="19">
        <v>0</v>
      </c>
      <c r="G25" s="19">
        <v>0</v>
      </c>
      <c r="H25" s="19">
        <f t="shared" si="7"/>
        <v>0</v>
      </c>
      <c r="I25" s="19">
        <f t="shared" si="3"/>
        <v>0</v>
      </c>
      <c r="J25" s="19">
        <f t="shared" si="4"/>
        <v>0</v>
      </c>
      <c r="K25" s="19">
        <f t="shared" si="8"/>
        <v>0</v>
      </c>
    </row>
    <row r="26" spans="2:11" ht="13.15" customHeight="1">
      <c r="B26" s="27" t="s">
        <v>28</v>
      </c>
      <c r="C26" s="20">
        <v>0</v>
      </c>
      <c r="D26" s="20">
        <v>0</v>
      </c>
      <c r="E26" s="21">
        <f t="shared" si="1"/>
        <v>0</v>
      </c>
      <c r="F26" s="21">
        <v>0</v>
      </c>
      <c r="G26" s="21">
        <v>0</v>
      </c>
      <c r="H26" s="21">
        <f t="shared" si="7"/>
        <v>0</v>
      </c>
      <c r="I26" s="21">
        <f t="shared" si="3"/>
        <v>0</v>
      </c>
      <c r="J26" s="21">
        <f t="shared" si="4"/>
        <v>0</v>
      </c>
      <c r="K26" s="21">
        <f t="shared" si="8"/>
        <v>0</v>
      </c>
    </row>
    <row r="27" spans="2:11" s="6" customFormat="1" ht="13.15" customHeight="1">
      <c r="B27" s="30" t="s">
        <v>29</v>
      </c>
      <c r="C27" s="18">
        <v>0</v>
      </c>
      <c r="D27" s="18">
        <v>0</v>
      </c>
      <c r="E27" s="19">
        <f t="shared" si="1"/>
        <v>0</v>
      </c>
      <c r="F27" s="19">
        <v>0</v>
      </c>
      <c r="G27" s="19">
        <v>0</v>
      </c>
      <c r="H27" s="19">
        <f t="shared" si="7"/>
        <v>0</v>
      </c>
      <c r="I27" s="19">
        <f t="shared" si="3"/>
        <v>0</v>
      </c>
      <c r="J27" s="19">
        <f t="shared" si="4"/>
        <v>0</v>
      </c>
      <c r="K27" s="19">
        <f t="shared" si="8"/>
        <v>0</v>
      </c>
    </row>
    <row r="28" spans="2:11" s="17" customFormat="1" ht="13.15" customHeight="1">
      <c r="B28" s="45" t="s">
        <v>30</v>
      </c>
      <c r="C28" s="16">
        <f>SUM(C29:C36)</f>
        <v>447435</v>
      </c>
      <c r="D28" s="16">
        <f t="shared" ref="D28:H28" si="9">SUM(D29:D36)</f>
        <v>5437445</v>
      </c>
      <c r="E28" s="22">
        <f t="shared" si="9"/>
        <v>-4990010</v>
      </c>
      <c r="F28" s="22">
        <f t="shared" si="9"/>
        <v>0</v>
      </c>
      <c r="G28" s="22">
        <f t="shared" si="9"/>
        <v>0</v>
      </c>
      <c r="H28" s="22">
        <f t="shared" si="9"/>
        <v>0</v>
      </c>
      <c r="I28" s="22">
        <f t="shared" si="3"/>
        <v>447435</v>
      </c>
      <c r="J28" s="22">
        <f t="shared" si="4"/>
        <v>5437445</v>
      </c>
      <c r="K28" s="22">
        <f>SUM(K29:K36)</f>
        <v>-4990010</v>
      </c>
    </row>
    <row r="29" spans="2:11" ht="13.15" customHeight="1">
      <c r="B29" s="27" t="s">
        <v>31</v>
      </c>
      <c r="C29" s="20">
        <v>447435</v>
      </c>
      <c r="D29" s="20">
        <v>0</v>
      </c>
      <c r="E29" s="21">
        <f t="shared" si="1"/>
        <v>447435</v>
      </c>
      <c r="F29" s="21">
        <v>0</v>
      </c>
      <c r="G29" s="21">
        <v>0</v>
      </c>
      <c r="H29" s="21">
        <f t="shared" si="7"/>
        <v>0</v>
      </c>
      <c r="I29" s="21">
        <f t="shared" si="3"/>
        <v>447435</v>
      </c>
      <c r="J29" s="21">
        <f t="shared" si="4"/>
        <v>0</v>
      </c>
      <c r="K29" s="21">
        <f t="shared" ref="K29:K36" si="10">+I29-J29</f>
        <v>447435</v>
      </c>
    </row>
    <row r="30" spans="2:11" s="6" customFormat="1" ht="13.15" customHeight="1">
      <c r="B30" s="30" t="s">
        <v>32</v>
      </c>
      <c r="C30" s="18">
        <v>0</v>
      </c>
      <c r="D30" s="18">
        <v>0</v>
      </c>
      <c r="E30" s="19">
        <f t="shared" si="1"/>
        <v>0</v>
      </c>
      <c r="F30" s="19">
        <v>0</v>
      </c>
      <c r="G30" s="19">
        <v>0</v>
      </c>
      <c r="H30" s="19">
        <f t="shared" si="7"/>
        <v>0</v>
      </c>
      <c r="I30" s="19">
        <f t="shared" si="3"/>
        <v>0</v>
      </c>
      <c r="J30" s="19">
        <f t="shared" si="4"/>
        <v>0</v>
      </c>
      <c r="K30" s="19">
        <f t="shared" si="10"/>
        <v>0</v>
      </c>
    </row>
    <row r="31" spans="2:11" ht="13.15" customHeight="1">
      <c r="B31" s="27" t="s">
        <v>33</v>
      </c>
      <c r="C31" s="20">
        <v>0</v>
      </c>
      <c r="D31" s="20">
        <v>5000000</v>
      </c>
      <c r="E31" s="21">
        <f t="shared" si="1"/>
        <v>-5000000</v>
      </c>
      <c r="F31" s="21">
        <v>0</v>
      </c>
      <c r="G31" s="21">
        <v>0</v>
      </c>
      <c r="H31" s="21">
        <f t="shared" si="7"/>
        <v>0</v>
      </c>
      <c r="I31" s="21">
        <f t="shared" si="3"/>
        <v>0</v>
      </c>
      <c r="J31" s="21">
        <f t="shared" si="4"/>
        <v>5000000</v>
      </c>
      <c r="K31" s="21">
        <f t="shared" si="10"/>
        <v>-5000000</v>
      </c>
    </row>
    <row r="32" spans="2:11" s="6" customFormat="1" ht="13.15" customHeight="1">
      <c r="B32" s="30" t="s">
        <v>34</v>
      </c>
      <c r="C32" s="18">
        <v>0</v>
      </c>
      <c r="D32" s="18">
        <v>437445</v>
      </c>
      <c r="E32" s="19">
        <f t="shared" si="1"/>
        <v>-437445</v>
      </c>
      <c r="F32" s="19">
        <v>0</v>
      </c>
      <c r="G32" s="19">
        <v>0</v>
      </c>
      <c r="H32" s="19">
        <f t="shared" si="7"/>
        <v>0</v>
      </c>
      <c r="I32" s="19">
        <f t="shared" si="3"/>
        <v>0</v>
      </c>
      <c r="J32" s="19">
        <f t="shared" si="4"/>
        <v>437445</v>
      </c>
      <c r="K32" s="19">
        <f t="shared" si="10"/>
        <v>-437445</v>
      </c>
    </row>
    <row r="33" spans="2:11" ht="13.15" customHeight="1">
      <c r="B33" s="27" t="s">
        <v>35</v>
      </c>
      <c r="C33" s="20">
        <v>0</v>
      </c>
      <c r="D33" s="20">
        <v>0</v>
      </c>
      <c r="E33" s="21">
        <f t="shared" si="1"/>
        <v>0</v>
      </c>
      <c r="F33" s="21">
        <v>0</v>
      </c>
      <c r="G33" s="21">
        <v>0</v>
      </c>
      <c r="H33" s="21">
        <f t="shared" si="7"/>
        <v>0</v>
      </c>
      <c r="I33" s="21">
        <f t="shared" si="3"/>
        <v>0</v>
      </c>
      <c r="J33" s="21">
        <f t="shared" si="4"/>
        <v>0</v>
      </c>
      <c r="K33" s="21">
        <f t="shared" si="10"/>
        <v>0</v>
      </c>
    </row>
    <row r="34" spans="2:11" s="6" customFormat="1" ht="13.15" customHeight="1">
      <c r="B34" s="30" t="s">
        <v>36</v>
      </c>
      <c r="C34" s="18">
        <v>0</v>
      </c>
      <c r="D34" s="18">
        <v>0</v>
      </c>
      <c r="E34" s="19">
        <f t="shared" si="1"/>
        <v>0</v>
      </c>
      <c r="F34" s="19">
        <v>0</v>
      </c>
      <c r="G34" s="19">
        <v>0</v>
      </c>
      <c r="H34" s="19">
        <f t="shared" si="7"/>
        <v>0</v>
      </c>
      <c r="I34" s="19">
        <f t="shared" si="3"/>
        <v>0</v>
      </c>
      <c r="J34" s="19">
        <f t="shared" si="4"/>
        <v>0</v>
      </c>
      <c r="K34" s="19">
        <f t="shared" si="10"/>
        <v>0</v>
      </c>
    </row>
    <row r="35" spans="2:11" ht="13.15" customHeight="1">
      <c r="B35" s="27" t="s">
        <v>37</v>
      </c>
      <c r="C35" s="20">
        <v>0</v>
      </c>
      <c r="D35" s="20">
        <v>0</v>
      </c>
      <c r="E35" s="21">
        <f t="shared" si="1"/>
        <v>0</v>
      </c>
      <c r="F35" s="21">
        <v>0</v>
      </c>
      <c r="G35" s="21">
        <v>0</v>
      </c>
      <c r="H35" s="21">
        <f t="shared" si="7"/>
        <v>0</v>
      </c>
      <c r="I35" s="21">
        <f t="shared" si="3"/>
        <v>0</v>
      </c>
      <c r="J35" s="21">
        <f t="shared" si="4"/>
        <v>0</v>
      </c>
      <c r="K35" s="21">
        <f t="shared" si="10"/>
        <v>0</v>
      </c>
    </row>
    <row r="36" spans="2:11" s="6" customFormat="1" ht="13.15" customHeight="1">
      <c r="B36" s="30" t="s">
        <v>29</v>
      </c>
      <c r="C36" s="18">
        <v>0</v>
      </c>
      <c r="D36" s="18">
        <v>0</v>
      </c>
      <c r="E36" s="19">
        <f t="shared" si="1"/>
        <v>0</v>
      </c>
      <c r="F36" s="19">
        <v>0</v>
      </c>
      <c r="G36" s="19">
        <v>0</v>
      </c>
      <c r="H36" s="19">
        <f t="shared" si="7"/>
        <v>0</v>
      </c>
      <c r="I36" s="19">
        <f t="shared" si="3"/>
        <v>0</v>
      </c>
      <c r="J36" s="19">
        <f t="shared" si="4"/>
        <v>0</v>
      </c>
      <c r="K36" s="19">
        <f t="shared" si="10"/>
        <v>0</v>
      </c>
    </row>
    <row r="37" spans="2:11" s="17" customFormat="1" ht="13.15" customHeight="1">
      <c r="B37" s="45" t="s">
        <v>38</v>
      </c>
      <c r="C37" s="22">
        <f>+SUM(C38:C39)</f>
        <v>0</v>
      </c>
      <c r="D37" s="22">
        <f t="shared" ref="D37:H37" si="11">+SUM(D38:D39)</f>
        <v>0</v>
      </c>
      <c r="E37" s="22">
        <f t="shared" si="11"/>
        <v>0</v>
      </c>
      <c r="F37" s="22">
        <f t="shared" si="11"/>
        <v>0</v>
      </c>
      <c r="G37" s="22">
        <f t="shared" si="11"/>
        <v>0</v>
      </c>
      <c r="H37" s="22">
        <f t="shared" si="11"/>
        <v>0</v>
      </c>
      <c r="I37" s="22">
        <f t="shared" si="3"/>
        <v>0</v>
      </c>
      <c r="J37" s="22">
        <f t="shared" si="4"/>
        <v>0</v>
      </c>
      <c r="K37" s="22">
        <f>SUM(K38:K39)</f>
        <v>0</v>
      </c>
    </row>
    <row r="38" spans="2:11" ht="13.15" customHeight="1">
      <c r="B38" s="27" t="s">
        <v>39</v>
      </c>
      <c r="C38" s="20">
        <v>0</v>
      </c>
      <c r="D38" s="20">
        <v>0</v>
      </c>
      <c r="E38" s="21">
        <f t="shared" si="1"/>
        <v>0</v>
      </c>
      <c r="F38" s="21">
        <v>0</v>
      </c>
      <c r="G38" s="21">
        <v>0</v>
      </c>
      <c r="H38" s="21">
        <f t="shared" si="7"/>
        <v>0</v>
      </c>
      <c r="I38" s="21">
        <f t="shared" si="3"/>
        <v>0</v>
      </c>
      <c r="J38" s="21">
        <f t="shared" si="4"/>
        <v>0</v>
      </c>
      <c r="K38" s="21">
        <f t="shared" ref="K38:K39" si="12">+I38-J38</f>
        <v>0</v>
      </c>
    </row>
    <row r="39" spans="2:11" s="6" customFormat="1" ht="13.15" customHeight="1">
      <c r="B39" s="30" t="s">
        <v>40</v>
      </c>
      <c r="C39" s="18">
        <v>0</v>
      </c>
      <c r="D39" s="18">
        <v>0</v>
      </c>
      <c r="E39" s="19">
        <f t="shared" si="1"/>
        <v>0</v>
      </c>
      <c r="F39" s="19">
        <v>0</v>
      </c>
      <c r="G39" s="19">
        <v>0</v>
      </c>
      <c r="H39" s="19">
        <f t="shared" si="7"/>
        <v>0</v>
      </c>
      <c r="I39" s="19">
        <f t="shared" si="3"/>
        <v>0</v>
      </c>
      <c r="J39" s="19">
        <f t="shared" si="4"/>
        <v>0</v>
      </c>
      <c r="K39" s="19">
        <f t="shared" si="12"/>
        <v>0</v>
      </c>
    </row>
    <row r="40" spans="2:11" s="17" customFormat="1" ht="13.15" customHeight="1">
      <c r="B40" s="45" t="s">
        <v>41</v>
      </c>
      <c r="C40" s="22">
        <f>SUM(C41:C42)</f>
        <v>4600000</v>
      </c>
      <c r="D40" s="22">
        <f t="shared" ref="D40:H40" si="13">SUM(D41:D42)</f>
        <v>0</v>
      </c>
      <c r="E40" s="22">
        <f t="shared" si="13"/>
        <v>4600000</v>
      </c>
      <c r="F40" s="22">
        <f t="shared" si="13"/>
        <v>0</v>
      </c>
      <c r="G40" s="22">
        <f t="shared" si="13"/>
        <v>0</v>
      </c>
      <c r="H40" s="22">
        <f t="shared" si="13"/>
        <v>0</v>
      </c>
      <c r="I40" s="22">
        <f t="shared" si="3"/>
        <v>4600000</v>
      </c>
      <c r="J40" s="22">
        <f t="shared" si="4"/>
        <v>0</v>
      </c>
      <c r="K40" s="22">
        <f>SUM(K41:K42)</f>
        <v>4600000</v>
      </c>
    </row>
    <row r="41" spans="2:11" ht="13.15" customHeight="1">
      <c r="B41" s="27" t="s">
        <v>42</v>
      </c>
      <c r="C41" s="20">
        <v>4600000</v>
      </c>
      <c r="D41" s="20">
        <v>0</v>
      </c>
      <c r="E41" s="21">
        <f t="shared" si="1"/>
        <v>4600000</v>
      </c>
      <c r="F41" s="21">
        <v>0</v>
      </c>
      <c r="G41" s="21">
        <v>0</v>
      </c>
      <c r="H41" s="21">
        <f t="shared" si="7"/>
        <v>0</v>
      </c>
      <c r="I41" s="21">
        <f t="shared" si="3"/>
        <v>4600000</v>
      </c>
      <c r="J41" s="21">
        <f t="shared" si="4"/>
        <v>0</v>
      </c>
      <c r="K41" s="21">
        <f t="shared" ref="K41:K42" si="14">+I41-J41</f>
        <v>4600000</v>
      </c>
    </row>
    <row r="42" spans="2:11" s="6" customFormat="1" ht="13.15" customHeight="1">
      <c r="B42" s="30" t="s">
        <v>29</v>
      </c>
      <c r="C42" s="18">
        <v>0</v>
      </c>
      <c r="D42" s="18">
        <v>0</v>
      </c>
      <c r="E42" s="19">
        <f t="shared" si="1"/>
        <v>0</v>
      </c>
      <c r="F42" s="19">
        <v>0</v>
      </c>
      <c r="G42" s="19">
        <v>0</v>
      </c>
      <c r="H42" s="19">
        <f t="shared" si="7"/>
        <v>0</v>
      </c>
      <c r="I42" s="19">
        <f t="shared" si="3"/>
        <v>0</v>
      </c>
      <c r="J42" s="19">
        <f t="shared" si="4"/>
        <v>0</v>
      </c>
      <c r="K42" s="19">
        <f t="shared" si="14"/>
        <v>0</v>
      </c>
    </row>
    <row r="43" spans="2:11" s="17" customFormat="1" ht="13.15" customHeight="1">
      <c r="B43" s="45" t="s">
        <v>43</v>
      </c>
      <c r="C43" s="22">
        <f>SUM(C44:C45)</f>
        <v>0</v>
      </c>
      <c r="D43" s="22">
        <f t="shared" ref="D43:H43" si="15">SUM(D44:D45)</f>
        <v>0</v>
      </c>
      <c r="E43" s="22">
        <f t="shared" si="15"/>
        <v>0</v>
      </c>
      <c r="F43" s="22">
        <f t="shared" si="15"/>
        <v>0</v>
      </c>
      <c r="G43" s="22">
        <f t="shared" si="15"/>
        <v>0</v>
      </c>
      <c r="H43" s="22">
        <f t="shared" si="15"/>
        <v>0</v>
      </c>
      <c r="I43" s="22">
        <f t="shared" si="3"/>
        <v>0</v>
      </c>
      <c r="J43" s="22">
        <f t="shared" si="4"/>
        <v>0</v>
      </c>
      <c r="K43" s="22">
        <f>SUM(K44:K45)</f>
        <v>0</v>
      </c>
    </row>
    <row r="44" spans="2:11" ht="13.15" customHeight="1">
      <c r="B44" s="27" t="s">
        <v>44</v>
      </c>
      <c r="C44" s="20">
        <v>0</v>
      </c>
      <c r="D44" s="20">
        <v>0</v>
      </c>
      <c r="E44" s="21">
        <f t="shared" si="1"/>
        <v>0</v>
      </c>
      <c r="F44" s="21">
        <v>0</v>
      </c>
      <c r="G44" s="21">
        <v>0</v>
      </c>
      <c r="H44" s="21">
        <f t="shared" si="7"/>
        <v>0</v>
      </c>
      <c r="I44" s="21">
        <f t="shared" si="3"/>
        <v>0</v>
      </c>
      <c r="J44" s="21">
        <f t="shared" si="4"/>
        <v>0</v>
      </c>
      <c r="K44" s="21">
        <f t="shared" ref="K44:K45" si="16">+I44-J44</f>
        <v>0</v>
      </c>
    </row>
    <row r="45" spans="2:11" s="6" customFormat="1" ht="13.15" customHeight="1">
      <c r="B45" s="30" t="s">
        <v>45</v>
      </c>
      <c r="C45" s="18">
        <v>0</v>
      </c>
      <c r="D45" s="18">
        <v>0</v>
      </c>
      <c r="E45" s="19">
        <f t="shared" si="1"/>
        <v>0</v>
      </c>
      <c r="F45" s="19">
        <v>0</v>
      </c>
      <c r="G45" s="19">
        <v>0</v>
      </c>
      <c r="H45" s="19">
        <f t="shared" si="7"/>
        <v>0</v>
      </c>
      <c r="I45" s="19">
        <f t="shared" si="3"/>
        <v>0</v>
      </c>
      <c r="J45" s="19">
        <f t="shared" si="4"/>
        <v>0</v>
      </c>
      <c r="K45" s="19">
        <f t="shared" si="16"/>
        <v>0</v>
      </c>
    </row>
    <row r="46" spans="2:11" s="17" customFormat="1" ht="13.15" customHeight="1">
      <c r="B46" s="45" t="s">
        <v>46</v>
      </c>
      <c r="C46" s="22">
        <f>SUM(C47:C49)</f>
        <v>356235926</v>
      </c>
      <c r="D46" s="22">
        <f t="shared" ref="D46:H46" si="17">SUM(D47:D49)</f>
        <v>354908291</v>
      </c>
      <c r="E46" s="22">
        <f t="shared" si="17"/>
        <v>1327635</v>
      </c>
      <c r="F46" s="22">
        <f t="shared" si="17"/>
        <v>-1327635</v>
      </c>
      <c r="G46" s="22">
        <f t="shared" si="17"/>
        <v>0</v>
      </c>
      <c r="H46" s="22">
        <f t="shared" si="17"/>
        <v>-1327635</v>
      </c>
      <c r="I46" s="22">
        <f t="shared" si="3"/>
        <v>354908291</v>
      </c>
      <c r="J46" s="22">
        <f t="shared" si="4"/>
        <v>354908291</v>
      </c>
      <c r="K46" s="22">
        <f>SUM(K47:K49)</f>
        <v>0</v>
      </c>
    </row>
    <row r="47" spans="2:11" ht="13.15" customHeight="1">
      <c r="B47" s="27" t="s">
        <v>47</v>
      </c>
      <c r="C47" s="20">
        <v>274411428</v>
      </c>
      <c r="D47" s="20">
        <v>273388761</v>
      </c>
      <c r="E47" s="21">
        <f t="shared" si="1"/>
        <v>1022667</v>
      </c>
      <c r="F47" s="21">
        <v>-1022688</v>
      </c>
      <c r="G47" s="21">
        <v>0</v>
      </c>
      <c r="H47" s="21">
        <f t="shared" si="7"/>
        <v>-1022688</v>
      </c>
      <c r="I47" s="21">
        <f>+C47+F47</f>
        <v>273388740</v>
      </c>
      <c r="J47" s="21">
        <f t="shared" si="4"/>
        <v>273388761</v>
      </c>
      <c r="K47" s="21">
        <f t="shared" ref="K47:K49" si="18">+I47-J47</f>
        <v>-21</v>
      </c>
    </row>
    <row r="48" spans="2:11" s="6" customFormat="1" ht="13.15" customHeight="1">
      <c r="B48" s="30" t="s">
        <v>48</v>
      </c>
      <c r="C48" s="18">
        <v>81824498</v>
      </c>
      <c r="D48" s="18">
        <v>81519530</v>
      </c>
      <c r="E48" s="19">
        <f t="shared" si="1"/>
        <v>304968</v>
      </c>
      <c r="F48" s="19">
        <v>-304947</v>
      </c>
      <c r="G48" s="19">
        <v>0</v>
      </c>
      <c r="H48" s="19">
        <f t="shared" si="7"/>
        <v>-304947</v>
      </c>
      <c r="I48" s="19">
        <f t="shared" si="3"/>
        <v>81519551</v>
      </c>
      <c r="J48" s="19">
        <f t="shared" si="4"/>
        <v>81519530</v>
      </c>
      <c r="K48" s="19">
        <f t="shared" si="18"/>
        <v>21</v>
      </c>
    </row>
    <row r="49" spans="2:11" ht="13.15" customHeight="1">
      <c r="B49" s="27" t="s">
        <v>40</v>
      </c>
      <c r="C49" s="20">
        <v>0</v>
      </c>
      <c r="D49" s="20">
        <v>0</v>
      </c>
      <c r="E49" s="21">
        <f t="shared" si="1"/>
        <v>0</v>
      </c>
      <c r="F49" s="21">
        <v>0</v>
      </c>
      <c r="G49" s="21">
        <v>0</v>
      </c>
      <c r="H49" s="21">
        <f t="shared" si="7"/>
        <v>0</v>
      </c>
      <c r="I49" s="21">
        <f t="shared" si="3"/>
        <v>0</v>
      </c>
      <c r="J49" s="21">
        <f t="shared" si="4"/>
        <v>0</v>
      </c>
      <c r="K49" s="21">
        <f t="shared" si="18"/>
        <v>0</v>
      </c>
    </row>
    <row r="50" spans="2:11" s="17" customFormat="1" ht="13.15" customHeight="1">
      <c r="B50" s="47" t="s">
        <v>49</v>
      </c>
      <c r="C50" s="23">
        <f>C5+C9+C28+C37+C40+C43+C46</f>
        <v>834646000</v>
      </c>
      <c r="D50" s="23">
        <f t="shared" ref="D50:K50" si="19">D5+D9+D28+D37+D40+D43+D46</f>
        <v>799347760</v>
      </c>
      <c r="E50" s="23">
        <f t="shared" si="19"/>
        <v>35298240</v>
      </c>
      <c r="F50" s="23">
        <f t="shared" si="19"/>
        <v>-34327635</v>
      </c>
      <c r="G50" s="23">
        <f t="shared" si="19"/>
        <v>1250000</v>
      </c>
      <c r="H50" s="23">
        <f t="shared" si="19"/>
        <v>-35577635</v>
      </c>
      <c r="I50" s="23">
        <f t="shared" si="19"/>
        <v>800318365</v>
      </c>
      <c r="J50" s="23">
        <f t="shared" si="19"/>
        <v>800597760</v>
      </c>
      <c r="K50" s="23">
        <f t="shared" si="19"/>
        <v>-279395</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50"/>
  <sheetViews>
    <sheetView showGridLines="0" zoomScale="90" zoomScaleNormal="90" workbookViewId="0">
      <pane ySplit="4" topLeftCell="A35"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2.5703125" style="9" customWidth="1"/>
    <col min="3" max="3" width="14.85546875" style="5" customWidth="1"/>
    <col min="4" max="4" width="16.140625" style="8" customWidth="1"/>
    <col min="5" max="5" width="20.140625" style="8" customWidth="1"/>
    <col min="6" max="6" width="12.85546875" style="7" customWidth="1"/>
    <col min="7" max="7" width="17.140625" style="7" customWidth="1"/>
    <col min="8" max="8" width="14.42578125" style="7" customWidth="1"/>
    <col min="9" max="9" width="18.5703125" style="13" customWidth="1"/>
    <col min="10" max="10" width="17.85546875" style="13" customWidth="1"/>
    <col min="11" max="11" width="18.7109375" style="13" customWidth="1"/>
    <col min="12" max="16384" width="11.5703125" style="5"/>
  </cols>
  <sheetData>
    <row r="1" spans="1:11" ht="13.15" customHeight="1">
      <c r="A1" s="5" t="s">
        <v>75</v>
      </c>
      <c r="B1" s="9" t="s">
        <v>71</v>
      </c>
    </row>
    <row r="2" spans="1:11" ht="13.15" customHeight="1">
      <c r="A2" s="5" t="s">
        <v>76</v>
      </c>
      <c r="B2" s="86">
        <v>2019</v>
      </c>
    </row>
    <row r="3" spans="1:11" ht="13.15" customHeight="1">
      <c r="B3" s="484" t="s">
        <v>0</v>
      </c>
      <c r="C3" s="487" t="s">
        <v>1</v>
      </c>
      <c r="D3" s="487"/>
      <c r="E3" s="487"/>
      <c r="F3" s="485" t="s">
        <v>2</v>
      </c>
      <c r="G3" s="485"/>
      <c r="H3" s="485"/>
      <c r="I3" s="491" t="s">
        <v>3</v>
      </c>
      <c r="J3" s="491"/>
      <c r="K3" s="491"/>
    </row>
    <row r="4" spans="1:11" ht="13.15" customHeight="1">
      <c r="B4" s="484"/>
      <c r="C4" s="72" t="s">
        <v>4</v>
      </c>
      <c r="D4" s="74" t="s">
        <v>5</v>
      </c>
      <c r="E4" s="74" t="s">
        <v>6</v>
      </c>
      <c r="F4" s="73" t="s">
        <v>4</v>
      </c>
      <c r="G4" s="73" t="s">
        <v>5</v>
      </c>
      <c r="H4" s="73" t="s">
        <v>6</v>
      </c>
      <c r="I4" s="76" t="s">
        <v>4</v>
      </c>
      <c r="J4" s="76" t="s">
        <v>5</v>
      </c>
      <c r="K4" s="76" t="s">
        <v>6</v>
      </c>
    </row>
    <row r="5" spans="1:11" s="17" customFormat="1" ht="13.15" customHeight="1">
      <c r="B5" s="45" t="s">
        <v>7</v>
      </c>
      <c r="C5" s="16">
        <f t="shared" ref="C5:K5" si="0">SUM(C6:C8)</f>
        <v>0</v>
      </c>
      <c r="D5" s="65">
        <f t="shared" si="0"/>
        <v>0</v>
      </c>
      <c r="E5" s="24">
        <f t="shared" si="0"/>
        <v>0</v>
      </c>
      <c r="F5" s="22">
        <f t="shared" si="0"/>
        <v>0</v>
      </c>
      <c r="G5" s="22">
        <f t="shared" si="0"/>
        <v>0</v>
      </c>
      <c r="H5" s="22">
        <f t="shared" si="0"/>
        <v>0</v>
      </c>
      <c r="I5" s="48">
        <f t="shared" si="0"/>
        <v>0</v>
      </c>
      <c r="J5" s="68">
        <f t="shared" si="0"/>
        <v>0</v>
      </c>
      <c r="K5" s="48">
        <f t="shared" si="0"/>
        <v>0</v>
      </c>
    </row>
    <row r="6" spans="1:11" ht="13.15" customHeight="1">
      <c r="B6" s="27" t="s">
        <v>8</v>
      </c>
      <c r="C6" s="20">
        <v>0</v>
      </c>
      <c r="D6" s="26">
        <v>0</v>
      </c>
      <c r="E6" s="26">
        <f>+C6-D6</f>
        <v>0</v>
      </c>
      <c r="F6" s="21">
        <v>0</v>
      </c>
      <c r="G6" s="21">
        <v>0</v>
      </c>
      <c r="H6" s="21">
        <f>+F6-G6</f>
        <v>0</v>
      </c>
      <c r="I6" s="31">
        <f>F6+C6</f>
        <v>0</v>
      </c>
      <c r="J6" s="31">
        <f>G6+D6</f>
        <v>0</v>
      </c>
      <c r="K6" s="31">
        <f>+I6-J6</f>
        <v>0</v>
      </c>
    </row>
    <row r="7" spans="1:11" s="6" customFormat="1" ht="13.15" customHeight="1">
      <c r="B7" s="30" t="s">
        <v>9</v>
      </c>
      <c r="C7" s="18">
        <v>0</v>
      </c>
      <c r="D7" s="25">
        <v>0</v>
      </c>
      <c r="E7" s="25">
        <f t="shared" ref="E7:E49" si="1">+C7-D7</f>
        <v>0</v>
      </c>
      <c r="F7" s="19">
        <v>0</v>
      </c>
      <c r="G7" s="19">
        <v>0</v>
      </c>
      <c r="H7" s="19">
        <f t="shared" ref="H7:H8" si="2">+F7-G7</f>
        <v>0</v>
      </c>
      <c r="I7" s="28">
        <f t="shared" ref="I7:J49" si="3">F7+C7</f>
        <v>0</v>
      </c>
      <c r="J7" s="28">
        <f t="shared" si="3"/>
        <v>0</v>
      </c>
      <c r="K7" s="28">
        <f t="shared" ref="K7:K8" si="4">+I7-J7</f>
        <v>0</v>
      </c>
    </row>
    <row r="8" spans="1:11" ht="13.15" customHeight="1">
      <c r="B8" s="27" t="s">
        <v>10</v>
      </c>
      <c r="C8" s="20">
        <v>0</v>
      </c>
      <c r="D8" s="26">
        <v>0</v>
      </c>
      <c r="E8" s="26">
        <f t="shared" si="1"/>
        <v>0</v>
      </c>
      <c r="F8" s="21">
        <v>0</v>
      </c>
      <c r="G8" s="21">
        <v>0</v>
      </c>
      <c r="H8" s="21">
        <f t="shared" si="2"/>
        <v>0</v>
      </c>
      <c r="I8" s="31">
        <f t="shared" si="3"/>
        <v>0</v>
      </c>
      <c r="J8" s="31">
        <f t="shared" si="3"/>
        <v>0</v>
      </c>
      <c r="K8" s="31">
        <f t="shared" si="4"/>
        <v>0</v>
      </c>
    </row>
    <row r="9" spans="1:11" s="17" customFormat="1" ht="13.15" customHeight="1">
      <c r="B9" s="45" t="s">
        <v>11</v>
      </c>
      <c r="C9" s="16">
        <f t="shared" ref="C9:K9" si="5">SUM(C10:C27)</f>
        <v>275409066</v>
      </c>
      <c r="D9" s="24">
        <f t="shared" si="5"/>
        <v>280919066</v>
      </c>
      <c r="E9" s="24">
        <f t="shared" si="5"/>
        <v>-5510000</v>
      </c>
      <c r="F9" s="22">
        <f t="shared" si="5"/>
        <v>1000000</v>
      </c>
      <c r="G9" s="22">
        <f t="shared" si="5"/>
        <v>-5635000</v>
      </c>
      <c r="H9" s="22">
        <f t="shared" si="5"/>
        <v>6635000</v>
      </c>
      <c r="I9" s="48">
        <f t="shared" si="3"/>
        <v>276409066</v>
      </c>
      <c r="J9" s="48">
        <f t="shared" si="3"/>
        <v>275284066</v>
      </c>
      <c r="K9" s="48">
        <f t="shared" si="5"/>
        <v>1125000</v>
      </c>
    </row>
    <row r="10" spans="1:11" ht="13.15" customHeight="1">
      <c r="B10" s="27" t="s">
        <v>12</v>
      </c>
      <c r="C10" s="20">
        <v>0</v>
      </c>
      <c r="D10" s="26">
        <v>5635000</v>
      </c>
      <c r="E10" s="26">
        <f t="shared" si="1"/>
        <v>-5635000</v>
      </c>
      <c r="F10" s="21">
        <v>0</v>
      </c>
      <c r="G10" s="21">
        <v>-5635000</v>
      </c>
      <c r="H10" s="21">
        <f t="shared" ref="H10:H49" si="6">+F10-G10</f>
        <v>5635000</v>
      </c>
      <c r="I10" s="31">
        <f t="shared" si="3"/>
        <v>0</v>
      </c>
      <c r="J10" s="31">
        <f t="shared" si="3"/>
        <v>0</v>
      </c>
      <c r="K10" s="31">
        <f t="shared" ref="K10:K27" si="7">+I10-J10</f>
        <v>0</v>
      </c>
    </row>
    <row r="11" spans="1:11" s="6" customFormat="1" ht="13.15" customHeight="1">
      <c r="B11" s="30" t="s">
        <v>13</v>
      </c>
      <c r="C11" s="18">
        <v>0</v>
      </c>
      <c r="D11" s="25">
        <v>0</v>
      </c>
      <c r="E11" s="25">
        <f t="shared" si="1"/>
        <v>0</v>
      </c>
      <c r="F11" s="19">
        <v>0</v>
      </c>
      <c r="G11" s="19">
        <v>0</v>
      </c>
      <c r="H11" s="19">
        <f t="shared" si="6"/>
        <v>0</v>
      </c>
      <c r="I11" s="28">
        <f t="shared" si="3"/>
        <v>0</v>
      </c>
      <c r="J11" s="28">
        <f t="shared" si="3"/>
        <v>0</v>
      </c>
      <c r="K11" s="28">
        <f t="shared" si="7"/>
        <v>0</v>
      </c>
    </row>
    <row r="12" spans="1:11" ht="13.15" customHeight="1">
      <c r="B12" s="27" t="s">
        <v>14</v>
      </c>
      <c r="C12" s="20">
        <v>0</v>
      </c>
      <c r="D12" s="26">
        <v>0</v>
      </c>
      <c r="E12" s="26">
        <f t="shared" si="1"/>
        <v>0</v>
      </c>
      <c r="F12" s="21">
        <v>0</v>
      </c>
      <c r="G12" s="21">
        <v>0</v>
      </c>
      <c r="H12" s="21">
        <f t="shared" si="6"/>
        <v>0</v>
      </c>
      <c r="I12" s="31">
        <f t="shared" si="3"/>
        <v>0</v>
      </c>
      <c r="J12" s="31">
        <f t="shared" si="3"/>
        <v>0</v>
      </c>
      <c r="K12" s="31">
        <f t="shared" si="7"/>
        <v>0</v>
      </c>
    </row>
    <row r="13" spans="1:11" s="6" customFormat="1" ht="13.15" customHeight="1">
      <c r="B13" s="30" t="s">
        <v>15</v>
      </c>
      <c r="C13" s="18">
        <v>0</v>
      </c>
      <c r="D13" s="25">
        <v>0</v>
      </c>
      <c r="E13" s="25">
        <f t="shared" si="1"/>
        <v>0</v>
      </c>
      <c r="F13" s="19">
        <v>0</v>
      </c>
      <c r="G13" s="19">
        <v>0</v>
      </c>
      <c r="H13" s="19">
        <f>+F13-G13</f>
        <v>0</v>
      </c>
      <c r="I13" s="28">
        <f t="shared" si="3"/>
        <v>0</v>
      </c>
      <c r="J13" s="28">
        <f t="shared" si="3"/>
        <v>0</v>
      </c>
      <c r="K13" s="28">
        <f t="shared" si="7"/>
        <v>0</v>
      </c>
    </row>
    <row r="14" spans="1:11" ht="13.15" customHeight="1">
      <c r="B14" s="27" t="s">
        <v>16</v>
      </c>
      <c r="C14" s="20">
        <v>40000000</v>
      </c>
      <c r="D14" s="26">
        <v>40000000</v>
      </c>
      <c r="E14" s="26">
        <f t="shared" si="1"/>
        <v>0</v>
      </c>
      <c r="F14" s="21">
        <v>0</v>
      </c>
      <c r="G14" s="21">
        <v>0</v>
      </c>
      <c r="H14" s="21">
        <f t="shared" si="6"/>
        <v>0</v>
      </c>
      <c r="I14" s="31">
        <f t="shared" si="3"/>
        <v>40000000</v>
      </c>
      <c r="J14" s="31">
        <f t="shared" si="3"/>
        <v>40000000</v>
      </c>
      <c r="K14" s="31">
        <f t="shared" si="7"/>
        <v>0</v>
      </c>
    </row>
    <row r="15" spans="1:11" s="6" customFormat="1" ht="13.15" customHeight="1">
      <c r="B15" s="30" t="s">
        <v>17</v>
      </c>
      <c r="C15" s="18">
        <v>64000000</v>
      </c>
      <c r="D15" s="25">
        <v>64000000</v>
      </c>
      <c r="E15" s="25">
        <f t="shared" si="1"/>
        <v>0</v>
      </c>
      <c r="F15" s="19">
        <v>0</v>
      </c>
      <c r="G15" s="19">
        <v>0</v>
      </c>
      <c r="H15" s="19">
        <f t="shared" si="6"/>
        <v>0</v>
      </c>
      <c r="I15" s="28">
        <f t="shared" si="3"/>
        <v>64000000</v>
      </c>
      <c r="J15" s="28">
        <f t="shared" si="3"/>
        <v>64000000</v>
      </c>
      <c r="K15" s="28">
        <f t="shared" si="7"/>
        <v>0</v>
      </c>
    </row>
    <row r="16" spans="1:11" ht="13.15" customHeight="1">
      <c r="B16" s="27" t="s">
        <v>18</v>
      </c>
      <c r="C16" s="20">
        <v>0</v>
      </c>
      <c r="D16" s="26">
        <v>0</v>
      </c>
      <c r="E16" s="26">
        <f t="shared" si="1"/>
        <v>0</v>
      </c>
      <c r="F16" s="21">
        <v>0</v>
      </c>
      <c r="G16" s="21">
        <v>0</v>
      </c>
      <c r="H16" s="21">
        <f t="shared" si="6"/>
        <v>0</v>
      </c>
      <c r="I16" s="31">
        <f t="shared" si="3"/>
        <v>0</v>
      </c>
      <c r="J16" s="31">
        <f t="shared" si="3"/>
        <v>0</v>
      </c>
      <c r="K16" s="31">
        <f t="shared" si="7"/>
        <v>0</v>
      </c>
    </row>
    <row r="17" spans="2:11" s="6" customFormat="1" ht="13.15" customHeight="1">
      <c r="B17" s="30" t="s">
        <v>19</v>
      </c>
      <c r="C17" s="18">
        <v>0</v>
      </c>
      <c r="D17" s="25">
        <v>0</v>
      </c>
      <c r="E17" s="25">
        <f t="shared" si="1"/>
        <v>0</v>
      </c>
      <c r="F17" s="19">
        <v>0</v>
      </c>
      <c r="G17" s="19">
        <v>0</v>
      </c>
      <c r="H17" s="19">
        <f t="shared" si="6"/>
        <v>0</v>
      </c>
      <c r="I17" s="28">
        <f t="shared" si="3"/>
        <v>0</v>
      </c>
      <c r="J17" s="28">
        <f t="shared" si="3"/>
        <v>0</v>
      </c>
      <c r="K17" s="28">
        <f t="shared" si="7"/>
        <v>0</v>
      </c>
    </row>
    <row r="18" spans="2:11" ht="13.15" customHeight="1">
      <c r="B18" s="27" t="s">
        <v>20</v>
      </c>
      <c r="C18" s="20">
        <v>0</v>
      </c>
      <c r="D18" s="26">
        <v>0</v>
      </c>
      <c r="E18" s="26">
        <f t="shared" si="1"/>
        <v>0</v>
      </c>
      <c r="F18" s="21">
        <v>0</v>
      </c>
      <c r="G18" s="21">
        <v>0</v>
      </c>
      <c r="H18" s="21">
        <f t="shared" si="6"/>
        <v>0</v>
      </c>
      <c r="I18" s="31">
        <f t="shared" si="3"/>
        <v>0</v>
      </c>
      <c r="J18" s="31">
        <f t="shared" si="3"/>
        <v>0</v>
      </c>
      <c r="K18" s="31">
        <f t="shared" si="7"/>
        <v>0</v>
      </c>
    </row>
    <row r="19" spans="2:11" s="6" customFormat="1" ht="13.15" customHeight="1">
      <c r="B19" s="30" t="s">
        <v>21</v>
      </c>
      <c r="C19" s="18">
        <v>0</v>
      </c>
      <c r="D19" s="25">
        <v>0</v>
      </c>
      <c r="E19" s="25">
        <f t="shared" si="1"/>
        <v>0</v>
      </c>
      <c r="F19" s="19">
        <v>0</v>
      </c>
      <c r="G19" s="19">
        <v>0</v>
      </c>
      <c r="H19" s="19">
        <f t="shared" si="6"/>
        <v>0</v>
      </c>
      <c r="I19" s="28">
        <f t="shared" si="3"/>
        <v>0</v>
      </c>
      <c r="J19" s="28">
        <f t="shared" si="3"/>
        <v>0</v>
      </c>
      <c r="K19" s="28">
        <f t="shared" si="7"/>
        <v>0</v>
      </c>
    </row>
    <row r="20" spans="2:11" ht="13.15" customHeight="1">
      <c r="B20" s="27" t="s">
        <v>22</v>
      </c>
      <c r="C20" s="20">
        <v>134284098</v>
      </c>
      <c r="D20" s="26">
        <v>135284098</v>
      </c>
      <c r="E20" s="26">
        <f t="shared" si="1"/>
        <v>-1000000</v>
      </c>
      <c r="F20" s="21">
        <v>1000000</v>
      </c>
      <c r="G20" s="21">
        <v>0</v>
      </c>
      <c r="H20" s="21">
        <f t="shared" si="6"/>
        <v>1000000</v>
      </c>
      <c r="I20" s="31">
        <f t="shared" si="3"/>
        <v>135284098</v>
      </c>
      <c r="J20" s="31">
        <f t="shared" si="3"/>
        <v>135284098</v>
      </c>
      <c r="K20" s="31">
        <f t="shared" si="7"/>
        <v>0</v>
      </c>
    </row>
    <row r="21" spans="2:11" s="6" customFormat="1" ht="13.15" customHeight="1">
      <c r="B21" s="30" t="s">
        <v>23</v>
      </c>
      <c r="C21" s="18">
        <v>0</v>
      </c>
      <c r="D21" s="25">
        <v>0</v>
      </c>
      <c r="E21" s="25">
        <f t="shared" si="1"/>
        <v>0</v>
      </c>
      <c r="F21" s="19">
        <v>0</v>
      </c>
      <c r="G21" s="19">
        <v>0</v>
      </c>
      <c r="H21" s="19">
        <f t="shared" si="6"/>
        <v>0</v>
      </c>
      <c r="I21" s="28">
        <f t="shared" si="3"/>
        <v>0</v>
      </c>
      <c r="J21" s="28">
        <f t="shared" si="3"/>
        <v>0</v>
      </c>
      <c r="K21" s="28">
        <f t="shared" si="7"/>
        <v>0</v>
      </c>
    </row>
    <row r="22" spans="2:11" ht="13.15" customHeight="1">
      <c r="B22" s="27" t="s">
        <v>24</v>
      </c>
      <c r="C22" s="20">
        <v>14588019</v>
      </c>
      <c r="D22" s="26">
        <v>14588019</v>
      </c>
      <c r="E22" s="26">
        <f t="shared" si="1"/>
        <v>0</v>
      </c>
      <c r="F22" s="21">
        <v>0</v>
      </c>
      <c r="G22" s="21">
        <v>0</v>
      </c>
      <c r="H22" s="21">
        <f t="shared" si="6"/>
        <v>0</v>
      </c>
      <c r="I22" s="31">
        <f t="shared" si="3"/>
        <v>14588019</v>
      </c>
      <c r="J22" s="31">
        <f t="shared" si="3"/>
        <v>14588019</v>
      </c>
      <c r="K22" s="31">
        <f t="shared" si="7"/>
        <v>0</v>
      </c>
    </row>
    <row r="23" spans="2:11" s="6" customFormat="1" ht="13.15" customHeight="1">
      <c r="B23" s="30" t="s">
        <v>25</v>
      </c>
      <c r="C23" s="18">
        <v>21411949</v>
      </c>
      <c r="D23" s="25">
        <v>21411949</v>
      </c>
      <c r="E23" s="25">
        <f t="shared" si="1"/>
        <v>0</v>
      </c>
      <c r="F23" s="19">
        <v>0</v>
      </c>
      <c r="G23" s="19">
        <v>0</v>
      </c>
      <c r="H23" s="19">
        <f t="shared" si="6"/>
        <v>0</v>
      </c>
      <c r="I23" s="28">
        <f t="shared" si="3"/>
        <v>21411949</v>
      </c>
      <c r="J23" s="28">
        <f t="shared" si="3"/>
        <v>21411949</v>
      </c>
      <c r="K23" s="28">
        <f t="shared" si="7"/>
        <v>0</v>
      </c>
    </row>
    <row r="24" spans="2:11" ht="13.15" customHeight="1">
      <c r="B24" s="27" t="s">
        <v>26</v>
      </c>
      <c r="C24" s="20">
        <v>1125000</v>
      </c>
      <c r="D24" s="26">
        <v>0</v>
      </c>
      <c r="E24" s="26">
        <f t="shared" si="1"/>
        <v>1125000</v>
      </c>
      <c r="F24" s="21">
        <v>0</v>
      </c>
      <c r="G24" s="21">
        <v>0</v>
      </c>
      <c r="H24" s="21">
        <f t="shared" si="6"/>
        <v>0</v>
      </c>
      <c r="I24" s="31">
        <f t="shared" si="3"/>
        <v>1125000</v>
      </c>
      <c r="J24" s="31">
        <f t="shared" si="3"/>
        <v>0</v>
      </c>
      <c r="K24" s="31">
        <f t="shared" si="7"/>
        <v>1125000</v>
      </c>
    </row>
    <row r="25" spans="2:11" s="6" customFormat="1" ht="13.15" customHeight="1">
      <c r="B25" s="30" t="s">
        <v>27</v>
      </c>
      <c r="C25" s="18">
        <v>0</v>
      </c>
      <c r="D25" s="25">
        <v>0</v>
      </c>
      <c r="E25" s="25">
        <f t="shared" si="1"/>
        <v>0</v>
      </c>
      <c r="F25" s="19">
        <v>0</v>
      </c>
      <c r="G25" s="19">
        <v>0</v>
      </c>
      <c r="H25" s="19">
        <f t="shared" si="6"/>
        <v>0</v>
      </c>
      <c r="I25" s="28">
        <f t="shared" si="3"/>
        <v>0</v>
      </c>
      <c r="J25" s="28">
        <f t="shared" si="3"/>
        <v>0</v>
      </c>
      <c r="K25" s="28">
        <f t="shared" si="7"/>
        <v>0</v>
      </c>
    </row>
    <row r="26" spans="2:11" ht="13.15" customHeight="1">
      <c r="B26" s="27" t="s">
        <v>28</v>
      </c>
      <c r="C26" s="20">
        <v>0</v>
      </c>
      <c r="D26" s="26">
        <v>0</v>
      </c>
      <c r="E26" s="26">
        <f t="shared" si="1"/>
        <v>0</v>
      </c>
      <c r="F26" s="21">
        <v>0</v>
      </c>
      <c r="G26" s="21">
        <v>0</v>
      </c>
      <c r="H26" s="21">
        <f t="shared" si="6"/>
        <v>0</v>
      </c>
      <c r="I26" s="31">
        <f t="shared" si="3"/>
        <v>0</v>
      </c>
      <c r="J26" s="31">
        <f t="shared" si="3"/>
        <v>0</v>
      </c>
      <c r="K26" s="31">
        <f t="shared" si="7"/>
        <v>0</v>
      </c>
    </row>
    <row r="27" spans="2:11" s="6" customFormat="1" ht="13.15" customHeight="1">
      <c r="B27" s="30" t="s">
        <v>29</v>
      </c>
      <c r="C27" s="18">
        <v>0</v>
      </c>
      <c r="D27" s="25">
        <v>0</v>
      </c>
      <c r="E27" s="25">
        <f t="shared" si="1"/>
        <v>0</v>
      </c>
      <c r="F27" s="19">
        <v>0</v>
      </c>
      <c r="G27" s="19">
        <v>0</v>
      </c>
      <c r="H27" s="19">
        <f t="shared" si="6"/>
        <v>0</v>
      </c>
      <c r="I27" s="28">
        <f t="shared" si="3"/>
        <v>0</v>
      </c>
      <c r="J27" s="28">
        <f t="shared" si="3"/>
        <v>0</v>
      </c>
      <c r="K27" s="28">
        <f t="shared" si="7"/>
        <v>0</v>
      </c>
    </row>
    <row r="28" spans="2:11" s="17" customFormat="1" ht="13.15" customHeight="1">
      <c r="B28" s="45" t="s">
        <v>30</v>
      </c>
      <c r="C28" s="16">
        <f t="shared" ref="C28:K28" si="8">SUM(C29:C36)</f>
        <v>11558703</v>
      </c>
      <c r="D28" s="24">
        <f t="shared" si="8"/>
        <v>77387176</v>
      </c>
      <c r="E28" s="24">
        <f t="shared" si="8"/>
        <v>-65828473</v>
      </c>
      <c r="F28" s="22">
        <f t="shared" si="8"/>
        <v>-3922302</v>
      </c>
      <c r="G28" s="22">
        <f t="shared" si="8"/>
        <v>-69750775</v>
      </c>
      <c r="H28" s="22">
        <f t="shared" si="8"/>
        <v>65828473</v>
      </c>
      <c r="I28" s="48">
        <f t="shared" si="3"/>
        <v>7636401</v>
      </c>
      <c r="J28" s="48">
        <f t="shared" si="3"/>
        <v>7636401</v>
      </c>
      <c r="K28" s="48">
        <f t="shared" si="8"/>
        <v>0</v>
      </c>
    </row>
    <row r="29" spans="2:11" ht="13.15" customHeight="1">
      <c r="B29" s="27" t="s">
        <v>31</v>
      </c>
      <c r="C29" s="20">
        <v>0</v>
      </c>
      <c r="D29" s="26">
        <v>69750775</v>
      </c>
      <c r="E29" s="26">
        <f t="shared" si="1"/>
        <v>-69750775</v>
      </c>
      <c r="F29" s="21">
        <v>0</v>
      </c>
      <c r="G29" s="21">
        <v>-69750775</v>
      </c>
      <c r="H29" s="21">
        <f t="shared" si="6"/>
        <v>69750775</v>
      </c>
      <c r="I29" s="31">
        <f t="shared" si="3"/>
        <v>0</v>
      </c>
      <c r="J29" s="31">
        <f t="shared" si="3"/>
        <v>0</v>
      </c>
      <c r="K29" s="31">
        <f t="shared" ref="K29:K36" si="9">+I29-J29</f>
        <v>0</v>
      </c>
    </row>
    <row r="30" spans="2:11" s="6" customFormat="1" ht="13.15" customHeight="1">
      <c r="B30" s="30" t="s">
        <v>32</v>
      </c>
      <c r="C30" s="18">
        <v>0</v>
      </c>
      <c r="D30" s="25">
        <v>0</v>
      </c>
      <c r="E30" s="25">
        <f t="shared" si="1"/>
        <v>0</v>
      </c>
      <c r="F30" s="19">
        <v>0</v>
      </c>
      <c r="G30" s="19">
        <v>0</v>
      </c>
      <c r="H30" s="19">
        <f t="shared" si="6"/>
        <v>0</v>
      </c>
      <c r="I30" s="28">
        <f t="shared" si="3"/>
        <v>0</v>
      </c>
      <c r="J30" s="28">
        <f t="shared" si="3"/>
        <v>0</v>
      </c>
      <c r="K30" s="28">
        <f t="shared" si="9"/>
        <v>0</v>
      </c>
    </row>
    <row r="31" spans="2:11" ht="13.15" customHeight="1">
      <c r="B31" s="27" t="s">
        <v>33</v>
      </c>
      <c r="C31" s="20">
        <v>0</v>
      </c>
      <c r="D31" s="26">
        <v>0</v>
      </c>
      <c r="E31" s="26">
        <f t="shared" si="1"/>
        <v>0</v>
      </c>
      <c r="F31" s="21">
        <v>0</v>
      </c>
      <c r="G31" s="21">
        <v>0</v>
      </c>
      <c r="H31" s="21">
        <f t="shared" si="6"/>
        <v>0</v>
      </c>
      <c r="I31" s="31">
        <f t="shared" si="3"/>
        <v>0</v>
      </c>
      <c r="J31" s="31">
        <f t="shared" si="3"/>
        <v>0</v>
      </c>
      <c r="K31" s="31">
        <f t="shared" si="9"/>
        <v>0</v>
      </c>
    </row>
    <row r="32" spans="2:11" s="6" customFormat="1" ht="13.15" customHeight="1">
      <c r="B32" s="30" t="s">
        <v>34</v>
      </c>
      <c r="C32" s="18">
        <v>11558703</v>
      </c>
      <c r="D32" s="25">
        <v>7636401</v>
      </c>
      <c r="E32" s="25">
        <f t="shared" si="1"/>
        <v>3922302</v>
      </c>
      <c r="F32" s="19">
        <v>-3922302</v>
      </c>
      <c r="G32" s="19">
        <v>0</v>
      </c>
      <c r="H32" s="19">
        <f t="shared" si="6"/>
        <v>-3922302</v>
      </c>
      <c r="I32" s="28">
        <f t="shared" si="3"/>
        <v>7636401</v>
      </c>
      <c r="J32" s="28">
        <f t="shared" si="3"/>
        <v>7636401</v>
      </c>
      <c r="K32" s="28">
        <f t="shared" si="9"/>
        <v>0</v>
      </c>
    </row>
    <row r="33" spans="2:11" ht="13.15" customHeight="1">
      <c r="B33" s="27" t="s">
        <v>35</v>
      </c>
      <c r="C33" s="20">
        <v>0</v>
      </c>
      <c r="D33" s="26">
        <v>0</v>
      </c>
      <c r="E33" s="26">
        <f t="shared" si="1"/>
        <v>0</v>
      </c>
      <c r="F33" s="21">
        <v>0</v>
      </c>
      <c r="G33" s="21">
        <v>0</v>
      </c>
      <c r="H33" s="21">
        <f t="shared" si="6"/>
        <v>0</v>
      </c>
      <c r="I33" s="31">
        <f t="shared" si="3"/>
        <v>0</v>
      </c>
      <c r="J33" s="31">
        <f t="shared" si="3"/>
        <v>0</v>
      </c>
      <c r="K33" s="31">
        <f t="shared" si="9"/>
        <v>0</v>
      </c>
    </row>
    <row r="34" spans="2:11" s="6" customFormat="1" ht="13.15" customHeight="1">
      <c r="B34" s="30" t="s">
        <v>36</v>
      </c>
      <c r="C34" s="18">
        <v>0</v>
      </c>
      <c r="D34" s="25">
        <v>0</v>
      </c>
      <c r="E34" s="25">
        <f t="shared" si="1"/>
        <v>0</v>
      </c>
      <c r="F34" s="19">
        <v>0</v>
      </c>
      <c r="G34" s="19">
        <v>0</v>
      </c>
      <c r="H34" s="19">
        <f t="shared" si="6"/>
        <v>0</v>
      </c>
      <c r="I34" s="28">
        <f t="shared" si="3"/>
        <v>0</v>
      </c>
      <c r="J34" s="28">
        <f t="shared" si="3"/>
        <v>0</v>
      </c>
      <c r="K34" s="28">
        <f t="shared" si="9"/>
        <v>0</v>
      </c>
    </row>
    <row r="35" spans="2:11" ht="13.15" customHeight="1">
      <c r="B35" s="27" t="s">
        <v>37</v>
      </c>
      <c r="C35" s="20">
        <v>0</v>
      </c>
      <c r="D35" s="26">
        <v>0</v>
      </c>
      <c r="E35" s="26">
        <f t="shared" si="1"/>
        <v>0</v>
      </c>
      <c r="F35" s="21">
        <v>0</v>
      </c>
      <c r="G35" s="21">
        <v>0</v>
      </c>
      <c r="H35" s="21">
        <f t="shared" si="6"/>
        <v>0</v>
      </c>
      <c r="I35" s="31">
        <f t="shared" si="3"/>
        <v>0</v>
      </c>
      <c r="J35" s="31">
        <f t="shared" si="3"/>
        <v>0</v>
      </c>
      <c r="K35" s="31">
        <f t="shared" si="9"/>
        <v>0</v>
      </c>
    </row>
    <row r="36" spans="2:11" s="6" customFormat="1" ht="13.15" customHeight="1">
      <c r="B36" s="30" t="s">
        <v>29</v>
      </c>
      <c r="C36" s="18">
        <v>0</v>
      </c>
      <c r="D36" s="25">
        <v>0</v>
      </c>
      <c r="E36" s="25">
        <f t="shared" si="1"/>
        <v>0</v>
      </c>
      <c r="F36" s="19">
        <v>0</v>
      </c>
      <c r="G36" s="19">
        <v>0</v>
      </c>
      <c r="H36" s="19">
        <f t="shared" si="6"/>
        <v>0</v>
      </c>
      <c r="I36" s="28">
        <f t="shared" si="3"/>
        <v>0</v>
      </c>
      <c r="J36" s="28">
        <f t="shared" si="3"/>
        <v>0</v>
      </c>
      <c r="K36" s="28">
        <f t="shared" si="9"/>
        <v>0</v>
      </c>
    </row>
    <row r="37" spans="2:11" s="17" customFormat="1" ht="13.15" customHeight="1">
      <c r="B37" s="45" t="s">
        <v>38</v>
      </c>
      <c r="C37" s="22">
        <f t="shared" ref="C37:K37" si="10">+SUM(C38:C39)</f>
        <v>46055068</v>
      </c>
      <c r="D37" s="24">
        <f t="shared" si="10"/>
        <v>68031676</v>
      </c>
      <c r="E37" s="24">
        <f t="shared" si="10"/>
        <v>-21976608</v>
      </c>
      <c r="F37" s="22">
        <f t="shared" si="10"/>
        <v>20901688</v>
      </c>
      <c r="G37" s="22">
        <f t="shared" si="10"/>
        <v>0</v>
      </c>
      <c r="H37" s="22">
        <f t="shared" si="10"/>
        <v>20901688</v>
      </c>
      <c r="I37" s="48">
        <f t="shared" si="3"/>
        <v>66956756</v>
      </c>
      <c r="J37" s="48">
        <f t="shared" si="3"/>
        <v>68031676</v>
      </c>
      <c r="K37" s="48">
        <f t="shared" si="10"/>
        <v>-1074920</v>
      </c>
    </row>
    <row r="38" spans="2:11" ht="13.15" customHeight="1">
      <c r="B38" s="27" t="s">
        <v>39</v>
      </c>
      <c r="C38" s="20">
        <v>46055068</v>
      </c>
      <c r="D38" s="26">
        <v>68031676</v>
      </c>
      <c r="E38" s="26">
        <f t="shared" si="1"/>
        <v>-21976608</v>
      </c>
      <c r="F38" s="21">
        <f>10791226+1218252+8892210</f>
        <v>20901688</v>
      </c>
      <c r="G38" s="21">
        <v>0</v>
      </c>
      <c r="H38" s="21">
        <f t="shared" si="6"/>
        <v>20901688</v>
      </c>
      <c r="I38" s="31">
        <f t="shared" si="3"/>
        <v>66956756</v>
      </c>
      <c r="J38" s="31">
        <f t="shared" si="3"/>
        <v>68031676</v>
      </c>
      <c r="K38" s="31">
        <f t="shared" ref="K38:K39" si="11">+I38-J38</f>
        <v>-1074920</v>
      </c>
    </row>
    <row r="39" spans="2:11" s="6" customFormat="1" ht="13.15" customHeight="1">
      <c r="B39" s="30" t="s">
        <v>40</v>
      </c>
      <c r="C39" s="18">
        <v>0</v>
      </c>
      <c r="D39" s="25">
        <v>0</v>
      </c>
      <c r="E39" s="25">
        <f t="shared" si="1"/>
        <v>0</v>
      </c>
      <c r="F39" s="19">
        <v>0</v>
      </c>
      <c r="G39" s="19">
        <v>0</v>
      </c>
      <c r="H39" s="19">
        <f t="shared" si="6"/>
        <v>0</v>
      </c>
      <c r="I39" s="28">
        <f t="shared" si="3"/>
        <v>0</v>
      </c>
      <c r="J39" s="28">
        <f t="shared" si="3"/>
        <v>0</v>
      </c>
      <c r="K39" s="28">
        <f t="shared" si="11"/>
        <v>0</v>
      </c>
    </row>
    <row r="40" spans="2:11" s="17" customFormat="1" ht="13.15" customHeight="1">
      <c r="B40" s="45" t="s">
        <v>41</v>
      </c>
      <c r="C40" s="22">
        <f t="shared" ref="C40:K40" si="12">SUM(C41:C42)</f>
        <v>10810000</v>
      </c>
      <c r="D40" s="24">
        <f t="shared" si="12"/>
        <v>0</v>
      </c>
      <c r="E40" s="24">
        <f t="shared" si="12"/>
        <v>10810000</v>
      </c>
      <c r="F40" s="22">
        <f t="shared" si="12"/>
        <v>0</v>
      </c>
      <c r="G40" s="22">
        <f t="shared" si="12"/>
        <v>10810000</v>
      </c>
      <c r="H40" s="22">
        <f t="shared" si="12"/>
        <v>-10810000</v>
      </c>
      <c r="I40" s="48">
        <f t="shared" si="3"/>
        <v>10810000</v>
      </c>
      <c r="J40" s="48">
        <f t="shared" si="3"/>
        <v>10810000</v>
      </c>
      <c r="K40" s="48">
        <f t="shared" si="12"/>
        <v>0</v>
      </c>
    </row>
    <row r="41" spans="2:11" ht="13.15" customHeight="1">
      <c r="B41" s="27" t="s">
        <v>42</v>
      </c>
      <c r="C41" s="20">
        <v>10810000</v>
      </c>
      <c r="D41" s="26">
        <v>0</v>
      </c>
      <c r="E41" s="26">
        <f t="shared" si="1"/>
        <v>10810000</v>
      </c>
      <c r="F41" s="21">
        <v>0</v>
      </c>
      <c r="G41" s="21">
        <v>10810000</v>
      </c>
      <c r="H41" s="21">
        <f t="shared" si="6"/>
        <v>-10810000</v>
      </c>
      <c r="I41" s="31">
        <f t="shared" si="3"/>
        <v>10810000</v>
      </c>
      <c r="J41" s="31">
        <f t="shared" si="3"/>
        <v>10810000</v>
      </c>
      <c r="K41" s="31">
        <f t="shared" ref="K41:K42" si="13">+I41-J41</f>
        <v>0</v>
      </c>
    </row>
    <row r="42" spans="2:11" s="6" customFormat="1" ht="13.15" customHeight="1">
      <c r="B42" s="30" t="s">
        <v>29</v>
      </c>
      <c r="C42" s="18">
        <v>0</v>
      </c>
      <c r="D42" s="25">
        <v>0</v>
      </c>
      <c r="E42" s="25">
        <f t="shared" si="1"/>
        <v>0</v>
      </c>
      <c r="F42" s="19">
        <v>0</v>
      </c>
      <c r="G42" s="19">
        <v>0</v>
      </c>
      <c r="H42" s="19">
        <f t="shared" si="6"/>
        <v>0</v>
      </c>
      <c r="I42" s="28">
        <f t="shared" si="3"/>
        <v>0</v>
      </c>
      <c r="J42" s="28">
        <f t="shared" si="3"/>
        <v>0</v>
      </c>
      <c r="K42" s="28">
        <f t="shared" si="13"/>
        <v>0</v>
      </c>
    </row>
    <row r="43" spans="2:11" s="17" customFormat="1" ht="13.15" customHeight="1">
      <c r="B43" s="45" t="s">
        <v>43</v>
      </c>
      <c r="C43" s="22">
        <f t="shared" ref="C43:K43" si="14">SUM(C44:C45)</f>
        <v>0</v>
      </c>
      <c r="D43" s="24">
        <f t="shared" si="14"/>
        <v>0</v>
      </c>
      <c r="E43" s="24">
        <f t="shared" si="14"/>
        <v>0</v>
      </c>
      <c r="F43" s="22">
        <f t="shared" si="14"/>
        <v>0</v>
      </c>
      <c r="G43" s="22">
        <f t="shared" si="14"/>
        <v>0</v>
      </c>
      <c r="H43" s="22">
        <f t="shared" si="14"/>
        <v>0</v>
      </c>
      <c r="I43" s="48">
        <f t="shared" si="3"/>
        <v>0</v>
      </c>
      <c r="J43" s="48">
        <f t="shared" si="3"/>
        <v>0</v>
      </c>
      <c r="K43" s="48">
        <f t="shared" si="14"/>
        <v>0</v>
      </c>
    </row>
    <row r="44" spans="2:11" ht="13.15" customHeight="1">
      <c r="B44" s="27" t="s">
        <v>44</v>
      </c>
      <c r="C44" s="20">
        <v>0</v>
      </c>
      <c r="D44" s="26">
        <v>0</v>
      </c>
      <c r="E44" s="26">
        <f t="shared" si="1"/>
        <v>0</v>
      </c>
      <c r="F44" s="21">
        <v>0</v>
      </c>
      <c r="G44" s="21">
        <v>0</v>
      </c>
      <c r="H44" s="21">
        <f t="shared" si="6"/>
        <v>0</v>
      </c>
      <c r="I44" s="31">
        <f t="shared" si="3"/>
        <v>0</v>
      </c>
      <c r="J44" s="31">
        <f t="shared" si="3"/>
        <v>0</v>
      </c>
      <c r="K44" s="31">
        <f t="shared" ref="K44:K45" si="15">+I44-J44</f>
        <v>0</v>
      </c>
    </row>
    <row r="45" spans="2:11" s="6" customFormat="1" ht="13.15" customHeight="1">
      <c r="B45" s="30" t="s">
        <v>45</v>
      </c>
      <c r="C45" s="18">
        <v>0</v>
      </c>
      <c r="D45" s="25">
        <v>0</v>
      </c>
      <c r="E45" s="25">
        <f t="shared" si="1"/>
        <v>0</v>
      </c>
      <c r="F45" s="19">
        <v>0</v>
      </c>
      <c r="G45" s="19">
        <v>0</v>
      </c>
      <c r="H45" s="19">
        <f t="shared" si="6"/>
        <v>0</v>
      </c>
      <c r="I45" s="28">
        <f t="shared" si="3"/>
        <v>0</v>
      </c>
      <c r="J45" s="28">
        <f t="shared" si="3"/>
        <v>0</v>
      </c>
      <c r="K45" s="28">
        <f t="shared" si="15"/>
        <v>0</v>
      </c>
    </row>
    <row r="46" spans="2:11" s="17" customFormat="1" ht="13.15" customHeight="1">
      <c r="B46" s="45" t="s">
        <v>46</v>
      </c>
      <c r="C46" s="22">
        <f t="shared" ref="C46:K46" si="16">SUM(C47:C49)</f>
        <v>0</v>
      </c>
      <c r="D46" s="24">
        <f t="shared" si="16"/>
        <v>0</v>
      </c>
      <c r="E46" s="24">
        <f t="shared" si="16"/>
        <v>0</v>
      </c>
      <c r="F46" s="22">
        <f t="shared" si="16"/>
        <v>0</v>
      </c>
      <c r="G46" s="22">
        <f t="shared" si="16"/>
        <v>0</v>
      </c>
      <c r="H46" s="22">
        <f t="shared" si="16"/>
        <v>0</v>
      </c>
      <c r="I46" s="48">
        <f t="shared" si="3"/>
        <v>0</v>
      </c>
      <c r="J46" s="48">
        <f t="shared" si="3"/>
        <v>0</v>
      </c>
      <c r="K46" s="48">
        <f t="shared" si="16"/>
        <v>0</v>
      </c>
    </row>
    <row r="47" spans="2:11" ht="13.15" customHeight="1">
      <c r="B47" s="27" t="s">
        <v>47</v>
      </c>
      <c r="C47" s="20">
        <v>0</v>
      </c>
      <c r="D47" s="26">
        <v>0</v>
      </c>
      <c r="E47" s="26">
        <f t="shared" si="1"/>
        <v>0</v>
      </c>
      <c r="F47" s="21">
        <v>0</v>
      </c>
      <c r="G47" s="21">
        <v>0</v>
      </c>
      <c r="H47" s="21">
        <f t="shared" si="6"/>
        <v>0</v>
      </c>
      <c r="I47" s="31">
        <f t="shared" si="3"/>
        <v>0</v>
      </c>
      <c r="J47" s="31">
        <f t="shared" si="3"/>
        <v>0</v>
      </c>
      <c r="K47" s="31">
        <f t="shared" ref="K47:K49" si="17">+I47-J47</f>
        <v>0</v>
      </c>
    </row>
    <row r="48" spans="2:11" s="6" customFormat="1" ht="13.15" customHeight="1">
      <c r="B48" s="30" t="s">
        <v>48</v>
      </c>
      <c r="C48" s="18">
        <v>0</v>
      </c>
      <c r="D48" s="25">
        <v>0</v>
      </c>
      <c r="E48" s="25">
        <f t="shared" si="1"/>
        <v>0</v>
      </c>
      <c r="F48" s="19">
        <v>0</v>
      </c>
      <c r="G48" s="19">
        <v>0</v>
      </c>
      <c r="H48" s="19">
        <f t="shared" si="6"/>
        <v>0</v>
      </c>
      <c r="I48" s="28">
        <f t="shared" si="3"/>
        <v>0</v>
      </c>
      <c r="J48" s="28">
        <f t="shared" si="3"/>
        <v>0</v>
      </c>
      <c r="K48" s="28">
        <f t="shared" si="17"/>
        <v>0</v>
      </c>
    </row>
    <row r="49" spans="2:11" ht="13.15" customHeight="1">
      <c r="B49" s="27" t="s">
        <v>40</v>
      </c>
      <c r="C49" s="20">
        <v>0</v>
      </c>
      <c r="D49" s="26">
        <v>0</v>
      </c>
      <c r="E49" s="26">
        <f t="shared" si="1"/>
        <v>0</v>
      </c>
      <c r="F49" s="21">
        <v>0</v>
      </c>
      <c r="G49" s="21">
        <v>0</v>
      </c>
      <c r="H49" s="21">
        <f t="shared" si="6"/>
        <v>0</v>
      </c>
      <c r="I49" s="31">
        <f t="shared" si="3"/>
        <v>0</v>
      </c>
      <c r="J49" s="31">
        <f t="shared" si="3"/>
        <v>0</v>
      </c>
      <c r="K49" s="31">
        <f t="shared" si="17"/>
        <v>0</v>
      </c>
    </row>
    <row r="50" spans="2:11" s="17" customFormat="1" ht="13.15" customHeight="1">
      <c r="B50" s="47" t="s">
        <v>49</v>
      </c>
      <c r="C50" s="23">
        <f>C5+C9+C28+C37+C40+C43+C46</f>
        <v>343832837</v>
      </c>
      <c r="D50" s="32">
        <f t="shared" ref="D50:K50" si="18">D5+D9+D28+D37+D40+D43+D46</f>
        <v>426337918</v>
      </c>
      <c r="E50" s="32">
        <f t="shared" si="18"/>
        <v>-82505081</v>
      </c>
      <c r="F50" s="23">
        <f t="shared" si="18"/>
        <v>17979386</v>
      </c>
      <c r="G50" s="23">
        <f t="shared" si="18"/>
        <v>-64575775</v>
      </c>
      <c r="H50" s="23">
        <f t="shared" si="18"/>
        <v>82555161</v>
      </c>
      <c r="I50" s="49">
        <f t="shared" si="18"/>
        <v>361812223</v>
      </c>
      <c r="J50" s="49">
        <f t="shared" si="18"/>
        <v>361762143</v>
      </c>
      <c r="K50" s="49">
        <f t="shared" si="18"/>
        <v>50080</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50"/>
  <sheetViews>
    <sheetView showGridLines="0" zoomScale="80" zoomScaleNormal="80" workbookViewId="0">
      <pane ySplit="4" topLeftCell="A32"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6.7109375" style="7" customWidth="1"/>
    <col min="4" max="4" width="16.28515625" style="7" bestFit="1" customWidth="1"/>
    <col min="5" max="6" width="15.140625" style="7" bestFit="1" customWidth="1"/>
    <col min="7" max="7" width="17.140625" style="7" customWidth="1"/>
    <col min="8" max="8" width="15.140625" style="7" bestFit="1" customWidth="1"/>
    <col min="9" max="9" width="16.28515625" style="7" customWidth="1"/>
    <col min="10" max="10" width="17.85546875" style="7" customWidth="1"/>
    <col min="11" max="11" width="18.7109375" style="7" customWidth="1"/>
    <col min="12" max="16384" width="11.5703125" style="5"/>
  </cols>
  <sheetData>
    <row r="1" spans="1:11" ht="13.15" customHeight="1">
      <c r="A1" s="5" t="s">
        <v>75</v>
      </c>
      <c r="B1" s="9" t="s">
        <v>60</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J5" si="0">SUM(C6:C8)</f>
        <v>0</v>
      </c>
      <c r="D5" s="64">
        <f t="shared" si="0"/>
        <v>0</v>
      </c>
      <c r="E5" s="22">
        <f t="shared" si="0"/>
        <v>0</v>
      </c>
      <c r="F5" s="22">
        <f t="shared" si="0"/>
        <v>0</v>
      </c>
      <c r="G5" s="64">
        <f t="shared" si="0"/>
        <v>0</v>
      </c>
      <c r="H5" s="22">
        <f t="shared" si="0"/>
        <v>0</v>
      </c>
      <c r="I5" s="22">
        <f t="shared" si="0"/>
        <v>0</v>
      </c>
      <c r="J5" s="64">
        <f t="shared" si="0"/>
        <v>0</v>
      </c>
      <c r="K5" s="64">
        <f>SUM(K6:K8)</f>
        <v>0</v>
      </c>
    </row>
    <row r="6" spans="1:11" ht="13.15" customHeight="1">
      <c r="B6" s="27" t="s">
        <v>8</v>
      </c>
      <c r="C6" s="21">
        <v>0</v>
      </c>
      <c r="D6" s="21">
        <v>0</v>
      </c>
      <c r="E6" s="21">
        <f>+C6-D6</f>
        <v>0</v>
      </c>
      <c r="F6" s="21">
        <v>0</v>
      </c>
      <c r="G6" s="21">
        <v>0</v>
      </c>
      <c r="H6" s="21">
        <f>+F6-G6</f>
        <v>0</v>
      </c>
      <c r="I6" s="21">
        <f>+F6+C6</f>
        <v>0</v>
      </c>
      <c r="J6" s="21">
        <f>+G6+D6</f>
        <v>0</v>
      </c>
      <c r="K6" s="21">
        <f>+I6-J6</f>
        <v>0</v>
      </c>
    </row>
    <row r="7" spans="1:11" s="6" customFormat="1" ht="13.15" customHeight="1">
      <c r="B7" s="30" t="s">
        <v>9</v>
      </c>
      <c r="C7" s="19">
        <v>0</v>
      </c>
      <c r="D7" s="19">
        <v>0</v>
      </c>
      <c r="E7" s="19">
        <f t="shared" ref="E7:E45" si="1">+C7-D7</f>
        <v>0</v>
      </c>
      <c r="F7" s="19">
        <v>0</v>
      </c>
      <c r="G7" s="19">
        <v>0</v>
      </c>
      <c r="H7" s="19">
        <f t="shared" ref="H7:H8" si="2">+F7-G7</f>
        <v>0</v>
      </c>
      <c r="I7" s="19">
        <f t="shared" ref="I7:J45" si="3">+F7+C7</f>
        <v>0</v>
      </c>
      <c r="J7" s="19">
        <f t="shared" si="3"/>
        <v>0</v>
      </c>
      <c r="K7" s="19">
        <f t="shared" ref="K7:K8" si="4">+I7-J7</f>
        <v>0</v>
      </c>
    </row>
    <row r="8" spans="1:11" ht="13.15" customHeight="1">
      <c r="B8" s="27" t="s">
        <v>10</v>
      </c>
      <c r="C8" s="21">
        <v>0</v>
      </c>
      <c r="D8" s="21">
        <v>0</v>
      </c>
      <c r="E8" s="21">
        <f t="shared" si="1"/>
        <v>0</v>
      </c>
      <c r="F8" s="21">
        <v>0</v>
      </c>
      <c r="G8" s="21">
        <v>0</v>
      </c>
      <c r="H8" s="21">
        <f t="shared" si="2"/>
        <v>0</v>
      </c>
      <c r="I8" s="21">
        <f t="shared" si="3"/>
        <v>0</v>
      </c>
      <c r="J8" s="21">
        <f t="shared" si="3"/>
        <v>0</v>
      </c>
      <c r="K8" s="21">
        <f t="shared" si="4"/>
        <v>0</v>
      </c>
    </row>
    <row r="9" spans="1:11" s="17" customFormat="1" ht="13.15" customHeight="1">
      <c r="B9" s="45" t="s">
        <v>11</v>
      </c>
      <c r="C9" s="22">
        <f t="shared" ref="C9:H9" si="5">SUM(C10:C27)</f>
        <v>88311794</v>
      </c>
      <c r="D9" s="22">
        <f t="shared" si="5"/>
        <v>100690873</v>
      </c>
      <c r="E9" s="22">
        <f t="shared" si="5"/>
        <v>-12379079</v>
      </c>
      <c r="F9" s="22">
        <f t="shared" si="5"/>
        <v>11946751</v>
      </c>
      <c r="G9" s="22">
        <f t="shared" si="5"/>
        <v>-459328</v>
      </c>
      <c r="H9" s="22">
        <f t="shared" si="5"/>
        <v>12406079</v>
      </c>
      <c r="I9" s="22">
        <f t="shared" si="3"/>
        <v>100258545</v>
      </c>
      <c r="J9" s="22">
        <f t="shared" si="3"/>
        <v>100231545</v>
      </c>
      <c r="K9" s="22">
        <f>SUM(K10:K27)</f>
        <v>27000</v>
      </c>
    </row>
    <row r="10" spans="1:11" ht="13.15" customHeight="1">
      <c r="B10" s="27" t="s">
        <v>12</v>
      </c>
      <c r="C10" s="21">
        <v>0</v>
      </c>
      <c r="D10" s="21">
        <v>0</v>
      </c>
      <c r="E10" s="21">
        <f t="shared" si="1"/>
        <v>0</v>
      </c>
      <c r="F10" s="21">
        <v>0</v>
      </c>
      <c r="G10" s="21">
        <v>0</v>
      </c>
      <c r="H10" s="21">
        <f t="shared" ref="H10:H45" si="6">+F10-G10</f>
        <v>0</v>
      </c>
      <c r="I10" s="21">
        <f t="shared" si="3"/>
        <v>0</v>
      </c>
      <c r="J10" s="21">
        <f t="shared" si="3"/>
        <v>0</v>
      </c>
      <c r="K10" s="21">
        <f t="shared" ref="K10:K27" si="7">+I10-J10</f>
        <v>0</v>
      </c>
    </row>
    <row r="11" spans="1:11" s="6" customFormat="1" ht="13.15" customHeight="1">
      <c r="B11" s="30" t="s">
        <v>13</v>
      </c>
      <c r="C11" s="19">
        <v>0</v>
      </c>
      <c r="D11" s="19">
        <v>0</v>
      </c>
      <c r="E11" s="19">
        <f t="shared" si="1"/>
        <v>0</v>
      </c>
      <c r="F11" s="19">
        <v>0</v>
      </c>
      <c r="G11" s="19">
        <v>0</v>
      </c>
      <c r="H11" s="19">
        <f t="shared" si="6"/>
        <v>0</v>
      </c>
      <c r="I11" s="19">
        <f t="shared" si="3"/>
        <v>0</v>
      </c>
      <c r="J11" s="19">
        <f t="shared" si="3"/>
        <v>0</v>
      </c>
      <c r="K11" s="19">
        <f t="shared" si="7"/>
        <v>0</v>
      </c>
    </row>
    <row r="12" spans="1:11" ht="13.15" customHeight="1">
      <c r="B12" s="27" t="s">
        <v>14</v>
      </c>
      <c r="C12" s="21">
        <v>0</v>
      </c>
      <c r="D12" s="21">
        <v>0</v>
      </c>
      <c r="E12" s="21">
        <f t="shared" si="1"/>
        <v>0</v>
      </c>
      <c r="F12" s="21">
        <v>0</v>
      </c>
      <c r="G12" s="21">
        <v>0</v>
      </c>
      <c r="H12" s="21">
        <f t="shared" si="6"/>
        <v>0</v>
      </c>
      <c r="I12" s="21">
        <f t="shared" si="3"/>
        <v>0</v>
      </c>
      <c r="J12" s="21">
        <f t="shared" si="3"/>
        <v>0</v>
      </c>
      <c r="K12" s="21">
        <f t="shared" si="7"/>
        <v>0</v>
      </c>
    </row>
    <row r="13" spans="1:11" s="6" customFormat="1" ht="13.15" customHeight="1">
      <c r="B13" s="30" t="s">
        <v>15</v>
      </c>
      <c r="C13" s="19">
        <v>0</v>
      </c>
      <c r="D13" s="19">
        <v>0</v>
      </c>
      <c r="E13" s="19">
        <f t="shared" si="1"/>
        <v>0</v>
      </c>
      <c r="F13" s="19">
        <v>0</v>
      </c>
      <c r="G13" s="19">
        <v>0</v>
      </c>
      <c r="H13" s="19">
        <f>+F13-G13</f>
        <v>0</v>
      </c>
      <c r="I13" s="19">
        <f t="shared" si="3"/>
        <v>0</v>
      </c>
      <c r="J13" s="19">
        <f t="shared" si="3"/>
        <v>0</v>
      </c>
      <c r="K13" s="19">
        <f t="shared" si="7"/>
        <v>0</v>
      </c>
    </row>
    <row r="14" spans="1:11" ht="13.15" customHeight="1">
      <c r="B14" s="27" t="s">
        <v>16</v>
      </c>
      <c r="C14" s="21">
        <v>0</v>
      </c>
      <c r="D14" s="21">
        <v>11264321</v>
      </c>
      <c r="E14" s="21">
        <f t="shared" si="1"/>
        <v>-11264321</v>
      </c>
      <c r="F14" s="21">
        <v>0</v>
      </c>
      <c r="G14" s="21">
        <v>-11264321</v>
      </c>
      <c r="H14" s="21">
        <f t="shared" si="6"/>
        <v>11264321</v>
      </c>
      <c r="I14" s="21">
        <f t="shared" si="3"/>
        <v>0</v>
      </c>
      <c r="J14" s="21">
        <f t="shared" si="3"/>
        <v>0</v>
      </c>
      <c r="K14" s="21">
        <f t="shared" si="7"/>
        <v>0</v>
      </c>
    </row>
    <row r="15" spans="1:11" s="6" customFormat="1" ht="13.15" customHeight="1">
      <c r="B15" s="30" t="s">
        <v>17</v>
      </c>
      <c r="C15" s="19">
        <v>0</v>
      </c>
      <c r="D15" s="19">
        <v>0</v>
      </c>
      <c r="E15" s="19">
        <f t="shared" si="1"/>
        <v>0</v>
      </c>
      <c r="F15" s="19">
        <v>0</v>
      </c>
      <c r="G15" s="19">
        <v>0</v>
      </c>
      <c r="H15" s="19">
        <f t="shared" si="6"/>
        <v>0</v>
      </c>
      <c r="I15" s="19">
        <f t="shared" si="3"/>
        <v>0</v>
      </c>
      <c r="J15" s="19">
        <f t="shared" si="3"/>
        <v>0</v>
      </c>
      <c r="K15" s="19">
        <f t="shared" si="7"/>
        <v>0</v>
      </c>
    </row>
    <row r="16" spans="1:11" ht="13.15" customHeight="1">
      <c r="B16" s="27" t="s">
        <v>18</v>
      </c>
      <c r="C16" s="21">
        <v>4427487</v>
      </c>
      <c r="D16" s="21">
        <v>1093080</v>
      </c>
      <c r="E16" s="21">
        <f t="shared" si="1"/>
        <v>3334407</v>
      </c>
      <c r="F16" s="21">
        <v>0</v>
      </c>
      <c r="G16" s="21">
        <v>3334407</v>
      </c>
      <c r="H16" s="21">
        <f t="shared" si="6"/>
        <v>-3334407</v>
      </c>
      <c r="I16" s="21">
        <f t="shared" si="3"/>
        <v>4427487</v>
      </c>
      <c r="J16" s="21">
        <f t="shared" si="3"/>
        <v>4427487</v>
      </c>
      <c r="K16" s="21">
        <f t="shared" si="7"/>
        <v>0</v>
      </c>
    </row>
    <row r="17" spans="2:11" s="6" customFormat="1" ht="13.15" customHeight="1">
      <c r="B17" s="30" t="s">
        <v>19</v>
      </c>
      <c r="C17" s="19">
        <v>3813853</v>
      </c>
      <c r="D17" s="19">
        <v>0</v>
      </c>
      <c r="E17" s="19">
        <f t="shared" si="1"/>
        <v>3813853</v>
      </c>
      <c r="F17" s="19">
        <v>0</v>
      </c>
      <c r="G17" s="19">
        <v>3813853</v>
      </c>
      <c r="H17" s="19">
        <f t="shared" si="6"/>
        <v>-3813853</v>
      </c>
      <c r="I17" s="19">
        <f t="shared" si="3"/>
        <v>3813853</v>
      </c>
      <c r="J17" s="19">
        <f t="shared" si="3"/>
        <v>3813853</v>
      </c>
      <c r="K17" s="19">
        <f t="shared" si="7"/>
        <v>0</v>
      </c>
    </row>
    <row r="18" spans="2:11" ht="13.15" customHeight="1">
      <c r="B18" s="27" t="s">
        <v>20</v>
      </c>
      <c r="C18" s="21">
        <v>15318754</v>
      </c>
      <c r="D18" s="21">
        <v>15291754</v>
      </c>
      <c r="E18" s="21">
        <f t="shared" si="1"/>
        <v>27000</v>
      </c>
      <c r="F18" s="21">
        <v>0</v>
      </c>
      <c r="G18" s="21">
        <v>0</v>
      </c>
      <c r="H18" s="21">
        <f t="shared" si="6"/>
        <v>0</v>
      </c>
      <c r="I18" s="21">
        <f t="shared" si="3"/>
        <v>15318754</v>
      </c>
      <c r="J18" s="21">
        <f t="shared" si="3"/>
        <v>15291754</v>
      </c>
      <c r="K18" s="21">
        <f t="shared" si="7"/>
        <v>27000</v>
      </c>
    </row>
    <row r="19" spans="2:11" s="6" customFormat="1" ht="13.15" customHeight="1">
      <c r="B19" s="30" t="s">
        <v>21</v>
      </c>
      <c r="C19" s="19">
        <v>3798046</v>
      </c>
      <c r="D19" s="19">
        <v>0</v>
      </c>
      <c r="E19" s="19">
        <f t="shared" si="1"/>
        <v>3798046</v>
      </c>
      <c r="F19" s="19">
        <v>-141313</v>
      </c>
      <c r="G19" s="19">
        <v>3656733</v>
      </c>
      <c r="H19" s="19">
        <f t="shared" si="6"/>
        <v>-3798046</v>
      </c>
      <c r="I19" s="19">
        <f t="shared" si="3"/>
        <v>3656733</v>
      </c>
      <c r="J19" s="19">
        <f t="shared" si="3"/>
        <v>3656733</v>
      </c>
      <c r="K19" s="25">
        <f t="shared" si="7"/>
        <v>0</v>
      </c>
    </row>
    <row r="20" spans="2:11" ht="13.15" customHeight="1">
      <c r="B20" s="27" t="s">
        <v>22</v>
      </c>
      <c r="C20" s="21">
        <v>0</v>
      </c>
      <c r="D20" s="21">
        <v>0</v>
      </c>
      <c r="E20" s="21">
        <f t="shared" si="1"/>
        <v>0</v>
      </c>
      <c r="F20" s="21">
        <v>0</v>
      </c>
      <c r="G20" s="21">
        <v>0</v>
      </c>
      <c r="H20" s="21">
        <f t="shared" si="6"/>
        <v>0</v>
      </c>
      <c r="I20" s="21">
        <f t="shared" si="3"/>
        <v>0</v>
      </c>
      <c r="J20" s="21">
        <f t="shared" si="3"/>
        <v>0</v>
      </c>
      <c r="K20" s="26">
        <f t="shared" si="7"/>
        <v>0</v>
      </c>
    </row>
    <row r="21" spans="2:11" s="6" customFormat="1" ht="13.15" customHeight="1">
      <c r="B21" s="30" t="s">
        <v>23</v>
      </c>
      <c r="C21" s="19">
        <v>60900713</v>
      </c>
      <c r="D21" s="19">
        <v>72988777</v>
      </c>
      <c r="E21" s="19">
        <f t="shared" si="1"/>
        <v>-12088064</v>
      </c>
      <c r="F21" s="19">
        <v>12088064</v>
      </c>
      <c r="G21" s="19">
        <v>0</v>
      </c>
      <c r="H21" s="19">
        <f t="shared" si="6"/>
        <v>12088064</v>
      </c>
      <c r="I21" s="19">
        <f t="shared" si="3"/>
        <v>72988777</v>
      </c>
      <c r="J21" s="19">
        <f t="shared" si="3"/>
        <v>72988777</v>
      </c>
      <c r="K21" s="25">
        <f t="shared" si="7"/>
        <v>0</v>
      </c>
    </row>
    <row r="22" spans="2:11" ht="13.15" customHeight="1">
      <c r="B22" s="27" t="s">
        <v>24</v>
      </c>
      <c r="C22" s="21">
        <v>52941</v>
      </c>
      <c r="D22" s="21">
        <v>52941</v>
      </c>
      <c r="E22" s="21">
        <f t="shared" si="1"/>
        <v>0</v>
      </c>
      <c r="F22" s="21">
        <v>0</v>
      </c>
      <c r="G22" s="21">
        <v>0</v>
      </c>
      <c r="H22" s="21">
        <f t="shared" si="6"/>
        <v>0</v>
      </c>
      <c r="I22" s="21">
        <f t="shared" si="3"/>
        <v>52941</v>
      </c>
      <c r="J22" s="21">
        <f t="shared" si="3"/>
        <v>52941</v>
      </c>
      <c r="K22" s="26">
        <f t="shared" si="7"/>
        <v>0</v>
      </c>
    </row>
    <row r="23" spans="2:11" s="6" customFormat="1" ht="13.15" customHeight="1">
      <c r="B23" s="30" t="s">
        <v>25</v>
      </c>
      <c r="C23" s="19">
        <v>0</v>
      </c>
      <c r="D23" s="19">
        <v>0</v>
      </c>
      <c r="E23" s="19">
        <f t="shared" si="1"/>
        <v>0</v>
      </c>
      <c r="F23" s="19">
        <v>0</v>
      </c>
      <c r="G23" s="19">
        <v>0</v>
      </c>
      <c r="H23" s="19">
        <f t="shared" si="6"/>
        <v>0</v>
      </c>
      <c r="I23" s="19">
        <f t="shared" si="3"/>
        <v>0</v>
      </c>
      <c r="J23" s="19">
        <f t="shared" si="3"/>
        <v>0</v>
      </c>
      <c r="K23" s="25">
        <f t="shared" si="7"/>
        <v>0</v>
      </c>
    </row>
    <row r="24" spans="2:11" ht="13.15" customHeight="1">
      <c r="B24" s="27" t="s">
        <v>26</v>
      </c>
      <c r="C24" s="21">
        <v>0</v>
      </c>
      <c r="D24" s="21">
        <v>0</v>
      </c>
      <c r="E24" s="21">
        <f t="shared" si="1"/>
        <v>0</v>
      </c>
      <c r="F24" s="21">
        <v>0</v>
      </c>
      <c r="G24" s="21">
        <v>0</v>
      </c>
      <c r="H24" s="21">
        <f t="shared" si="6"/>
        <v>0</v>
      </c>
      <c r="I24" s="21">
        <f t="shared" si="3"/>
        <v>0</v>
      </c>
      <c r="J24" s="21">
        <f t="shared" si="3"/>
        <v>0</v>
      </c>
      <c r="K24" s="26">
        <f t="shared" si="7"/>
        <v>0</v>
      </c>
    </row>
    <row r="25" spans="2:11" s="6" customFormat="1" ht="13.15" customHeight="1">
      <c r="B25" s="30" t="s">
        <v>27</v>
      </c>
      <c r="C25" s="19">
        <v>0</v>
      </c>
      <c r="D25" s="19">
        <v>0</v>
      </c>
      <c r="E25" s="19">
        <f t="shared" si="1"/>
        <v>0</v>
      </c>
      <c r="F25" s="19">
        <v>0</v>
      </c>
      <c r="G25" s="19">
        <v>0</v>
      </c>
      <c r="H25" s="19">
        <f t="shared" si="6"/>
        <v>0</v>
      </c>
      <c r="I25" s="19">
        <f t="shared" si="3"/>
        <v>0</v>
      </c>
      <c r="J25" s="19">
        <f t="shared" si="3"/>
        <v>0</v>
      </c>
      <c r="K25" s="25">
        <f t="shared" si="7"/>
        <v>0</v>
      </c>
    </row>
    <row r="26" spans="2:11" ht="13.15" customHeight="1">
      <c r="B26" s="27" t="s">
        <v>28</v>
      </c>
      <c r="C26" s="21">
        <v>0</v>
      </c>
      <c r="D26" s="21">
        <v>0</v>
      </c>
      <c r="E26" s="21">
        <f t="shared" si="1"/>
        <v>0</v>
      </c>
      <c r="F26" s="21">
        <v>0</v>
      </c>
      <c r="G26" s="21">
        <v>0</v>
      </c>
      <c r="H26" s="21">
        <f t="shared" si="6"/>
        <v>0</v>
      </c>
      <c r="I26" s="21">
        <f t="shared" si="3"/>
        <v>0</v>
      </c>
      <c r="J26" s="21">
        <f t="shared" si="3"/>
        <v>0</v>
      </c>
      <c r="K26" s="26">
        <f t="shared" si="7"/>
        <v>0</v>
      </c>
    </row>
    <row r="27" spans="2:11" s="6" customFormat="1" ht="13.15" customHeight="1">
      <c r="B27" s="30" t="s">
        <v>29</v>
      </c>
      <c r="C27" s="19">
        <v>0</v>
      </c>
      <c r="D27" s="19">
        <v>0</v>
      </c>
      <c r="E27" s="19">
        <f t="shared" si="1"/>
        <v>0</v>
      </c>
      <c r="F27" s="19">
        <v>0</v>
      </c>
      <c r="G27" s="19">
        <v>0</v>
      </c>
      <c r="H27" s="19">
        <f t="shared" si="6"/>
        <v>0</v>
      </c>
      <c r="I27" s="19">
        <f t="shared" si="3"/>
        <v>0</v>
      </c>
      <c r="J27" s="19">
        <f t="shared" si="3"/>
        <v>0</v>
      </c>
      <c r="K27" s="25">
        <f t="shared" si="7"/>
        <v>0</v>
      </c>
    </row>
    <row r="28" spans="2:11" s="17" customFormat="1" ht="13.15" customHeight="1">
      <c r="B28" s="45" t="s">
        <v>30</v>
      </c>
      <c r="C28" s="22">
        <f t="shared" ref="C28:H28" si="8">SUM(C29:C36)</f>
        <v>0</v>
      </c>
      <c r="D28" s="22">
        <f t="shared" si="8"/>
        <v>0</v>
      </c>
      <c r="E28" s="22">
        <f t="shared" si="8"/>
        <v>0</v>
      </c>
      <c r="F28" s="22">
        <f t="shared" si="8"/>
        <v>0</v>
      </c>
      <c r="G28" s="22">
        <f t="shared" si="8"/>
        <v>0</v>
      </c>
      <c r="H28" s="22">
        <f t="shared" si="8"/>
        <v>0</v>
      </c>
      <c r="I28" s="22">
        <f t="shared" si="3"/>
        <v>0</v>
      </c>
      <c r="J28" s="22">
        <f t="shared" si="3"/>
        <v>0</v>
      </c>
      <c r="K28" s="24">
        <f>SUM(K29:K36)</f>
        <v>0</v>
      </c>
    </row>
    <row r="29" spans="2:11" ht="13.15" customHeight="1">
      <c r="B29" s="27" t="s">
        <v>31</v>
      </c>
      <c r="C29" s="21">
        <v>0</v>
      </c>
      <c r="D29" s="21">
        <v>0</v>
      </c>
      <c r="E29" s="21">
        <f t="shared" si="1"/>
        <v>0</v>
      </c>
      <c r="F29" s="21">
        <v>0</v>
      </c>
      <c r="G29" s="21">
        <v>0</v>
      </c>
      <c r="H29" s="21">
        <f t="shared" si="6"/>
        <v>0</v>
      </c>
      <c r="I29" s="21">
        <f t="shared" si="3"/>
        <v>0</v>
      </c>
      <c r="J29" s="21">
        <f t="shared" si="3"/>
        <v>0</v>
      </c>
      <c r="K29" s="26">
        <f t="shared" ref="K29:K36" si="9">+I29-J29</f>
        <v>0</v>
      </c>
    </row>
    <row r="30" spans="2:11" s="6" customFormat="1" ht="13.15" customHeight="1">
      <c r="B30" s="30" t="s">
        <v>32</v>
      </c>
      <c r="C30" s="19">
        <v>0</v>
      </c>
      <c r="D30" s="19">
        <v>0</v>
      </c>
      <c r="E30" s="19">
        <f t="shared" si="1"/>
        <v>0</v>
      </c>
      <c r="F30" s="19">
        <v>0</v>
      </c>
      <c r="G30" s="19">
        <v>0</v>
      </c>
      <c r="H30" s="19">
        <f t="shared" si="6"/>
        <v>0</v>
      </c>
      <c r="I30" s="19">
        <f t="shared" si="3"/>
        <v>0</v>
      </c>
      <c r="J30" s="19">
        <f t="shared" si="3"/>
        <v>0</v>
      </c>
      <c r="K30" s="25">
        <f t="shared" si="9"/>
        <v>0</v>
      </c>
    </row>
    <row r="31" spans="2:11" ht="13.15" customHeight="1">
      <c r="B31" s="27" t="s">
        <v>33</v>
      </c>
      <c r="C31" s="21">
        <v>0</v>
      </c>
      <c r="D31" s="21">
        <v>0</v>
      </c>
      <c r="E31" s="21">
        <f t="shared" si="1"/>
        <v>0</v>
      </c>
      <c r="F31" s="21">
        <v>0</v>
      </c>
      <c r="G31" s="21">
        <v>0</v>
      </c>
      <c r="H31" s="21">
        <f t="shared" si="6"/>
        <v>0</v>
      </c>
      <c r="I31" s="21">
        <f t="shared" si="3"/>
        <v>0</v>
      </c>
      <c r="J31" s="21">
        <f t="shared" si="3"/>
        <v>0</v>
      </c>
      <c r="K31" s="26">
        <f t="shared" si="9"/>
        <v>0</v>
      </c>
    </row>
    <row r="32" spans="2:11" s="6" customFormat="1" ht="13.15" customHeight="1">
      <c r="B32" s="30" t="s">
        <v>34</v>
      </c>
      <c r="C32" s="19">
        <v>0</v>
      </c>
      <c r="D32" s="19">
        <v>0</v>
      </c>
      <c r="E32" s="19">
        <f t="shared" si="1"/>
        <v>0</v>
      </c>
      <c r="F32" s="19">
        <v>0</v>
      </c>
      <c r="G32" s="19">
        <v>0</v>
      </c>
      <c r="H32" s="19">
        <f t="shared" si="6"/>
        <v>0</v>
      </c>
      <c r="I32" s="19">
        <f t="shared" si="3"/>
        <v>0</v>
      </c>
      <c r="J32" s="19">
        <f t="shared" si="3"/>
        <v>0</v>
      </c>
      <c r="K32" s="25">
        <f t="shared" si="9"/>
        <v>0</v>
      </c>
    </row>
    <row r="33" spans="2:11" ht="13.15" customHeight="1">
      <c r="B33" s="27" t="s">
        <v>35</v>
      </c>
      <c r="C33" s="21">
        <v>0</v>
      </c>
      <c r="D33" s="21">
        <v>0</v>
      </c>
      <c r="E33" s="21">
        <f t="shared" si="1"/>
        <v>0</v>
      </c>
      <c r="F33" s="21">
        <v>0</v>
      </c>
      <c r="G33" s="21">
        <v>0</v>
      </c>
      <c r="H33" s="21">
        <f t="shared" si="6"/>
        <v>0</v>
      </c>
      <c r="I33" s="21">
        <f t="shared" si="3"/>
        <v>0</v>
      </c>
      <c r="J33" s="21">
        <f t="shared" si="3"/>
        <v>0</v>
      </c>
      <c r="K33" s="26">
        <f t="shared" si="9"/>
        <v>0</v>
      </c>
    </row>
    <row r="34" spans="2:11" s="6" customFormat="1" ht="13.15" customHeight="1">
      <c r="B34" s="30" t="s">
        <v>36</v>
      </c>
      <c r="C34" s="19">
        <v>0</v>
      </c>
      <c r="D34" s="19">
        <v>0</v>
      </c>
      <c r="E34" s="19">
        <f t="shared" si="1"/>
        <v>0</v>
      </c>
      <c r="F34" s="19">
        <v>0</v>
      </c>
      <c r="G34" s="19">
        <v>0</v>
      </c>
      <c r="H34" s="19">
        <f t="shared" si="6"/>
        <v>0</v>
      </c>
      <c r="I34" s="19">
        <f t="shared" si="3"/>
        <v>0</v>
      </c>
      <c r="J34" s="19">
        <f t="shared" si="3"/>
        <v>0</v>
      </c>
      <c r="K34" s="25">
        <f t="shared" si="9"/>
        <v>0</v>
      </c>
    </row>
    <row r="35" spans="2:11" ht="13.15" customHeight="1">
      <c r="B35" s="27" t="s">
        <v>37</v>
      </c>
      <c r="C35" s="21">
        <v>0</v>
      </c>
      <c r="D35" s="21">
        <v>0</v>
      </c>
      <c r="E35" s="21">
        <f t="shared" si="1"/>
        <v>0</v>
      </c>
      <c r="F35" s="21">
        <v>0</v>
      </c>
      <c r="G35" s="21">
        <v>0</v>
      </c>
      <c r="H35" s="21">
        <f t="shared" si="6"/>
        <v>0</v>
      </c>
      <c r="I35" s="21">
        <f t="shared" si="3"/>
        <v>0</v>
      </c>
      <c r="J35" s="21">
        <f t="shared" si="3"/>
        <v>0</v>
      </c>
      <c r="K35" s="26">
        <f t="shared" si="9"/>
        <v>0</v>
      </c>
    </row>
    <row r="36" spans="2:11" s="6" customFormat="1" ht="13.15" customHeight="1">
      <c r="B36" s="30" t="s">
        <v>29</v>
      </c>
      <c r="C36" s="19">
        <v>0</v>
      </c>
      <c r="D36" s="19">
        <v>0</v>
      </c>
      <c r="E36" s="19">
        <f t="shared" si="1"/>
        <v>0</v>
      </c>
      <c r="F36" s="19">
        <v>0</v>
      </c>
      <c r="G36" s="19">
        <v>0</v>
      </c>
      <c r="H36" s="19">
        <f t="shared" si="6"/>
        <v>0</v>
      </c>
      <c r="I36" s="19">
        <f t="shared" si="3"/>
        <v>0</v>
      </c>
      <c r="J36" s="19">
        <f t="shared" si="3"/>
        <v>0</v>
      </c>
      <c r="K36" s="25">
        <f t="shared" si="9"/>
        <v>0</v>
      </c>
    </row>
    <row r="37" spans="2:11" s="17" customFormat="1" ht="13.15" customHeight="1">
      <c r="B37" s="45" t="s">
        <v>38</v>
      </c>
      <c r="C37" s="22">
        <f t="shared" ref="C37:H37" si="10">+SUM(C38:C39)</f>
        <v>0</v>
      </c>
      <c r="D37" s="22">
        <f t="shared" si="10"/>
        <v>0</v>
      </c>
      <c r="E37" s="22">
        <f t="shared" si="10"/>
        <v>0</v>
      </c>
      <c r="F37" s="22">
        <f t="shared" si="10"/>
        <v>0</v>
      </c>
      <c r="G37" s="22">
        <f t="shared" si="10"/>
        <v>0</v>
      </c>
      <c r="H37" s="22">
        <f t="shared" si="10"/>
        <v>0</v>
      </c>
      <c r="I37" s="22">
        <f t="shared" si="3"/>
        <v>0</v>
      </c>
      <c r="J37" s="22">
        <f t="shared" si="3"/>
        <v>0</v>
      </c>
      <c r="K37" s="24">
        <f>+SUM(K38:K39)</f>
        <v>0</v>
      </c>
    </row>
    <row r="38" spans="2:11" ht="13.15" customHeight="1">
      <c r="B38" s="27" t="s">
        <v>39</v>
      </c>
      <c r="C38" s="21">
        <v>0</v>
      </c>
      <c r="D38" s="21">
        <v>0</v>
      </c>
      <c r="E38" s="21">
        <f t="shared" si="1"/>
        <v>0</v>
      </c>
      <c r="F38" s="21">
        <v>0</v>
      </c>
      <c r="G38" s="21">
        <v>0</v>
      </c>
      <c r="H38" s="21">
        <f t="shared" si="6"/>
        <v>0</v>
      </c>
      <c r="I38" s="21">
        <f t="shared" si="3"/>
        <v>0</v>
      </c>
      <c r="J38" s="21">
        <f t="shared" si="3"/>
        <v>0</v>
      </c>
      <c r="K38" s="26">
        <f t="shared" ref="K38:K39" si="11">+I38-J38</f>
        <v>0</v>
      </c>
    </row>
    <row r="39" spans="2:11" s="6" customFormat="1" ht="13.15" customHeight="1">
      <c r="B39" s="30" t="s">
        <v>40</v>
      </c>
      <c r="C39" s="19">
        <v>0</v>
      </c>
      <c r="D39" s="19">
        <v>0</v>
      </c>
      <c r="E39" s="19">
        <f t="shared" si="1"/>
        <v>0</v>
      </c>
      <c r="F39" s="19">
        <v>0</v>
      </c>
      <c r="G39" s="19">
        <v>0</v>
      </c>
      <c r="H39" s="19">
        <f t="shared" si="6"/>
        <v>0</v>
      </c>
      <c r="I39" s="19">
        <f t="shared" si="3"/>
        <v>0</v>
      </c>
      <c r="J39" s="19">
        <f t="shared" si="3"/>
        <v>0</v>
      </c>
      <c r="K39" s="25">
        <f t="shared" si="11"/>
        <v>0</v>
      </c>
    </row>
    <row r="40" spans="2:11" s="17" customFormat="1" ht="13.15" customHeight="1">
      <c r="B40" s="45" t="s">
        <v>41</v>
      </c>
      <c r="C40" s="22">
        <f t="shared" ref="C40:H40" si="12">SUM(C41:C42)</f>
        <v>0</v>
      </c>
      <c r="D40" s="22">
        <f t="shared" si="12"/>
        <v>0</v>
      </c>
      <c r="E40" s="22">
        <f t="shared" si="12"/>
        <v>0</v>
      </c>
      <c r="F40" s="22">
        <f t="shared" si="12"/>
        <v>0</v>
      </c>
      <c r="G40" s="22">
        <f t="shared" si="12"/>
        <v>0</v>
      </c>
      <c r="H40" s="22">
        <f t="shared" si="12"/>
        <v>0</v>
      </c>
      <c r="I40" s="22">
        <f t="shared" si="3"/>
        <v>0</v>
      </c>
      <c r="J40" s="22">
        <f t="shared" si="3"/>
        <v>0</v>
      </c>
      <c r="K40" s="24">
        <f>SUM(K41:K42)</f>
        <v>0</v>
      </c>
    </row>
    <row r="41" spans="2:11" ht="13.15" customHeight="1">
      <c r="B41" s="27" t="s">
        <v>42</v>
      </c>
      <c r="C41" s="21">
        <v>0</v>
      </c>
      <c r="D41" s="21">
        <v>0</v>
      </c>
      <c r="E41" s="21">
        <f t="shared" si="1"/>
        <v>0</v>
      </c>
      <c r="F41" s="21">
        <v>0</v>
      </c>
      <c r="G41" s="21">
        <v>0</v>
      </c>
      <c r="H41" s="21">
        <f t="shared" si="6"/>
        <v>0</v>
      </c>
      <c r="I41" s="21">
        <f t="shared" si="3"/>
        <v>0</v>
      </c>
      <c r="J41" s="21">
        <f t="shared" si="3"/>
        <v>0</v>
      </c>
      <c r="K41" s="26">
        <f t="shared" ref="K41:K42" si="13">+I41-J41</f>
        <v>0</v>
      </c>
    </row>
    <row r="42" spans="2:11" s="6" customFormat="1" ht="13.15" customHeight="1">
      <c r="B42" s="30" t="s">
        <v>29</v>
      </c>
      <c r="C42" s="19">
        <v>0</v>
      </c>
      <c r="D42" s="19">
        <v>0</v>
      </c>
      <c r="E42" s="19">
        <f t="shared" si="1"/>
        <v>0</v>
      </c>
      <c r="F42" s="19">
        <v>0</v>
      </c>
      <c r="G42" s="19">
        <v>0</v>
      </c>
      <c r="H42" s="19">
        <f t="shared" si="6"/>
        <v>0</v>
      </c>
      <c r="I42" s="19">
        <f t="shared" si="3"/>
        <v>0</v>
      </c>
      <c r="J42" s="19">
        <f t="shared" si="3"/>
        <v>0</v>
      </c>
      <c r="K42" s="25">
        <f t="shared" si="13"/>
        <v>0</v>
      </c>
    </row>
    <row r="43" spans="2:11" s="17" customFormat="1" ht="13.15" customHeight="1">
      <c r="B43" s="45" t="s">
        <v>43</v>
      </c>
      <c r="C43" s="22">
        <f t="shared" ref="C43:H43" si="14">SUM(C44:C45)</f>
        <v>232935000</v>
      </c>
      <c r="D43" s="22">
        <f t="shared" si="14"/>
        <v>232935000</v>
      </c>
      <c r="E43" s="22">
        <f t="shared" si="14"/>
        <v>0</v>
      </c>
      <c r="F43" s="22">
        <f t="shared" si="14"/>
        <v>0</v>
      </c>
      <c r="G43" s="22">
        <f t="shared" si="14"/>
        <v>0</v>
      </c>
      <c r="H43" s="22">
        <f t="shared" si="14"/>
        <v>0</v>
      </c>
      <c r="I43" s="22">
        <f t="shared" si="3"/>
        <v>232935000</v>
      </c>
      <c r="J43" s="22">
        <f t="shared" si="3"/>
        <v>232935000</v>
      </c>
      <c r="K43" s="24">
        <f>SUM(K44:K45)</f>
        <v>0</v>
      </c>
    </row>
    <row r="44" spans="2:11" ht="13.15" customHeight="1">
      <c r="B44" s="27" t="s">
        <v>44</v>
      </c>
      <c r="C44" s="21">
        <v>107935000</v>
      </c>
      <c r="D44" s="21">
        <f>107935000</f>
        <v>107935000</v>
      </c>
      <c r="E44" s="21">
        <f t="shared" si="1"/>
        <v>0</v>
      </c>
      <c r="F44" s="21">
        <v>0</v>
      </c>
      <c r="G44" s="21"/>
      <c r="H44" s="21">
        <f t="shared" si="6"/>
        <v>0</v>
      </c>
      <c r="I44" s="21">
        <f t="shared" si="3"/>
        <v>107935000</v>
      </c>
      <c r="J44" s="21">
        <f t="shared" si="3"/>
        <v>107935000</v>
      </c>
      <c r="K44" s="26">
        <f t="shared" ref="K44:K45" si="15">+I44-J44</f>
        <v>0</v>
      </c>
    </row>
    <row r="45" spans="2:11" s="6" customFormat="1" ht="13.15" customHeight="1">
      <c r="B45" s="30" t="s">
        <v>45</v>
      </c>
      <c r="C45" s="19">
        <v>125000000</v>
      </c>
      <c r="D45" s="19">
        <v>125000000</v>
      </c>
      <c r="E45" s="19">
        <f t="shared" si="1"/>
        <v>0</v>
      </c>
      <c r="F45" s="19">
        <v>0</v>
      </c>
      <c r="G45" s="19">
        <v>0</v>
      </c>
      <c r="H45" s="19">
        <f t="shared" si="6"/>
        <v>0</v>
      </c>
      <c r="I45" s="19">
        <f t="shared" si="3"/>
        <v>125000000</v>
      </c>
      <c r="J45" s="19">
        <f t="shared" si="3"/>
        <v>125000000</v>
      </c>
      <c r="K45" s="25">
        <f t="shared" si="15"/>
        <v>0</v>
      </c>
    </row>
    <row r="46" spans="2:11" s="17" customFormat="1" ht="13.15" customHeight="1">
      <c r="B46" s="45" t="s">
        <v>46</v>
      </c>
      <c r="C46" s="22">
        <f t="shared" ref="C46:H46" si="16">SUM(C47:C49)</f>
        <v>67493455</v>
      </c>
      <c r="D46" s="22">
        <f t="shared" si="16"/>
        <v>69326533</v>
      </c>
      <c r="E46" s="22">
        <f t="shared" si="16"/>
        <v>-1833078</v>
      </c>
      <c r="F46" s="22">
        <f t="shared" si="16"/>
        <v>1833078</v>
      </c>
      <c r="G46" s="22">
        <f t="shared" si="16"/>
        <v>0</v>
      </c>
      <c r="H46" s="22">
        <f t="shared" si="16"/>
        <v>1833078</v>
      </c>
      <c r="I46" s="22">
        <f t="shared" ref="I46:I49" si="17">+F46+C46</f>
        <v>69326533</v>
      </c>
      <c r="J46" s="22">
        <f t="shared" ref="J46:J49" si="18">+G46+D46</f>
        <v>69326533</v>
      </c>
      <c r="K46" s="22">
        <f>SUM(K47:K49)</f>
        <v>0</v>
      </c>
    </row>
    <row r="47" spans="2:11" ht="13.15" customHeight="1">
      <c r="B47" s="27" t="s">
        <v>47</v>
      </c>
      <c r="C47" s="21">
        <v>51990785</v>
      </c>
      <c r="D47" s="21">
        <v>53402834</v>
      </c>
      <c r="E47" s="21">
        <f t="shared" ref="E47:E49" si="19">+C47-D47</f>
        <v>-1412049</v>
      </c>
      <c r="F47" s="21">
        <v>1412049</v>
      </c>
      <c r="G47" s="21">
        <v>0</v>
      </c>
      <c r="H47" s="21">
        <f t="shared" ref="H47:H49" si="20">+F47-G47</f>
        <v>1412049</v>
      </c>
      <c r="I47" s="21">
        <f t="shared" si="17"/>
        <v>53402834</v>
      </c>
      <c r="J47" s="21">
        <f t="shared" si="18"/>
        <v>53402834</v>
      </c>
      <c r="K47" s="26">
        <f t="shared" ref="K47:K49" si="21">+I47-J47</f>
        <v>0</v>
      </c>
    </row>
    <row r="48" spans="2:11" s="6" customFormat="1" ht="13.15" customHeight="1">
      <c r="B48" s="30" t="s">
        <v>48</v>
      </c>
      <c r="C48" s="19">
        <v>15502670</v>
      </c>
      <c r="D48" s="19">
        <v>15923699</v>
      </c>
      <c r="E48" s="19">
        <f t="shared" si="19"/>
        <v>-421029</v>
      </c>
      <c r="F48" s="19">
        <v>421029</v>
      </c>
      <c r="G48" s="19">
        <v>0</v>
      </c>
      <c r="H48" s="19">
        <f t="shared" si="20"/>
        <v>421029</v>
      </c>
      <c r="I48" s="19">
        <f t="shared" si="17"/>
        <v>15923699</v>
      </c>
      <c r="J48" s="19">
        <f t="shared" si="18"/>
        <v>15923699</v>
      </c>
      <c r="K48" s="25">
        <f t="shared" si="21"/>
        <v>0</v>
      </c>
    </row>
    <row r="49" spans="2:11" ht="13.15" customHeight="1">
      <c r="B49" s="27" t="s">
        <v>40</v>
      </c>
      <c r="C49" s="21">
        <v>0</v>
      </c>
      <c r="D49" s="21">
        <v>0</v>
      </c>
      <c r="E49" s="21">
        <f t="shared" si="19"/>
        <v>0</v>
      </c>
      <c r="F49" s="21">
        <v>0</v>
      </c>
      <c r="G49" s="21">
        <v>0</v>
      </c>
      <c r="H49" s="21">
        <f t="shared" si="20"/>
        <v>0</v>
      </c>
      <c r="I49" s="21">
        <f t="shared" si="17"/>
        <v>0</v>
      </c>
      <c r="J49" s="21">
        <f t="shared" si="18"/>
        <v>0</v>
      </c>
      <c r="K49" s="26">
        <f t="shared" si="21"/>
        <v>0</v>
      </c>
    </row>
    <row r="50" spans="2:11" s="17" customFormat="1" ht="13.15" customHeight="1">
      <c r="B50" s="47" t="s">
        <v>49</v>
      </c>
      <c r="C50" s="23">
        <f>C5+C9+C28+C37+C40+C43+C46</f>
        <v>388740249</v>
      </c>
      <c r="D50" s="23">
        <f t="shared" ref="D50:K50" si="22">D5+D9+D28+D37+D40+D43+D46</f>
        <v>402952406</v>
      </c>
      <c r="E50" s="23">
        <f>E5+E9+E28+E37+E40+E43+E46</f>
        <v>-14212157</v>
      </c>
      <c r="F50" s="23">
        <f t="shared" si="22"/>
        <v>13779829</v>
      </c>
      <c r="G50" s="23">
        <f>G5+G9+G28+G37+G40+G43+G46</f>
        <v>-459328</v>
      </c>
      <c r="H50" s="23">
        <f t="shared" si="22"/>
        <v>14239157</v>
      </c>
      <c r="I50" s="23">
        <f t="shared" si="22"/>
        <v>402520078</v>
      </c>
      <c r="J50" s="23">
        <f t="shared" si="22"/>
        <v>402493078</v>
      </c>
      <c r="K50" s="23">
        <f t="shared" si="22"/>
        <v>27000</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50"/>
  <sheetViews>
    <sheetView showGridLines="0" zoomScale="110" zoomScaleNormal="110" workbookViewId="0">
      <pane ySplit="4" topLeftCell="A41"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23.85546875" style="9" customWidth="1"/>
    <col min="3" max="3" width="14.85546875" style="7" customWidth="1"/>
    <col min="4" max="4" width="16.140625" style="7" customWidth="1"/>
    <col min="5" max="5" width="13.42578125" style="7" customWidth="1"/>
    <col min="6" max="6" width="12.85546875" style="7" customWidth="1"/>
    <col min="7" max="7" width="17.140625" style="7" customWidth="1"/>
    <col min="8" max="8" width="14.42578125" style="7" customWidth="1"/>
    <col min="9" max="9" width="14.7109375" style="7" bestFit="1" customWidth="1"/>
    <col min="10" max="10" width="17.85546875" style="7" customWidth="1"/>
    <col min="11" max="11" width="18.7109375" style="7" customWidth="1"/>
    <col min="12" max="16384" width="11.5703125" style="5"/>
  </cols>
  <sheetData>
    <row r="1" spans="1:11" ht="13.15" customHeight="1">
      <c r="A1" s="5" t="s">
        <v>75</v>
      </c>
      <c r="B1" s="9" t="s">
        <v>72</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67" t="s">
        <v>7</v>
      </c>
      <c r="C5" s="22">
        <f t="shared" ref="C5:J5" si="0">SUM(C6:C8)</f>
        <v>106044632</v>
      </c>
      <c r="D5" s="64">
        <f t="shared" si="0"/>
        <v>106245869</v>
      </c>
      <c r="E5" s="22">
        <f t="shared" si="0"/>
        <v>-201237</v>
      </c>
      <c r="F5" s="22">
        <f t="shared" si="0"/>
        <v>15399585</v>
      </c>
      <c r="G5" s="64">
        <f t="shared" si="0"/>
        <v>0</v>
      </c>
      <c r="H5" s="22">
        <f>+SUM(H6:H8)</f>
        <v>15399585</v>
      </c>
      <c r="I5" s="22">
        <f t="shared" si="0"/>
        <v>121444217</v>
      </c>
      <c r="J5" s="64">
        <f t="shared" si="0"/>
        <v>106245869</v>
      </c>
      <c r="K5" s="64">
        <f>SUM(K6:K8)</f>
        <v>15198348</v>
      </c>
    </row>
    <row r="6" spans="1:11" ht="13.15" customHeight="1">
      <c r="B6" s="27" t="s">
        <v>8</v>
      </c>
      <c r="C6" s="21">
        <v>90146132</v>
      </c>
      <c r="D6" s="21">
        <v>83550869</v>
      </c>
      <c r="E6" s="21">
        <f>+C6-D6</f>
        <v>6595263</v>
      </c>
      <c r="F6" s="21">
        <v>15399585</v>
      </c>
      <c r="G6" s="21">
        <v>0</v>
      </c>
      <c r="H6" s="21">
        <f>+F6-G6</f>
        <v>15399585</v>
      </c>
      <c r="I6" s="21">
        <f>F6+C6</f>
        <v>105545717</v>
      </c>
      <c r="J6" s="21">
        <f>G6+D6</f>
        <v>83550869</v>
      </c>
      <c r="K6" s="21">
        <f>+I6-J6</f>
        <v>21994848</v>
      </c>
    </row>
    <row r="7" spans="1:11" s="6" customFormat="1" ht="13.15" customHeight="1">
      <c r="B7" s="30" t="s">
        <v>9</v>
      </c>
      <c r="C7" s="19">
        <v>0</v>
      </c>
      <c r="D7" s="19">
        <v>0</v>
      </c>
      <c r="E7" s="19">
        <f t="shared" ref="E7:E49" si="1">+C7-D7</f>
        <v>0</v>
      </c>
      <c r="F7" s="19">
        <v>0</v>
      </c>
      <c r="G7" s="19">
        <v>0</v>
      </c>
      <c r="H7" s="19">
        <f t="shared" ref="H7:H8" si="2">+F7-G7</f>
        <v>0</v>
      </c>
      <c r="I7" s="19">
        <f t="shared" ref="I7:I49" si="3">F7+C7</f>
        <v>0</v>
      </c>
      <c r="J7" s="19">
        <f t="shared" ref="J7:J49" si="4">G7+D7</f>
        <v>0</v>
      </c>
      <c r="K7" s="19">
        <f t="shared" ref="K7:K8" si="5">+I7-J7</f>
        <v>0</v>
      </c>
    </row>
    <row r="8" spans="1:11" ht="13.15" customHeight="1">
      <c r="B8" s="27" t="s">
        <v>10</v>
      </c>
      <c r="C8" s="21">
        <v>15898500</v>
      </c>
      <c r="D8" s="21">
        <v>22695000</v>
      </c>
      <c r="E8" s="21">
        <f t="shared" si="1"/>
        <v>-6796500</v>
      </c>
      <c r="F8" s="21"/>
      <c r="G8" s="21">
        <v>0</v>
      </c>
      <c r="H8" s="21">
        <f t="shared" si="2"/>
        <v>0</v>
      </c>
      <c r="I8" s="21">
        <f t="shared" si="3"/>
        <v>15898500</v>
      </c>
      <c r="J8" s="21">
        <f t="shared" si="4"/>
        <v>22695000</v>
      </c>
      <c r="K8" s="21">
        <f t="shared" si="5"/>
        <v>-6796500</v>
      </c>
    </row>
    <row r="9" spans="1:11" s="17" customFormat="1" ht="13.15" customHeight="1">
      <c r="B9" s="45" t="s">
        <v>11</v>
      </c>
      <c r="C9" s="22">
        <f t="shared" ref="C9:G9" si="6">SUM(C10:C27)</f>
        <v>178214640</v>
      </c>
      <c r="D9" s="22">
        <f t="shared" si="6"/>
        <v>181953701</v>
      </c>
      <c r="E9" s="22">
        <f t="shared" si="6"/>
        <v>-3739061</v>
      </c>
      <c r="F9" s="22">
        <f t="shared" si="6"/>
        <v>0</v>
      </c>
      <c r="G9" s="22">
        <f t="shared" si="6"/>
        <v>0</v>
      </c>
      <c r="H9" s="22">
        <f>SUM(H10:H27)</f>
        <v>0</v>
      </c>
      <c r="I9" s="22">
        <f t="shared" si="3"/>
        <v>178214640</v>
      </c>
      <c r="J9" s="22">
        <f t="shared" si="4"/>
        <v>181953701</v>
      </c>
      <c r="K9" s="22">
        <f>SUM(K10:K27)</f>
        <v>-3739061</v>
      </c>
    </row>
    <row r="10" spans="1:11" ht="13.15" customHeight="1">
      <c r="B10" s="27" t="s">
        <v>12</v>
      </c>
      <c r="C10" s="21">
        <v>90348958</v>
      </c>
      <c r="D10" s="21">
        <v>0</v>
      </c>
      <c r="E10" s="21">
        <f t="shared" si="1"/>
        <v>90348958</v>
      </c>
      <c r="F10" s="21">
        <v>-90348958</v>
      </c>
      <c r="G10" s="21">
        <v>0</v>
      </c>
      <c r="H10" s="21">
        <f t="shared" ref="H10:H49" si="7">+F10-G10</f>
        <v>-90348958</v>
      </c>
      <c r="I10" s="21">
        <f t="shared" si="3"/>
        <v>0</v>
      </c>
      <c r="J10" s="21">
        <f t="shared" si="4"/>
        <v>0</v>
      </c>
      <c r="K10" s="21">
        <f t="shared" ref="K10:K27" si="8">+I10-J10</f>
        <v>0</v>
      </c>
    </row>
    <row r="11" spans="1:11" s="6" customFormat="1" ht="13.15" customHeight="1">
      <c r="B11" s="30" t="s">
        <v>13</v>
      </c>
      <c r="C11" s="19">
        <v>0</v>
      </c>
      <c r="D11" s="19">
        <v>0</v>
      </c>
      <c r="E11" s="19">
        <f t="shared" si="1"/>
        <v>0</v>
      </c>
      <c r="F11" s="19">
        <v>0</v>
      </c>
      <c r="G11" s="19">
        <v>0</v>
      </c>
      <c r="H11" s="19">
        <f t="shared" si="7"/>
        <v>0</v>
      </c>
      <c r="I11" s="19">
        <f t="shared" si="3"/>
        <v>0</v>
      </c>
      <c r="J11" s="19">
        <f t="shared" si="4"/>
        <v>0</v>
      </c>
      <c r="K11" s="19">
        <f t="shared" si="8"/>
        <v>0</v>
      </c>
    </row>
    <row r="12" spans="1:11" ht="13.15" customHeight="1">
      <c r="B12" s="27" t="s">
        <v>14</v>
      </c>
      <c r="C12" s="21">
        <v>0</v>
      </c>
      <c r="D12" s="21">
        <v>0</v>
      </c>
      <c r="E12" s="21">
        <f t="shared" si="1"/>
        <v>0</v>
      </c>
      <c r="F12" s="21">
        <v>0</v>
      </c>
      <c r="G12" s="21">
        <v>0</v>
      </c>
      <c r="H12" s="21">
        <f t="shared" si="7"/>
        <v>0</v>
      </c>
      <c r="I12" s="21">
        <f t="shared" si="3"/>
        <v>0</v>
      </c>
      <c r="J12" s="21">
        <f t="shared" si="4"/>
        <v>0</v>
      </c>
      <c r="K12" s="21">
        <f t="shared" si="8"/>
        <v>0</v>
      </c>
    </row>
    <row r="13" spans="1:11" s="6" customFormat="1" ht="13.15" customHeight="1">
      <c r="B13" s="30" t="s">
        <v>15</v>
      </c>
      <c r="C13" s="19">
        <v>0</v>
      </c>
      <c r="D13" s="19">
        <v>82790239</v>
      </c>
      <c r="E13" s="19">
        <f t="shared" si="1"/>
        <v>-82790239</v>
      </c>
      <c r="F13" s="19">
        <f>90348958</f>
        <v>90348958</v>
      </c>
      <c r="G13" s="19">
        <v>0</v>
      </c>
      <c r="H13" s="19">
        <f>+F13-G13</f>
        <v>90348958</v>
      </c>
      <c r="I13" s="19">
        <f t="shared" si="3"/>
        <v>90348958</v>
      </c>
      <c r="J13" s="19">
        <f t="shared" si="4"/>
        <v>82790239</v>
      </c>
      <c r="K13" s="19">
        <f t="shared" si="8"/>
        <v>7558719</v>
      </c>
    </row>
    <row r="14" spans="1:11" ht="13.15" customHeight="1">
      <c r="B14" s="27" t="s">
        <v>16</v>
      </c>
      <c r="C14" s="21">
        <v>3512192</v>
      </c>
      <c r="D14" s="21">
        <v>0</v>
      </c>
      <c r="E14" s="21">
        <f t="shared" si="1"/>
        <v>3512192</v>
      </c>
      <c r="F14" s="21">
        <v>0</v>
      </c>
      <c r="G14" s="21">
        <v>0</v>
      </c>
      <c r="H14" s="21">
        <f t="shared" si="7"/>
        <v>0</v>
      </c>
      <c r="I14" s="21">
        <f t="shared" si="3"/>
        <v>3512192</v>
      </c>
      <c r="J14" s="21">
        <f t="shared" si="4"/>
        <v>0</v>
      </c>
      <c r="K14" s="21">
        <f t="shared" si="8"/>
        <v>3512192</v>
      </c>
    </row>
    <row r="15" spans="1:11" s="6" customFormat="1" ht="13.15" customHeight="1">
      <c r="B15" s="30" t="s">
        <v>17</v>
      </c>
      <c r="C15" s="19">
        <v>38294286</v>
      </c>
      <c r="D15" s="19">
        <v>47045947</v>
      </c>
      <c r="E15" s="19">
        <f t="shared" si="1"/>
        <v>-8751661</v>
      </c>
      <c r="F15" s="19"/>
      <c r="G15" s="19">
        <v>0</v>
      </c>
      <c r="H15" s="19">
        <f t="shared" si="7"/>
        <v>0</v>
      </c>
      <c r="I15" s="19">
        <f t="shared" si="3"/>
        <v>38294286</v>
      </c>
      <c r="J15" s="19">
        <f t="shared" si="4"/>
        <v>47045947</v>
      </c>
      <c r="K15" s="19">
        <f t="shared" si="8"/>
        <v>-8751661</v>
      </c>
    </row>
    <row r="16" spans="1:11" ht="13.15" customHeight="1">
      <c r="B16" s="27" t="s">
        <v>18</v>
      </c>
      <c r="C16" s="21">
        <v>0</v>
      </c>
      <c r="D16" s="21">
        <v>0</v>
      </c>
      <c r="E16" s="21">
        <f t="shared" si="1"/>
        <v>0</v>
      </c>
      <c r="F16" s="21">
        <v>0</v>
      </c>
      <c r="G16" s="21">
        <v>0</v>
      </c>
      <c r="H16" s="21">
        <f t="shared" si="7"/>
        <v>0</v>
      </c>
      <c r="I16" s="21">
        <f t="shared" si="3"/>
        <v>0</v>
      </c>
      <c r="J16" s="21">
        <f t="shared" si="4"/>
        <v>0</v>
      </c>
      <c r="K16" s="21">
        <f t="shared" si="8"/>
        <v>0</v>
      </c>
    </row>
    <row r="17" spans="2:11" s="6" customFormat="1" ht="13.15" customHeight="1">
      <c r="B17" s="30" t="s">
        <v>19</v>
      </c>
      <c r="C17" s="19">
        <v>0</v>
      </c>
      <c r="D17" s="19">
        <v>0</v>
      </c>
      <c r="E17" s="19">
        <f t="shared" si="1"/>
        <v>0</v>
      </c>
      <c r="F17" s="19">
        <v>0</v>
      </c>
      <c r="G17" s="19">
        <v>0</v>
      </c>
      <c r="H17" s="19">
        <f t="shared" si="7"/>
        <v>0</v>
      </c>
      <c r="I17" s="19">
        <f t="shared" si="3"/>
        <v>0</v>
      </c>
      <c r="J17" s="19">
        <f t="shared" si="4"/>
        <v>0</v>
      </c>
      <c r="K17" s="19">
        <f t="shared" si="8"/>
        <v>0</v>
      </c>
    </row>
    <row r="18" spans="2:11" ht="13.15" customHeight="1">
      <c r="B18" s="27" t="s">
        <v>20</v>
      </c>
      <c r="C18" s="21">
        <v>0</v>
      </c>
      <c r="D18" s="21">
        <v>0</v>
      </c>
      <c r="E18" s="21">
        <f t="shared" si="1"/>
        <v>0</v>
      </c>
      <c r="F18" s="21">
        <v>0</v>
      </c>
      <c r="G18" s="21">
        <v>0</v>
      </c>
      <c r="H18" s="21">
        <f t="shared" si="7"/>
        <v>0</v>
      </c>
      <c r="I18" s="21">
        <f t="shared" si="3"/>
        <v>0</v>
      </c>
      <c r="J18" s="21">
        <f t="shared" si="4"/>
        <v>0</v>
      </c>
      <c r="K18" s="21">
        <f t="shared" si="8"/>
        <v>0</v>
      </c>
    </row>
    <row r="19" spans="2:11" s="6" customFormat="1" ht="13.15" customHeight="1">
      <c r="B19" s="30" t="s">
        <v>21</v>
      </c>
      <c r="C19" s="19">
        <v>0</v>
      </c>
      <c r="D19" s="19">
        <v>0</v>
      </c>
      <c r="E19" s="19">
        <f t="shared" si="1"/>
        <v>0</v>
      </c>
      <c r="F19" s="19">
        <v>0</v>
      </c>
      <c r="G19" s="19">
        <v>0</v>
      </c>
      <c r="H19" s="19">
        <f t="shared" si="7"/>
        <v>0</v>
      </c>
      <c r="I19" s="19">
        <f t="shared" si="3"/>
        <v>0</v>
      </c>
      <c r="J19" s="19">
        <f t="shared" si="4"/>
        <v>0</v>
      </c>
      <c r="K19" s="19">
        <f t="shared" si="8"/>
        <v>0</v>
      </c>
    </row>
    <row r="20" spans="2:11" ht="13.15" customHeight="1">
      <c r="B20" s="27" t="s">
        <v>22</v>
      </c>
      <c r="C20" s="21">
        <v>0</v>
      </c>
      <c r="D20" s="21">
        <v>0</v>
      </c>
      <c r="E20" s="21">
        <f t="shared" si="1"/>
        <v>0</v>
      </c>
      <c r="F20" s="21">
        <v>0</v>
      </c>
      <c r="G20" s="21">
        <v>0</v>
      </c>
      <c r="H20" s="21">
        <f t="shared" si="7"/>
        <v>0</v>
      </c>
      <c r="I20" s="21">
        <f t="shared" si="3"/>
        <v>0</v>
      </c>
      <c r="J20" s="21">
        <f t="shared" si="4"/>
        <v>0</v>
      </c>
      <c r="K20" s="21">
        <f t="shared" si="8"/>
        <v>0</v>
      </c>
    </row>
    <row r="21" spans="2:11" s="6" customFormat="1" ht="13.15" customHeight="1">
      <c r="B21" s="30" t="s">
        <v>23</v>
      </c>
      <c r="C21" s="19">
        <v>466680</v>
      </c>
      <c r="D21" s="19">
        <v>2334711</v>
      </c>
      <c r="E21" s="19">
        <f t="shared" si="1"/>
        <v>-1868031</v>
      </c>
      <c r="F21" s="19"/>
      <c r="G21" s="19">
        <v>0</v>
      </c>
      <c r="H21" s="19">
        <f t="shared" si="7"/>
        <v>0</v>
      </c>
      <c r="I21" s="19">
        <f t="shared" si="3"/>
        <v>466680</v>
      </c>
      <c r="J21" s="19">
        <f t="shared" si="4"/>
        <v>2334711</v>
      </c>
      <c r="K21" s="19">
        <f t="shared" si="8"/>
        <v>-1868031</v>
      </c>
    </row>
    <row r="22" spans="2:11" ht="13.15" customHeight="1">
      <c r="B22" s="27" t="s">
        <v>24</v>
      </c>
      <c r="C22" s="21">
        <v>24118324</v>
      </c>
      <c r="D22" s="21">
        <v>26970911</v>
      </c>
      <c r="E22" s="21">
        <f t="shared" si="1"/>
        <v>-2852587</v>
      </c>
      <c r="F22" s="21"/>
      <c r="G22" s="21">
        <v>0</v>
      </c>
      <c r="H22" s="21">
        <f t="shared" si="7"/>
        <v>0</v>
      </c>
      <c r="I22" s="21">
        <f t="shared" si="3"/>
        <v>24118324</v>
      </c>
      <c r="J22" s="21">
        <f t="shared" si="4"/>
        <v>26970911</v>
      </c>
      <c r="K22" s="21">
        <f t="shared" si="8"/>
        <v>-2852587</v>
      </c>
    </row>
    <row r="23" spans="2:11" s="6" customFormat="1" ht="13.15" customHeight="1">
      <c r="B23" s="30" t="s">
        <v>25</v>
      </c>
      <c r="C23" s="19">
        <v>21474200</v>
      </c>
      <c r="D23" s="19">
        <v>22811893</v>
      </c>
      <c r="E23" s="19">
        <f t="shared" si="1"/>
        <v>-1337693</v>
      </c>
      <c r="F23" s="19"/>
      <c r="G23" s="19">
        <v>0</v>
      </c>
      <c r="H23" s="19">
        <f t="shared" si="7"/>
        <v>0</v>
      </c>
      <c r="I23" s="19">
        <f t="shared" si="3"/>
        <v>21474200</v>
      </c>
      <c r="J23" s="19">
        <f t="shared" si="4"/>
        <v>22811893</v>
      </c>
      <c r="K23" s="19">
        <f t="shared" si="8"/>
        <v>-1337693</v>
      </c>
    </row>
    <row r="24" spans="2:11" ht="13.15" customHeight="1">
      <c r="B24" s="27" t="s">
        <v>26</v>
      </c>
      <c r="C24" s="21">
        <v>0</v>
      </c>
      <c r="D24" s="21">
        <v>0</v>
      </c>
      <c r="E24" s="21">
        <f t="shared" si="1"/>
        <v>0</v>
      </c>
      <c r="F24" s="21">
        <v>0</v>
      </c>
      <c r="G24" s="21">
        <v>0</v>
      </c>
      <c r="H24" s="21">
        <f t="shared" si="7"/>
        <v>0</v>
      </c>
      <c r="I24" s="21">
        <f t="shared" si="3"/>
        <v>0</v>
      </c>
      <c r="J24" s="21">
        <f t="shared" si="4"/>
        <v>0</v>
      </c>
      <c r="K24" s="21">
        <f t="shared" si="8"/>
        <v>0</v>
      </c>
    </row>
    <row r="25" spans="2:11" s="6" customFormat="1" ht="13.15" customHeight="1">
      <c r="B25" s="30" t="s">
        <v>27</v>
      </c>
      <c r="C25" s="19">
        <v>0</v>
      </c>
      <c r="D25" s="19">
        <v>0</v>
      </c>
      <c r="E25" s="19">
        <f t="shared" si="1"/>
        <v>0</v>
      </c>
      <c r="F25" s="19">
        <v>0</v>
      </c>
      <c r="G25" s="19">
        <v>0</v>
      </c>
      <c r="H25" s="19">
        <f t="shared" si="7"/>
        <v>0</v>
      </c>
      <c r="I25" s="19">
        <f t="shared" si="3"/>
        <v>0</v>
      </c>
      <c r="J25" s="19">
        <f t="shared" si="4"/>
        <v>0</v>
      </c>
      <c r="K25" s="19">
        <f t="shared" si="8"/>
        <v>0</v>
      </c>
    </row>
    <row r="26" spans="2:11" ht="13.15" customHeight="1">
      <c r="B26" s="27" t="s">
        <v>28</v>
      </c>
      <c r="C26" s="21">
        <v>0</v>
      </c>
      <c r="D26" s="21">
        <v>0</v>
      </c>
      <c r="E26" s="21">
        <f t="shared" si="1"/>
        <v>0</v>
      </c>
      <c r="F26" s="21">
        <v>0</v>
      </c>
      <c r="G26" s="21">
        <v>0</v>
      </c>
      <c r="H26" s="21">
        <f t="shared" si="7"/>
        <v>0</v>
      </c>
      <c r="I26" s="21">
        <f t="shared" si="3"/>
        <v>0</v>
      </c>
      <c r="J26" s="21">
        <f t="shared" si="4"/>
        <v>0</v>
      </c>
      <c r="K26" s="21">
        <f t="shared" si="8"/>
        <v>0</v>
      </c>
    </row>
    <row r="27" spans="2:11" s="6" customFormat="1" ht="13.15" customHeight="1">
      <c r="B27" s="30" t="s">
        <v>29</v>
      </c>
      <c r="C27" s="19">
        <v>0</v>
      </c>
      <c r="D27" s="19">
        <v>0</v>
      </c>
      <c r="E27" s="19">
        <f t="shared" si="1"/>
        <v>0</v>
      </c>
      <c r="F27" s="19">
        <v>0</v>
      </c>
      <c r="G27" s="19">
        <v>0</v>
      </c>
      <c r="H27" s="19">
        <f t="shared" si="7"/>
        <v>0</v>
      </c>
      <c r="I27" s="19">
        <f t="shared" si="3"/>
        <v>0</v>
      </c>
      <c r="J27" s="19">
        <f t="shared" si="4"/>
        <v>0</v>
      </c>
      <c r="K27" s="19">
        <f t="shared" si="8"/>
        <v>0</v>
      </c>
    </row>
    <row r="28" spans="2:11" s="17" customFormat="1" ht="13.15" customHeight="1">
      <c r="B28" s="45" t="s">
        <v>30</v>
      </c>
      <c r="C28" s="22">
        <f t="shared" ref="C28:G28" si="9">SUM(C29:C36)</f>
        <v>0</v>
      </c>
      <c r="D28" s="22">
        <f t="shared" si="9"/>
        <v>0</v>
      </c>
      <c r="E28" s="22">
        <f t="shared" si="9"/>
        <v>0</v>
      </c>
      <c r="F28" s="22">
        <f t="shared" si="9"/>
        <v>0</v>
      </c>
      <c r="G28" s="22">
        <f t="shared" si="9"/>
        <v>0</v>
      </c>
      <c r="H28" s="22">
        <f>SUM(H29:H36)</f>
        <v>0</v>
      </c>
      <c r="I28" s="22">
        <f t="shared" si="3"/>
        <v>0</v>
      </c>
      <c r="J28" s="22">
        <f t="shared" si="4"/>
        <v>0</v>
      </c>
      <c r="K28" s="22">
        <f>SUM(K29:K36)</f>
        <v>0</v>
      </c>
    </row>
    <row r="29" spans="2:11" ht="13.15" customHeight="1">
      <c r="B29" s="27" t="s">
        <v>31</v>
      </c>
      <c r="C29" s="21">
        <v>0</v>
      </c>
      <c r="D29" s="21">
        <v>0</v>
      </c>
      <c r="E29" s="21">
        <f t="shared" si="1"/>
        <v>0</v>
      </c>
      <c r="F29" s="21">
        <v>0</v>
      </c>
      <c r="G29" s="21">
        <v>0</v>
      </c>
      <c r="H29" s="21">
        <f t="shared" si="7"/>
        <v>0</v>
      </c>
      <c r="I29" s="21">
        <f t="shared" si="3"/>
        <v>0</v>
      </c>
      <c r="J29" s="21">
        <f t="shared" si="4"/>
        <v>0</v>
      </c>
      <c r="K29" s="21">
        <f t="shared" ref="K29:K36" si="10">+I29-J29</f>
        <v>0</v>
      </c>
    </row>
    <row r="30" spans="2:11" s="6" customFormat="1" ht="13.15" customHeight="1">
      <c r="B30" s="30" t="s">
        <v>32</v>
      </c>
      <c r="C30" s="19">
        <v>0</v>
      </c>
      <c r="D30" s="19">
        <v>0</v>
      </c>
      <c r="E30" s="19">
        <f t="shared" si="1"/>
        <v>0</v>
      </c>
      <c r="F30" s="19">
        <v>0</v>
      </c>
      <c r="G30" s="19">
        <v>0</v>
      </c>
      <c r="H30" s="19">
        <f t="shared" si="7"/>
        <v>0</v>
      </c>
      <c r="I30" s="19">
        <f t="shared" si="3"/>
        <v>0</v>
      </c>
      <c r="J30" s="19">
        <f t="shared" si="4"/>
        <v>0</v>
      </c>
      <c r="K30" s="19">
        <f t="shared" si="10"/>
        <v>0</v>
      </c>
    </row>
    <row r="31" spans="2:11" ht="13.15" customHeight="1">
      <c r="B31" s="27" t="s">
        <v>33</v>
      </c>
      <c r="C31" s="21">
        <v>0</v>
      </c>
      <c r="D31" s="21">
        <v>0</v>
      </c>
      <c r="E31" s="21">
        <f t="shared" si="1"/>
        <v>0</v>
      </c>
      <c r="F31" s="21">
        <v>0</v>
      </c>
      <c r="G31" s="21">
        <v>0</v>
      </c>
      <c r="H31" s="21">
        <f t="shared" si="7"/>
        <v>0</v>
      </c>
      <c r="I31" s="21">
        <f t="shared" si="3"/>
        <v>0</v>
      </c>
      <c r="J31" s="21">
        <f t="shared" si="4"/>
        <v>0</v>
      </c>
      <c r="K31" s="21">
        <f t="shared" si="10"/>
        <v>0</v>
      </c>
    </row>
    <row r="32" spans="2:11" s="6" customFormat="1" ht="13.15" customHeight="1">
      <c r="B32" s="30" t="s">
        <v>34</v>
      </c>
      <c r="C32" s="19">
        <v>0</v>
      </c>
      <c r="D32" s="19">
        <v>0</v>
      </c>
      <c r="E32" s="19">
        <f t="shared" si="1"/>
        <v>0</v>
      </c>
      <c r="F32" s="19">
        <v>0</v>
      </c>
      <c r="G32" s="19">
        <v>0</v>
      </c>
      <c r="H32" s="19">
        <f t="shared" si="7"/>
        <v>0</v>
      </c>
      <c r="I32" s="19">
        <f t="shared" si="3"/>
        <v>0</v>
      </c>
      <c r="J32" s="19">
        <f t="shared" si="4"/>
        <v>0</v>
      </c>
      <c r="K32" s="19">
        <f t="shared" si="10"/>
        <v>0</v>
      </c>
    </row>
    <row r="33" spans="2:11" ht="13.15" customHeight="1">
      <c r="B33" s="27" t="s">
        <v>35</v>
      </c>
      <c r="C33" s="21">
        <v>0</v>
      </c>
      <c r="D33" s="21">
        <v>0</v>
      </c>
      <c r="E33" s="21">
        <f t="shared" si="1"/>
        <v>0</v>
      </c>
      <c r="F33" s="21">
        <v>0</v>
      </c>
      <c r="G33" s="21">
        <v>0</v>
      </c>
      <c r="H33" s="21">
        <f t="shared" si="7"/>
        <v>0</v>
      </c>
      <c r="I33" s="21">
        <f t="shared" si="3"/>
        <v>0</v>
      </c>
      <c r="J33" s="21">
        <f t="shared" si="4"/>
        <v>0</v>
      </c>
      <c r="K33" s="21">
        <f t="shared" si="10"/>
        <v>0</v>
      </c>
    </row>
    <row r="34" spans="2:11" s="6" customFormat="1" ht="13.15" customHeight="1">
      <c r="B34" s="30" t="s">
        <v>36</v>
      </c>
      <c r="C34" s="19">
        <v>0</v>
      </c>
      <c r="D34" s="19">
        <v>0</v>
      </c>
      <c r="E34" s="19">
        <f t="shared" si="1"/>
        <v>0</v>
      </c>
      <c r="F34" s="19">
        <v>0</v>
      </c>
      <c r="G34" s="19">
        <v>0</v>
      </c>
      <c r="H34" s="19">
        <f t="shared" si="7"/>
        <v>0</v>
      </c>
      <c r="I34" s="19">
        <f t="shared" si="3"/>
        <v>0</v>
      </c>
      <c r="J34" s="19">
        <f t="shared" si="4"/>
        <v>0</v>
      </c>
      <c r="K34" s="19">
        <f t="shared" si="10"/>
        <v>0</v>
      </c>
    </row>
    <row r="35" spans="2:11" ht="13.15" customHeight="1">
      <c r="B35" s="27" t="s">
        <v>37</v>
      </c>
      <c r="C35" s="21">
        <v>0</v>
      </c>
      <c r="D35" s="21">
        <v>0</v>
      </c>
      <c r="E35" s="21">
        <f t="shared" si="1"/>
        <v>0</v>
      </c>
      <c r="F35" s="21">
        <v>0</v>
      </c>
      <c r="G35" s="21">
        <v>0</v>
      </c>
      <c r="H35" s="21">
        <f t="shared" si="7"/>
        <v>0</v>
      </c>
      <c r="I35" s="21">
        <f t="shared" si="3"/>
        <v>0</v>
      </c>
      <c r="J35" s="21">
        <f t="shared" si="4"/>
        <v>0</v>
      </c>
      <c r="K35" s="21">
        <f t="shared" si="10"/>
        <v>0</v>
      </c>
    </row>
    <row r="36" spans="2:11" s="6" customFormat="1" ht="13.15" customHeight="1">
      <c r="B36" s="30" t="s">
        <v>29</v>
      </c>
      <c r="C36" s="19">
        <v>0</v>
      </c>
      <c r="D36" s="19">
        <v>0</v>
      </c>
      <c r="E36" s="19">
        <f t="shared" si="1"/>
        <v>0</v>
      </c>
      <c r="F36" s="19">
        <v>0</v>
      </c>
      <c r="G36" s="19">
        <v>0</v>
      </c>
      <c r="H36" s="19">
        <f t="shared" si="7"/>
        <v>0</v>
      </c>
      <c r="I36" s="19">
        <f t="shared" si="3"/>
        <v>0</v>
      </c>
      <c r="J36" s="19">
        <f t="shared" si="4"/>
        <v>0</v>
      </c>
      <c r="K36" s="19">
        <f t="shared" si="10"/>
        <v>0</v>
      </c>
    </row>
    <row r="37" spans="2:11" s="17" customFormat="1" ht="13.15" customHeight="1">
      <c r="B37" s="45" t="s">
        <v>38</v>
      </c>
      <c r="C37" s="22">
        <f t="shared" ref="C37:G37" si="11">+SUM(C38:C39)</f>
        <v>0</v>
      </c>
      <c r="D37" s="22">
        <f t="shared" si="11"/>
        <v>0</v>
      </c>
      <c r="E37" s="22">
        <f t="shared" si="11"/>
        <v>0</v>
      </c>
      <c r="F37" s="22">
        <f t="shared" si="11"/>
        <v>0</v>
      </c>
      <c r="G37" s="22">
        <f t="shared" si="11"/>
        <v>0</v>
      </c>
      <c r="H37" s="22">
        <f>SUM(H38:H39)</f>
        <v>0</v>
      </c>
      <c r="I37" s="22">
        <f t="shared" si="3"/>
        <v>0</v>
      </c>
      <c r="J37" s="22">
        <f t="shared" si="4"/>
        <v>0</v>
      </c>
      <c r="K37" s="22">
        <f>+SUM(K38:K39)</f>
        <v>0</v>
      </c>
    </row>
    <row r="38" spans="2:11" ht="13.15" customHeight="1">
      <c r="B38" s="27" t="s">
        <v>39</v>
      </c>
      <c r="C38" s="21">
        <v>0</v>
      </c>
      <c r="D38" s="21">
        <v>0</v>
      </c>
      <c r="E38" s="21">
        <f t="shared" si="1"/>
        <v>0</v>
      </c>
      <c r="F38" s="21">
        <v>0</v>
      </c>
      <c r="G38" s="21">
        <v>0</v>
      </c>
      <c r="H38" s="21">
        <f t="shared" si="7"/>
        <v>0</v>
      </c>
      <c r="I38" s="21">
        <f t="shared" si="3"/>
        <v>0</v>
      </c>
      <c r="J38" s="21">
        <f t="shared" si="4"/>
        <v>0</v>
      </c>
      <c r="K38" s="21">
        <f t="shared" ref="K38:K39" si="12">+I38-J38</f>
        <v>0</v>
      </c>
    </row>
    <row r="39" spans="2:11" s="6" customFormat="1" ht="13.15" customHeight="1">
      <c r="B39" s="30" t="s">
        <v>40</v>
      </c>
      <c r="C39" s="19">
        <v>0</v>
      </c>
      <c r="D39" s="19">
        <v>0</v>
      </c>
      <c r="E39" s="19">
        <f t="shared" si="1"/>
        <v>0</v>
      </c>
      <c r="F39" s="19">
        <v>0</v>
      </c>
      <c r="G39" s="19">
        <v>0</v>
      </c>
      <c r="H39" s="19">
        <f t="shared" si="7"/>
        <v>0</v>
      </c>
      <c r="I39" s="19">
        <f t="shared" si="3"/>
        <v>0</v>
      </c>
      <c r="J39" s="19">
        <f t="shared" si="4"/>
        <v>0</v>
      </c>
      <c r="K39" s="19">
        <f t="shared" si="12"/>
        <v>0</v>
      </c>
    </row>
    <row r="40" spans="2:11" s="17" customFormat="1" ht="13.15" customHeight="1">
      <c r="B40" s="45" t="s">
        <v>41</v>
      </c>
      <c r="C40" s="22">
        <f t="shared" ref="C40:G40" si="13">SUM(C41:C42)</f>
        <v>1437500</v>
      </c>
      <c r="D40" s="22">
        <f t="shared" si="13"/>
        <v>1437500</v>
      </c>
      <c r="E40" s="22">
        <f t="shared" si="13"/>
        <v>0</v>
      </c>
      <c r="F40" s="22">
        <f t="shared" si="13"/>
        <v>0</v>
      </c>
      <c r="G40" s="22">
        <f t="shared" si="13"/>
        <v>0</v>
      </c>
      <c r="H40" s="22">
        <f>SUM(H41:H42)</f>
        <v>0</v>
      </c>
      <c r="I40" s="22">
        <f t="shared" si="3"/>
        <v>1437500</v>
      </c>
      <c r="J40" s="22">
        <f t="shared" si="4"/>
        <v>1437500</v>
      </c>
      <c r="K40" s="22">
        <f>SUM(K41:K42)</f>
        <v>0</v>
      </c>
    </row>
    <row r="41" spans="2:11" ht="13.15" customHeight="1">
      <c r="B41" s="27" t="s">
        <v>42</v>
      </c>
      <c r="C41" s="21">
        <v>1437500</v>
      </c>
      <c r="D41" s="21">
        <v>1437500</v>
      </c>
      <c r="E41" s="21">
        <f t="shared" si="1"/>
        <v>0</v>
      </c>
      <c r="F41" s="21">
        <v>0</v>
      </c>
      <c r="G41" s="21"/>
      <c r="H41" s="21">
        <f t="shared" si="7"/>
        <v>0</v>
      </c>
      <c r="I41" s="21">
        <f t="shared" si="3"/>
        <v>1437500</v>
      </c>
      <c r="J41" s="21">
        <f t="shared" si="4"/>
        <v>1437500</v>
      </c>
      <c r="K41" s="21">
        <f t="shared" ref="K41:K42" si="14">+I41-J41</f>
        <v>0</v>
      </c>
    </row>
    <row r="42" spans="2:11" s="6" customFormat="1" ht="13.15" customHeight="1">
      <c r="B42" s="30" t="s">
        <v>29</v>
      </c>
      <c r="C42" s="19">
        <v>0</v>
      </c>
      <c r="D42" s="19">
        <v>0</v>
      </c>
      <c r="E42" s="19">
        <f t="shared" si="1"/>
        <v>0</v>
      </c>
      <c r="F42" s="19">
        <v>0</v>
      </c>
      <c r="G42" s="19">
        <v>0</v>
      </c>
      <c r="H42" s="19">
        <f t="shared" si="7"/>
        <v>0</v>
      </c>
      <c r="I42" s="19">
        <f t="shared" si="3"/>
        <v>0</v>
      </c>
      <c r="J42" s="19">
        <f t="shared" si="4"/>
        <v>0</v>
      </c>
      <c r="K42" s="19">
        <f t="shared" si="14"/>
        <v>0</v>
      </c>
    </row>
    <row r="43" spans="2:11" s="17" customFormat="1" ht="13.15" customHeight="1">
      <c r="B43" s="45" t="s">
        <v>43</v>
      </c>
      <c r="C43" s="22">
        <f t="shared" ref="C43:G43" si="15">SUM(C44:C45)</f>
        <v>0</v>
      </c>
      <c r="D43" s="22">
        <f t="shared" si="15"/>
        <v>0</v>
      </c>
      <c r="E43" s="22">
        <f t="shared" si="15"/>
        <v>0</v>
      </c>
      <c r="F43" s="22">
        <f t="shared" si="15"/>
        <v>0</v>
      </c>
      <c r="G43" s="22">
        <f t="shared" si="15"/>
        <v>0</v>
      </c>
      <c r="H43" s="22">
        <f>SUM(H44:H45)</f>
        <v>0</v>
      </c>
      <c r="I43" s="22">
        <f t="shared" si="3"/>
        <v>0</v>
      </c>
      <c r="J43" s="22">
        <f t="shared" si="4"/>
        <v>0</v>
      </c>
      <c r="K43" s="22">
        <f>SUM(K44:K45)</f>
        <v>0</v>
      </c>
    </row>
    <row r="44" spans="2:11" ht="13.15" customHeight="1">
      <c r="B44" s="27" t="s">
        <v>44</v>
      </c>
      <c r="C44" s="21">
        <v>0</v>
      </c>
      <c r="D44" s="21">
        <v>0</v>
      </c>
      <c r="E44" s="21">
        <f t="shared" si="1"/>
        <v>0</v>
      </c>
      <c r="F44" s="21">
        <v>0</v>
      </c>
      <c r="G44" s="21">
        <v>0</v>
      </c>
      <c r="H44" s="21">
        <f t="shared" si="7"/>
        <v>0</v>
      </c>
      <c r="I44" s="21">
        <f t="shared" si="3"/>
        <v>0</v>
      </c>
      <c r="J44" s="21">
        <f t="shared" si="4"/>
        <v>0</v>
      </c>
      <c r="K44" s="21">
        <f t="shared" ref="K44:K45" si="16">+I44-J44</f>
        <v>0</v>
      </c>
    </row>
    <row r="45" spans="2:11" s="6" customFormat="1" ht="13.15" customHeight="1">
      <c r="B45" s="30" t="s">
        <v>45</v>
      </c>
      <c r="C45" s="19">
        <v>0</v>
      </c>
      <c r="D45" s="19">
        <v>0</v>
      </c>
      <c r="E45" s="19">
        <f t="shared" si="1"/>
        <v>0</v>
      </c>
      <c r="F45" s="19">
        <v>0</v>
      </c>
      <c r="G45" s="19">
        <v>0</v>
      </c>
      <c r="H45" s="19">
        <f t="shared" si="7"/>
        <v>0</v>
      </c>
      <c r="I45" s="19">
        <f t="shared" si="3"/>
        <v>0</v>
      </c>
      <c r="J45" s="19">
        <f t="shared" si="4"/>
        <v>0</v>
      </c>
      <c r="K45" s="19">
        <f t="shared" si="16"/>
        <v>0</v>
      </c>
    </row>
    <row r="46" spans="2:11" s="17" customFormat="1" ht="13.15" customHeight="1">
      <c r="B46" s="45" t="s">
        <v>46</v>
      </c>
      <c r="C46" s="22">
        <f t="shared" ref="C46:G46" si="17">SUM(C47:C49)</f>
        <v>0</v>
      </c>
      <c r="D46" s="22">
        <f t="shared" si="17"/>
        <v>0</v>
      </c>
      <c r="E46" s="22">
        <f t="shared" si="17"/>
        <v>0</v>
      </c>
      <c r="F46" s="22">
        <f t="shared" si="17"/>
        <v>0</v>
      </c>
      <c r="G46" s="22">
        <f t="shared" si="17"/>
        <v>0</v>
      </c>
      <c r="H46" s="22">
        <f>SUM(H47:H49)</f>
        <v>0</v>
      </c>
      <c r="I46" s="22">
        <f t="shared" si="3"/>
        <v>0</v>
      </c>
      <c r="J46" s="22">
        <f t="shared" si="4"/>
        <v>0</v>
      </c>
      <c r="K46" s="22">
        <f>SUM(K47:K49)</f>
        <v>0</v>
      </c>
    </row>
    <row r="47" spans="2:11" ht="13.15" customHeight="1">
      <c r="B47" s="27" t="s">
        <v>47</v>
      </c>
      <c r="C47" s="21">
        <v>0</v>
      </c>
      <c r="D47" s="21">
        <v>0</v>
      </c>
      <c r="E47" s="21">
        <f t="shared" si="1"/>
        <v>0</v>
      </c>
      <c r="F47" s="21">
        <v>0</v>
      </c>
      <c r="G47" s="21">
        <v>0</v>
      </c>
      <c r="H47" s="21">
        <f t="shared" si="7"/>
        <v>0</v>
      </c>
      <c r="I47" s="21">
        <f t="shared" si="3"/>
        <v>0</v>
      </c>
      <c r="J47" s="21">
        <f t="shared" si="4"/>
        <v>0</v>
      </c>
      <c r="K47" s="21">
        <f t="shared" ref="K47:K49" si="18">+I47-J47</f>
        <v>0</v>
      </c>
    </row>
    <row r="48" spans="2:11" s="6" customFormat="1" ht="13.15" customHeight="1">
      <c r="B48" s="30" t="s">
        <v>48</v>
      </c>
      <c r="C48" s="19">
        <v>0</v>
      </c>
      <c r="D48" s="19">
        <v>0</v>
      </c>
      <c r="E48" s="19">
        <f t="shared" si="1"/>
        <v>0</v>
      </c>
      <c r="F48" s="19">
        <v>0</v>
      </c>
      <c r="G48" s="19">
        <v>0</v>
      </c>
      <c r="H48" s="19">
        <f t="shared" si="7"/>
        <v>0</v>
      </c>
      <c r="I48" s="19">
        <f t="shared" si="3"/>
        <v>0</v>
      </c>
      <c r="J48" s="19">
        <f t="shared" si="4"/>
        <v>0</v>
      </c>
      <c r="K48" s="19">
        <f t="shared" si="18"/>
        <v>0</v>
      </c>
    </row>
    <row r="49" spans="2:11" ht="13.15" customHeight="1">
      <c r="B49" s="27" t="s">
        <v>40</v>
      </c>
      <c r="C49" s="21">
        <v>0</v>
      </c>
      <c r="D49" s="21">
        <v>0</v>
      </c>
      <c r="E49" s="21">
        <f t="shared" si="1"/>
        <v>0</v>
      </c>
      <c r="F49" s="21">
        <v>0</v>
      </c>
      <c r="G49" s="21">
        <v>0</v>
      </c>
      <c r="H49" s="21">
        <f t="shared" si="7"/>
        <v>0</v>
      </c>
      <c r="I49" s="21">
        <f t="shared" si="3"/>
        <v>0</v>
      </c>
      <c r="J49" s="21">
        <f t="shared" si="4"/>
        <v>0</v>
      </c>
      <c r="K49" s="21">
        <f t="shared" si="18"/>
        <v>0</v>
      </c>
    </row>
    <row r="50" spans="2:11" s="17" customFormat="1" ht="13.15" customHeight="1">
      <c r="B50" s="47" t="s">
        <v>49</v>
      </c>
      <c r="C50" s="23">
        <f>C5+C9+C28+C37+C40+C43+C46</f>
        <v>285696772</v>
      </c>
      <c r="D50" s="23">
        <f t="shared" ref="D50:K50" si="19">D5+D9+D28+D37+D40+D43+D46</f>
        <v>289637070</v>
      </c>
      <c r="E50" s="23">
        <f t="shared" si="19"/>
        <v>-3940298</v>
      </c>
      <c r="F50" s="23">
        <f t="shared" si="19"/>
        <v>15399585</v>
      </c>
      <c r="G50" s="23">
        <f t="shared" si="19"/>
        <v>0</v>
      </c>
      <c r="H50" s="23">
        <f t="shared" si="19"/>
        <v>15399585</v>
      </c>
      <c r="I50" s="23">
        <f t="shared" si="19"/>
        <v>301096357</v>
      </c>
      <c r="J50" s="23">
        <f t="shared" si="19"/>
        <v>289637070</v>
      </c>
      <c r="K50" s="23">
        <f t="shared" si="19"/>
        <v>11459287</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65755-A83B-444F-A053-B5C46FBAD1D8}">
  <dimension ref="B1:D277"/>
  <sheetViews>
    <sheetView showGridLines="0" topLeftCell="A165" workbookViewId="0">
      <selection activeCell="B1" sqref="B1"/>
    </sheetView>
  </sheetViews>
  <sheetFormatPr baseColWidth="10" defaultColWidth="9.140625" defaultRowHeight="15"/>
  <cols>
    <col min="2" max="2" width="7.7109375" customWidth="1"/>
    <col min="3" max="3" width="12.5703125" bestFit="1" customWidth="1"/>
    <col min="4" max="4" width="68.140625" customWidth="1"/>
  </cols>
  <sheetData>
    <row r="1" spans="2:4" ht="15.75">
      <c r="B1" s="129" t="s">
        <v>682</v>
      </c>
    </row>
    <row r="3" spans="2:4" ht="15.75" thickBot="1">
      <c r="B3" s="130" t="s">
        <v>195</v>
      </c>
    </row>
    <row r="4" spans="2:4" ht="26.25" thickBot="1">
      <c r="B4" s="357" t="s">
        <v>196</v>
      </c>
      <c r="C4" s="358" t="s">
        <v>197</v>
      </c>
      <c r="D4" s="358" t="s">
        <v>198</v>
      </c>
    </row>
    <row r="5" spans="2:4" ht="15.75" thickBot="1">
      <c r="B5" s="102">
        <v>1</v>
      </c>
      <c r="C5" s="103" t="s">
        <v>199</v>
      </c>
      <c r="D5" s="104" t="s">
        <v>200</v>
      </c>
    </row>
    <row r="6" spans="2:4" ht="15.75" thickBot="1">
      <c r="B6" s="102">
        <v>2</v>
      </c>
      <c r="C6" s="103" t="s">
        <v>201</v>
      </c>
      <c r="D6" s="104" t="s">
        <v>202</v>
      </c>
    </row>
    <row r="7" spans="2:4" ht="15.75" thickBot="1">
      <c r="B7" s="102">
        <v>3</v>
      </c>
      <c r="C7" s="103" t="s">
        <v>203</v>
      </c>
      <c r="D7" s="104" t="s">
        <v>204</v>
      </c>
    </row>
    <row r="8" spans="2:4" ht="15.75" thickBot="1">
      <c r="B8" s="102">
        <v>4</v>
      </c>
      <c r="C8" s="103" t="s">
        <v>205</v>
      </c>
      <c r="D8" s="104" t="s">
        <v>206</v>
      </c>
    </row>
    <row r="9" spans="2:4" ht="15.75" thickBot="1">
      <c r="B9" s="102">
        <v>5</v>
      </c>
      <c r="C9" s="103" t="s">
        <v>207</v>
      </c>
      <c r="D9" s="104" t="s">
        <v>208</v>
      </c>
    </row>
    <row r="10" spans="2:4" ht="15.75" thickBot="1">
      <c r="B10" s="102">
        <v>6</v>
      </c>
      <c r="C10" s="103" t="s">
        <v>209</v>
      </c>
      <c r="D10" s="104" t="s">
        <v>210</v>
      </c>
    </row>
    <row r="11" spans="2:4" ht="15.75" thickBot="1">
      <c r="B11" s="102">
        <v>7</v>
      </c>
      <c r="C11" s="103" t="s">
        <v>211</v>
      </c>
      <c r="D11" s="104" t="s">
        <v>212</v>
      </c>
    </row>
    <row r="12" spans="2:4" ht="15.75" thickBot="1">
      <c r="B12" s="102">
        <v>8</v>
      </c>
      <c r="C12" s="103" t="s">
        <v>213</v>
      </c>
      <c r="D12" s="104" t="s">
        <v>214</v>
      </c>
    </row>
    <row r="13" spans="2:4" ht="15.75" thickBot="1">
      <c r="B13" s="102">
        <v>9</v>
      </c>
      <c r="C13" s="103" t="s">
        <v>215</v>
      </c>
      <c r="D13" s="104" t="s">
        <v>216</v>
      </c>
    </row>
    <row r="14" spans="2:4" ht="15.75" thickBot="1">
      <c r="B14" s="102">
        <v>10</v>
      </c>
      <c r="C14" s="103" t="s">
        <v>217</v>
      </c>
      <c r="D14" s="104" t="s">
        <v>218</v>
      </c>
    </row>
    <row r="15" spans="2:4" ht="15.75" thickBot="1">
      <c r="B15" s="102">
        <v>11</v>
      </c>
      <c r="C15" s="103" t="s">
        <v>219</v>
      </c>
      <c r="D15" s="104" t="s">
        <v>220</v>
      </c>
    </row>
    <row r="16" spans="2:4" ht="26.25" thickBot="1">
      <c r="B16" s="102">
        <v>12</v>
      </c>
      <c r="C16" s="103" t="s">
        <v>221</v>
      </c>
      <c r="D16" s="105" t="s">
        <v>222</v>
      </c>
    </row>
    <row r="17" spans="2:4" ht="15.75" thickBot="1">
      <c r="B17" s="102">
        <v>13</v>
      </c>
      <c r="C17" s="103" t="s">
        <v>223</v>
      </c>
      <c r="D17" s="104" t="s">
        <v>224</v>
      </c>
    </row>
    <row r="18" spans="2:4" ht="15.75" thickBot="1">
      <c r="B18" s="102">
        <v>14</v>
      </c>
      <c r="C18" s="103" t="s">
        <v>225</v>
      </c>
      <c r="D18" s="104" t="s">
        <v>226</v>
      </c>
    </row>
    <row r="19" spans="2:4" ht="15.75" thickBot="1">
      <c r="B19" s="102">
        <v>15</v>
      </c>
      <c r="C19" s="103" t="s">
        <v>227</v>
      </c>
      <c r="D19" s="104" t="s">
        <v>228</v>
      </c>
    </row>
    <row r="20" spans="2:4" ht="15.75" thickBot="1">
      <c r="B20" s="102">
        <v>16</v>
      </c>
      <c r="C20" s="103" t="s">
        <v>229</v>
      </c>
      <c r="D20" s="104" t="s">
        <v>230</v>
      </c>
    </row>
    <row r="21" spans="2:4" ht="15.75" thickBot="1">
      <c r="B21" s="102">
        <v>17</v>
      </c>
      <c r="C21" s="103" t="s">
        <v>231</v>
      </c>
      <c r="D21" s="104" t="s">
        <v>232</v>
      </c>
    </row>
    <row r="22" spans="2:4" ht="15.75" thickBot="1">
      <c r="B22" s="102">
        <v>18</v>
      </c>
      <c r="C22" s="103" t="s">
        <v>233</v>
      </c>
      <c r="D22" s="104" t="s">
        <v>234</v>
      </c>
    </row>
    <row r="23" spans="2:4" ht="15.75" thickBot="1">
      <c r="B23" s="102">
        <v>19</v>
      </c>
      <c r="C23" s="103" t="s">
        <v>235</v>
      </c>
      <c r="D23" s="104" t="s">
        <v>236</v>
      </c>
    </row>
    <row r="24" spans="2:4" ht="15.75" thickBot="1">
      <c r="B24" s="102">
        <v>20</v>
      </c>
      <c r="C24" s="103" t="s">
        <v>237</v>
      </c>
      <c r="D24" s="104" t="s">
        <v>238</v>
      </c>
    </row>
    <row r="25" spans="2:4" ht="15.75" thickBot="1">
      <c r="B25" s="102">
        <v>21</v>
      </c>
      <c r="C25" s="103" t="s">
        <v>239</v>
      </c>
      <c r="D25" s="104" t="s">
        <v>240</v>
      </c>
    </row>
    <row r="26" spans="2:4" ht="15.75" thickBot="1">
      <c r="B26" s="102">
        <v>22</v>
      </c>
      <c r="C26" s="103" t="s">
        <v>239</v>
      </c>
      <c r="D26" s="104" t="s">
        <v>241</v>
      </c>
    </row>
    <row r="27" spans="2:4" ht="15.75" thickBot="1">
      <c r="B27" s="102">
        <v>23</v>
      </c>
      <c r="C27" s="103" t="s">
        <v>242</v>
      </c>
      <c r="D27" s="104" t="s">
        <v>243</v>
      </c>
    </row>
    <row r="28" spans="2:4" ht="15.75" thickBot="1">
      <c r="B28" s="102">
        <v>24</v>
      </c>
      <c r="C28" s="103" t="s">
        <v>244</v>
      </c>
      <c r="D28" s="104" t="s">
        <v>245</v>
      </c>
    </row>
    <row r="29" spans="2:4" ht="15.75" thickBot="1">
      <c r="B29" s="102">
        <v>25</v>
      </c>
      <c r="C29" s="103" t="s">
        <v>246</v>
      </c>
      <c r="D29" s="104" t="s">
        <v>247</v>
      </c>
    </row>
    <row r="30" spans="2:4" ht="15.75" thickBot="1">
      <c r="B30" s="102">
        <v>26</v>
      </c>
      <c r="C30" s="103" t="s">
        <v>248</v>
      </c>
      <c r="D30" s="104" t="s">
        <v>249</v>
      </c>
    </row>
    <row r="31" spans="2:4" ht="15.75" thickBot="1">
      <c r="B31" s="102">
        <v>27</v>
      </c>
      <c r="C31" s="103" t="s">
        <v>250</v>
      </c>
      <c r="D31" s="104" t="s">
        <v>251</v>
      </c>
    </row>
    <row r="32" spans="2:4" ht="15.75" thickBot="1">
      <c r="B32" s="102">
        <v>28</v>
      </c>
      <c r="C32" s="103" t="s">
        <v>252</v>
      </c>
      <c r="D32" s="104" t="s">
        <v>253</v>
      </c>
    </row>
    <row r="33" spans="2:4" ht="15.75" thickBot="1">
      <c r="B33" s="102">
        <v>29</v>
      </c>
      <c r="C33" s="103" t="s">
        <v>254</v>
      </c>
      <c r="D33" s="104" t="s">
        <v>255</v>
      </c>
    </row>
    <row r="34" spans="2:4" ht="15.75" thickBot="1">
      <c r="B34" s="102">
        <v>30</v>
      </c>
      <c r="C34" s="103" t="s">
        <v>256</v>
      </c>
      <c r="D34" s="104" t="s">
        <v>257</v>
      </c>
    </row>
    <row r="35" spans="2:4" ht="15.75" thickBot="1">
      <c r="B35" s="102">
        <v>31</v>
      </c>
      <c r="C35" s="103" t="s">
        <v>258</v>
      </c>
      <c r="D35" s="104" t="s">
        <v>259</v>
      </c>
    </row>
    <row r="36" spans="2:4" ht="15.75" thickBot="1">
      <c r="B36" s="102">
        <v>32</v>
      </c>
      <c r="C36" s="103" t="s">
        <v>260</v>
      </c>
      <c r="D36" s="104" t="s">
        <v>261</v>
      </c>
    </row>
    <row r="37" spans="2:4" ht="15.75" thickBot="1">
      <c r="B37" s="102">
        <v>33</v>
      </c>
      <c r="C37" s="103" t="s">
        <v>262</v>
      </c>
      <c r="D37" s="104" t="s">
        <v>263</v>
      </c>
    </row>
    <row r="38" spans="2:4" ht="15.75" thickBot="1">
      <c r="B38" s="102">
        <v>34</v>
      </c>
      <c r="C38" s="103" t="s">
        <v>264</v>
      </c>
      <c r="D38" s="104" t="s">
        <v>265</v>
      </c>
    </row>
    <row r="39" spans="2:4" ht="15.75" thickBot="1">
      <c r="B39" s="102">
        <v>35</v>
      </c>
      <c r="C39" s="103" t="s">
        <v>266</v>
      </c>
      <c r="D39" s="104" t="s">
        <v>267</v>
      </c>
    </row>
    <row r="40" spans="2:4" ht="15.75" thickBot="1">
      <c r="B40" s="102">
        <v>36</v>
      </c>
      <c r="C40" s="103" t="s">
        <v>268</v>
      </c>
      <c r="D40" s="104" t="s">
        <v>269</v>
      </c>
    </row>
    <row r="41" spans="2:4" ht="15.75" thickBot="1">
      <c r="B41" s="102">
        <v>37</v>
      </c>
      <c r="C41" s="103" t="s">
        <v>270</v>
      </c>
      <c r="D41" s="104" t="s">
        <v>271</v>
      </c>
    </row>
    <row r="42" spans="2:4" ht="15.75" thickBot="1">
      <c r="B42" s="102">
        <v>38</v>
      </c>
      <c r="C42" s="103" t="s">
        <v>272</v>
      </c>
      <c r="D42" s="104" t="s">
        <v>273</v>
      </c>
    </row>
    <row r="43" spans="2:4" ht="15.75" thickBot="1">
      <c r="B43" s="102">
        <v>39</v>
      </c>
      <c r="C43" s="103" t="s">
        <v>274</v>
      </c>
      <c r="D43" s="104" t="s">
        <v>275</v>
      </c>
    </row>
    <row r="44" spans="2:4" ht="15.75" thickBot="1">
      <c r="B44" s="102">
        <v>40</v>
      </c>
      <c r="C44" s="103" t="s">
        <v>276</v>
      </c>
      <c r="D44" s="104" t="s">
        <v>277</v>
      </c>
    </row>
    <row r="45" spans="2:4" ht="15.75" thickBot="1">
      <c r="B45" s="102">
        <v>41</v>
      </c>
      <c r="C45" s="103" t="s">
        <v>278</v>
      </c>
      <c r="D45" s="104" t="s">
        <v>279</v>
      </c>
    </row>
    <row r="46" spans="2:4" ht="15.75" thickBot="1">
      <c r="B46" s="102">
        <v>42</v>
      </c>
      <c r="C46" s="103" t="s">
        <v>280</v>
      </c>
      <c r="D46" s="104" t="s">
        <v>281</v>
      </c>
    </row>
    <row r="47" spans="2:4" ht="15.75" thickBot="1">
      <c r="B47" s="102">
        <v>43</v>
      </c>
      <c r="C47" s="103" t="s">
        <v>282</v>
      </c>
      <c r="D47" s="104" t="s">
        <v>283</v>
      </c>
    </row>
    <row r="48" spans="2:4" ht="15.75" thickBot="1">
      <c r="B48" s="102">
        <v>44</v>
      </c>
      <c r="C48" s="103" t="s">
        <v>284</v>
      </c>
      <c r="D48" s="104" t="s">
        <v>285</v>
      </c>
    </row>
    <row r="49" spans="2:4" ht="15.75" thickBot="1">
      <c r="B49" s="102">
        <v>45</v>
      </c>
      <c r="C49" s="103" t="s">
        <v>286</v>
      </c>
      <c r="D49" s="104" t="s">
        <v>287</v>
      </c>
    </row>
    <row r="50" spans="2:4" ht="15.75" thickBot="1">
      <c r="B50" s="102">
        <v>46</v>
      </c>
      <c r="C50" s="103" t="s">
        <v>288</v>
      </c>
      <c r="D50" s="104" t="s">
        <v>289</v>
      </c>
    </row>
    <row r="51" spans="2:4" ht="15.75" thickBot="1">
      <c r="B51" s="102">
        <v>47</v>
      </c>
      <c r="C51" s="103" t="s">
        <v>290</v>
      </c>
      <c r="D51" s="104" t="s">
        <v>291</v>
      </c>
    </row>
    <row r="52" spans="2:4" ht="15.75" thickBot="1">
      <c r="B52" s="102">
        <v>48</v>
      </c>
      <c r="C52" s="103" t="s">
        <v>292</v>
      </c>
      <c r="D52" s="104" t="s">
        <v>293</v>
      </c>
    </row>
    <row r="53" spans="2:4" ht="15.75" thickBot="1">
      <c r="B53" s="102">
        <v>49</v>
      </c>
      <c r="C53" s="103" t="s">
        <v>294</v>
      </c>
      <c r="D53" s="104" t="s">
        <v>295</v>
      </c>
    </row>
    <row r="54" spans="2:4" ht="15.75" thickBot="1">
      <c r="B54" s="102">
        <v>50</v>
      </c>
      <c r="C54" s="103" t="s">
        <v>296</v>
      </c>
      <c r="D54" s="104" t="s">
        <v>297</v>
      </c>
    </row>
    <row r="55" spans="2:4" ht="15.75" thickBot="1">
      <c r="B55" s="102">
        <v>51</v>
      </c>
      <c r="C55" s="103" t="s">
        <v>298</v>
      </c>
      <c r="D55" s="104" t="s">
        <v>299</v>
      </c>
    </row>
    <row r="56" spans="2:4" ht="15.75" thickBot="1">
      <c r="B56" s="102">
        <v>52</v>
      </c>
      <c r="C56" s="103" t="s">
        <v>300</v>
      </c>
      <c r="D56" s="104" t="s">
        <v>301</v>
      </c>
    </row>
    <row r="57" spans="2:4" ht="15.75" thickBot="1">
      <c r="B57" s="102">
        <v>53</v>
      </c>
      <c r="C57" s="103" t="s">
        <v>302</v>
      </c>
      <c r="D57" s="104" t="s">
        <v>303</v>
      </c>
    </row>
    <row r="58" spans="2:4" ht="15.75" thickBot="1">
      <c r="B58" s="102">
        <v>54</v>
      </c>
      <c r="C58" s="103" t="s">
        <v>207</v>
      </c>
      <c r="D58" s="104" t="s">
        <v>304</v>
      </c>
    </row>
    <row r="59" spans="2:4" ht="15.75" thickBot="1">
      <c r="B59" s="102">
        <v>55</v>
      </c>
      <c r="C59" s="103" t="s">
        <v>305</v>
      </c>
      <c r="D59" s="104" t="s">
        <v>306</v>
      </c>
    </row>
    <row r="60" spans="2:4" ht="15.75" thickBot="1">
      <c r="B60" s="102">
        <v>56</v>
      </c>
      <c r="C60" s="103" t="s">
        <v>307</v>
      </c>
      <c r="D60" s="105" t="s">
        <v>308</v>
      </c>
    </row>
    <row r="61" spans="2:4" ht="15.75" thickBot="1">
      <c r="B61" s="102">
        <v>57</v>
      </c>
      <c r="C61" s="103" t="s">
        <v>309</v>
      </c>
      <c r="D61" s="105" t="s">
        <v>310</v>
      </c>
    </row>
    <row r="62" spans="2:4" ht="15.75" thickBot="1">
      <c r="B62" s="102">
        <v>58</v>
      </c>
      <c r="C62" s="103" t="s">
        <v>311</v>
      </c>
      <c r="D62" s="105" t="s">
        <v>312</v>
      </c>
    </row>
    <row r="63" spans="2:4" ht="15.75" thickBot="1">
      <c r="B63" s="102">
        <v>59</v>
      </c>
      <c r="C63" s="103" t="s">
        <v>313</v>
      </c>
      <c r="D63" s="105" t="s">
        <v>314</v>
      </c>
    </row>
    <row r="64" spans="2:4" ht="15.75" thickBot="1">
      <c r="B64" s="102">
        <v>60</v>
      </c>
      <c r="C64" s="103" t="s">
        <v>315</v>
      </c>
      <c r="D64" s="105" t="s">
        <v>316</v>
      </c>
    </row>
    <row r="65" spans="2:4" ht="15.75" thickBot="1">
      <c r="B65" s="102">
        <v>61</v>
      </c>
      <c r="C65" s="103" t="s">
        <v>317</v>
      </c>
      <c r="D65" s="105" t="s">
        <v>318</v>
      </c>
    </row>
    <row r="66" spans="2:4" ht="15.75" thickBot="1">
      <c r="B66" s="102">
        <v>62</v>
      </c>
      <c r="C66" s="103" t="s">
        <v>300</v>
      </c>
      <c r="D66" s="105" t="s">
        <v>319</v>
      </c>
    </row>
    <row r="67" spans="2:4" ht="15.75" thickBot="1">
      <c r="B67" s="102">
        <v>63</v>
      </c>
      <c r="C67" s="103" t="s">
        <v>320</v>
      </c>
      <c r="D67" s="105" t="s">
        <v>321</v>
      </c>
    </row>
    <row r="68" spans="2:4" ht="15.75" thickBot="1">
      <c r="B68" s="102">
        <v>64</v>
      </c>
      <c r="C68" s="103" t="s">
        <v>322</v>
      </c>
      <c r="D68" s="105" t="s">
        <v>323</v>
      </c>
    </row>
    <row r="69" spans="2:4" ht="15.75" thickBot="1">
      <c r="B69" s="102">
        <v>65</v>
      </c>
      <c r="C69" s="103" t="s">
        <v>324</v>
      </c>
      <c r="D69" s="105" t="s">
        <v>325</v>
      </c>
    </row>
    <row r="70" spans="2:4" ht="15.75" thickBot="1">
      <c r="B70" s="102">
        <v>66</v>
      </c>
      <c r="C70" s="103" t="s">
        <v>326</v>
      </c>
      <c r="D70" s="105" t="s">
        <v>327</v>
      </c>
    </row>
    <row r="71" spans="2:4" ht="15.75" thickBot="1">
      <c r="B71" s="102">
        <v>67</v>
      </c>
      <c r="C71" s="103" t="s">
        <v>235</v>
      </c>
      <c r="D71" s="105" t="s">
        <v>236</v>
      </c>
    </row>
    <row r="72" spans="2:4" ht="15.75" thickBot="1">
      <c r="B72" s="102">
        <v>68</v>
      </c>
      <c r="C72" s="103" t="s">
        <v>280</v>
      </c>
      <c r="D72" s="105" t="s">
        <v>281</v>
      </c>
    </row>
    <row r="73" spans="2:4" ht="15.75" thickBot="1">
      <c r="B73" s="102">
        <v>69</v>
      </c>
      <c r="C73" s="103" t="s">
        <v>282</v>
      </c>
      <c r="D73" s="105" t="s">
        <v>328</v>
      </c>
    </row>
    <row r="74" spans="2:4" ht="15.75" thickBot="1">
      <c r="B74" s="102">
        <v>70</v>
      </c>
      <c r="C74" s="103" t="s">
        <v>329</v>
      </c>
      <c r="D74" s="105" t="s">
        <v>330</v>
      </c>
    </row>
    <row r="75" spans="2:4" ht="15.75" thickBot="1">
      <c r="B75" s="102">
        <v>71</v>
      </c>
      <c r="C75" s="103" t="s">
        <v>331</v>
      </c>
      <c r="D75" s="105" t="s">
        <v>332</v>
      </c>
    </row>
    <row r="76" spans="2:4" ht="15.75" thickBot="1">
      <c r="B76" s="102">
        <v>72</v>
      </c>
      <c r="C76" s="103" t="s">
        <v>333</v>
      </c>
      <c r="D76" s="105" t="s">
        <v>334</v>
      </c>
    </row>
    <row r="77" spans="2:4" ht="15.75" thickBot="1">
      <c r="B77" s="102">
        <v>73</v>
      </c>
      <c r="C77" s="103" t="s">
        <v>335</v>
      </c>
      <c r="D77" s="105" t="s">
        <v>336</v>
      </c>
    </row>
    <row r="78" spans="2:4" ht="15.75" thickBot="1">
      <c r="B78" s="102">
        <v>74</v>
      </c>
      <c r="C78" s="103" t="s">
        <v>337</v>
      </c>
      <c r="D78" s="105" t="s">
        <v>338</v>
      </c>
    </row>
    <row r="79" spans="2:4" ht="15.75" thickBot="1">
      <c r="B79" s="102">
        <v>75</v>
      </c>
      <c r="C79" s="103" t="s">
        <v>339</v>
      </c>
      <c r="D79" s="105" t="s">
        <v>340</v>
      </c>
    </row>
    <row r="80" spans="2:4" ht="26.25" thickBot="1">
      <c r="B80" s="102">
        <v>76</v>
      </c>
      <c r="C80" s="103" t="s">
        <v>341</v>
      </c>
      <c r="D80" s="105" t="s">
        <v>342</v>
      </c>
    </row>
    <row r="81" spans="2:4" ht="15.75" thickBot="1">
      <c r="B81" s="102">
        <v>77</v>
      </c>
      <c r="C81" s="103" t="s">
        <v>343</v>
      </c>
      <c r="D81" s="105" t="s">
        <v>344</v>
      </c>
    </row>
    <row r="82" spans="2:4" ht="15.75" thickBot="1">
      <c r="B82" s="102">
        <v>78</v>
      </c>
      <c r="C82" s="103" t="s">
        <v>345</v>
      </c>
      <c r="D82" s="105" t="s">
        <v>346</v>
      </c>
    </row>
    <row r="83" spans="2:4" ht="15.75" thickBot="1">
      <c r="B83" s="102">
        <v>79</v>
      </c>
      <c r="C83" s="103" t="s">
        <v>347</v>
      </c>
      <c r="D83" s="105" t="s">
        <v>348</v>
      </c>
    </row>
    <row r="84" spans="2:4" ht="15.75" thickBot="1">
      <c r="B84" s="102">
        <v>80</v>
      </c>
      <c r="C84" s="103" t="s">
        <v>349</v>
      </c>
      <c r="D84" s="105" t="s">
        <v>350</v>
      </c>
    </row>
    <row r="85" spans="2:4" ht="15.75" thickBot="1">
      <c r="B85" s="102">
        <v>81</v>
      </c>
      <c r="C85" s="103" t="s">
        <v>351</v>
      </c>
      <c r="D85" s="105" t="s">
        <v>352</v>
      </c>
    </row>
    <row r="86" spans="2:4" ht="15.75" thickBot="1">
      <c r="B86" s="102">
        <v>82</v>
      </c>
      <c r="C86" s="103" t="s">
        <v>353</v>
      </c>
      <c r="D86" s="105" t="s">
        <v>354</v>
      </c>
    </row>
    <row r="87" spans="2:4" ht="15.75" thickBot="1">
      <c r="B87" s="102">
        <v>83</v>
      </c>
      <c r="C87" s="103" t="s">
        <v>355</v>
      </c>
      <c r="D87" s="105" t="s">
        <v>356</v>
      </c>
    </row>
    <row r="88" spans="2:4" ht="15.75" thickBot="1">
      <c r="B88" s="102">
        <v>84</v>
      </c>
      <c r="C88" s="103" t="s">
        <v>357</v>
      </c>
      <c r="D88" s="105" t="s">
        <v>358</v>
      </c>
    </row>
    <row r="89" spans="2:4" ht="15.75" thickBot="1">
      <c r="B89" s="102">
        <v>85</v>
      </c>
      <c r="C89" s="103" t="s">
        <v>359</v>
      </c>
      <c r="D89" s="105" t="s">
        <v>360</v>
      </c>
    </row>
    <row r="90" spans="2:4" ht="15.75" thickBot="1">
      <c r="B90" s="102">
        <v>86</v>
      </c>
      <c r="C90" s="103" t="s">
        <v>361</v>
      </c>
      <c r="D90" s="105" t="s">
        <v>362</v>
      </c>
    </row>
    <row r="91" spans="2:4" ht="15.75" thickBot="1">
      <c r="B91" s="102">
        <v>87</v>
      </c>
      <c r="C91" s="103" t="s">
        <v>363</v>
      </c>
      <c r="D91" s="105" t="s">
        <v>364</v>
      </c>
    </row>
    <row r="92" spans="2:4" ht="15.75" thickBot="1">
      <c r="B92" s="102">
        <v>88</v>
      </c>
      <c r="C92" s="103" t="s">
        <v>365</v>
      </c>
      <c r="D92" s="105" t="s">
        <v>366</v>
      </c>
    </row>
    <row r="93" spans="2:4" ht="15.75" thickBot="1">
      <c r="B93" s="102">
        <v>89</v>
      </c>
      <c r="C93" s="103" t="s">
        <v>367</v>
      </c>
      <c r="D93" s="105" t="s">
        <v>368</v>
      </c>
    </row>
    <row r="94" spans="2:4" ht="15.75" thickBot="1">
      <c r="B94" s="102">
        <v>90</v>
      </c>
      <c r="C94" s="103" t="s">
        <v>369</v>
      </c>
      <c r="D94" s="105" t="s">
        <v>370</v>
      </c>
    </row>
    <row r="95" spans="2:4" ht="15.75" thickBot="1">
      <c r="B95" s="102">
        <v>91</v>
      </c>
      <c r="C95" s="103" t="s">
        <v>371</v>
      </c>
      <c r="D95" s="105" t="s">
        <v>372</v>
      </c>
    </row>
    <row r="96" spans="2:4" ht="15.75" thickBot="1">
      <c r="B96" s="102">
        <v>92</v>
      </c>
      <c r="C96" s="103" t="s">
        <v>373</v>
      </c>
      <c r="D96" s="105" t="s">
        <v>374</v>
      </c>
    </row>
    <row r="97" spans="2:4" ht="15.75" thickBot="1">
      <c r="B97" s="102">
        <v>93</v>
      </c>
      <c r="C97" s="103" t="s">
        <v>375</v>
      </c>
      <c r="D97" s="105" t="s">
        <v>376</v>
      </c>
    </row>
    <row r="98" spans="2:4" ht="15.75" thickBot="1">
      <c r="B98" s="102">
        <v>94</v>
      </c>
      <c r="C98" s="103" t="s">
        <v>307</v>
      </c>
      <c r="D98" s="105" t="s">
        <v>308</v>
      </c>
    </row>
    <row r="99" spans="2:4" ht="15.75" thickBot="1">
      <c r="B99" s="102">
        <v>95</v>
      </c>
      <c r="C99" s="103" t="s">
        <v>377</v>
      </c>
      <c r="D99" s="105" t="s">
        <v>378</v>
      </c>
    </row>
    <row r="100" spans="2:4" ht="15.75" thickBot="1">
      <c r="B100" s="102">
        <v>96</v>
      </c>
      <c r="C100" s="103" t="s">
        <v>379</v>
      </c>
      <c r="D100" s="104" t="s">
        <v>380</v>
      </c>
    </row>
    <row r="101" spans="2:4" ht="15.75" thickBot="1">
      <c r="B101" s="102">
        <v>97</v>
      </c>
      <c r="C101" s="103" t="s">
        <v>381</v>
      </c>
      <c r="D101" s="105" t="s">
        <v>382</v>
      </c>
    </row>
    <row r="102" spans="2:4" ht="15.75" thickBot="1">
      <c r="B102" s="102">
        <v>98</v>
      </c>
      <c r="C102" s="103" t="s">
        <v>272</v>
      </c>
      <c r="D102" s="105" t="s">
        <v>273</v>
      </c>
    </row>
    <row r="103" spans="2:4" ht="15.75" thickBot="1">
      <c r="B103" s="102">
        <v>99</v>
      </c>
      <c r="C103" s="103" t="s">
        <v>383</v>
      </c>
      <c r="D103" s="105" t="s">
        <v>384</v>
      </c>
    </row>
    <row r="104" spans="2:4" ht="15.75" thickBot="1">
      <c r="B104" s="102">
        <v>100</v>
      </c>
      <c r="C104" s="103" t="s">
        <v>385</v>
      </c>
      <c r="D104" s="105" t="s">
        <v>386</v>
      </c>
    </row>
    <row r="105" spans="2:4" ht="15.75" thickBot="1">
      <c r="B105" s="102">
        <v>101</v>
      </c>
      <c r="C105" s="103" t="s">
        <v>387</v>
      </c>
      <c r="D105" s="105" t="s">
        <v>388</v>
      </c>
    </row>
    <row r="106" spans="2:4" ht="15.75" thickBot="1">
      <c r="B106" s="102">
        <v>102</v>
      </c>
      <c r="C106" s="103" t="s">
        <v>389</v>
      </c>
      <c r="D106" s="105" t="s">
        <v>390</v>
      </c>
    </row>
    <row r="107" spans="2:4" ht="15.75" thickBot="1">
      <c r="B107" s="102">
        <v>103</v>
      </c>
      <c r="C107" s="103" t="s">
        <v>391</v>
      </c>
      <c r="D107" s="105" t="s">
        <v>392</v>
      </c>
    </row>
    <row r="108" spans="2:4" ht="15.75" thickBot="1">
      <c r="B108" s="102">
        <v>104</v>
      </c>
      <c r="C108" s="103" t="s">
        <v>393</v>
      </c>
      <c r="D108" s="105" t="s">
        <v>394</v>
      </c>
    </row>
    <row r="109" spans="2:4" ht="15.75" thickBot="1">
      <c r="B109" s="102">
        <v>105</v>
      </c>
      <c r="C109" s="103" t="s">
        <v>395</v>
      </c>
      <c r="D109" s="105" t="s">
        <v>396</v>
      </c>
    </row>
    <row r="110" spans="2:4" ht="15.75" thickBot="1">
      <c r="B110" s="102">
        <v>106</v>
      </c>
      <c r="C110" s="103" t="s">
        <v>397</v>
      </c>
      <c r="D110" s="105" t="s">
        <v>398</v>
      </c>
    </row>
    <row r="111" spans="2:4" ht="15.75" thickBot="1">
      <c r="B111" s="102">
        <v>107</v>
      </c>
      <c r="C111" s="103" t="s">
        <v>324</v>
      </c>
      <c r="D111" s="105" t="s">
        <v>325</v>
      </c>
    </row>
    <row r="112" spans="2:4" ht="15.75" thickBot="1">
      <c r="B112" s="102">
        <v>108</v>
      </c>
      <c r="C112" s="103" t="s">
        <v>381</v>
      </c>
      <c r="D112" s="105" t="s">
        <v>399</v>
      </c>
    </row>
    <row r="113" spans="2:4" ht="15.75" thickBot="1">
      <c r="B113" s="102">
        <v>109</v>
      </c>
      <c r="C113" s="103" t="s">
        <v>252</v>
      </c>
      <c r="D113" s="105" t="s">
        <v>400</v>
      </c>
    </row>
    <row r="114" spans="2:4" ht="15.75" thickBot="1">
      <c r="B114" s="102">
        <v>110</v>
      </c>
      <c r="C114" s="103" t="s">
        <v>278</v>
      </c>
      <c r="D114" s="105" t="s">
        <v>279</v>
      </c>
    </row>
    <row r="115" spans="2:4" ht="15.75" thickBot="1">
      <c r="B115" s="102">
        <v>111</v>
      </c>
      <c r="C115" s="103" t="s">
        <v>401</v>
      </c>
      <c r="D115" s="105" t="s">
        <v>402</v>
      </c>
    </row>
    <row r="116" spans="2:4" ht="15.75" thickBot="1">
      <c r="B116" s="102">
        <v>112</v>
      </c>
      <c r="C116" s="103" t="s">
        <v>205</v>
      </c>
      <c r="D116" s="105" t="s">
        <v>403</v>
      </c>
    </row>
    <row r="117" spans="2:4" ht="15.75" thickBot="1">
      <c r="B117" s="102">
        <v>113</v>
      </c>
      <c r="C117" s="103" t="s">
        <v>404</v>
      </c>
      <c r="D117" s="105" t="s">
        <v>405</v>
      </c>
    </row>
    <row r="118" spans="2:4" ht="15.75" thickBot="1">
      <c r="B118" s="102">
        <v>114</v>
      </c>
      <c r="C118" s="103" t="s">
        <v>406</v>
      </c>
      <c r="D118" s="105" t="s">
        <v>407</v>
      </c>
    </row>
    <row r="119" spans="2:4" ht="15.75" thickBot="1">
      <c r="B119" s="102">
        <v>115</v>
      </c>
      <c r="C119" s="103" t="s">
        <v>302</v>
      </c>
      <c r="D119" s="105" t="s">
        <v>408</v>
      </c>
    </row>
    <row r="120" spans="2:4" ht="15.75" thickBot="1">
      <c r="B120" s="102">
        <v>116</v>
      </c>
      <c r="C120" s="103" t="s">
        <v>409</v>
      </c>
      <c r="D120" s="105" t="s">
        <v>410</v>
      </c>
    </row>
    <row r="121" spans="2:4" ht="15.75" thickBot="1">
      <c r="B121" s="102">
        <v>117</v>
      </c>
      <c r="C121" s="103" t="s">
        <v>411</v>
      </c>
      <c r="D121" s="105" t="s">
        <v>412</v>
      </c>
    </row>
    <row r="122" spans="2:4" ht="15.75" thickBot="1">
      <c r="B122" s="102">
        <v>118</v>
      </c>
      <c r="C122" s="103" t="s">
        <v>260</v>
      </c>
      <c r="D122" s="105" t="s">
        <v>261</v>
      </c>
    </row>
    <row r="123" spans="2:4" ht="15.75" thickBot="1">
      <c r="B123" s="102">
        <v>119</v>
      </c>
      <c r="C123" s="103" t="s">
        <v>413</v>
      </c>
      <c r="D123" s="105" t="s">
        <v>414</v>
      </c>
    </row>
    <row r="124" spans="2:4" ht="15.75" thickBot="1">
      <c r="B124" s="102">
        <v>120</v>
      </c>
      <c r="C124" s="103" t="s">
        <v>415</v>
      </c>
      <c r="D124" s="105" t="s">
        <v>416</v>
      </c>
    </row>
    <row r="125" spans="2:4" ht="15.75" thickBot="1">
      <c r="B125" s="102">
        <v>121</v>
      </c>
      <c r="C125" s="103" t="s">
        <v>300</v>
      </c>
      <c r="D125" s="105" t="s">
        <v>319</v>
      </c>
    </row>
    <row r="126" spans="2:4" ht="15.75" thickBot="1">
      <c r="B126" s="102">
        <v>122</v>
      </c>
      <c r="C126" s="103" t="s">
        <v>417</v>
      </c>
      <c r="D126" s="105" t="s">
        <v>418</v>
      </c>
    </row>
    <row r="127" spans="2:4" ht="15.75" thickBot="1">
      <c r="B127" s="102">
        <v>123</v>
      </c>
      <c r="C127" s="103" t="s">
        <v>419</v>
      </c>
      <c r="D127" s="105" t="s">
        <v>420</v>
      </c>
    </row>
    <row r="128" spans="2:4" ht="15.75" thickBot="1">
      <c r="B128" s="102">
        <v>124</v>
      </c>
      <c r="C128" s="103" t="s">
        <v>284</v>
      </c>
      <c r="D128" s="105" t="s">
        <v>421</v>
      </c>
    </row>
    <row r="129" spans="2:4" ht="15.75" thickBot="1">
      <c r="B129" s="102">
        <v>125</v>
      </c>
      <c r="C129" s="103" t="s">
        <v>422</v>
      </c>
      <c r="D129" s="105" t="s">
        <v>423</v>
      </c>
    </row>
    <row r="130" spans="2:4" ht="15.75" thickBot="1">
      <c r="B130" s="102">
        <v>126</v>
      </c>
      <c r="C130" s="103" t="s">
        <v>424</v>
      </c>
      <c r="D130" s="105" t="s">
        <v>425</v>
      </c>
    </row>
    <row r="131" spans="2:4" ht="15.75" thickBot="1">
      <c r="B131" s="102">
        <v>127</v>
      </c>
      <c r="C131" s="103" t="s">
        <v>426</v>
      </c>
      <c r="D131" s="105" t="s">
        <v>427</v>
      </c>
    </row>
    <row r="132" spans="2:4" ht="15.75" thickBot="1">
      <c r="B132" s="102">
        <v>128</v>
      </c>
      <c r="C132" s="103" t="s">
        <v>428</v>
      </c>
      <c r="D132" s="105" t="s">
        <v>429</v>
      </c>
    </row>
    <row r="133" spans="2:4" ht="15.75" thickBot="1">
      <c r="B133" s="102">
        <v>129</v>
      </c>
      <c r="C133" s="103" t="s">
        <v>430</v>
      </c>
      <c r="D133" s="105" t="s">
        <v>431</v>
      </c>
    </row>
    <row r="134" spans="2:4" ht="15.75" thickBot="1">
      <c r="B134" s="102">
        <v>130</v>
      </c>
      <c r="C134" s="103" t="s">
        <v>280</v>
      </c>
      <c r="D134" s="105" t="s">
        <v>281</v>
      </c>
    </row>
    <row r="135" spans="2:4" ht="15.75" thickBot="1">
      <c r="B135" s="102">
        <v>131</v>
      </c>
      <c r="C135" s="103" t="s">
        <v>432</v>
      </c>
      <c r="D135" s="105" t="s">
        <v>433</v>
      </c>
    </row>
    <row r="136" spans="2:4" ht="15.75" thickBot="1">
      <c r="B136" s="102">
        <v>132</v>
      </c>
      <c r="C136" s="103" t="s">
        <v>434</v>
      </c>
      <c r="D136" s="105" t="s">
        <v>435</v>
      </c>
    </row>
    <row r="137" spans="2:4" ht="15.75" thickBot="1">
      <c r="B137" s="102">
        <v>133</v>
      </c>
      <c r="C137" s="103" t="s">
        <v>417</v>
      </c>
      <c r="D137" s="105" t="s">
        <v>436</v>
      </c>
    </row>
    <row r="138" spans="2:4" ht="15.75" thickBot="1">
      <c r="B138" s="102">
        <v>134</v>
      </c>
      <c r="C138" s="103" t="s">
        <v>437</v>
      </c>
      <c r="D138" s="105" t="s">
        <v>438</v>
      </c>
    </row>
    <row r="139" spans="2:4" ht="15.75" thickBot="1">
      <c r="B139" s="102">
        <v>135</v>
      </c>
      <c r="C139" s="103" t="s">
        <v>311</v>
      </c>
      <c r="D139" s="105" t="s">
        <v>312</v>
      </c>
    </row>
    <row r="140" spans="2:4" ht="15.75" thickBot="1">
      <c r="B140" s="102">
        <v>136</v>
      </c>
      <c r="C140" s="103" t="s">
        <v>439</v>
      </c>
      <c r="D140" s="105" t="s">
        <v>440</v>
      </c>
    </row>
    <row r="141" spans="2:4" ht="15.75" thickBot="1">
      <c r="B141" s="102">
        <v>137</v>
      </c>
      <c r="C141" s="103" t="s">
        <v>441</v>
      </c>
      <c r="D141" s="105" t="s">
        <v>442</v>
      </c>
    </row>
    <row r="142" spans="2:4" ht="15.75" thickBot="1">
      <c r="B142" s="106">
        <v>138</v>
      </c>
      <c r="C142" s="107" t="s">
        <v>443</v>
      </c>
      <c r="D142" s="104" t="s">
        <v>444</v>
      </c>
    </row>
    <row r="143" spans="2:4" ht="15.75" thickBot="1">
      <c r="B143" s="102">
        <v>139</v>
      </c>
      <c r="C143" s="103" t="s">
        <v>300</v>
      </c>
      <c r="D143" s="105" t="s">
        <v>319</v>
      </c>
    </row>
    <row r="144" spans="2:4" ht="15.75" thickBot="1">
      <c r="B144" s="102">
        <v>140</v>
      </c>
      <c r="C144" s="103" t="s">
        <v>445</v>
      </c>
      <c r="D144" s="105" t="s">
        <v>446</v>
      </c>
    </row>
    <row r="145" spans="2:4" ht="15.75" thickBot="1">
      <c r="B145" s="102">
        <v>141</v>
      </c>
      <c r="C145" s="103" t="s">
        <v>447</v>
      </c>
      <c r="D145" s="105" t="s">
        <v>448</v>
      </c>
    </row>
    <row r="146" spans="2:4" ht="15.75" thickBot="1">
      <c r="B146" s="102">
        <v>142</v>
      </c>
      <c r="C146" s="103" t="s">
        <v>449</v>
      </c>
      <c r="D146" s="105" t="s">
        <v>450</v>
      </c>
    </row>
    <row r="147" spans="2:4" ht="15.75" thickBot="1">
      <c r="B147" s="102">
        <v>143</v>
      </c>
      <c r="C147" s="103" t="s">
        <v>215</v>
      </c>
      <c r="D147" s="105" t="s">
        <v>451</v>
      </c>
    </row>
    <row r="148" spans="2:4" ht="15.75" thickBot="1">
      <c r="B148" s="102">
        <v>144</v>
      </c>
      <c r="C148" s="103" t="s">
        <v>335</v>
      </c>
      <c r="D148" s="105" t="s">
        <v>336</v>
      </c>
    </row>
    <row r="149" spans="2:4" ht="15.75" thickBot="1">
      <c r="B149" s="102">
        <v>145</v>
      </c>
      <c r="C149" s="103" t="s">
        <v>300</v>
      </c>
      <c r="D149" s="105" t="s">
        <v>319</v>
      </c>
    </row>
    <row r="150" spans="2:4" ht="15.75" thickBot="1">
      <c r="B150" s="102">
        <v>146</v>
      </c>
      <c r="C150" s="103" t="s">
        <v>452</v>
      </c>
      <c r="D150" s="105" t="s">
        <v>453</v>
      </c>
    </row>
    <row r="151" spans="2:4" ht="15.75" thickBot="1">
      <c r="B151" s="102">
        <v>147</v>
      </c>
      <c r="C151" s="103" t="s">
        <v>454</v>
      </c>
      <c r="D151" s="104" t="s">
        <v>455</v>
      </c>
    </row>
    <row r="152" spans="2:4" ht="15.75" thickBot="1">
      <c r="B152" s="102">
        <v>148</v>
      </c>
      <c r="C152" s="103" t="s">
        <v>456</v>
      </c>
      <c r="D152" s="105" t="s">
        <v>457</v>
      </c>
    </row>
    <row r="153" spans="2:4" ht="15.75" thickBot="1">
      <c r="B153" s="102">
        <v>149</v>
      </c>
      <c r="C153" s="103" t="s">
        <v>458</v>
      </c>
      <c r="D153" s="105" t="s">
        <v>459</v>
      </c>
    </row>
    <row r="154" spans="2:4" ht="15.75" thickBot="1">
      <c r="B154" s="102">
        <v>150</v>
      </c>
      <c r="C154" s="103" t="s">
        <v>351</v>
      </c>
      <c r="D154" s="105" t="s">
        <v>352</v>
      </c>
    </row>
    <row r="155" spans="2:4" ht="15.75" thickBot="1">
      <c r="B155" s="102">
        <v>151</v>
      </c>
      <c r="C155" s="103" t="s">
        <v>422</v>
      </c>
      <c r="D155" s="105" t="s">
        <v>423</v>
      </c>
    </row>
    <row r="156" spans="2:4" ht="15.75" thickBot="1">
      <c r="B156" s="102">
        <v>152</v>
      </c>
      <c r="C156" s="103" t="s">
        <v>231</v>
      </c>
      <c r="D156" s="105" t="s">
        <v>460</v>
      </c>
    </row>
    <row r="157" spans="2:4" ht="15.75" thickBot="1">
      <c r="B157" s="102">
        <v>153</v>
      </c>
      <c r="C157" s="103" t="s">
        <v>461</v>
      </c>
      <c r="D157" s="105" t="s">
        <v>462</v>
      </c>
    </row>
    <row r="158" spans="2:4" ht="15.75" thickBot="1">
      <c r="B158" s="102">
        <v>154</v>
      </c>
      <c r="C158" s="103" t="s">
        <v>239</v>
      </c>
      <c r="D158" s="104" t="s">
        <v>463</v>
      </c>
    </row>
    <row r="159" spans="2:4" ht="15.75" thickBot="1">
      <c r="B159" s="106">
        <v>155</v>
      </c>
      <c r="C159" s="107" t="s">
        <v>464</v>
      </c>
      <c r="D159" s="105" t="s">
        <v>465</v>
      </c>
    </row>
    <row r="160" spans="2:4">
      <c r="B160" s="108"/>
    </row>
    <row r="161" spans="2:4" ht="15.75" thickBot="1">
      <c r="B161" s="130" t="s">
        <v>466</v>
      </c>
    </row>
    <row r="162" spans="2:4" ht="15.75" thickBot="1">
      <c r="B162" s="109" t="s">
        <v>467</v>
      </c>
      <c r="C162" s="110" t="s">
        <v>197</v>
      </c>
      <c r="D162" s="111" t="s">
        <v>468</v>
      </c>
    </row>
    <row r="163" spans="2:4" ht="25.9" customHeight="1" thickBot="1">
      <c r="B163" s="112">
        <v>1</v>
      </c>
      <c r="C163" s="113" t="s">
        <v>469</v>
      </c>
      <c r="D163" s="114" t="s">
        <v>470</v>
      </c>
    </row>
    <row r="164" spans="2:4" ht="15.75" thickBot="1">
      <c r="B164" s="115">
        <v>2</v>
      </c>
      <c r="C164" s="116" t="s">
        <v>471</v>
      </c>
      <c r="D164" s="117" t="s">
        <v>472</v>
      </c>
    </row>
    <row r="165" spans="2:4" ht="15.75" thickBot="1">
      <c r="B165" s="115">
        <v>3</v>
      </c>
      <c r="C165" s="118" t="s">
        <v>473</v>
      </c>
      <c r="D165" s="119" t="s">
        <v>474</v>
      </c>
    </row>
    <row r="166" spans="2:4" ht="15.75" thickBot="1">
      <c r="B166" s="115">
        <v>4</v>
      </c>
      <c r="C166" s="120" t="s">
        <v>475</v>
      </c>
      <c r="D166" s="121" t="s">
        <v>476</v>
      </c>
    </row>
    <row r="167" spans="2:4" ht="15.75" thickBot="1">
      <c r="B167" s="115">
        <v>5</v>
      </c>
      <c r="C167" s="116" t="s">
        <v>477</v>
      </c>
      <c r="D167" s="117" t="s">
        <v>478</v>
      </c>
    </row>
    <row r="168" spans="2:4" ht="15.75" thickBot="1">
      <c r="B168" s="115">
        <v>6</v>
      </c>
      <c r="C168" s="120" t="s">
        <v>207</v>
      </c>
      <c r="D168" s="121" t="s">
        <v>479</v>
      </c>
    </row>
    <row r="169" spans="2:4" ht="15.75" thickBot="1">
      <c r="B169" s="115">
        <v>7</v>
      </c>
      <c r="C169" s="120" t="s">
        <v>480</v>
      </c>
      <c r="D169" s="121" t="s">
        <v>481</v>
      </c>
    </row>
    <row r="170" spans="2:4" ht="15.75" thickBot="1">
      <c r="B170" s="115">
        <v>8</v>
      </c>
      <c r="C170" s="120" t="s">
        <v>482</v>
      </c>
      <c r="D170" s="121" t="s">
        <v>483</v>
      </c>
    </row>
    <row r="171" spans="2:4" ht="15.75" thickBot="1">
      <c r="B171" s="115">
        <v>9</v>
      </c>
      <c r="C171" s="120" t="s">
        <v>484</v>
      </c>
      <c r="D171" s="121" t="s">
        <v>485</v>
      </c>
    </row>
    <row r="172" spans="2:4" ht="15.75" thickBot="1">
      <c r="B172" s="115">
        <v>10</v>
      </c>
      <c r="C172" s="120" t="s">
        <v>486</v>
      </c>
      <c r="D172" s="121" t="s">
        <v>487</v>
      </c>
    </row>
    <row r="173" spans="2:4" ht="15.75" thickBot="1">
      <c r="B173" s="115">
        <v>11</v>
      </c>
      <c r="C173" s="120" t="s">
        <v>488</v>
      </c>
      <c r="D173" s="121" t="s">
        <v>489</v>
      </c>
    </row>
    <row r="174" spans="2:4" ht="15.75" thickBot="1">
      <c r="B174" s="115">
        <v>12</v>
      </c>
      <c r="C174" s="118" t="s">
        <v>490</v>
      </c>
      <c r="D174" s="121" t="s">
        <v>491</v>
      </c>
    </row>
    <row r="175" spans="2:4" ht="15.75" thickBot="1">
      <c r="B175" s="115">
        <v>13</v>
      </c>
      <c r="C175" s="120" t="s">
        <v>492</v>
      </c>
      <c r="D175" s="122" t="s">
        <v>493</v>
      </c>
    </row>
    <row r="176" spans="2:4" ht="15.75" thickBot="1">
      <c r="B176" s="115">
        <v>14</v>
      </c>
      <c r="C176" s="120" t="s">
        <v>494</v>
      </c>
      <c r="D176" s="121" t="s">
        <v>495</v>
      </c>
    </row>
    <row r="177" spans="2:4" ht="15.75" thickBot="1">
      <c r="B177" s="115">
        <v>15</v>
      </c>
      <c r="C177" s="120" t="s">
        <v>496</v>
      </c>
      <c r="D177" s="121" t="s">
        <v>497</v>
      </c>
    </row>
    <row r="178" spans="2:4" ht="15.75" thickBot="1">
      <c r="B178" s="115">
        <v>16</v>
      </c>
      <c r="C178" s="120" t="s">
        <v>498</v>
      </c>
      <c r="D178" s="122" t="s">
        <v>499</v>
      </c>
    </row>
    <row r="179" spans="2:4" ht="15.75" thickBot="1">
      <c r="B179" s="115">
        <v>17</v>
      </c>
      <c r="C179" s="120" t="s">
        <v>500</v>
      </c>
      <c r="D179" s="121" t="s">
        <v>501</v>
      </c>
    </row>
    <row r="180" spans="2:4" ht="15.75" thickBot="1">
      <c r="B180" s="115">
        <v>18</v>
      </c>
      <c r="C180" s="120" t="s">
        <v>502</v>
      </c>
      <c r="D180" s="122" t="s">
        <v>503</v>
      </c>
    </row>
    <row r="181" spans="2:4" ht="15.75" thickBot="1">
      <c r="B181" s="115">
        <v>19</v>
      </c>
      <c r="C181" s="120" t="s">
        <v>504</v>
      </c>
      <c r="D181" s="121" t="s">
        <v>505</v>
      </c>
    </row>
    <row r="182" spans="2:4" ht="15.75" thickBot="1">
      <c r="B182" s="115">
        <v>20</v>
      </c>
      <c r="C182" s="120" t="s">
        <v>506</v>
      </c>
      <c r="D182" s="121" t="s">
        <v>507</v>
      </c>
    </row>
    <row r="183" spans="2:4" ht="15.75" thickBot="1">
      <c r="B183" s="115">
        <v>21</v>
      </c>
      <c r="C183" s="116" t="s">
        <v>508</v>
      </c>
      <c r="D183" s="122" t="s">
        <v>509</v>
      </c>
    </row>
    <row r="184" spans="2:4" ht="15.75" thickBot="1">
      <c r="B184" s="115">
        <v>22</v>
      </c>
      <c r="C184" s="120" t="s">
        <v>510</v>
      </c>
      <c r="D184" s="121" t="s">
        <v>511</v>
      </c>
    </row>
    <row r="185" spans="2:4" ht="15.75" thickBot="1">
      <c r="B185" s="115">
        <v>23</v>
      </c>
      <c r="C185" s="120" t="s">
        <v>217</v>
      </c>
      <c r="D185" s="121" t="s">
        <v>512</v>
      </c>
    </row>
    <row r="186" spans="2:4" ht="15.75" thickBot="1">
      <c r="B186" s="115">
        <v>24</v>
      </c>
      <c r="C186" s="120" t="s">
        <v>513</v>
      </c>
      <c r="D186" s="122" t="s">
        <v>514</v>
      </c>
    </row>
    <row r="187" spans="2:4" ht="15.75" thickBot="1">
      <c r="B187" s="115">
        <v>25</v>
      </c>
      <c r="C187" s="120" t="s">
        <v>515</v>
      </c>
      <c r="D187" s="121" t="s">
        <v>516</v>
      </c>
    </row>
    <row r="188" spans="2:4" ht="15.75" thickBot="1">
      <c r="B188" s="115">
        <v>26</v>
      </c>
      <c r="C188" s="120" t="s">
        <v>517</v>
      </c>
      <c r="D188" s="121" t="s">
        <v>518</v>
      </c>
    </row>
    <row r="189" spans="2:4" ht="15.75" thickBot="1">
      <c r="B189" s="115">
        <v>27</v>
      </c>
      <c r="C189" s="120" t="s">
        <v>519</v>
      </c>
      <c r="D189" s="121" t="s">
        <v>520</v>
      </c>
    </row>
    <row r="190" spans="2:4" ht="15.75" thickBot="1">
      <c r="B190" s="115">
        <v>28</v>
      </c>
      <c r="C190" s="120" t="s">
        <v>521</v>
      </c>
      <c r="D190" s="122" t="s">
        <v>522</v>
      </c>
    </row>
    <row r="191" spans="2:4" ht="15.75" thickBot="1">
      <c r="B191" s="115">
        <v>29</v>
      </c>
      <c r="C191" s="120" t="s">
        <v>523</v>
      </c>
      <c r="D191" s="121" t="s">
        <v>524</v>
      </c>
    </row>
    <row r="192" spans="2:4" ht="15.75" thickBot="1">
      <c r="B192" s="115">
        <v>30</v>
      </c>
      <c r="C192" s="120" t="s">
        <v>203</v>
      </c>
      <c r="D192" s="121" t="s">
        <v>204</v>
      </c>
    </row>
    <row r="193" spans="2:4" ht="15.75" thickBot="1">
      <c r="B193" s="115">
        <v>31</v>
      </c>
      <c r="C193" s="123" t="s">
        <v>525</v>
      </c>
      <c r="D193" s="124" t="s">
        <v>526</v>
      </c>
    </row>
    <row r="194" spans="2:4" ht="15.75" thickBot="1">
      <c r="B194" s="115">
        <v>32</v>
      </c>
      <c r="C194" s="120" t="s">
        <v>527</v>
      </c>
      <c r="D194" s="122" t="s">
        <v>528</v>
      </c>
    </row>
    <row r="195" spans="2:4" ht="15.75" thickBot="1">
      <c r="B195" s="115">
        <v>33</v>
      </c>
      <c r="C195" s="120" t="s">
        <v>529</v>
      </c>
      <c r="D195" s="122" t="s">
        <v>530</v>
      </c>
    </row>
    <row r="196" spans="2:4" ht="15.75" thickBot="1">
      <c r="B196" s="115">
        <v>34</v>
      </c>
      <c r="C196" s="120" t="s">
        <v>531</v>
      </c>
      <c r="D196" s="122" t="s">
        <v>532</v>
      </c>
    </row>
    <row r="197" spans="2:4" ht="15.75" thickBot="1">
      <c r="B197" s="115">
        <v>35</v>
      </c>
      <c r="C197" s="120" t="s">
        <v>533</v>
      </c>
      <c r="D197" s="122" t="s">
        <v>534</v>
      </c>
    </row>
    <row r="198" spans="2:4" ht="15.75" thickBot="1">
      <c r="B198" s="115">
        <v>36</v>
      </c>
      <c r="C198" s="120" t="s">
        <v>209</v>
      </c>
      <c r="D198" s="121" t="s">
        <v>535</v>
      </c>
    </row>
    <row r="199" spans="2:4" ht="15.75" thickBot="1">
      <c r="B199" s="115">
        <v>37</v>
      </c>
      <c r="C199" s="120" t="s">
        <v>437</v>
      </c>
      <c r="D199" s="122" t="s">
        <v>536</v>
      </c>
    </row>
    <row r="200" spans="2:4" ht="15.75" thickBot="1">
      <c r="B200" s="115">
        <v>38</v>
      </c>
      <c r="C200" s="120" t="s">
        <v>537</v>
      </c>
      <c r="D200" s="121" t="s">
        <v>538</v>
      </c>
    </row>
    <row r="201" spans="2:4" ht="15.75" thickBot="1">
      <c r="B201" s="115">
        <v>39</v>
      </c>
      <c r="C201" s="116" t="s">
        <v>539</v>
      </c>
      <c r="D201" s="117" t="s">
        <v>540</v>
      </c>
    </row>
    <row r="202" spans="2:4" ht="15.75" thickBot="1">
      <c r="B202" s="115">
        <v>40</v>
      </c>
      <c r="C202" s="120" t="s">
        <v>541</v>
      </c>
      <c r="D202" s="122" t="s">
        <v>542</v>
      </c>
    </row>
    <row r="203" spans="2:4" ht="15.75" thickBot="1">
      <c r="B203" s="115">
        <v>41</v>
      </c>
      <c r="C203" s="120" t="s">
        <v>543</v>
      </c>
      <c r="D203" s="122" t="s">
        <v>544</v>
      </c>
    </row>
    <row r="204" spans="2:4" ht="15.75" thickBot="1">
      <c r="B204" s="115">
        <v>42</v>
      </c>
      <c r="C204" s="120" t="s">
        <v>545</v>
      </c>
      <c r="D204" s="122" t="s">
        <v>546</v>
      </c>
    </row>
    <row r="205" spans="2:4" ht="15.75" thickBot="1">
      <c r="B205" s="115">
        <v>43</v>
      </c>
      <c r="C205" s="120" t="s">
        <v>547</v>
      </c>
      <c r="D205" s="122" t="s">
        <v>548</v>
      </c>
    </row>
    <row r="206" spans="2:4" ht="15.75" thickBot="1">
      <c r="B206" s="115">
        <v>44</v>
      </c>
      <c r="C206" s="120" t="s">
        <v>549</v>
      </c>
      <c r="D206" s="122" t="s">
        <v>550</v>
      </c>
    </row>
    <row r="207" spans="2:4" ht="15.75" thickBot="1">
      <c r="B207" s="115">
        <v>45</v>
      </c>
      <c r="C207" s="120" t="s">
        <v>551</v>
      </c>
      <c r="D207" s="122" t="s">
        <v>552</v>
      </c>
    </row>
    <row r="208" spans="2:4" ht="15.75" thickBot="1">
      <c r="B208" s="115">
        <v>46</v>
      </c>
      <c r="C208" s="120" t="s">
        <v>553</v>
      </c>
      <c r="D208" s="122" t="s">
        <v>554</v>
      </c>
    </row>
    <row r="209" spans="2:4" ht="15.75" thickBot="1">
      <c r="B209" s="115">
        <v>47</v>
      </c>
      <c r="C209" s="120" t="s">
        <v>555</v>
      </c>
      <c r="D209" s="122" t="s">
        <v>556</v>
      </c>
    </row>
    <row r="210" spans="2:4" ht="15.75" thickBot="1">
      <c r="B210" s="115">
        <v>48</v>
      </c>
      <c r="C210" s="120" t="s">
        <v>557</v>
      </c>
      <c r="D210" s="122" t="s">
        <v>558</v>
      </c>
    </row>
    <row r="211" spans="2:4" ht="15.75" thickBot="1">
      <c r="B211" s="115">
        <v>49</v>
      </c>
      <c r="C211" s="120" t="s">
        <v>559</v>
      </c>
      <c r="D211" s="122" t="s">
        <v>560</v>
      </c>
    </row>
    <row r="212" spans="2:4" ht="15.75" thickBot="1">
      <c r="B212" s="115">
        <v>50</v>
      </c>
      <c r="C212" s="120" t="s">
        <v>561</v>
      </c>
      <c r="D212" s="122" t="s">
        <v>562</v>
      </c>
    </row>
    <row r="213" spans="2:4" ht="15.75" thickBot="1">
      <c r="B213" s="115">
        <v>51</v>
      </c>
      <c r="C213" s="118" t="s">
        <v>563</v>
      </c>
      <c r="D213" s="121" t="s">
        <v>564</v>
      </c>
    </row>
    <row r="214" spans="2:4" ht="15.75" thickBot="1">
      <c r="B214" s="115">
        <v>52</v>
      </c>
      <c r="C214" s="120" t="s">
        <v>565</v>
      </c>
      <c r="D214" s="121" t="s">
        <v>566</v>
      </c>
    </row>
    <row r="215" spans="2:4" ht="15.75" thickBot="1">
      <c r="B215" s="115">
        <v>53</v>
      </c>
      <c r="C215" s="120" t="s">
        <v>567</v>
      </c>
      <c r="D215" s="122" t="s">
        <v>568</v>
      </c>
    </row>
    <row r="216" spans="2:4" ht="15.75" thickBot="1">
      <c r="B216" s="115">
        <v>54</v>
      </c>
      <c r="C216" s="120" t="s">
        <v>569</v>
      </c>
      <c r="D216" s="122" t="s">
        <v>570</v>
      </c>
    </row>
    <row r="217" spans="2:4" ht="15.75" thickBot="1">
      <c r="B217" s="115">
        <v>55</v>
      </c>
      <c r="C217" s="120" t="s">
        <v>571</v>
      </c>
      <c r="D217" s="121" t="s">
        <v>572</v>
      </c>
    </row>
    <row r="218" spans="2:4" ht="15.75" thickBot="1">
      <c r="B218" s="115">
        <v>56</v>
      </c>
      <c r="C218" s="120" t="s">
        <v>533</v>
      </c>
      <c r="D218" s="122" t="s">
        <v>573</v>
      </c>
    </row>
    <row r="219" spans="2:4" ht="15.75" thickBot="1">
      <c r="B219" s="115">
        <v>57</v>
      </c>
      <c r="C219" s="120" t="s">
        <v>574</v>
      </c>
      <c r="D219" s="121" t="s">
        <v>575</v>
      </c>
    </row>
    <row r="220" spans="2:4" ht="15.75" thickBot="1">
      <c r="B220" s="115">
        <v>58</v>
      </c>
      <c r="C220" s="120" t="s">
        <v>576</v>
      </c>
      <c r="D220" s="122" t="s">
        <v>577</v>
      </c>
    </row>
    <row r="221" spans="2:4" ht="15.75" thickBot="1">
      <c r="B221" s="115">
        <v>59</v>
      </c>
      <c r="C221" s="120" t="s">
        <v>578</v>
      </c>
      <c r="D221" s="122" t="s">
        <v>579</v>
      </c>
    </row>
    <row r="222" spans="2:4" ht="15.75" thickBot="1">
      <c r="B222" s="115">
        <v>60</v>
      </c>
      <c r="C222" s="120" t="s">
        <v>580</v>
      </c>
      <c r="D222" s="122" t="s">
        <v>581</v>
      </c>
    </row>
    <row r="223" spans="2:4" ht="15.75" thickBot="1">
      <c r="B223" s="115">
        <v>61</v>
      </c>
      <c r="C223" s="120" t="s">
        <v>582</v>
      </c>
      <c r="D223" s="122" t="s">
        <v>583</v>
      </c>
    </row>
    <row r="224" spans="2:4" ht="15.75" thickBot="1">
      <c r="B224" s="115">
        <v>62</v>
      </c>
      <c r="C224" s="120" t="s">
        <v>584</v>
      </c>
      <c r="D224" s="122" t="s">
        <v>585</v>
      </c>
    </row>
    <row r="225" spans="2:4" ht="15.75" thickBot="1">
      <c r="B225" s="115">
        <v>63</v>
      </c>
      <c r="C225" s="120" t="s">
        <v>586</v>
      </c>
      <c r="D225" s="122" t="s">
        <v>587</v>
      </c>
    </row>
    <row r="226" spans="2:4" ht="15.75" thickBot="1">
      <c r="B226" s="115">
        <v>64</v>
      </c>
      <c r="C226" s="120" t="s">
        <v>588</v>
      </c>
      <c r="D226" s="122" t="s">
        <v>589</v>
      </c>
    </row>
    <row r="227" spans="2:4" ht="15.75" thickBot="1">
      <c r="B227" s="115">
        <v>65</v>
      </c>
      <c r="C227" s="120" t="s">
        <v>590</v>
      </c>
      <c r="D227" s="122" t="s">
        <v>591</v>
      </c>
    </row>
    <row r="228" spans="2:4" ht="15.75" thickBot="1">
      <c r="B228" s="115">
        <v>66</v>
      </c>
      <c r="C228" s="120" t="s">
        <v>592</v>
      </c>
      <c r="D228" s="122" t="s">
        <v>593</v>
      </c>
    </row>
    <row r="229" spans="2:4" ht="15.75" thickBot="1">
      <c r="B229" s="115">
        <v>67</v>
      </c>
      <c r="C229" s="120" t="s">
        <v>594</v>
      </c>
      <c r="D229" s="122" t="s">
        <v>595</v>
      </c>
    </row>
    <row r="230" spans="2:4" ht="15.75" thickBot="1">
      <c r="B230" s="115">
        <v>68</v>
      </c>
      <c r="C230" s="120" t="s">
        <v>596</v>
      </c>
      <c r="D230" s="122" t="s">
        <v>597</v>
      </c>
    </row>
    <row r="231" spans="2:4" ht="15.75" thickBot="1">
      <c r="B231" s="115">
        <v>69</v>
      </c>
      <c r="C231" s="120" t="s">
        <v>598</v>
      </c>
      <c r="D231" s="121" t="s">
        <v>599</v>
      </c>
    </row>
    <row r="232" spans="2:4" ht="15.75" thickBot="1">
      <c r="B232" s="115">
        <v>70</v>
      </c>
      <c r="C232" s="120" t="s">
        <v>205</v>
      </c>
      <c r="D232" s="121" t="s">
        <v>600</v>
      </c>
    </row>
    <row r="233" spans="2:4" ht="15.75" thickBot="1">
      <c r="B233" s="115">
        <v>71</v>
      </c>
      <c r="C233" s="120" t="s">
        <v>601</v>
      </c>
      <c r="D233" s="122" t="s">
        <v>602</v>
      </c>
    </row>
    <row r="234" spans="2:4" ht="15.75" thickBot="1">
      <c r="B234" s="115">
        <v>72</v>
      </c>
      <c r="C234" s="120" t="s">
        <v>603</v>
      </c>
      <c r="D234" s="122" t="s">
        <v>604</v>
      </c>
    </row>
    <row r="235" spans="2:4" ht="15.75" thickBot="1">
      <c r="B235" s="115">
        <v>73</v>
      </c>
      <c r="C235" s="120" t="s">
        <v>605</v>
      </c>
      <c r="D235" s="122" t="s">
        <v>606</v>
      </c>
    </row>
    <row r="236" spans="2:4" ht="15.75" thickBot="1">
      <c r="B236" s="115">
        <v>74</v>
      </c>
      <c r="C236" s="116" t="s">
        <v>607</v>
      </c>
      <c r="D236" s="117" t="s">
        <v>608</v>
      </c>
    </row>
    <row r="237" spans="2:4" ht="15.75" thickBot="1">
      <c r="B237" s="115">
        <v>75</v>
      </c>
      <c r="C237" s="120" t="s">
        <v>609</v>
      </c>
      <c r="D237" s="121" t="s">
        <v>610</v>
      </c>
    </row>
    <row r="238" spans="2:4" ht="15.75" thickBot="1">
      <c r="B238" s="115">
        <v>76</v>
      </c>
      <c r="C238" s="120" t="s">
        <v>611</v>
      </c>
      <c r="D238" s="121" t="s">
        <v>612</v>
      </c>
    </row>
    <row r="239" spans="2:4" ht="15.75" thickBot="1">
      <c r="B239" s="115">
        <v>77</v>
      </c>
      <c r="C239" s="120" t="s">
        <v>613</v>
      </c>
      <c r="D239" s="122" t="s">
        <v>614</v>
      </c>
    </row>
    <row r="240" spans="2:4" ht="15.75" thickBot="1">
      <c r="B240" s="115">
        <v>78</v>
      </c>
      <c r="C240" s="116" t="s">
        <v>615</v>
      </c>
      <c r="D240" s="117" t="s">
        <v>616</v>
      </c>
    </row>
    <row r="241" spans="2:4" ht="15.75" thickBot="1">
      <c r="B241" s="115">
        <v>79</v>
      </c>
      <c r="C241" s="116" t="s">
        <v>447</v>
      </c>
      <c r="D241" s="117" t="s">
        <v>617</v>
      </c>
    </row>
    <row r="242" spans="2:4" ht="15.75" thickBot="1">
      <c r="B242" s="115">
        <v>80</v>
      </c>
      <c r="C242" s="120" t="s">
        <v>618</v>
      </c>
      <c r="D242" s="121" t="s">
        <v>619</v>
      </c>
    </row>
    <row r="243" spans="2:4" ht="15.75" thickBot="1">
      <c r="B243" s="115">
        <v>81</v>
      </c>
      <c r="C243" s="120" t="s">
        <v>620</v>
      </c>
      <c r="D243" s="121" t="s">
        <v>621</v>
      </c>
    </row>
    <row r="244" spans="2:4" ht="15.75" thickBot="1">
      <c r="B244" s="115">
        <v>82</v>
      </c>
      <c r="C244" s="120" t="s">
        <v>211</v>
      </c>
      <c r="D244" s="121" t="s">
        <v>622</v>
      </c>
    </row>
    <row r="245" spans="2:4" ht="15.75" thickBot="1">
      <c r="B245" s="115">
        <v>83</v>
      </c>
      <c r="C245" s="120" t="s">
        <v>623</v>
      </c>
      <c r="D245" s="122" t="s">
        <v>624</v>
      </c>
    </row>
    <row r="246" spans="2:4" ht="15.75" thickBot="1">
      <c r="B246" s="115">
        <v>84</v>
      </c>
      <c r="C246" s="120" t="s">
        <v>625</v>
      </c>
      <c r="D246" s="122" t="s">
        <v>626</v>
      </c>
    </row>
    <row r="247" spans="2:4" ht="15.75" thickBot="1">
      <c r="B247" s="115">
        <v>85</v>
      </c>
      <c r="C247" s="120" t="s">
        <v>627</v>
      </c>
      <c r="D247" s="121" t="s">
        <v>628</v>
      </c>
    </row>
    <row r="248" spans="2:4" ht="15.75" thickBot="1">
      <c r="B248" s="115">
        <v>86</v>
      </c>
      <c r="C248" s="120" t="s">
        <v>629</v>
      </c>
      <c r="D248" s="122" t="s">
        <v>630</v>
      </c>
    </row>
    <row r="249" spans="2:4" ht="15.75" thickBot="1">
      <c r="B249" s="115">
        <v>87</v>
      </c>
      <c r="C249" s="120" t="s">
        <v>631</v>
      </c>
      <c r="D249" s="121" t="s">
        <v>632</v>
      </c>
    </row>
    <row r="250" spans="2:4" ht="15.75" thickBot="1">
      <c r="B250" s="115">
        <v>88</v>
      </c>
      <c r="C250" s="120" t="s">
        <v>199</v>
      </c>
      <c r="D250" s="121" t="s">
        <v>633</v>
      </c>
    </row>
    <row r="251" spans="2:4" ht="15.75" thickBot="1">
      <c r="B251" s="115">
        <v>89</v>
      </c>
      <c r="C251" s="120" t="s">
        <v>213</v>
      </c>
      <c r="D251" s="121" t="s">
        <v>634</v>
      </c>
    </row>
    <row r="252" spans="2:4" ht="15.75" thickBot="1">
      <c r="B252" s="115">
        <v>90</v>
      </c>
      <c r="C252" s="120" t="s">
        <v>635</v>
      </c>
      <c r="D252" s="121" t="s">
        <v>636</v>
      </c>
    </row>
    <row r="253" spans="2:4" ht="15.75" thickBot="1">
      <c r="B253" s="115">
        <v>91</v>
      </c>
      <c r="C253" s="120" t="s">
        <v>637</v>
      </c>
      <c r="D253" s="122" t="s">
        <v>638</v>
      </c>
    </row>
    <row r="254" spans="2:4" ht="15.75" thickBot="1">
      <c r="B254" s="115">
        <v>92</v>
      </c>
      <c r="C254" s="120" t="s">
        <v>639</v>
      </c>
      <c r="D254" s="122" t="s">
        <v>640</v>
      </c>
    </row>
    <row r="255" spans="2:4" ht="15.75" thickBot="1">
      <c r="B255" s="115">
        <v>93</v>
      </c>
      <c r="C255" s="120" t="s">
        <v>641</v>
      </c>
      <c r="D255" s="122" t="s">
        <v>642</v>
      </c>
    </row>
    <row r="256" spans="2:4" ht="15.75" thickBot="1">
      <c r="B256" s="115">
        <v>94</v>
      </c>
      <c r="C256" s="120" t="s">
        <v>643</v>
      </c>
      <c r="D256" s="122" t="s">
        <v>644</v>
      </c>
    </row>
    <row r="257" spans="2:4" ht="15.75" thickBot="1">
      <c r="B257" s="115">
        <v>95</v>
      </c>
      <c r="C257" s="120" t="s">
        <v>645</v>
      </c>
      <c r="D257" s="121" t="s">
        <v>646</v>
      </c>
    </row>
    <row r="258" spans="2:4" ht="15.75" thickBot="1">
      <c r="B258" s="115">
        <v>96</v>
      </c>
      <c r="C258" s="120" t="s">
        <v>647</v>
      </c>
      <c r="D258" s="122" t="s">
        <v>648</v>
      </c>
    </row>
    <row r="259" spans="2:4" ht="15.75" thickBot="1">
      <c r="B259" s="115">
        <v>97</v>
      </c>
      <c r="C259" s="120" t="s">
        <v>649</v>
      </c>
      <c r="D259" s="121" t="s">
        <v>650</v>
      </c>
    </row>
    <row r="260" spans="2:4" ht="15.75" thickBot="1">
      <c r="B260" s="115">
        <v>98</v>
      </c>
      <c r="C260" s="120" t="s">
        <v>651</v>
      </c>
      <c r="D260" s="122" t="s">
        <v>652</v>
      </c>
    </row>
    <row r="261" spans="2:4" ht="15.75" thickBot="1">
      <c r="B261" s="115">
        <v>99</v>
      </c>
      <c r="C261" s="120" t="s">
        <v>537</v>
      </c>
      <c r="D261" s="121" t="s">
        <v>653</v>
      </c>
    </row>
    <row r="262" spans="2:4" ht="15.75" thickBot="1">
      <c r="B262" s="115">
        <v>100</v>
      </c>
      <c r="C262" s="120" t="s">
        <v>654</v>
      </c>
      <c r="D262" s="121" t="s">
        <v>655</v>
      </c>
    </row>
    <row r="263" spans="2:4" ht="15.75" thickBot="1">
      <c r="B263" s="115">
        <v>101</v>
      </c>
      <c r="C263" s="120" t="s">
        <v>656</v>
      </c>
      <c r="D263" s="122" t="s">
        <v>657</v>
      </c>
    </row>
    <row r="264" spans="2:4" ht="15.75" thickBot="1">
      <c r="B264" s="115">
        <v>102</v>
      </c>
      <c r="C264" s="116" t="s">
        <v>658</v>
      </c>
      <c r="D264" s="117" t="s">
        <v>659</v>
      </c>
    </row>
    <row r="265" spans="2:4" ht="15.75" thickBot="1">
      <c r="B265" s="115">
        <v>103</v>
      </c>
      <c r="C265" s="120" t="s">
        <v>660</v>
      </c>
      <c r="D265" s="122" t="s">
        <v>661</v>
      </c>
    </row>
    <row r="266" spans="2:4" ht="15.75" thickBot="1">
      <c r="B266" s="115">
        <v>104</v>
      </c>
      <c r="C266" s="120" t="s">
        <v>662</v>
      </c>
      <c r="D266" s="121" t="s">
        <v>663</v>
      </c>
    </row>
    <row r="267" spans="2:4" ht="15.75" thickBot="1">
      <c r="B267" s="115">
        <v>105</v>
      </c>
      <c r="C267" s="120" t="s">
        <v>664</v>
      </c>
      <c r="D267" s="122" t="s">
        <v>665</v>
      </c>
    </row>
    <row r="268" spans="2:4" ht="15.75" thickBot="1">
      <c r="B268" s="115">
        <v>106</v>
      </c>
      <c r="C268" s="120" t="s">
        <v>666</v>
      </c>
      <c r="D268" s="121" t="s">
        <v>667</v>
      </c>
    </row>
    <row r="269" spans="2:4" ht="15.75" thickBot="1">
      <c r="B269" s="115">
        <v>107</v>
      </c>
      <c r="C269" s="120" t="s">
        <v>668</v>
      </c>
      <c r="D269" s="122" t="s">
        <v>669</v>
      </c>
    </row>
    <row r="270" spans="2:4" ht="15.75" thickBot="1">
      <c r="B270" s="115">
        <v>108</v>
      </c>
      <c r="C270" s="120" t="s">
        <v>670</v>
      </c>
      <c r="D270" s="121" t="s">
        <v>671</v>
      </c>
    </row>
    <row r="271" spans="2:4" ht="15.75" thickBot="1">
      <c r="B271" s="115">
        <v>109</v>
      </c>
      <c r="C271" s="120" t="s">
        <v>201</v>
      </c>
      <c r="D271" s="121" t="s">
        <v>202</v>
      </c>
    </row>
    <row r="272" spans="2:4" ht="15.75" thickBot="1">
      <c r="B272" s="115">
        <v>110</v>
      </c>
      <c r="C272" s="120" t="s">
        <v>672</v>
      </c>
      <c r="D272" s="122" t="s">
        <v>673</v>
      </c>
    </row>
    <row r="273" spans="2:4" ht="15.75" thickBot="1">
      <c r="B273" s="115">
        <v>111</v>
      </c>
      <c r="C273" s="120" t="s">
        <v>674</v>
      </c>
      <c r="D273" s="121" t="s">
        <v>675</v>
      </c>
    </row>
    <row r="274" spans="2:4" ht="15.75" thickBot="1">
      <c r="B274" s="115">
        <v>112</v>
      </c>
      <c r="C274" s="120" t="s">
        <v>676</v>
      </c>
      <c r="D274" s="122" t="s">
        <v>677</v>
      </c>
    </row>
    <row r="275" spans="2:4" ht="15.75" thickBot="1">
      <c r="B275" s="125">
        <v>113</v>
      </c>
      <c r="C275" s="126" t="s">
        <v>678</v>
      </c>
      <c r="D275" s="127" t="s">
        <v>679</v>
      </c>
    </row>
    <row r="276" spans="2:4" ht="15.75" thickBot="1">
      <c r="B276" s="112">
        <v>114</v>
      </c>
      <c r="C276" s="113" t="s">
        <v>680</v>
      </c>
      <c r="D276" s="128" t="s">
        <v>681</v>
      </c>
    </row>
    <row r="277" spans="2:4">
      <c r="B277" s="108"/>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50"/>
  <sheetViews>
    <sheetView showGridLines="0" zoomScaleNormal="100" workbookViewId="0">
      <pane ySplit="4" topLeftCell="A35"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4.85546875" style="7" customWidth="1"/>
    <col min="4" max="4" width="16.140625" style="7" customWidth="1"/>
    <col min="5" max="5" width="13.42578125" style="7" customWidth="1"/>
    <col min="6" max="6" width="12.85546875" style="7" customWidth="1"/>
    <col min="7" max="7" width="17.140625" style="7" customWidth="1"/>
    <col min="8" max="8" width="14.42578125" style="7" customWidth="1"/>
    <col min="9" max="9" width="14.7109375" style="7" bestFit="1" customWidth="1"/>
    <col min="10" max="10" width="17.85546875" style="7" customWidth="1"/>
    <col min="11" max="11" width="18.7109375" style="7" customWidth="1"/>
    <col min="12" max="16384" width="11.5703125" style="5"/>
  </cols>
  <sheetData>
    <row r="1" spans="1:11" ht="13.15" customHeight="1">
      <c r="A1" s="5" t="s">
        <v>75</v>
      </c>
      <c r="B1" s="9" t="s">
        <v>55</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J5" si="0">SUM(C6:C8)</f>
        <v>0</v>
      </c>
      <c r="D5" s="22">
        <f t="shared" si="0"/>
        <v>0</v>
      </c>
      <c r="E5" s="22">
        <f t="shared" si="0"/>
        <v>0</v>
      </c>
      <c r="F5" s="22">
        <f t="shared" si="0"/>
        <v>0</v>
      </c>
      <c r="G5" s="64">
        <f t="shared" si="0"/>
        <v>0</v>
      </c>
      <c r="H5" s="22">
        <f t="shared" si="0"/>
        <v>0</v>
      </c>
      <c r="I5" s="22">
        <f t="shared" si="0"/>
        <v>0</v>
      </c>
      <c r="J5" s="64">
        <f t="shared" si="0"/>
        <v>0</v>
      </c>
      <c r="K5" s="64">
        <f>SUM(K6:K8)</f>
        <v>0</v>
      </c>
    </row>
    <row r="6" spans="1:11" ht="13.15" customHeight="1">
      <c r="B6" s="27" t="s">
        <v>8</v>
      </c>
      <c r="C6" s="21">
        <v>0</v>
      </c>
      <c r="D6" s="21">
        <v>0</v>
      </c>
      <c r="E6" s="21">
        <f>+C6-D6</f>
        <v>0</v>
      </c>
      <c r="F6" s="21">
        <v>0</v>
      </c>
      <c r="G6" s="21">
        <v>0</v>
      </c>
      <c r="H6" s="21">
        <f>+F6-G6</f>
        <v>0</v>
      </c>
      <c r="I6" s="21">
        <f>F6+C6</f>
        <v>0</v>
      </c>
      <c r="J6" s="21">
        <f>G6+D6</f>
        <v>0</v>
      </c>
      <c r="K6" s="21">
        <f>+I6-J6</f>
        <v>0</v>
      </c>
    </row>
    <row r="7" spans="1:11" s="6" customFormat="1" ht="13.15" customHeight="1">
      <c r="B7" s="30" t="s">
        <v>9</v>
      </c>
      <c r="C7" s="19">
        <v>0</v>
      </c>
      <c r="D7" s="19">
        <v>0</v>
      </c>
      <c r="E7" s="19">
        <f t="shared" ref="E7:E49" si="1">+C7-D7</f>
        <v>0</v>
      </c>
      <c r="F7" s="19">
        <v>0</v>
      </c>
      <c r="G7" s="19">
        <v>0</v>
      </c>
      <c r="H7" s="19">
        <f t="shared" ref="H7:H8" si="2">+F7-G7</f>
        <v>0</v>
      </c>
      <c r="I7" s="19">
        <f t="shared" ref="I7:I49" si="3">F7+C7</f>
        <v>0</v>
      </c>
      <c r="J7" s="19">
        <f t="shared" ref="J7:J49" si="4">G7+D7</f>
        <v>0</v>
      </c>
      <c r="K7" s="19">
        <f t="shared" ref="K7:K8" si="5">+I7-J7</f>
        <v>0</v>
      </c>
    </row>
    <row r="8" spans="1:11" ht="13.15" customHeight="1">
      <c r="B8" s="27" t="s">
        <v>10</v>
      </c>
      <c r="C8" s="21">
        <v>0</v>
      </c>
      <c r="D8" s="21">
        <v>0</v>
      </c>
      <c r="E8" s="21">
        <f t="shared" si="1"/>
        <v>0</v>
      </c>
      <c r="F8" s="21">
        <v>0</v>
      </c>
      <c r="G8" s="21">
        <v>0</v>
      </c>
      <c r="H8" s="21">
        <f t="shared" si="2"/>
        <v>0</v>
      </c>
      <c r="I8" s="21">
        <f t="shared" si="3"/>
        <v>0</v>
      </c>
      <c r="J8" s="21">
        <f t="shared" si="4"/>
        <v>0</v>
      </c>
      <c r="K8" s="21">
        <f t="shared" si="5"/>
        <v>0</v>
      </c>
    </row>
    <row r="9" spans="1:11" s="17" customFormat="1" ht="13.15" customHeight="1">
      <c r="B9" s="45" t="s">
        <v>11</v>
      </c>
      <c r="C9" s="22">
        <f t="shared" ref="C9:H9" si="6">SUM(C10:C27)</f>
        <v>137966188</v>
      </c>
      <c r="D9" s="22">
        <f t="shared" si="6"/>
        <v>133923881</v>
      </c>
      <c r="E9" s="22">
        <f>SUM(E10:E27)</f>
        <v>4042307</v>
      </c>
      <c r="F9" s="22">
        <f t="shared" si="6"/>
        <v>0</v>
      </c>
      <c r="G9" s="22">
        <f t="shared" si="6"/>
        <v>0</v>
      </c>
      <c r="H9" s="22">
        <f t="shared" si="6"/>
        <v>0</v>
      </c>
      <c r="I9" s="22">
        <f t="shared" si="3"/>
        <v>137966188</v>
      </c>
      <c r="J9" s="22">
        <f t="shared" si="4"/>
        <v>133923881</v>
      </c>
      <c r="K9" s="22">
        <f>SUM(K10:K27)</f>
        <v>4042307</v>
      </c>
    </row>
    <row r="10" spans="1:11" ht="13.15" customHeight="1">
      <c r="B10" s="27" t="s">
        <v>12</v>
      </c>
      <c r="C10" s="21">
        <v>0</v>
      </c>
      <c r="D10" s="21">
        <v>0</v>
      </c>
      <c r="E10" s="21">
        <f t="shared" si="1"/>
        <v>0</v>
      </c>
      <c r="F10" s="21">
        <v>0</v>
      </c>
      <c r="G10" s="21">
        <v>0</v>
      </c>
      <c r="H10" s="21">
        <f t="shared" ref="H10:H49" si="7">+F10-G10</f>
        <v>0</v>
      </c>
      <c r="I10" s="21">
        <f t="shared" si="3"/>
        <v>0</v>
      </c>
      <c r="J10" s="21">
        <f t="shared" si="4"/>
        <v>0</v>
      </c>
      <c r="K10" s="21">
        <f t="shared" ref="K10:K27" si="8">+I10-J10</f>
        <v>0</v>
      </c>
    </row>
    <row r="11" spans="1:11" s="6" customFormat="1" ht="13.15" customHeight="1">
      <c r="B11" s="30" t="s">
        <v>13</v>
      </c>
      <c r="C11" s="19">
        <v>0</v>
      </c>
      <c r="D11" s="19">
        <v>0</v>
      </c>
      <c r="E11" s="19">
        <f t="shared" si="1"/>
        <v>0</v>
      </c>
      <c r="F11" s="19">
        <v>0</v>
      </c>
      <c r="G11" s="19">
        <v>0</v>
      </c>
      <c r="H11" s="19">
        <f t="shared" si="7"/>
        <v>0</v>
      </c>
      <c r="I11" s="19">
        <f t="shared" si="3"/>
        <v>0</v>
      </c>
      <c r="J11" s="19">
        <f t="shared" si="4"/>
        <v>0</v>
      </c>
      <c r="K11" s="19">
        <f t="shared" si="8"/>
        <v>0</v>
      </c>
    </row>
    <row r="12" spans="1:11" ht="13.15" customHeight="1">
      <c r="B12" s="27" t="s">
        <v>14</v>
      </c>
      <c r="C12" s="21">
        <v>0</v>
      </c>
      <c r="D12" s="21">
        <v>0</v>
      </c>
      <c r="E12" s="21">
        <f t="shared" si="1"/>
        <v>0</v>
      </c>
      <c r="F12" s="21">
        <v>0</v>
      </c>
      <c r="G12" s="21">
        <v>0</v>
      </c>
      <c r="H12" s="21">
        <f t="shared" si="7"/>
        <v>0</v>
      </c>
      <c r="I12" s="21">
        <f t="shared" si="3"/>
        <v>0</v>
      </c>
      <c r="J12" s="21">
        <f t="shared" si="4"/>
        <v>0</v>
      </c>
      <c r="K12" s="21">
        <f t="shared" si="8"/>
        <v>0</v>
      </c>
    </row>
    <row r="13" spans="1:11" s="6" customFormat="1" ht="13.15" customHeight="1">
      <c r="B13" s="30" t="s">
        <v>15</v>
      </c>
      <c r="C13" s="19">
        <v>0</v>
      </c>
      <c r="D13" s="19">
        <v>0</v>
      </c>
      <c r="E13" s="19">
        <f t="shared" si="1"/>
        <v>0</v>
      </c>
      <c r="F13" s="19">
        <v>0</v>
      </c>
      <c r="G13" s="19">
        <v>0</v>
      </c>
      <c r="H13" s="19">
        <f>+F13-G13</f>
        <v>0</v>
      </c>
      <c r="I13" s="19">
        <f t="shared" si="3"/>
        <v>0</v>
      </c>
      <c r="J13" s="19">
        <f t="shared" si="4"/>
        <v>0</v>
      </c>
      <c r="K13" s="19">
        <f t="shared" si="8"/>
        <v>0</v>
      </c>
    </row>
    <row r="14" spans="1:11" ht="13.15" customHeight="1">
      <c r="B14" s="27" t="s">
        <v>16</v>
      </c>
      <c r="C14" s="21">
        <v>0</v>
      </c>
      <c r="D14" s="21">
        <v>0</v>
      </c>
      <c r="E14" s="21">
        <f t="shared" si="1"/>
        <v>0</v>
      </c>
      <c r="F14" s="21">
        <v>0</v>
      </c>
      <c r="G14" s="21">
        <v>0</v>
      </c>
      <c r="H14" s="21">
        <f t="shared" si="7"/>
        <v>0</v>
      </c>
      <c r="I14" s="21">
        <f t="shared" si="3"/>
        <v>0</v>
      </c>
      <c r="J14" s="21">
        <f t="shared" si="4"/>
        <v>0</v>
      </c>
      <c r="K14" s="21">
        <f t="shared" si="8"/>
        <v>0</v>
      </c>
    </row>
    <row r="15" spans="1:11" s="6" customFormat="1" ht="13.15" customHeight="1">
      <c r="B15" s="30" t="s">
        <v>17</v>
      </c>
      <c r="C15" s="19">
        <v>0</v>
      </c>
      <c r="D15" s="19">
        <v>0</v>
      </c>
      <c r="E15" s="19">
        <f t="shared" si="1"/>
        <v>0</v>
      </c>
      <c r="F15" s="19">
        <v>0</v>
      </c>
      <c r="G15" s="19">
        <v>0</v>
      </c>
      <c r="H15" s="19">
        <f t="shared" si="7"/>
        <v>0</v>
      </c>
      <c r="I15" s="19">
        <f t="shared" si="3"/>
        <v>0</v>
      </c>
      <c r="J15" s="19">
        <f t="shared" si="4"/>
        <v>0</v>
      </c>
      <c r="K15" s="19">
        <f t="shared" si="8"/>
        <v>0</v>
      </c>
    </row>
    <row r="16" spans="1:11" ht="13.15" customHeight="1">
      <c r="B16" s="27" t="s">
        <v>18</v>
      </c>
      <c r="C16" s="21">
        <v>4399297</v>
      </c>
      <c r="D16" s="21">
        <v>4399297</v>
      </c>
      <c r="E16" s="21">
        <f t="shared" si="1"/>
        <v>0</v>
      </c>
      <c r="F16" s="21">
        <v>0</v>
      </c>
      <c r="G16" s="21">
        <v>0</v>
      </c>
      <c r="H16" s="21">
        <f t="shared" si="7"/>
        <v>0</v>
      </c>
      <c r="I16" s="21">
        <f t="shared" si="3"/>
        <v>4399297</v>
      </c>
      <c r="J16" s="21">
        <f t="shared" si="4"/>
        <v>4399297</v>
      </c>
      <c r="K16" s="21">
        <f t="shared" si="8"/>
        <v>0</v>
      </c>
    </row>
    <row r="17" spans="2:11" s="6" customFormat="1" ht="13.15" customHeight="1">
      <c r="B17" s="30" t="s">
        <v>19</v>
      </c>
      <c r="C17" s="19">
        <v>906180</v>
      </c>
      <c r="D17" s="19">
        <v>906180</v>
      </c>
      <c r="E17" s="19">
        <f t="shared" si="1"/>
        <v>0</v>
      </c>
      <c r="F17" s="19">
        <v>0</v>
      </c>
      <c r="G17" s="19">
        <v>0</v>
      </c>
      <c r="H17" s="19">
        <f t="shared" si="7"/>
        <v>0</v>
      </c>
      <c r="I17" s="19">
        <f t="shared" si="3"/>
        <v>906180</v>
      </c>
      <c r="J17" s="19">
        <f t="shared" si="4"/>
        <v>906180</v>
      </c>
      <c r="K17" s="19">
        <f t="shared" si="8"/>
        <v>0</v>
      </c>
    </row>
    <row r="18" spans="2:11" ht="13.15" customHeight="1">
      <c r="B18" s="27" t="s">
        <v>20</v>
      </c>
      <c r="C18" s="21">
        <v>15830220</v>
      </c>
      <c r="D18" s="21">
        <v>15830220</v>
      </c>
      <c r="E18" s="21">
        <f t="shared" si="1"/>
        <v>0</v>
      </c>
      <c r="F18" s="21">
        <v>0</v>
      </c>
      <c r="G18" s="21">
        <v>0</v>
      </c>
      <c r="H18" s="21">
        <f t="shared" si="7"/>
        <v>0</v>
      </c>
      <c r="I18" s="21">
        <f t="shared" si="3"/>
        <v>15830220</v>
      </c>
      <c r="J18" s="21">
        <f t="shared" si="4"/>
        <v>15830220</v>
      </c>
      <c r="K18" s="21">
        <f t="shared" si="8"/>
        <v>0</v>
      </c>
    </row>
    <row r="19" spans="2:11" s="6" customFormat="1" ht="13.15" customHeight="1">
      <c r="B19" s="30" t="s">
        <v>21</v>
      </c>
      <c r="C19" s="19">
        <v>906180</v>
      </c>
      <c r="D19" s="19">
        <v>906180</v>
      </c>
      <c r="E19" s="19">
        <f t="shared" si="1"/>
        <v>0</v>
      </c>
      <c r="F19" s="19">
        <v>0</v>
      </c>
      <c r="G19" s="19">
        <v>0</v>
      </c>
      <c r="H19" s="19">
        <f t="shared" si="7"/>
        <v>0</v>
      </c>
      <c r="I19" s="19">
        <f t="shared" si="3"/>
        <v>906180</v>
      </c>
      <c r="J19" s="19">
        <f t="shared" si="4"/>
        <v>906180</v>
      </c>
      <c r="K19" s="19">
        <f t="shared" si="8"/>
        <v>0</v>
      </c>
    </row>
    <row r="20" spans="2:11" ht="13.15" customHeight="1">
      <c r="B20" s="27" t="s">
        <v>22</v>
      </c>
      <c r="C20" s="21">
        <v>0</v>
      </c>
      <c r="D20" s="21">
        <v>0</v>
      </c>
      <c r="E20" s="21">
        <f t="shared" si="1"/>
        <v>0</v>
      </c>
      <c r="F20" s="21">
        <v>0</v>
      </c>
      <c r="G20" s="21">
        <v>0</v>
      </c>
      <c r="H20" s="21">
        <f t="shared" si="7"/>
        <v>0</v>
      </c>
      <c r="I20" s="21">
        <f t="shared" si="3"/>
        <v>0</v>
      </c>
      <c r="J20" s="21">
        <f t="shared" si="4"/>
        <v>0</v>
      </c>
      <c r="K20" s="21">
        <f t="shared" si="8"/>
        <v>0</v>
      </c>
    </row>
    <row r="21" spans="2:11" s="6" customFormat="1" ht="13.15" customHeight="1">
      <c r="B21" s="30" t="s">
        <v>23</v>
      </c>
      <c r="C21" s="19">
        <v>87075895</v>
      </c>
      <c r="D21" s="19">
        <v>87076088</v>
      </c>
      <c r="E21" s="19">
        <f t="shared" si="1"/>
        <v>-193</v>
      </c>
      <c r="F21" s="19">
        <v>0</v>
      </c>
      <c r="G21" s="19">
        <v>0</v>
      </c>
      <c r="H21" s="19">
        <f t="shared" si="7"/>
        <v>0</v>
      </c>
      <c r="I21" s="19">
        <f t="shared" si="3"/>
        <v>87075895</v>
      </c>
      <c r="J21" s="19">
        <f t="shared" si="4"/>
        <v>87076088</v>
      </c>
      <c r="K21" s="19">
        <f t="shared" si="8"/>
        <v>-193</v>
      </c>
    </row>
    <row r="22" spans="2:11" ht="13.15" customHeight="1">
      <c r="B22" s="27" t="s">
        <v>24</v>
      </c>
      <c r="C22" s="21">
        <v>0</v>
      </c>
      <c r="D22" s="21">
        <v>24805916</v>
      </c>
      <c r="E22" s="21">
        <f t="shared" si="1"/>
        <v>-24805916</v>
      </c>
      <c r="F22" s="21">
        <v>24805916</v>
      </c>
      <c r="G22" s="21">
        <v>0</v>
      </c>
      <c r="H22" s="21">
        <f t="shared" si="7"/>
        <v>24805916</v>
      </c>
      <c r="I22" s="21">
        <f t="shared" si="3"/>
        <v>24805916</v>
      </c>
      <c r="J22" s="21">
        <f t="shared" si="4"/>
        <v>24805916</v>
      </c>
      <c r="K22" s="21">
        <f t="shared" si="8"/>
        <v>0</v>
      </c>
    </row>
    <row r="23" spans="2:11" s="6" customFormat="1" ht="13.15" customHeight="1">
      <c r="B23" s="30" t="s">
        <v>25</v>
      </c>
      <c r="C23" s="19">
        <v>0</v>
      </c>
      <c r="D23" s="19">
        <v>0</v>
      </c>
      <c r="E23" s="19">
        <f t="shared" si="1"/>
        <v>0</v>
      </c>
      <c r="F23" s="19">
        <v>0</v>
      </c>
      <c r="G23" s="19">
        <v>0</v>
      </c>
      <c r="H23" s="19">
        <f t="shared" si="7"/>
        <v>0</v>
      </c>
      <c r="I23" s="19">
        <f t="shared" si="3"/>
        <v>0</v>
      </c>
      <c r="J23" s="19">
        <f t="shared" si="4"/>
        <v>0</v>
      </c>
      <c r="K23" s="19">
        <f t="shared" si="8"/>
        <v>0</v>
      </c>
    </row>
    <row r="24" spans="2:11" ht="13.15" customHeight="1">
      <c r="B24" s="27" t="s">
        <v>26</v>
      </c>
      <c r="C24" s="21">
        <v>4042500</v>
      </c>
      <c r="D24" s="21">
        <v>0</v>
      </c>
      <c r="E24" s="21">
        <f t="shared" si="1"/>
        <v>4042500</v>
      </c>
      <c r="F24" s="21">
        <v>0</v>
      </c>
      <c r="G24" s="21">
        <v>0</v>
      </c>
      <c r="H24" s="21">
        <f t="shared" si="7"/>
        <v>0</v>
      </c>
      <c r="I24" s="21">
        <f t="shared" si="3"/>
        <v>4042500</v>
      </c>
      <c r="J24" s="21">
        <f t="shared" si="4"/>
        <v>0</v>
      </c>
      <c r="K24" s="21">
        <f t="shared" si="8"/>
        <v>4042500</v>
      </c>
    </row>
    <row r="25" spans="2:11" s="6" customFormat="1" ht="13.15" customHeight="1">
      <c r="B25" s="30" t="s">
        <v>27</v>
      </c>
      <c r="C25" s="19">
        <v>24805916</v>
      </c>
      <c r="D25" s="19">
        <v>0</v>
      </c>
      <c r="E25" s="19">
        <f t="shared" si="1"/>
        <v>24805916</v>
      </c>
      <c r="F25" s="19">
        <v>-24805916</v>
      </c>
      <c r="G25" s="19">
        <v>0</v>
      </c>
      <c r="H25" s="19">
        <f t="shared" si="7"/>
        <v>-24805916</v>
      </c>
      <c r="I25" s="19">
        <f t="shared" si="3"/>
        <v>0</v>
      </c>
      <c r="J25" s="19">
        <f t="shared" si="4"/>
        <v>0</v>
      </c>
      <c r="K25" s="19">
        <f t="shared" si="8"/>
        <v>0</v>
      </c>
    </row>
    <row r="26" spans="2:11" ht="13.15" customHeight="1">
      <c r="B26" s="27" t="s">
        <v>28</v>
      </c>
      <c r="C26" s="21">
        <v>0</v>
      </c>
      <c r="D26" s="21">
        <v>0</v>
      </c>
      <c r="E26" s="21">
        <f t="shared" si="1"/>
        <v>0</v>
      </c>
      <c r="F26" s="21">
        <v>0</v>
      </c>
      <c r="G26" s="21">
        <v>0</v>
      </c>
      <c r="H26" s="21">
        <f t="shared" si="7"/>
        <v>0</v>
      </c>
      <c r="I26" s="21">
        <f t="shared" si="3"/>
        <v>0</v>
      </c>
      <c r="J26" s="21">
        <f t="shared" si="4"/>
        <v>0</v>
      </c>
      <c r="K26" s="21">
        <f t="shared" si="8"/>
        <v>0</v>
      </c>
    </row>
    <row r="27" spans="2:11" s="6" customFormat="1" ht="13.15" customHeight="1">
      <c r="B27" s="30" t="s">
        <v>29</v>
      </c>
      <c r="C27" s="19">
        <v>0</v>
      </c>
      <c r="D27" s="19">
        <v>0</v>
      </c>
      <c r="E27" s="19">
        <f t="shared" si="1"/>
        <v>0</v>
      </c>
      <c r="F27" s="19">
        <v>0</v>
      </c>
      <c r="G27" s="19">
        <v>0</v>
      </c>
      <c r="H27" s="19">
        <f t="shared" si="7"/>
        <v>0</v>
      </c>
      <c r="I27" s="19">
        <f t="shared" si="3"/>
        <v>0</v>
      </c>
      <c r="J27" s="19">
        <f t="shared" si="4"/>
        <v>0</v>
      </c>
      <c r="K27" s="19">
        <f t="shared" si="8"/>
        <v>0</v>
      </c>
    </row>
    <row r="28" spans="2:11" s="17" customFormat="1" ht="13.15" customHeight="1">
      <c r="B28" s="45" t="s">
        <v>30</v>
      </c>
      <c r="C28" s="22">
        <f t="shared" ref="C28:H28" si="9">SUM(C29:C36)</f>
        <v>0</v>
      </c>
      <c r="D28" s="22">
        <f t="shared" si="9"/>
        <v>357000</v>
      </c>
      <c r="E28" s="22">
        <f t="shared" si="9"/>
        <v>-357000</v>
      </c>
      <c r="F28" s="22">
        <f t="shared" si="9"/>
        <v>352500</v>
      </c>
      <c r="G28" s="22">
        <f t="shared" si="9"/>
        <v>0</v>
      </c>
      <c r="H28" s="22">
        <f t="shared" si="9"/>
        <v>352500</v>
      </c>
      <c r="I28" s="22">
        <f t="shared" si="3"/>
        <v>352500</v>
      </c>
      <c r="J28" s="22">
        <f t="shared" si="4"/>
        <v>357000</v>
      </c>
      <c r="K28" s="22">
        <f>SUM(K29:K36)</f>
        <v>-4500</v>
      </c>
    </row>
    <row r="29" spans="2:11" ht="13.15" customHeight="1">
      <c r="B29" s="27" t="s">
        <v>31</v>
      </c>
      <c r="C29" s="21">
        <v>0</v>
      </c>
      <c r="D29" s="21">
        <v>357000</v>
      </c>
      <c r="E29" s="21">
        <f t="shared" si="1"/>
        <v>-357000</v>
      </c>
      <c r="F29" s="21">
        <v>352500</v>
      </c>
      <c r="G29" s="21">
        <v>0</v>
      </c>
      <c r="H29" s="21">
        <f t="shared" si="7"/>
        <v>352500</v>
      </c>
      <c r="I29" s="21">
        <f>F29+C29</f>
        <v>352500</v>
      </c>
      <c r="J29" s="21">
        <f t="shared" si="4"/>
        <v>357000</v>
      </c>
      <c r="K29" s="21">
        <f t="shared" ref="K29:K36" si="10">+I29-J29</f>
        <v>-4500</v>
      </c>
    </row>
    <row r="30" spans="2:11" s="6" customFormat="1" ht="13.15" customHeight="1">
      <c r="B30" s="30" t="s">
        <v>32</v>
      </c>
      <c r="C30" s="19">
        <v>0</v>
      </c>
      <c r="D30" s="19">
        <v>0</v>
      </c>
      <c r="E30" s="19">
        <f t="shared" si="1"/>
        <v>0</v>
      </c>
      <c r="F30" s="19">
        <v>0</v>
      </c>
      <c r="G30" s="19">
        <v>0</v>
      </c>
      <c r="H30" s="19">
        <f t="shared" si="7"/>
        <v>0</v>
      </c>
      <c r="I30" s="19">
        <f t="shared" si="3"/>
        <v>0</v>
      </c>
      <c r="J30" s="19">
        <f t="shared" si="4"/>
        <v>0</v>
      </c>
      <c r="K30" s="19">
        <f t="shared" si="10"/>
        <v>0</v>
      </c>
    </row>
    <row r="31" spans="2:11" ht="13.15" customHeight="1">
      <c r="B31" s="27" t="s">
        <v>33</v>
      </c>
      <c r="C31" s="21">
        <v>0</v>
      </c>
      <c r="D31" s="21">
        <v>0</v>
      </c>
      <c r="E31" s="21">
        <f t="shared" si="1"/>
        <v>0</v>
      </c>
      <c r="F31" s="21">
        <v>0</v>
      </c>
      <c r="G31" s="21">
        <v>0</v>
      </c>
      <c r="H31" s="21">
        <f t="shared" si="7"/>
        <v>0</v>
      </c>
      <c r="I31" s="21">
        <f t="shared" si="3"/>
        <v>0</v>
      </c>
      <c r="J31" s="21">
        <f t="shared" si="4"/>
        <v>0</v>
      </c>
      <c r="K31" s="21">
        <f t="shared" si="10"/>
        <v>0</v>
      </c>
    </row>
    <row r="32" spans="2:11" s="6" customFormat="1" ht="13.15" customHeight="1">
      <c r="B32" s="30" t="s">
        <v>34</v>
      </c>
      <c r="C32" s="19">
        <v>0</v>
      </c>
      <c r="D32" s="19">
        <v>0</v>
      </c>
      <c r="E32" s="19">
        <f t="shared" si="1"/>
        <v>0</v>
      </c>
      <c r="F32" s="19">
        <v>0</v>
      </c>
      <c r="G32" s="19">
        <v>0</v>
      </c>
      <c r="H32" s="19">
        <f t="shared" si="7"/>
        <v>0</v>
      </c>
      <c r="I32" s="19">
        <f t="shared" si="3"/>
        <v>0</v>
      </c>
      <c r="J32" s="19">
        <f t="shared" si="4"/>
        <v>0</v>
      </c>
      <c r="K32" s="19">
        <f t="shared" si="10"/>
        <v>0</v>
      </c>
    </row>
    <row r="33" spans="2:11" ht="13.15" customHeight="1">
      <c r="B33" s="27" t="s">
        <v>35</v>
      </c>
      <c r="C33" s="21">
        <v>0</v>
      </c>
      <c r="D33" s="21">
        <v>0</v>
      </c>
      <c r="E33" s="21">
        <f t="shared" si="1"/>
        <v>0</v>
      </c>
      <c r="F33" s="21">
        <v>0</v>
      </c>
      <c r="G33" s="21">
        <v>0</v>
      </c>
      <c r="H33" s="21">
        <f t="shared" si="7"/>
        <v>0</v>
      </c>
      <c r="I33" s="21">
        <f t="shared" si="3"/>
        <v>0</v>
      </c>
      <c r="J33" s="21">
        <f t="shared" si="4"/>
        <v>0</v>
      </c>
      <c r="K33" s="21">
        <f t="shared" si="10"/>
        <v>0</v>
      </c>
    </row>
    <row r="34" spans="2:11" s="6" customFormat="1" ht="13.15" customHeight="1">
      <c r="B34" s="30" t="s">
        <v>36</v>
      </c>
      <c r="C34" s="19">
        <v>0</v>
      </c>
      <c r="D34" s="19">
        <v>0</v>
      </c>
      <c r="E34" s="19">
        <f t="shared" si="1"/>
        <v>0</v>
      </c>
      <c r="F34" s="19">
        <v>0</v>
      </c>
      <c r="G34" s="19">
        <v>0</v>
      </c>
      <c r="H34" s="19">
        <f t="shared" si="7"/>
        <v>0</v>
      </c>
      <c r="I34" s="19">
        <f t="shared" si="3"/>
        <v>0</v>
      </c>
      <c r="J34" s="19">
        <f t="shared" si="4"/>
        <v>0</v>
      </c>
      <c r="K34" s="19">
        <f t="shared" si="10"/>
        <v>0</v>
      </c>
    </row>
    <row r="35" spans="2:11" ht="13.15" customHeight="1">
      <c r="B35" s="27" t="s">
        <v>37</v>
      </c>
      <c r="C35" s="21">
        <v>0</v>
      </c>
      <c r="D35" s="21">
        <v>0</v>
      </c>
      <c r="E35" s="21">
        <f t="shared" si="1"/>
        <v>0</v>
      </c>
      <c r="F35" s="21">
        <v>0</v>
      </c>
      <c r="G35" s="21">
        <v>0</v>
      </c>
      <c r="H35" s="21">
        <f t="shared" si="7"/>
        <v>0</v>
      </c>
      <c r="I35" s="21">
        <f t="shared" si="3"/>
        <v>0</v>
      </c>
      <c r="J35" s="21">
        <f t="shared" si="4"/>
        <v>0</v>
      </c>
      <c r="K35" s="21">
        <f t="shared" si="10"/>
        <v>0</v>
      </c>
    </row>
    <row r="36" spans="2:11" s="6" customFormat="1" ht="13.15" customHeight="1">
      <c r="B36" s="30" t="s">
        <v>29</v>
      </c>
      <c r="C36" s="19">
        <v>0</v>
      </c>
      <c r="D36" s="19">
        <v>0</v>
      </c>
      <c r="E36" s="19">
        <f t="shared" si="1"/>
        <v>0</v>
      </c>
      <c r="F36" s="19">
        <v>0</v>
      </c>
      <c r="G36" s="19">
        <v>0</v>
      </c>
      <c r="H36" s="19">
        <f t="shared" si="7"/>
        <v>0</v>
      </c>
      <c r="I36" s="19">
        <f t="shared" si="3"/>
        <v>0</v>
      </c>
      <c r="J36" s="19">
        <f t="shared" si="4"/>
        <v>0</v>
      </c>
      <c r="K36" s="19">
        <f t="shared" si="10"/>
        <v>0</v>
      </c>
    </row>
    <row r="37" spans="2:11" s="17" customFormat="1" ht="13.15" customHeight="1">
      <c r="B37" s="45" t="s">
        <v>38</v>
      </c>
      <c r="C37" s="22">
        <f t="shared" ref="C37:H37" si="11">+SUM(C38:C39)</f>
        <v>0</v>
      </c>
      <c r="D37" s="22">
        <f t="shared" si="11"/>
        <v>9319546</v>
      </c>
      <c r="E37" s="22">
        <f t="shared" si="11"/>
        <v>-9319546</v>
      </c>
      <c r="F37" s="22">
        <f t="shared" si="11"/>
        <v>0</v>
      </c>
      <c r="G37" s="22">
        <f t="shared" si="11"/>
        <v>0</v>
      </c>
      <c r="H37" s="22">
        <f t="shared" si="11"/>
        <v>0</v>
      </c>
      <c r="I37" s="22">
        <f t="shared" si="3"/>
        <v>0</v>
      </c>
      <c r="J37" s="22">
        <f t="shared" si="4"/>
        <v>9319546</v>
      </c>
      <c r="K37" s="22">
        <f>+SUM(K38:K39)</f>
        <v>-9319546</v>
      </c>
    </row>
    <row r="38" spans="2:11" ht="13.15" customHeight="1">
      <c r="B38" s="27" t="s">
        <v>39</v>
      </c>
      <c r="C38" s="21"/>
      <c r="D38" s="21">
        <v>9319546</v>
      </c>
      <c r="E38" s="21">
        <f t="shared" si="1"/>
        <v>-9319546</v>
      </c>
      <c r="F38" s="21"/>
      <c r="G38" s="21"/>
      <c r="H38" s="21">
        <f t="shared" si="7"/>
        <v>0</v>
      </c>
      <c r="I38" s="21">
        <f t="shared" si="3"/>
        <v>0</v>
      </c>
      <c r="J38" s="21">
        <f t="shared" si="4"/>
        <v>9319546</v>
      </c>
      <c r="K38" s="21">
        <f t="shared" ref="K38:K39" si="12">+I38-J38</f>
        <v>-9319546</v>
      </c>
    </row>
    <row r="39" spans="2:11" s="6" customFormat="1" ht="13.15" customHeight="1">
      <c r="B39" s="30" t="s">
        <v>40</v>
      </c>
      <c r="C39" s="19">
        <v>0</v>
      </c>
      <c r="D39" s="19">
        <v>0</v>
      </c>
      <c r="E39" s="19">
        <f t="shared" si="1"/>
        <v>0</v>
      </c>
      <c r="F39" s="19"/>
      <c r="G39" s="19"/>
      <c r="H39" s="19">
        <f t="shared" si="7"/>
        <v>0</v>
      </c>
      <c r="I39" s="19">
        <f t="shared" si="3"/>
        <v>0</v>
      </c>
      <c r="J39" s="19">
        <f t="shared" si="4"/>
        <v>0</v>
      </c>
      <c r="K39" s="19">
        <f t="shared" si="12"/>
        <v>0</v>
      </c>
    </row>
    <row r="40" spans="2:11" s="17" customFormat="1" ht="13.15" customHeight="1">
      <c r="B40" s="45" t="s">
        <v>41</v>
      </c>
      <c r="C40" s="22">
        <f t="shared" ref="C40:H40" si="13">SUM(C41:C42)</f>
        <v>0</v>
      </c>
      <c r="D40" s="22">
        <f t="shared" si="13"/>
        <v>0</v>
      </c>
      <c r="E40" s="22">
        <f t="shared" si="13"/>
        <v>0</v>
      </c>
      <c r="F40" s="22">
        <f t="shared" si="13"/>
        <v>0</v>
      </c>
      <c r="G40" s="22">
        <f t="shared" si="13"/>
        <v>0</v>
      </c>
      <c r="H40" s="22">
        <f t="shared" si="13"/>
        <v>0</v>
      </c>
      <c r="I40" s="22">
        <f t="shared" si="3"/>
        <v>0</v>
      </c>
      <c r="J40" s="22">
        <f t="shared" si="4"/>
        <v>0</v>
      </c>
      <c r="K40" s="22">
        <f>SUM(K41:K42)</f>
        <v>0</v>
      </c>
    </row>
    <row r="41" spans="2:11" ht="13.15" customHeight="1">
      <c r="B41" s="27" t="s">
        <v>42</v>
      </c>
      <c r="C41" s="21"/>
      <c r="D41" s="21"/>
      <c r="E41" s="21">
        <f t="shared" si="1"/>
        <v>0</v>
      </c>
      <c r="F41" s="21"/>
      <c r="G41" s="21"/>
      <c r="H41" s="21">
        <f t="shared" si="7"/>
        <v>0</v>
      </c>
      <c r="I41" s="21">
        <f t="shared" si="3"/>
        <v>0</v>
      </c>
      <c r="J41" s="21">
        <f t="shared" si="4"/>
        <v>0</v>
      </c>
      <c r="K41" s="21">
        <f t="shared" ref="K41:K42" si="14">+I41-J41</f>
        <v>0</v>
      </c>
    </row>
    <row r="42" spans="2:11" s="6" customFormat="1" ht="13.15" customHeight="1">
      <c r="B42" s="30" t="s">
        <v>29</v>
      </c>
      <c r="C42" s="19"/>
      <c r="D42" s="19"/>
      <c r="E42" s="19">
        <f t="shared" si="1"/>
        <v>0</v>
      </c>
      <c r="F42" s="19"/>
      <c r="G42" s="19"/>
      <c r="H42" s="19">
        <f t="shared" si="7"/>
        <v>0</v>
      </c>
      <c r="I42" s="19">
        <f t="shared" si="3"/>
        <v>0</v>
      </c>
      <c r="J42" s="19">
        <f t="shared" si="4"/>
        <v>0</v>
      </c>
      <c r="K42" s="19">
        <f t="shared" si="14"/>
        <v>0</v>
      </c>
    </row>
    <row r="43" spans="2:11" s="17" customFormat="1" ht="13.15" customHeight="1">
      <c r="B43" s="45" t="s">
        <v>43</v>
      </c>
      <c r="C43" s="22">
        <f t="shared" ref="C43:H43" si="15">SUM(C44:C45)</f>
        <v>352500</v>
      </c>
      <c r="D43" s="22">
        <f t="shared" si="15"/>
        <v>0</v>
      </c>
      <c r="E43" s="22">
        <f t="shared" si="15"/>
        <v>352500</v>
      </c>
      <c r="F43" s="22">
        <f t="shared" si="15"/>
        <v>0</v>
      </c>
      <c r="G43" s="22">
        <f t="shared" si="15"/>
        <v>0</v>
      </c>
      <c r="H43" s="22">
        <f t="shared" si="15"/>
        <v>0</v>
      </c>
      <c r="I43" s="22">
        <f t="shared" si="3"/>
        <v>352500</v>
      </c>
      <c r="J43" s="22">
        <f t="shared" si="4"/>
        <v>0</v>
      </c>
      <c r="K43" s="22">
        <f>SUM(K44:K45)</f>
        <v>352500</v>
      </c>
    </row>
    <row r="44" spans="2:11" ht="13.15" customHeight="1">
      <c r="B44" s="27" t="s">
        <v>44</v>
      </c>
      <c r="C44" s="21">
        <v>352500</v>
      </c>
      <c r="D44" s="21">
        <v>0</v>
      </c>
      <c r="E44" s="21">
        <f t="shared" si="1"/>
        <v>352500</v>
      </c>
      <c r="F44" s="21"/>
      <c r="G44" s="21"/>
      <c r="H44" s="21">
        <f t="shared" si="7"/>
        <v>0</v>
      </c>
      <c r="I44" s="21">
        <f t="shared" si="3"/>
        <v>352500</v>
      </c>
      <c r="J44" s="21">
        <f t="shared" si="4"/>
        <v>0</v>
      </c>
      <c r="K44" s="21">
        <f t="shared" ref="K44:K45" si="16">+I44-J44</f>
        <v>352500</v>
      </c>
    </row>
    <row r="45" spans="2:11" s="6" customFormat="1" ht="13.15" customHeight="1">
      <c r="B45" s="30" t="s">
        <v>45</v>
      </c>
      <c r="C45" s="19"/>
      <c r="D45" s="19"/>
      <c r="E45" s="19">
        <f t="shared" si="1"/>
        <v>0</v>
      </c>
      <c r="F45" s="19"/>
      <c r="G45" s="19"/>
      <c r="H45" s="19">
        <f t="shared" si="7"/>
        <v>0</v>
      </c>
      <c r="I45" s="19">
        <f t="shared" si="3"/>
        <v>0</v>
      </c>
      <c r="J45" s="19">
        <f t="shared" si="4"/>
        <v>0</v>
      </c>
      <c r="K45" s="19">
        <f t="shared" si="16"/>
        <v>0</v>
      </c>
    </row>
    <row r="46" spans="2:11" s="17" customFormat="1" ht="13.15" customHeight="1">
      <c r="B46" s="45" t="s">
        <v>46</v>
      </c>
      <c r="C46" s="22">
        <f t="shared" ref="C46:H46" si="17">SUM(C47:C49)</f>
        <v>114709092</v>
      </c>
      <c r="D46" s="22">
        <f t="shared" si="17"/>
        <v>114709092</v>
      </c>
      <c r="E46" s="22">
        <f t="shared" si="17"/>
        <v>0</v>
      </c>
      <c r="F46" s="22">
        <f t="shared" si="17"/>
        <v>0</v>
      </c>
      <c r="G46" s="22">
        <f t="shared" si="17"/>
        <v>0</v>
      </c>
      <c r="H46" s="22">
        <f t="shared" si="17"/>
        <v>0</v>
      </c>
      <c r="I46" s="22">
        <f t="shared" si="3"/>
        <v>114709092</v>
      </c>
      <c r="J46" s="22">
        <f t="shared" si="4"/>
        <v>114709092</v>
      </c>
      <c r="K46" s="22">
        <f>SUM(K47:K49)</f>
        <v>0</v>
      </c>
    </row>
    <row r="47" spans="2:11" ht="13.15" customHeight="1">
      <c r="B47" s="27" t="s">
        <v>47</v>
      </c>
      <c r="C47" s="21">
        <v>94138179</v>
      </c>
      <c r="D47" s="21">
        <v>94138179</v>
      </c>
      <c r="E47" s="21">
        <f t="shared" si="1"/>
        <v>0</v>
      </c>
      <c r="F47" s="21">
        <v>0</v>
      </c>
      <c r="G47" s="21">
        <v>0</v>
      </c>
      <c r="H47" s="21">
        <f t="shared" si="7"/>
        <v>0</v>
      </c>
      <c r="I47" s="21">
        <f t="shared" si="3"/>
        <v>94138179</v>
      </c>
      <c r="J47" s="21">
        <f t="shared" si="4"/>
        <v>94138179</v>
      </c>
      <c r="K47" s="21">
        <f t="shared" ref="K47:K49" si="18">+I47-J47</f>
        <v>0</v>
      </c>
    </row>
    <row r="48" spans="2:11" s="6" customFormat="1" ht="13.15" customHeight="1">
      <c r="B48" s="30" t="s">
        <v>48</v>
      </c>
      <c r="C48" s="19">
        <v>20570913</v>
      </c>
      <c r="D48" s="19">
        <v>20570913</v>
      </c>
      <c r="E48" s="19">
        <f t="shared" si="1"/>
        <v>0</v>
      </c>
      <c r="F48" s="19">
        <v>0</v>
      </c>
      <c r="G48" s="19">
        <v>0</v>
      </c>
      <c r="H48" s="19">
        <f t="shared" si="7"/>
        <v>0</v>
      </c>
      <c r="I48" s="19">
        <f t="shared" si="3"/>
        <v>20570913</v>
      </c>
      <c r="J48" s="19">
        <f t="shared" si="4"/>
        <v>20570913</v>
      </c>
      <c r="K48" s="19">
        <f t="shared" si="18"/>
        <v>0</v>
      </c>
    </row>
    <row r="49" spans="2:11" ht="13.15" customHeight="1">
      <c r="B49" s="27" t="s">
        <v>40</v>
      </c>
      <c r="C49" s="21">
        <v>0</v>
      </c>
      <c r="D49" s="21">
        <v>0</v>
      </c>
      <c r="E49" s="21">
        <f t="shared" si="1"/>
        <v>0</v>
      </c>
      <c r="F49" s="21">
        <v>0</v>
      </c>
      <c r="G49" s="21">
        <v>0</v>
      </c>
      <c r="H49" s="21">
        <f t="shared" si="7"/>
        <v>0</v>
      </c>
      <c r="I49" s="21">
        <f t="shared" si="3"/>
        <v>0</v>
      </c>
      <c r="J49" s="21">
        <f t="shared" si="4"/>
        <v>0</v>
      </c>
      <c r="K49" s="21">
        <f t="shared" si="18"/>
        <v>0</v>
      </c>
    </row>
    <row r="50" spans="2:11" s="17" customFormat="1" ht="13.15" customHeight="1">
      <c r="B50" s="47" t="s">
        <v>49</v>
      </c>
      <c r="C50" s="23">
        <f>C5+C9+C28+C37+C40+C43+C46</f>
        <v>253027780</v>
      </c>
      <c r="D50" s="23">
        <f t="shared" ref="D50:K50" si="19">D5+D9+D28+D37+D40+D43+D46</f>
        <v>258309519</v>
      </c>
      <c r="E50" s="23">
        <f>E5+E9+E28+E37+E40+E43+E46</f>
        <v>-5281739</v>
      </c>
      <c r="F50" s="23">
        <f t="shared" si="19"/>
        <v>352500</v>
      </c>
      <c r="G50" s="23">
        <f t="shared" si="19"/>
        <v>0</v>
      </c>
      <c r="H50" s="23">
        <f t="shared" si="19"/>
        <v>352500</v>
      </c>
      <c r="I50" s="23">
        <f t="shared" si="19"/>
        <v>253380280</v>
      </c>
      <c r="J50" s="23">
        <f t="shared" si="19"/>
        <v>258309519</v>
      </c>
      <c r="K50" s="23">
        <f t="shared" si="19"/>
        <v>-4929239</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0"/>
  <sheetViews>
    <sheetView showGridLines="0" zoomScaleNormal="100" workbookViewId="0">
      <pane ySplit="4" topLeftCell="A47"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4.85546875" style="7" customWidth="1"/>
    <col min="4" max="4" width="16.140625" style="7" customWidth="1"/>
    <col min="5" max="5" width="13.42578125" style="7" customWidth="1"/>
    <col min="6" max="6" width="12.85546875" style="7" customWidth="1"/>
    <col min="7" max="7" width="17.140625" style="7" customWidth="1"/>
    <col min="8" max="8" width="14.42578125" style="7" customWidth="1"/>
    <col min="9" max="9" width="13.7109375" style="7" bestFit="1" customWidth="1"/>
    <col min="10" max="10" width="17.85546875" style="7" customWidth="1"/>
    <col min="11" max="11" width="18.7109375" style="7" customWidth="1"/>
    <col min="12" max="16384" width="11.5703125" style="5"/>
  </cols>
  <sheetData>
    <row r="1" spans="1:14" ht="13.15" customHeight="1">
      <c r="A1" s="5" t="s">
        <v>75</v>
      </c>
      <c r="B1" s="9" t="s">
        <v>61</v>
      </c>
    </row>
    <row r="2" spans="1:14" ht="13.15" customHeight="1">
      <c r="A2" s="5" t="s">
        <v>76</v>
      </c>
      <c r="B2" s="86">
        <v>2019</v>
      </c>
    </row>
    <row r="3" spans="1:14" ht="13.15" customHeight="1">
      <c r="B3" s="484" t="s">
        <v>0</v>
      </c>
      <c r="C3" s="485" t="s">
        <v>1</v>
      </c>
      <c r="D3" s="485"/>
      <c r="E3" s="485"/>
      <c r="F3" s="485" t="s">
        <v>2</v>
      </c>
      <c r="G3" s="485"/>
      <c r="H3" s="485"/>
      <c r="I3" s="485" t="s">
        <v>3</v>
      </c>
      <c r="J3" s="485"/>
      <c r="K3" s="485"/>
    </row>
    <row r="4" spans="1:14" ht="13.15" customHeight="1">
      <c r="B4" s="484"/>
      <c r="C4" s="73" t="s">
        <v>4</v>
      </c>
      <c r="D4" s="75" t="s">
        <v>5</v>
      </c>
      <c r="E4" s="73" t="s">
        <v>6</v>
      </c>
      <c r="F4" s="73" t="s">
        <v>4</v>
      </c>
      <c r="G4" s="73" t="s">
        <v>5</v>
      </c>
      <c r="H4" s="73" t="s">
        <v>6</v>
      </c>
      <c r="I4" s="73" t="s">
        <v>4</v>
      </c>
      <c r="J4" s="73" t="s">
        <v>5</v>
      </c>
      <c r="K4" s="73" t="s">
        <v>6</v>
      </c>
    </row>
    <row r="5" spans="1:14" s="17" customFormat="1" ht="13.15" customHeight="1">
      <c r="B5" s="45" t="s">
        <v>7</v>
      </c>
      <c r="C5" s="22">
        <f t="shared" ref="C5:J5" si="0">SUM(C6:C8)</f>
        <v>0</v>
      </c>
      <c r="D5" s="64">
        <f t="shared" si="0"/>
        <v>0</v>
      </c>
      <c r="E5" s="22">
        <f t="shared" si="0"/>
        <v>0</v>
      </c>
      <c r="F5" s="22">
        <f t="shared" si="0"/>
        <v>0</v>
      </c>
      <c r="G5" s="64">
        <f t="shared" si="0"/>
        <v>0</v>
      </c>
      <c r="H5" s="22">
        <f t="shared" si="0"/>
        <v>0</v>
      </c>
      <c r="I5" s="22">
        <f t="shared" si="0"/>
        <v>0</v>
      </c>
      <c r="J5" s="64">
        <f t="shared" si="0"/>
        <v>0</v>
      </c>
      <c r="K5" s="64">
        <f>SUM(K6:K8)</f>
        <v>0</v>
      </c>
    </row>
    <row r="6" spans="1:14" ht="13.15" customHeight="1">
      <c r="B6" s="27" t="s">
        <v>8</v>
      </c>
      <c r="C6" s="33">
        <v>0</v>
      </c>
      <c r="D6" s="33">
        <v>0</v>
      </c>
      <c r="E6" s="21">
        <f>+C6-D6</f>
        <v>0</v>
      </c>
      <c r="F6" s="34">
        <v>0</v>
      </c>
      <c r="G6" s="35">
        <v>0</v>
      </c>
      <c r="H6" s="21">
        <f>+F6-G6</f>
        <v>0</v>
      </c>
      <c r="I6" s="36">
        <f>+F6+C6</f>
        <v>0</v>
      </c>
      <c r="J6" s="36">
        <f>+G6+D6</f>
        <v>0</v>
      </c>
      <c r="K6" s="21">
        <f>+I6-J6</f>
        <v>0</v>
      </c>
      <c r="L6" s="37"/>
      <c r="M6" s="37"/>
      <c r="N6" s="37"/>
    </row>
    <row r="7" spans="1:14" s="6" customFormat="1" ht="13.15" customHeight="1">
      <c r="B7" s="30" t="s">
        <v>9</v>
      </c>
      <c r="C7" s="38">
        <v>0</v>
      </c>
      <c r="D7" s="38">
        <v>0</v>
      </c>
      <c r="E7" s="19">
        <f t="shared" ref="E7:E49" si="1">+C7-D7</f>
        <v>0</v>
      </c>
      <c r="F7" s="39">
        <v>0</v>
      </c>
      <c r="G7" s="40">
        <v>0</v>
      </c>
      <c r="H7" s="19">
        <f t="shared" ref="H7:H8" si="2">+F7-G7</f>
        <v>0</v>
      </c>
      <c r="I7" s="41">
        <f t="shared" ref="I7:I46" si="3">+F7+C7</f>
        <v>0</v>
      </c>
      <c r="J7" s="41">
        <f t="shared" ref="J7:J46" si="4">+G7+D7</f>
        <v>0</v>
      </c>
      <c r="K7" s="19">
        <f t="shared" ref="K7:K8" si="5">+I7-J7</f>
        <v>0</v>
      </c>
      <c r="L7" s="42"/>
      <c r="M7" s="42"/>
      <c r="N7" s="42"/>
    </row>
    <row r="8" spans="1:14" ht="13.15" customHeight="1">
      <c r="B8" s="27" t="s">
        <v>10</v>
      </c>
      <c r="C8" s="33">
        <v>0</v>
      </c>
      <c r="D8" s="33">
        <v>0</v>
      </c>
      <c r="E8" s="21">
        <f t="shared" si="1"/>
        <v>0</v>
      </c>
      <c r="F8" s="34">
        <v>0</v>
      </c>
      <c r="G8" s="35">
        <v>0</v>
      </c>
      <c r="H8" s="21">
        <f t="shared" si="2"/>
        <v>0</v>
      </c>
      <c r="I8" s="36">
        <f t="shared" si="3"/>
        <v>0</v>
      </c>
      <c r="J8" s="36">
        <f t="shared" si="4"/>
        <v>0</v>
      </c>
      <c r="K8" s="21">
        <f t="shared" si="5"/>
        <v>0</v>
      </c>
      <c r="L8" s="37"/>
      <c r="M8" s="37"/>
      <c r="N8" s="37"/>
    </row>
    <row r="9" spans="1:14" s="17" customFormat="1" ht="13.15" customHeight="1">
      <c r="B9" s="45" t="s">
        <v>11</v>
      </c>
      <c r="C9" s="22">
        <f t="shared" ref="C9:H9" si="6">SUM(C10:C27)</f>
        <v>57615718</v>
      </c>
      <c r="D9" s="22">
        <f t="shared" si="6"/>
        <v>46711077</v>
      </c>
      <c r="E9" s="22">
        <f t="shared" si="6"/>
        <v>10904641</v>
      </c>
      <c r="F9" s="22">
        <f t="shared" si="6"/>
        <v>-9086903</v>
      </c>
      <c r="G9" s="22">
        <f t="shared" si="6"/>
        <v>34928</v>
      </c>
      <c r="H9" s="22">
        <f t="shared" si="6"/>
        <v>-9121831</v>
      </c>
      <c r="I9" s="22">
        <f t="shared" si="3"/>
        <v>48528815</v>
      </c>
      <c r="J9" s="22">
        <f t="shared" si="4"/>
        <v>46746005</v>
      </c>
      <c r="K9" s="22">
        <f>SUM(K10:K27)</f>
        <v>1782810</v>
      </c>
    </row>
    <row r="10" spans="1:14" ht="13.15" customHeight="1">
      <c r="B10" s="27" t="s">
        <v>12</v>
      </c>
      <c r="C10" s="33">
        <v>0</v>
      </c>
      <c r="D10" s="33">
        <v>0</v>
      </c>
      <c r="E10" s="21">
        <f t="shared" si="1"/>
        <v>0</v>
      </c>
      <c r="F10" s="34">
        <v>0</v>
      </c>
      <c r="G10" s="35">
        <v>0</v>
      </c>
      <c r="H10" s="21">
        <f t="shared" ref="H10:H49" si="7">+F10-G10</f>
        <v>0</v>
      </c>
      <c r="I10" s="36">
        <f t="shared" si="3"/>
        <v>0</v>
      </c>
      <c r="J10" s="36">
        <f t="shared" si="4"/>
        <v>0</v>
      </c>
      <c r="K10" s="21">
        <f t="shared" ref="K10:K27" si="8">+I10-J10</f>
        <v>0</v>
      </c>
      <c r="L10" s="37"/>
      <c r="M10" s="37"/>
      <c r="N10" s="37"/>
    </row>
    <row r="11" spans="1:14" s="6" customFormat="1" ht="13.15" customHeight="1">
      <c r="B11" s="30" t="s">
        <v>13</v>
      </c>
      <c r="C11" s="38">
        <v>0</v>
      </c>
      <c r="D11" s="38">
        <v>0</v>
      </c>
      <c r="E11" s="19">
        <f t="shared" si="1"/>
        <v>0</v>
      </c>
      <c r="F11" s="39">
        <v>0</v>
      </c>
      <c r="G11" s="40">
        <v>0</v>
      </c>
      <c r="H11" s="19">
        <f t="shared" si="7"/>
        <v>0</v>
      </c>
      <c r="I11" s="41">
        <f t="shared" si="3"/>
        <v>0</v>
      </c>
      <c r="J11" s="41">
        <f t="shared" si="4"/>
        <v>0</v>
      </c>
      <c r="K11" s="19">
        <f t="shared" si="8"/>
        <v>0</v>
      </c>
      <c r="L11" s="42"/>
      <c r="M11" s="42"/>
      <c r="N11" s="42"/>
    </row>
    <row r="12" spans="1:14" ht="13.15" customHeight="1">
      <c r="B12" s="27" t="s">
        <v>14</v>
      </c>
      <c r="C12" s="33">
        <v>0</v>
      </c>
      <c r="D12" s="33">
        <v>0</v>
      </c>
      <c r="E12" s="21">
        <f t="shared" si="1"/>
        <v>0</v>
      </c>
      <c r="F12" s="34">
        <v>0</v>
      </c>
      <c r="G12" s="35">
        <v>0</v>
      </c>
      <c r="H12" s="21">
        <f t="shared" si="7"/>
        <v>0</v>
      </c>
      <c r="I12" s="36">
        <f t="shared" si="3"/>
        <v>0</v>
      </c>
      <c r="J12" s="36">
        <f t="shared" si="4"/>
        <v>0</v>
      </c>
      <c r="K12" s="21">
        <f t="shared" si="8"/>
        <v>0</v>
      </c>
      <c r="L12" s="37"/>
      <c r="M12" s="37"/>
      <c r="N12" s="37"/>
    </row>
    <row r="13" spans="1:14" s="6" customFormat="1" ht="13.15" customHeight="1">
      <c r="B13" s="30" t="s">
        <v>15</v>
      </c>
      <c r="C13" s="38">
        <v>0</v>
      </c>
      <c r="D13" s="38">
        <v>0</v>
      </c>
      <c r="E13" s="19">
        <f t="shared" si="1"/>
        <v>0</v>
      </c>
      <c r="F13" s="39">
        <v>0</v>
      </c>
      <c r="G13" s="40">
        <v>0</v>
      </c>
      <c r="H13" s="19">
        <f>+F13-G13</f>
        <v>0</v>
      </c>
      <c r="I13" s="41">
        <f t="shared" si="3"/>
        <v>0</v>
      </c>
      <c r="J13" s="41">
        <f t="shared" si="4"/>
        <v>0</v>
      </c>
      <c r="K13" s="19">
        <f t="shared" si="8"/>
        <v>0</v>
      </c>
      <c r="L13" s="42"/>
      <c r="M13" s="42"/>
      <c r="N13" s="42"/>
    </row>
    <row r="14" spans="1:14" ht="13.15" customHeight="1">
      <c r="B14" s="27" t="s">
        <v>16</v>
      </c>
      <c r="C14" s="33">
        <v>0</v>
      </c>
      <c r="D14" s="33">
        <v>0</v>
      </c>
      <c r="E14" s="21">
        <f t="shared" si="1"/>
        <v>0</v>
      </c>
      <c r="F14" s="34">
        <v>0</v>
      </c>
      <c r="G14" s="35">
        <v>0</v>
      </c>
      <c r="H14" s="21">
        <f t="shared" si="7"/>
        <v>0</v>
      </c>
      <c r="I14" s="36">
        <f t="shared" si="3"/>
        <v>0</v>
      </c>
      <c r="J14" s="36">
        <f t="shared" si="4"/>
        <v>0</v>
      </c>
      <c r="K14" s="21">
        <f t="shared" si="8"/>
        <v>0</v>
      </c>
      <c r="L14" s="37"/>
      <c r="M14" s="37"/>
      <c r="N14" s="37"/>
    </row>
    <row r="15" spans="1:14" s="6" customFormat="1" ht="13.15" customHeight="1">
      <c r="B15" s="30" t="s">
        <v>17</v>
      </c>
      <c r="C15" s="38">
        <v>0</v>
      </c>
      <c r="D15" s="38">
        <v>0</v>
      </c>
      <c r="E15" s="19">
        <f t="shared" si="1"/>
        <v>0</v>
      </c>
      <c r="F15" s="39">
        <v>0</v>
      </c>
      <c r="G15" s="40">
        <v>0</v>
      </c>
      <c r="H15" s="19">
        <f t="shared" si="7"/>
        <v>0</v>
      </c>
      <c r="I15" s="41">
        <f t="shared" si="3"/>
        <v>0</v>
      </c>
      <c r="J15" s="41">
        <f t="shared" si="4"/>
        <v>0</v>
      </c>
      <c r="K15" s="19">
        <f t="shared" si="8"/>
        <v>0</v>
      </c>
      <c r="L15" s="42"/>
      <c r="M15" s="42"/>
      <c r="N15" s="42"/>
    </row>
    <row r="16" spans="1:14" ht="13.15" customHeight="1">
      <c r="B16" s="27" t="s">
        <v>18</v>
      </c>
      <c r="C16" s="33">
        <v>431790</v>
      </c>
      <c r="D16" s="33">
        <v>426590</v>
      </c>
      <c r="E16" s="21">
        <f>+C16-D16</f>
        <v>5200</v>
      </c>
      <c r="F16" s="34">
        <v>0</v>
      </c>
      <c r="G16" s="35">
        <v>0</v>
      </c>
      <c r="H16" s="21">
        <f t="shared" si="7"/>
        <v>0</v>
      </c>
      <c r="I16" s="36">
        <f t="shared" si="3"/>
        <v>431790</v>
      </c>
      <c r="J16" s="36">
        <f t="shared" si="4"/>
        <v>426590</v>
      </c>
      <c r="K16" s="21">
        <f t="shared" si="8"/>
        <v>5200</v>
      </c>
      <c r="L16" s="37"/>
      <c r="M16" s="37"/>
      <c r="N16" s="37"/>
    </row>
    <row r="17" spans="2:14" s="6" customFormat="1" ht="13.15" customHeight="1">
      <c r="B17" s="30" t="s">
        <v>19</v>
      </c>
      <c r="C17" s="38"/>
      <c r="D17" s="38">
        <v>112720</v>
      </c>
      <c r="E17" s="19">
        <f t="shared" si="1"/>
        <v>-112720</v>
      </c>
      <c r="F17" s="39">
        <v>0</v>
      </c>
      <c r="G17" s="40">
        <v>0</v>
      </c>
      <c r="H17" s="19">
        <f t="shared" si="7"/>
        <v>0</v>
      </c>
      <c r="I17" s="41">
        <f t="shared" si="3"/>
        <v>0</v>
      </c>
      <c r="J17" s="41">
        <f t="shared" si="4"/>
        <v>112720</v>
      </c>
      <c r="K17" s="19">
        <f t="shared" si="8"/>
        <v>-112720</v>
      </c>
      <c r="L17" s="42"/>
      <c r="M17" s="42"/>
      <c r="N17" s="42"/>
    </row>
    <row r="18" spans="2:14" ht="13.15" customHeight="1">
      <c r="B18" s="27" t="s">
        <v>20</v>
      </c>
      <c r="C18" s="33">
        <v>1511265</v>
      </c>
      <c r="D18" s="33">
        <v>1493065</v>
      </c>
      <c r="E18" s="21">
        <f t="shared" si="1"/>
        <v>18200</v>
      </c>
      <c r="F18" s="34">
        <v>0</v>
      </c>
      <c r="G18" s="35">
        <v>0</v>
      </c>
      <c r="H18" s="21">
        <f t="shared" si="7"/>
        <v>0</v>
      </c>
      <c r="I18" s="36">
        <f t="shared" si="3"/>
        <v>1511265</v>
      </c>
      <c r="J18" s="36">
        <f t="shared" si="4"/>
        <v>1493065</v>
      </c>
      <c r="K18" s="21">
        <f t="shared" si="8"/>
        <v>18200</v>
      </c>
      <c r="L18" s="37"/>
      <c r="M18" s="37"/>
      <c r="N18" s="37"/>
    </row>
    <row r="19" spans="2:14" s="6" customFormat="1" ht="13.15" customHeight="1">
      <c r="B19" s="30" t="s">
        <v>21</v>
      </c>
      <c r="C19" s="38"/>
      <c r="D19" s="38">
        <v>112720</v>
      </c>
      <c r="E19" s="19">
        <f t="shared" si="1"/>
        <v>-112720</v>
      </c>
      <c r="F19" s="39">
        <v>0</v>
      </c>
      <c r="G19" s="40">
        <v>0</v>
      </c>
      <c r="H19" s="19">
        <f t="shared" si="7"/>
        <v>0</v>
      </c>
      <c r="I19" s="41">
        <f t="shared" si="3"/>
        <v>0</v>
      </c>
      <c r="J19" s="41">
        <f t="shared" si="4"/>
        <v>112720</v>
      </c>
      <c r="K19" s="19">
        <f t="shared" si="8"/>
        <v>-112720</v>
      </c>
      <c r="L19" s="42"/>
      <c r="M19" s="42"/>
      <c r="N19" s="42"/>
    </row>
    <row r="20" spans="2:14" ht="13.15" customHeight="1">
      <c r="B20" s="27" t="s">
        <v>22</v>
      </c>
      <c r="C20" s="33">
        <v>37500467</v>
      </c>
      <c r="D20" s="33">
        <v>29057677</v>
      </c>
      <c r="E20" s="21">
        <f t="shared" si="1"/>
        <v>8442790</v>
      </c>
      <c r="F20" s="34">
        <v>-8442790</v>
      </c>
      <c r="G20" s="35">
        <v>0</v>
      </c>
      <c r="H20" s="21">
        <f t="shared" si="7"/>
        <v>-8442790</v>
      </c>
      <c r="I20" s="36">
        <f t="shared" si="3"/>
        <v>29057677</v>
      </c>
      <c r="J20" s="36">
        <f t="shared" si="4"/>
        <v>29057677</v>
      </c>
      <c r="K20" s="21">
        <f t="shared" si="8"/>
        <v>0</v>
      </c>
      <c r="L20" s="37"/>
      <c r="M20" s="37"/>
      <c r="N20" s="37"/>
    </row>
    <row r="21" spans="2:14" s="6" customFormat="1" ht="13.15" customHeight="1">
      <c r="B21" s="30" t="s">
        <v>23</v>
      </c>
      <c r="C21" s="38">
        <v>11443706</v>
      </c>
      <c r="D21" s="38">
        <v>10799593</v>
      </c>
      <c r="E21" s="19">
        <f t="shared" si="1"/>
        <v>644113</v>
      </c>
      <c r="F21" s="39">
        <v>-644113</v>
      </c>
      <c r="G21" s="40">
        <v>0</v>
      </c>
      <c r="H21" s="19">
        <f t="shared" si="7"/>
        <v>-644113</v>
      </c>
      <c r="I21" s="41">
        <f t="shared" si="3"/>
        <v>10799593</v>
      </c>
      <c r="J21" s="41">
        <f t="shared" si="4"/>
        <v>10799593</v>
      </c>
      <c r="K21" s="19">
        <f t="shared" si="8"/>
        <v>0</v>
      </c>
      <c r="L21" s="42"/>
      <c r="M21" s="42"/>
      <c r="N21" s="42"/>
    </row>
    <row r="22" spans="2:14" ht="13.15" customHeight="1">
      <c r="B22" s="27" t="s">
        <v>24</v>
      </c>
      <c r="C22" s="33">
        <v>0</v>
      </c>
      <c r="D22" s="33">
        <v>0</v>
      </c>
      <c r="E22" s="21">
        <f t="shared" si="1"/>
        <v>0</v>
      </c>
      <c r="F22" s="34">
        <v>0</v>
      </c>
      <c r="G22" s="35">
        <v>0</v>
      </c>
      <c r="H22" s="21">
        <f t="shared" si="7"/>
        <v>0</v>
      </c>
      <c r="I22" s="36">
        <f t="shared" si="3"/>
        <v>0</v>
      </c>
      <c r="J22" s="36">
        <f t="shared" si="4"/>
        <v>0</v>
      </c>
      <c r="K22" s="21">
        <f t="shared" si="8"/>
        <v>0</v>
      </c>
      <c r="L22" s="37"/>
      <c r="M22" s="37"/>
      <c r="N22" s="37"/>
    </row>
    <row r="23" spans="2:14" s="6" customFormat="1" ht="13.15" customHeight="1">
      <c r="B23" s="30" t="s">
        <v>25</v>
      </c>
      <c r="C23" s="38">
        <v>0</v>
      </c>
      <c r="D23" s="38"/>
      <c r="E23" s="19">
        <f t="shared" si="1"/>
        <v>0</v>
      </c>
      <c r="F23" s="39">
        <v>0</v>
      </c>
      <c r="G23" s="40">
        <v>34928</v>
      </c>
      <c r="H23" s="19">
        <f t="shared" si="7"/>
        <v>-34928</v>
      </c>
      <c r="I23" s="41">
        <f t="shared" si="3"/>
        <v>0</v>
      </c>
      <c r="J23" s="41">
        <f t="shared" si="4"/>
        <v>34928</v>
      </c>
      <c r="K23" s="19">
        <f t="shared" si="8"/>
        <v>-34928</v>
      </c>
      <c r="L23" s="42"/>
      <c r="M23" s="42"/>
      <c r="N23" s="42"/>
    </row>
    <row r="24" spans="2:14" ht="13.15" customHeight="1">
      <c r="B24" s="27" t="s">
        <v>26</v>
      </c>
      <c r="C24" s="33">
        <v>1705880</v>
      </c>
      <c r="D24" s="33">
        <v>0</v>
      </c>
      <c r="E24" s="21">
        <f t="shared" si="1"/>
        <v>1705880</v>
      </c>
      <c r="F24" s="34">
        <v>0</v>
      </c>
      <c r="G24" s="35">
        <v>0</v>
      </c>
      <c r="H24" s="21">
        <f t="shared" si="7"/>
        <v>0</v>
      </c>
      <c r="I24" s="36">
        <f t="shared" si="3"/>
        <v>1705880</v>
      </c>
      <c r="J24" s="36">
        <f t="shared" si="4"/>
        <v>0</v>
      </c>
      <c r="K24" s="21">
        <f t="shared" si="8"/>
        <v>1705880</v>
      </c>
      <c r="L24" s="37"/>
      <c r="M24" s="37"/>
      <c r="N24" s="37"/>
    </row>
    <row r="25" spans="2:14" s="6" customFormat="1" ht="13.15" customHeight="1">
      <c r="B25" s="30" t="s">
        <v>27</v>
      </c>
      <c r="C25" s="38">
        <v>0</v>
      </c>
      <c r="D25" s="38">
        <v>0</v>
      </c>
      <c r="E25" s="19">
        <f t="shared" si="1"/>
        <v>0</v>
      </c>
      <c r="F25" s="39">
        <v>0</v>
      </c>
      <c r="G25" s="40">
        <v>0</v>
      </c>
      <c r="H25" s="19">
        <f t="shared" si="7"/>
        <v>0</v>
      </c>
      <c r="I25" s="41">
        <f t="shared" si="3"/>
        <v>0</v>
      </c>
      <c r="J25" s="41">
        <f t="shared" si="4"/>
        <v>0</v>
      </c>
      <c r="K25" s="19">
        <f t="shared" si="8"/>
        <v>0</v>
      </c>
      <c r="L25" s="42"/>
      <c r="M25" s="42"/>
      <c r="N25" s="42"/>
    </row>
    <row r="26" spans="2:14" ht="13.15" customHeight="1">
      <c r="B26" s="27" t="s">
        <v>28</v>
      </c>
      <c r="C26" s="33">
        <v>5022610</v>
      </c>
      <c r="D26" s="33">
        <v>4708712</v>
      </c>
      <c r="E26" s="21">
        <f t="shared" si="1"/>
        <v>313898</v>
      </c>
      <c r="F26" s="34">
        <v>0</v>
      </c>
      <c r="G26" s="35">
        <v>0</v>
      </c>
      <c r="H26" s="21">
        <f t="shared" si="7"/>
        <v>0</v>
      </c>
      <c r="I26" s="36">
        <f t="shared" si="3"/>
        <v>5022610</v>
      </c>
      <c r="J26" s="36">
        <f t="shared" si="4"/>
        <v>4708712</v>
      </c>
      <c r="K26" s="21">
        <f t="shared" si="8"/>
        <v>313898</v>
      </c>
      <c r="L26" s="37"/>
      <c r="M26" s="37"/>
      <c r="N26" s="37"/>
    </row>
    <row r="27" spans="2:14" s="6" customFormat="1" ht="13.15" customHeight="1">
      <c r="B27" s="30" t="s">
        <v>29</v>
      </c>
      <c r="C27" s="38">
        <v>0</v>
      </c>
      <c r="D27" s="38">
        <v>0</v>
      </c>
      <c r="E27" s="19">
        <f t="shared" si="1"/>
        <v>0</v>
      </c>
      <c r="F27" s="39">
        <v>0</v>
      </c>
      <c r="G27" s="40">
        <v>0</v>
      </c>
      <c r="H27" s="19">
        <f t="shared" si="7"/>
        <v>0</v>
      </c>
      <c r="I27" s="41">
        <f t="shared" si="3"/>
        <v>0</v>
      </c>
      <c r="J27" s="41">
        <f t="shared" si="4"/>
        <v>0</v>
      </c>
      <c r="K27" s="19">
        <f t="shared" si="8"/>
        <v>0</v>
      </c>
      <c r="L27" s="42"/>
      <c r="M27" s="42"/>
      <c r="N27" s="42"/>
    </row>
    <row r="28" spans="2:14" s="17" customFormat="1" ht="13.15" customHeight="1">
      <c r="B28" s="45" t="s">
        <v>30</v>
      </c>
      <c r="C28" s="22">
        <f t="shared" ref="C28:H28" si="9">SUM(C29:C36)</f>
        <v>13505148</v>
      </c>
      <c r="D28" s="22">
        <f t="shared" si="9"/>
        <v>75121481</v>
      </c>
      <c r="E28" s="22">
        <f t="shared" si="9"/>
        <v>-61616333</v>
      </c>
      <c r="F28" s="22">
        <f t="shared" si="9"/>
        <v>-7956447</v>
      </c>
      <c r="G28" s="22">
        <f t="shared" si="9"/>
        <v>-69750775</v>
      </c>
      <c r="H28" s="22">
        <f t="shared" si="9"/>
        <v>61794328</v>
      </c>
      <c r="I28" s="22">
        <f t="shared" si="3"/>
        <v>5548701</v>
      </c>
      <c r="J28" s="22">
        <f t="shared" si="4"/>
        <v>5370706</v>
      </c>
      <c r="K28" s="22">
        <f>SUM(K29:K36)</f>
        <v>177995</v>
      </c>
    </row>
    <row r="29" spans="2:14" ht="13.15" customHeight="1">
      <c r="B29" s="27" t="s">
        <v>31</v>
      </c>
      <c r="C29" s="33">
        <v>0</v>
      </c>
      <c r="D29" s="33">
        <v>0</v>
      </c>
      <c r="E29" s="21">
        <f t="shared" si="1"/>
        <v>0</v>
      </c>
      <c r="F29" s="34">
        <v>0</v>
      </c>
      <c r="G29" s="35">
        <v>0</v>
      </c>
      <c r="H29" s="21">
        <f t="shared" si="7"/>
        <v>0</v>
      </c>
      <c r="I29" s="36">
        <f t="shared" si="3"/>
        <v>0</v>
      </c>
      <c r="J29" s="36">
        <f t="shared" si="4"/>
        <v>0</v>
      </c>
      <c r="K29" s="21">
        <f t="shared" ref="K29:K36" si="10">+I29-J29</f>
        <v>0</v>
      </c>
      <c r="L29" s="37"/>
      <c r="M29" s="37"/>
      <c r="N29" s="37"/>
    </row>
    <row r="30" spans="2:14" s="6" customFormat="1" ht="13.15" customHeight="1">
      <c r="B30" s="30" t="s">
        <v>32</v>
      </c>
      <c r="C30" s="38">
        <v>250000</v>
      </c>
      <c r="D30" s="38">
        <v>0</v>
      </c>
      <c r="E30" s="19">
        <f t="shared" si="1"/>
        <v>250000</v>
      </c>
      <c r="F30" s="39"/>
      <c r="G30" s="40">
        <v>0</v>
      </c>
      <c r="H30" s="19">
        <f t="shared" si="7"/>
        <v>0</v>
      </c>
      <c r="I30" s="41">
        <f t="shared" si="3"/>
        <v>250000</v>
      </c>
      <c r="J30" s="41">
        <f t="shared" si="4"/>
        <v>0</v>
      </c>
      <c r="K30" s="19">
        <f t="shared" si="10"/>
        <v>250000</v>
      </c>
      <c r="L30" s="42"/>
      <c r="M30" s="42"/>
      <c r="N30" s="42"/>
    </row>
    <row r="31" spans="2:14" ht="13.15" customHeight="1">
      <c r="B31" s="27" t="s">
        <v>33</v>
      </c>
      <c r="C31" s="33">
        <v>500000</v>
      </c>
      <c r="D31" s="33">
        <v>500000</v>
      </c>
      <c r="E31" s="21">
        <f t="shared" si="1"/>
        <v>0</v>
      </c>
      <c r="F31" s="34">
        <v>0</v>
      </c>
      <c r="G31" s="35">
        <v>0</v>
      </c>
      <c r="H31" s="21">
        <f t="shared" si="7"/>
        <v>0</v>
      </c>
      <c r="I31" s="36">
        <f t="shared" si="3"/>
        <v>500000</v>
      </c>
      <c r="J31" s="36">
        <f t="shared" si="4"/>
        <v>500000</v>
      </c>
      <c r="K31" s="21">
        <f t="shared" si="10"/>
        <v>0</v>
      </c>
      <c r="L31" s="37"/>
      <c r="M31" s="37"/>
      <c r="N31" s="37"/>
    </row>
    <row r="32" spans="2:14" s="6" customFormat="1" ht="13.15" customHeight="1">
      <c r="B32" s="30" t="s">
        <v>34</v>
      </c>
      <c r="C32" s="38">
        <v>12755148</v>
      </c>
      <c r="D32" s="38">
        <v>4870706</v>
      </c>
      <c r="E32" s="19">
        <f t="shared" si="1"/>
        <v>7884442</v>
      </c>
      <c r="F32" s="39">
        <f>-(12755148-4798701)</f>
        <v>-7956447</v>
      </c>
      <c r="G32" s="40">
        <v>0</v>
      </c>
      <c r="H32" s="19">
        <f t="shared" si="7"/>
        <v>-7956447</v>
      </c>
      <c r="I32" s="41">
        <f t="shared" si="3"/>
        <v>4798701</v>
      </c>
      <c r="J32" s="41">
        <f t="shared" si="4"/>
        <v>4870706</v>
      </c>
      <c r="K32" s="19">
        <f t="shared" si="10"/>
        <v>-72005</v>
      </c>
      <c r="L32" s="42"/>
      <c r="M32" s="42"/>
      <c r="N32" s="42"/>
    </row>
    <row r="33" spans="2:14" ht="13.15" customHeight="1">
      <c r="B33" s="27" t="s">
        <v>35</v>
      </c>
      <c r="C33" s="33">
        <v>0</v>
      </c>
      <c r="D33" s="33">
        <v>0</v>
      </c>
      <c r="E33" s="21">
        <f t="shared" si="1"/>
        <v>0</v>
      </c>
      <c r="F33" s="34">
        <v>0</v>
      </c>
      <c r="G33" s="35">
        <v>0</v>
      </c>
      <c r="H33" s="21">
        <f t="shared" si="7"/>
        <v>0</v>
      </c>
      <c r="I33" s="36">
        <f t="shared" si="3"/>
        <v>0</v>
      </c>
      <c r="J33" s="36">
        <f t="shared" si="4"/>
        <v>0</v>
      </c>
      <c r="K33" s="21">
        <f t="shared" si="10"/>
        <v>0</v>
      </c>
      <c r="L33" s="37"/>
      <c r="M33" s="37"/>
      <c r="N33" s="37"/>
    </row>
    <row r="34" spans="2:14" s="6" customFormat="1" ht="13.15" customHeight="1">
      <c r="B34" s="30" t="s">
        <v>36</v>
      </c>
      <c r="C34" s="38">
        <v>0</v>
      </c>
      <c r="D34" s="38">
        <v>69750775</v>
      </c>
      <c r="E34" s="19">
        <f t="shared" si="1"/>
        <v>-69750775</v>
      </c>
      <c r="F34" s="39">
        <v>0</v>
      </c>
      <c r="G34" s="40">
        <v>-69750775</v>
      </c>
      <c r="H34" s="19">
        <f t="shared" si="7"/>
        <v>69750775</v>
      </c>
      <c r="I34" s="41">
        <f t="shared" si="3"/>
        <v>0</v>
      </c>
      <c r="J34" s="41">
        <f t="shared" si="4"/>
        <v>0</v>
      </c>
      <c r="K34" s="19">
        <f t="shared" si="10"/>
        <v>0</v>
      </c>
      <c r="L34" s="42"/>
      <c r="M34" s="42"/>
      <c r="N34" s="42"/>
    </row>
    <row r="35" spans="2:14" ht="13.15" customHeight="1">
      <c r="B35" s="27" t="s">
        <v>37</v>
      </c>
      <c r="C35" s="33">
        <v>0</v>
      </c>
      <c r="D35" s="33">
        <v>0</v>
      </c>
      <c r="E35" s="21">
        <f t="shared" si="1"/>
        <v>0</v>
      </c>
      <c r="F35" s="34">
        <v>0</v>
      </c>
      <c r="G35" s="35">
        <v>0</v>
      </c>
      <c r="H35" s="21">
        <f t="shared" si="7"/>
        <v>0</v>
      </c>
      <c r="I35" s="36">
        <f t="shared" si="3"/>
        <v>0</v>
      </c>
      <c r="J35" s="36">
        <f t="shared" si="4"/>
        <v>0</v>
      </c>
      <c r="K35" s="21">
        <f t="shared" si="10"/>
        <v>0</v>
      </c>
      <c r="L35" s="37"/>
      <c r="M35" s="37"/>
      <c r="N35" s="37"/>
    </row>
    <row r="36" spans="2:14" s="6" customFormat="1" ht="13.15" customHeight="1">
      <c r="B36" s="30" t="s">
        <v>29</v>
      </c>
      <c r="C36" s="38">
        <v>0</v>
      </c>
      <c r="D36" s="38">
        <v>0</v>
      </c>
      <c r="E36" s="19">
        <f t="shared" si="1"/>
        <v>0</v>
      </c>
      <c r="F36" s="39">
        <v>0</v>
      </c>
      <c r="G36" s="40">
        <v>0</v>
      </c>
      <c r="H36" s="19">
        <f t="shared" si="7"/>
        <v>0</v>
      </c>
      <c r="I36" s="41">
        <f t="shared" si="3"/>
        <v>0</v>
      </c>
      <c r="J36" s="41">
        <f t="shared" si="4"/>
        <v>0</v>
      </c>
      <c r="K36" s="19">
        <f t="shared" si="10"/>
        <v>0</v>
      </c>
      <c r="L36" s="42"/>
      <c r="M36" s="42"/>
      <c r="N36" s="42"/>
    </row>
    <row r="37" spans="2:14" s="17" customFormat="1" ht="13.15" customHeight="1">
      <c r="B37" s="45" t="s">
        <v>38</v>
      </c>
      <c r="C37" s="22">
        <f t="shared" ref="C37:H37" si="11">+SUM(C38:C39)</f>
        <v>2570678</v>
      </c>
      <c r="D37" s="22">
        <f t="shared" si="11"/>
        <v>61731312</v>
      </c>
      <c r="E37" s="22">
        <f t="shared" si="11"/>
        <v>-59160634</v>
      </c>
      <c r="F37" s="22">
        <f t="shared" si="11"/>
        <v>62995907</v>
      </c>
      <c r="G37" s="22">
        <f t="shared" si="11"/>
        <v>0</v>
      </c>
      <c r="H37" s="22">
        <f t="shared" si="11"/>
        <v>62995907</v>
      </c>
      <c r="I37" s="22">
        <f t="shared" si="3"/>
        <v>65566585</v>
      </c>
      <c r="J37" s="22">
        <f t="shared" si="4"/>
        <v>61731312</v>
      </c>
      <c r="K37" s="22">
        <f>+SUM(K38:K39)</f>
        <v>3835273</v>
      </c>
    </row>
    <row r="38" spans="2:14" ht="13.15" customHeight="1">
      <c r="B38" s="27" t="s">
        <v>39</v>
      </c>
      <c r="C38" s="33">
        <v>2570678</v>
      </c>
      <c r="D38" s="33">
        <v>61731312</v>
      </c>
      <c r="E38" s="21">
        <f t="shared" si="1"/>
        <v>-59160634</v>
      </c>
      <c r="F38" s="34">
        <v>62995907</v>
      </c>
      <c r="G38" s="35">
        <v>0</v>
      </c>
      <c r="H38" s="21">
        <f t="shared" si="7"/>
        <v>62995907</v>
      </c>
      <c r="I38" s="36">
        <v>65566585</v>
      </c>
      <c r="J38" s="36">
        <v>61731312</v>
      </c>
      <c r="K38" s="21">
        <f t="shared" ref="K38:K39" si="12">+I38-J38</f>
        <v>3835273</v>
      </c>
      <c r="L38" s="37"/>
      <c r="M38" s="37"/>
      <c r="N38" s="37"/>
    </row>
    <row r="39" spans="2:14" s="6" customFormat="1" ht="13.15" customHeight="1">
      <c r="B39" s="30" t="s">
        <v>40</v>
      </c>
      <c r="C39" s="38">
        <v>0</v>
      </c>
      <c r="D39" s="38">
        <v>0</v>
      </c>
      <c r="E39" s="19">
        <f t="shared" si="1"/>
        <v>0</v>
      </c>
      <c r="F39" s="39">
        <v>0</v>
      </c>
      <c r="G39" s="40">
        <v>0</v>
      </c>
      <c r="H39" s="19">
        <f t="shared" si="7"/>
        <v>0</v>
      </c>
      <c r="I39" s="41">
        <v>0</v>
      </c>
      <c r="J39" s="41">
        <v>0</v>
      </c>
      <c r="K39" s="19">
        <f t="shared" si="12"/>
        <v>0</v>
      </c>
      <c r="L39" s="42"/>
      <c r="M39" s="42"/>
      <c r="N39" s="42"/>
    </row>
    <row r="40" spans="2:14" s="17" customFormat="1" ht="13.15" customHeight="1">
      <c r="B40" s="45" t="s">
        <v>41</v>
      </c>
      <c r="C40" s="22">
        <f t="shared" ref="C40:H40" si="13">SUM(C41:C42)</f>
        <v>0</v>
      </c>
      <c r="D40" s="22">
        <f t="shared" si="13"/>
        <v>0</v>
      </c>
      <c r="E40" s="22">
        <f t="shared" si="13"/>
        <v>0</v>
      </c>
      <c r="F40" s="22">
        <f t="shared" si="13"/>
        <v>0</v>
      </c>
      <c r="G40" s="22">
        <f t="shared" si="13"/>
        <v>0</v>
      </c>
      <c r="H40" s="22">
        <f t="shared" si="13"/>
        <v>0</v>
      </c>
      <c r="I40" s="22">
        <f t="shared" si="3"/>
        <v>0</v>
      </c>
      <c r="J40" s="22">
        <f t="shared" si="4"/>
        <v>0</v>
      </c>
      <c r="K40" s="22">
        <f>SUM(K41:K42)</f>
        <v>0</v>
      </c>
    </row>
    <row r="41" spans="2:14" ht="13.15" customHeight="1">
      <c r="B41" s="27" t="s">
        <v>42</v>
      </c>
      <c r="C41" s="33">
        <v>0</v>
      </c>
      <c r="D41" s="33">
        <v>0</v>
      </c>
      <c r="E41" s="21">
        <f t="shared" si="1"/>
        <v>0</v>
      </c>
      <c r="F41" s="34">
        <v>0</v>
      </c>
      <c r="G41" s="35">
        <v>0</v>
      </c>
      <c r="H41" s="21">
        <f t="shared" si="7"/>
        <v>0</v>
      </c>
      <c r="I41" s="36">
        <f t="shared" si="3"/>
        <v>0</v>
      </c>
      <c r="J41" s="36">
        <f t="shared" si="4"/>
        <v>0</v>
      </c>
      <c r="K41" s="21">
        <f t="shared" ref="K41:K42" si="14">+I41-J41</f>
        <v>0</v>
      </c>
      <c r="L41" s="37"/>
      <c r="M41" s="37"/>
      <c r="N41" s="37"/>
    </row>
    <row r="42" spans="2:14" s="6" customFormat="1" ht="13.15" customHeight="1">
      <c r="B42" s="30" t="s">
        <v>29</v>
      </c>
      <c r="C42" s="38">
        <v>0</v>
      </c>
      <c r="D42" s="38">
        <v>0</v>
      </c>
      <c r="E42" s="19">
        <f t="shared" si="1"/>
        <v>0</v>
      </c>
      <c r="F42" s="39">
        <v>0</v>
      </c>
      <c r="G42" s="40">
        <v>0</v>
      </c>
      <c r="H42" s="19">
        <f t="shared" si="7"/>
        <v>0</v>
      </c>
      <c r="I42" s="41">
        <f t="shared" si="3"/>
        <v>0</v>
      </c>
      <c r="J42" s="41">
        <f t="shared" si="4"/>
        <v>0</v>
      </c>
      <c r="K42" s="19">
        <f t="shared" si="14"/>
        <v>0</v>
      </c>
      <c r="L42" s="42"/>
      <c r="M42" s="42"/>
      <c r="N42" s="42"/>
    </row>
    <row r="43" spans="2:14" s="17" customFormat="1" ht="13.15" customHeight="1">
      <c r="B43" s="45" t="s">
        <v>43</v>
      </c>
      <c r="C43" s="22">
        <f t="shared" ref="C43:H43" si="15">SUM(C44:C45)</f>
        <v>0</v>
      </c>
      <c r="D43" s="22">
        <f t="shared" si="15"/>
        <v>0</v>
      </c>
      <c r="E43" s="22">
        <f t="shared" si="15"/>
        <v>0</v>
      </c>
      <c r="F43" s="22">
        <f t="shared" si="15"/>
        <v>0</v>
      </c>
      <c r="G43" s="22">
        <f t="shared" si="15"/>
        <v>0</v>
      </c>
      <c r="H43" s="22">
        <f t="shared" si="15"/>
        <v>0</v>
      </c>
      <c r="I43" s="22">
        <f t="shared" si="3"/>
        <v>0</v>
      </c>
      <c r="J43" s="22">
        <f t="shared" si="4"/>
        <v>0</v>
      </c>
      <c r="K43" s="22">
        <f>SUM(K44:K45)</f>
        <v>0</v>
      </c>
    </row>
    <row r="44" spans="2:14" ht="13.15" customHeight="1">
      <c r="B44" s="27" t="s">
        <v>44</v>
      </c>
      <c r="C44" s="33">
        <v>0</v>
      </c>
      <c r="D44" s="33">
        <v>0</v>
      </c>
      <c r="E44" s="21">
        <f t="shared" si="1"/>
        <v>0</v>
      </c>
      <c r="F44" s="34">
        <v>0</v>
      </c>
      <c r="G44" s="35">
        <v>0</v>
      </c>
      <c r="H44" s="21">
        <f t="shared" si="7"/>
        <v>0</v>
      </c>
      <c r="I44" s="36">
        <f t="shared" si="3"/>
        <v>0</v>
      </c>
      <c r="J44" s="36">
        <f t="shared" si="4"/>
        <v>0</v>
      </c>
      <c r="K44" s="21">
        <f t="shared" ref="K44:K45" si="16">+I44-J44</f>
        <v>0</v>
      </c>
      <c r="L44" s="37"/>
      <c r="M44" s="37"/>
      <c r="N44" s="37"/>
    </row>
    <row r="45" spans="2:14" s="6" customFormat="1" ht="13.15" customHeight="1">
      <c r="B45" s="30" t="s">
        <v>45</v>
      </c>
      <c r="C45" s="38">
        <v>0</v>
      </c>
      <c r="D45" s="38">
        <v>0</v>
      </c>
      <c r="E45" s="19">
        <f t="shared" si="1"/>
        <v>0</v>
      </c>
      <c r="F45" s="39">
        <v>0</v>
      </c>
      <c r="G45" s="40">
        <v>0</v>
      </c>
      <c r="H45" s="19">
        <f t="shared" si="7"/>
        <v>0</v>
      </c>
      <c r="I45" s="41">
        <f t="shared" si="3"/>
        <v>0</v>
      </c>
      <c r="J45" s="41">
        <f t="shared" si="4"/>
        <v>0</v>
      </c>
      <c r="K45" s="19">
        <f t="shared" si="16"/>
        <v>0</v>
      </c>
      <c r="L45" s="42"/>
      <c r="M45" s="42"/>
      <c r="N45" s="42"/>
    </row>
    <row r="46" spans="2:14" s="17" customFormat="1" ht="13.15" customHeight="1">
      <c r="B46" s="45" t="s">
        <v>46</v>
      </c>
      <c r="C46" s="22">
        <f t="shared" ref="C46:H46" si="17">SUM(C47:C49)</f>
        <v>12387205</v>
      </c>
      <c r="D46" s="22">
        <f t="shared" si="17"/>
        <v>12247507</v>
      </c>
      <c r="E46" s="22">
        <f t="shared" si="17"/>
        <v>139698</v>
      </c>
      <c r="F46" s="22">
        <f t="shared" si="17"/>
        <v>0</v>
      </c>
      <c r="G46" s="22">
        <f t="shared" si="17"/>
        <v>0</v>
      </c>
      <c r="H46" s="22">
        <f t="shared" si="17"/>
        <v>0</v>
      </c>
      <c r="I46" s="22">
        <f t="shared" si="3"/>
        <v>12387205</v>
      </c>
      <c r="J46" s="22">
        <f t="shared" si="4"/>
        <v>12247507</v>
      </c>
      <c r="K46" s="22">
        <f>SUM(K47:K49)</f>
        <v>139698</v>
      </c>
    </row>
    <row r="47" spans="2:14" ht="13.15" customHeight="1">
      <c r="B47" s="27" t="s">
        <v>47</v>
      </c>
      <c r="C47" s="33">
        <v>10174303</v>
      </c>
      <c r="D47" s="33">
        <v>10216297</v>
      </c>
      <c r="E47" s="21">
        <f t="shared" si="1"/>
        <v>-41994</v>
      </c>
      <c r="F47" s="34">
        <v>0</v>
      </c>
      <c r="G47" s="35">
        <v>0</v>
      </c>
      <c r="H47" s="21">
        <f t="shared" si="7"/>
        <v>0</v>
      </c>
      <c r="I47" s="36">
        <f>+C47+F47</f>
        <v>10174303</v>
      </c>
      <c r="J47" s="36">
        <f>+D47+G47</f>
        <v>10216297</v>
      </c>
      <c r="K47" s="21">
        <f t="shared" ref="K47:K49" si="18">+I47-J47</f>
        <v>-41994</v>
      </c>
      <c r="L47" s="37"/>
      <c r="M47" s="37"/>
      <c r="N47" s="37"/>
    </row>
    <row r="48" spans="2:14" s="6" customFormat="1" ht="13.15" customHeight="1">
      <c r="B48" s="30" t="s">
        <v>48</v>
      </c>
      <c r="C48" s="38">
        <v>2212902</v>
      </c>
      <c r="D48" s="38">
        <v>2031210</v>
      </c>
      <c r="E48" s="19">
        <f t="shared" si="1"/>
        <v>181692</v>
      </c>
      <c r="F48" s="39">
        <v>0</v>
      </c>
      <c r="G48" s="40">
        <v>0</v>
      </c>
      <c r="H48" s="19">
        <f t="shared" si="7"/>
        <v>0</v>
      </c>
      <c r="I48" s="41">
        <f>+C48+F48</f>
        <v>2212902</v>
      </c>
      <c r="J48" s="41">
        <f>+D48+G48</f>
        <v>2031210</v>
      </c>
      <c r="K48" s="19">
        <f t="shared" si="18"/>
        <v>181692</v>
      </c>
      <c r="L48" s="42"/>
      <c r="M48" s="42"/>
      <c r="N48" s="42"/>
    </row>
    <row r="49" spans="2:14" ht="13.15" customHeight="1">
      <c r="B49" s="27" t="s">
        <v>40</v>
      </c>
      <c r="C49" s="33">
        <v>0</v>
      </c>
      <c r="D49" s="33">
        <v>0</v>
      </c>
      <c r="E49" s="21">
        <f t="shared" si="1"/>
        <v>0</v>
      </c>
      <c r="F49" s="34">
        <v>0</v>
      </c>
      <c r="G49" s="35">
        <v>0</v>
      </c>
      <c r="H49" s="21">
        <f t="shared" si="7"/>
        <v>0</v>
      </c>
      <c r="I49" s="36">
        <v>0</v>
      </c>
      <c r="J49" s="36">
        <v>0</v>
      </c>
      <c r="K49" s="21">
        <f t="shared" si="18"/>
        <v>0</v>
      </c>
      <c r="L49" s="37"/>
      <c r="M49" s="37"/>
      <c r="N49" s="37"/>
    </row>
    <row r="50" spans="2:14" s="17" customFormat="1" ht="13.15" customHeight="1">
      <c r="B50" s="47" t="s">
        <v>49</v>
      </c>
      <c r="C50" s="23">
        <f>C5+C9+C28+C37+C40+C43+C46</f>
        <v>86078749</v>
      </c>
      <c r="D50" s="23">
        <f t="shared" ref="D50:K50" si="19">D5+D9+D28+D37+D40+D43+D46</f>
        <v>195811377</v>
      </c>
      <c r="E50" s="23">
        <f t="shared" si="19"/>
        <v>-109732628</v>
      </c>
      <c r="F50" s="23">
        <f>F5+F9+F28+F37+F40+F43+F46</f>
        <v>45952557</v>
      </c>
      <c r="G50" s="23">
        <f t="shared" si="19"/>
        <v>-69715847</v>
      </c>
      <c r="H50" s="23">
        <f t="shared" si="19"/>
        <v>115668404</v>
      </c>
      <c r="I50" s="23">
        <f t="shared" si="19"/>
        <v>132031306</v>
      </c>
      <c r="J50" s="23">
        <f t="shared" si="19"/>
        <v>126095530</v>
      </c>
      <c r="K50" s="23">
        <f t="shared" si="19"/>
        <v>5935776</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50"/>
  <sheetViews>
    <sheetView showGridLines="0" zoomScaleNormal="100" workbookViewId="0">
      <pane ySplit="4" topLeftCell="A35"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1.85546875" style="9" customWidth="1"/>
    <col min="3" max="3" width="14.85546875" style="7" customWidth="1"/>
    <col min="4" max="4" width="16.140625" style="7" customWidth="1"/>
    <col min="5" max="5" width="18" style="7" customWidth="1"/>
    <col min="6" max="6" width="12.85546875" style="91" customWidth="1"/>
    <col min="7" max="7" width="17.140625" style="7" customWidth="1"/>
    <col min="8" max="8" width="14.42578125" style="7" customWidth="1"/>
    <col min="9" max="9" width="19.85546875" style="7" customWidth="1"/>
    <col min="10" max="10" width="17.85546875" style="7" customWidth="1"/>
    <col min="11" max="11" width="18.7109375" style="91" customWidth="1"/>
    <col min="12" max="16384" width="11.5703125" style="5"/>
  </cols>
  <sheetData>
    <row r="1" spans="1:11" ht="13.15" customHeight="1">
      <c r="A1" s="5" t="s">
        <v>75</v>
      </c>
      <c r="B1" s="9" t="s">
        <v>69</v>
      </c>
    </row>
    <row r="2" spans="1:11" ht="13.15" customHeight="1">
      <c r="A2" s="5" t="s">
        <v>76</v>
      </c>
      <c r="B2" s="86">
        <v>2019</v>
      </c>
    </row>
    <row r="3" spans="1:11" ht="13.15" customHeight="1">
      <c r="B3" s="484" t="s">
        <v>0</v>
      </c>
      <c r="C3" s="485" t="s">
        <v>1</v>
      </c>
      <c r="D3" s="485"/>
      <c r="E3" s="485"/>
      <c r="F3" s="492" t="s">
        <v>2</v>
      </c>
      <c r="G3" s="492"/>
      <c r="H3" s="492"/>
      <c r="I3" s="492" t="s">
        <v>3</v>
      </c>
      <c r="J3" s="492"/>
      <c r="K3" s="492"/>
    </row>
    <row r="4" spans="1:11" ht="13.15" customHeight="1">
      <c r="B4" s="484"/>
      <c r="C4" s="73" t="s">
        <v>4</v>
      </c>
      <c r="D4" s="73" t="s">
        <v>5</v>
      </c>
      <c r="E4" s="73" t="s">
        <v>6</v>
      </c>
      <c r="F4" s="92" t="s">
        <v>4</v>
      </c>
      <c r="G4" s="73" t="s">
        <v>5</v>
      </c>
      <c r="H4" s="73" t="s">
        <v>6</v>
      </c>
      <c r="I4" s="73" t="s">
        <v>4</v>
      </c>
      <c r="J4" s="73" t="s">
        <v>5</v>
      </c>
      <c r="K4" s="92" t="s">
        <v>6</v>
      </c>
    </row>
    <row r="5" spans="1:11" s="17" customFormat="1" ht="13.15" customHeight="1">
      <c r="B5" s="45" t="s">
        <v>7</v>
      </c>
      <c r="C5" s="22">
        <f t="shared" ref="C5:J5" si="0">SUM(C6:C8)</f>
        <v>10000000</v>
      </c>
      <c r="D5" s="64">
        <f t="shared" si="0"/>
        <v>0</v>
      </c>
      <c r="E5" s="22">
        <f t="shared" si="0"/>
        <v>10000000</v>
      </c>
      <c r="F5" s="93">
        <f t="shared" si="0"/>
        <v>0</v>
      </c>
      <c r="G5" s="64">
        <f t="shared" si="0"/>
        <v>0</v>
      </c>
      <c r="H5" s="22">
        <f t="shared" si="0"/>
        <v>0</v>
      </c>
      <c r="I5" s="22">
        <f t="shared" si="0"/>
        <v>10000000</v>
      </c>
      <c r="J5" s="64">
        <f t="shared" si="0"/>
        <v>0</v>
      </c>
      <c r="K5" s="94">
        <f>SUM(K6:K8)</f>
        <v>10000000</v>
      </c>
    </row>
    <row r="6" spans="1:11" ht="13.15" customHeight="1">
      <c r="B6" s="27" t="s">
        <v>8</v>
      </c>
      <c r="C6" s="21">
        <v>0</v>
      </c>
      <c r="D6" s="21">
        <v>0</v>
      </c>
      <c r="E6" s="21">
        <f>+C6-D6</f>
        <v>0</v>
      </c>
      <c r="F6" s="95">
        <v>0</v>
      </c>
      <c r="G6" s="21">
        <v>0</v>
      </c>
      <c r="H6" s="21">
        <f>+F6-G6</f>
        <v>0</v>
      </c>
      <c r="I6" s="21">
        <f>F6+C6</f>
        <v>0</v>
      </c>
      <c r="J6" s="21">
        <f>G6+D6</f>
        <v>0</v>
      </c>
      <c r="K6" s="95">
        <f>+I6-J6</f>
        <v>0</v>
      </c>
    </row>
    <row r="7" spans="1:11" s="6" customFormat="1" ht="13.15" customHeight="1">
      <c r="B7" s="30" t="s">
        <v>9</v>
      </c>
      <c r="C7" s="19">
        <v>0</v>
      </c>
      <c r="D7" s="19">
        <v>0</v>
      </c>
      <c r="E7" s="19">
        <f t="shared" ref="E7:E49" si="1">+C7-D7</f>
        <v>0</v>
      </c>
      <c r="F7" s="96">
        <v>0</v>
      </c>
      <c r="G7" s="19">
        <v>0</v>
      </c>
      <c r="H7" s="19">
        <f t="shared" ref="H7:H8" si="2">+F7-G7</f>
        <v>0</v>
      </c>
      <c r="I7" s="19">
        <f t="shared" ref="I7:I49" si="3">F7+C7</f>
        <v>0</v>
      </c>
      <c r="J7" s="19">
        <f t="shared" ref="J7:J49" si="4">G7+D7</f>
        <v>0</v>
      </c>
      <c r="K7" s="96">
        <f t="shared" ref="K7:K8" si="5">+I7-J7</f>
        <v>0</v>
      </c>
    </row>
    <row r="8" spans="1:11" ht="13.15" customHeight="1">
      <c r="B8" s="27" t="s">
        <v>10</v>
      </c>
      <c r="C8" s="21">
        <v>10000000</v>
      </c>
      <c r="D8" s="21">
        <v>0</v>
      </c>
      <c r="E8" s="21">
        <f t="shared" si="1"/>
        <v>10000000</v>
      </c>
      <c r="F8" s="95">
        <v>0</v>
      </c>
      <c r="G8" s="21">
        <v>0</v>
      </c>
      <c r="H8" s="21">
        <f t="shared" si="2"/>
        <v>0</v>
      </c>
      <c r="I8" s="21">
        <f t="shared" si="3"/>
        <v>10000000</v>
      </c>
      <c r="J8" s="21">
        <f t="shared" si="4"/>
        <v>0</v>
      </c>
      <c r="K8" s="95">
        <f t="shared" si="5"/>
        <v>10000000</v>
      </c>
    </row>
    <row r="9" spans="1:11" s="17" customFormat="1" ht="13.15" customHeight="1">
      <c r="B9" s="45" t="s">
        <v>11</v>
      </c>
      <c r="C9" s="22">
        <f t="shared" ref="C9:H9" si="6">SUM(C10:C27)</f>
        <v>10537494</v>
      </c>
      <c r="D9" s="22">
        <f t="shared" si="6"/>
        <v>0</v>
      </c>
      <c r="E9" s="22">
        <f t="shared" si="6"/>
        <v>10537494</v>
      </c>
      <c r="F9" s="93">
        <f t="shared" si="6"/>
        <v>0</v>
      </c>
      <c r="G9" s="22">
        <f t="shared" si="6"/>
        <v>450000</v>
      </c>
      <c r="H9" s="22">
        <f t="shared" si="6"/>
        <v>-450000</v>
      </c>
      <c r="I9" s="22">
        <f t="shared" si="3"/>
        <v>10537494</v>
      </c>
      <c r="J9" s="22">
        <f t="shared" si="4"/>
        <v>450000</v>
      </c>
      <c r="K9" s="93">
        <f>SUM(K10:K27)</f>
        <v>10087494</v>
      </c>
    </row>
    <row r="10" spans="1:11" ht="13.15" customHeight="1">
      <c r="B10" s="27" t="s">
        <v>12</v>
      </c>
      <c r="C10" s="21">
        <v>0</v>
      </c>
      <c r="D10" s="21">
        <v>0</v>
      </c>
      <c r="E10" s="21">
        <f t="shared" si="1"/>
        <v>0</v>
      </c>
      <c r="F10" s="95">
        <v>0</v>
      </c>
      <c r="G10" s="21">
        <v>0</v>
      </c>
      <c r="H10" s="21">
        <f t="shared" ref="H10:H49" si="7">+F10-G10</f>
        <v>0</v>
      </c>
      <c r="I10" s="21">
        <f t="shared" si="3"/>
        <v>0</v>
      </c>
      <c r="J10" s="21">
        <f t="shared" si="4"/>
        <v>0</v>
      </c>
      <c r="K10" s="95">
        <f t="shared" ref="K10:K27" si="8">+I10-J10</f>
        <v>0</v>
      </c>
    </row>
    <row r="11" spans="1:11" s="6" customFormat="1" ht="13.15" customHeight="1">
      <c r="B11" s="30" t="s">
        <v>13</v>
      </c>
      <c r="C11" s="19">
        <v>20000</v>
      </c>
      <c r="D11" s="19">
        <v>0</v>
      </c>
      <c r="E11" s="19">
        <f t="shared" si="1"/>
        <v>20000</v>
      </c>
      <c r="F11" s="96">
        <v>0</v>
      </c>
      <c r="G11" s="19">
        <v>0</v>
      </c>
      <c r="H11" s="19">
        <f t="shared" si="7"/>
        <v>0</v>
      </c>
      <c r="I11" s="19">
        <f t="shared" si="3"/>
        <v>20000</v>
      </c>
      <c r="J11" s="19">
        <f t="shared" si="4"/>
        <v>0</v>
      </c>
      <c r="K11" s="96">
        <f t="shared" si="8"/>
        <v>20000</v>
      </c>
    </row>
    <row r="12" spans="1:11" ht="13.15" customHeight="1">
      <c r="B12" s="27" t="s">
        <v>14</v>
      </c>
      <c r="C12" s="21">
        <v>180000</v>
      </c>
      <c r="D12" s="21">
        <v>0</v>
      </c>
      <c r="E12" s="21">
        <f t="shared" si="1"/>
        <v>180000</v>
      </c>
      <c r="F12" s="95">
        <v>0</v>
      </c>
      <c r="G12" s="21">
        <v>0</v>
      </c>
      <c r="H12" s="21">
        <f t="shared" si="7"/>
        <v>0</v>
      </c>
      <c r="I12" s="21">
        <f t="shared" si="3"/>
        <v>180000</v>
      </c>
      <c r="J12" s="21">
        <f t="shared" si="4"/>
        <v>0</v>
      </c>
      <c r="K12" s="95">
        <f t="shared" si="8"/>
        <v>180000</v>
      </c>
    </row>
    <row r="13" spans="1:11" s="6" customFormat="1" ht="13.15" customHeight="1">
      <c r="B13" s="30" t="s">
        <v>15</v>
      </c>
      <c r="C13" s="19">
        <v>0</v>
      </c>
      <c r="D13" s="19">
        <v>0</v>
      </c>
      <c r="E13" s="19">
        <f t="shared" si="1"/>
        <v>0</v>
      </c>
      <c r="F13" s="96">
        <v>0</v>
      </c>
      <c r="G13" s="19">
        <v>0</v>
      </c>
      <c r="H13" s="19">
        <f>+F13-G13</f>
        <v>0</v>
      </c>
      <c r="I13" s="19">
        <f t="shared" si="3"/>
        <v>0</v>
      </c>
      <c r="J13" s="19">
        <f t="shared" si="4"/>
        <v>0</v>
      </c>
      <c r="K13" s="96">
        <f t="shared" si="8"/>
        <v>0</v>
      </c>
    </row>
    <row r="14" spans="1:11" ht="13.15" customHeight="1">
      <c r="B14" s="27" t="s">
        <v>16</v>
      </c>
      <c r="C14" s="21">
        <v>0</v>
      </c>
      <c r="D14" s="21">
        <v>0</v>
      </c>
      <c r="E14" s="21">
        <f t="shared" si="1"/>
        <v>0</v>
      </c>
      <c r="F14" s="95">
        <v>0</v>
      </c>
      <c r="G14" s="21">
        <v>0</v>
      </c>
      <c r="H14" s="21">
        <f t="shared" si="7"/>
        <v>0</v>
      </c>
      <c r="I14" s="21">
        <f t="shared" si="3"/>
        <v>0</v>
      </c>
      <c r="J14" s="21">
        <f t="shared" si="4"/>
        <v>0</v>
      </c>
      <c r="K14" s="95">
        <f t="shared" si="8"/>
        <v>0</v>
      </c>
    </row>
    <row r="15" spans="1:11" s="6" customFormat="1" ht="13.15" customHeight="1">
      <c r="B15" s="30" t="s">
        <v>17</v>
      </c>
      <c r="C15" s="19">
        <v>0</v>
      </c>
      <c r="D15" s="19">
        <v>0</v>
      </c>
      <c r="E15" s="19">
        <f t="shared" si="1"/>
        <v>0</v>
      </c>
      <c r="F15" s="96">
        <v>0</v>
      </c>
      <c r="G15" s="19">
        <v>0</v>
      </c>
      <c r="H15" s="19">
        <f t="shared" si="7"/>
        <v>0</v>
      </c>
      <c r="I15" s="19">
        <f t="shared" si="3"/>
        <v>0</v>
      </c>
      <c r="J15" s="19">
        <f t="shared" si="4"/>
        <v>0</v>
      </c>
      <c r="K15" s="96">
        <f t="shared" si="8"/>
        <v>0</v>
      </c>
    </row>
    <row r="16" spans="1:11" ht="13.15" customHeight="1">
      <c r="B16" s="27" t="s">
        <v>18</v>
      </c>
      <c r="C16" s="21">
        <v>0</v>
      </c>
      <c r="D16" s="21">
        <v>0</v>
      </c>
      <c r="E16" s="21">
        <f t="shared" si="1"/>
        <v>0</v>
      </c>
      <c r="F16" s="95"/>
      <c r="G16" s="21">
        <v>0</v>
      </c>
      <c r="H16" s="21">
        <f t="shared" si="7"/>
        <v>0</v>
      </c>
      <c r="I16" s="21">
        <f t="shared" si="3"/>
        <v>0</v>
      </c>
      <c r="J16" s="21">
        <f t="shared" si="4"/>
        <v>0</v>
      </c>
      <c r="K16" s="95">
        <f t="shared" si="8"/>
        <v>0</v>
      </c>
    </row>
    <row r="17" spans="2:11" s="6" customFormat="1" ht="13.15" customHeight="1">
      <c r="B17" s="30" t="s">
        <v>19</v>
      </c>
      <c r="C17" s="19">
        <v>0</v>
      </c>
      <c r="D17" s="19">
        <v>0</v>
      </c>
      <c r="E17" s="19">
        <f t="shared" si="1"/>
        <v>0</v>
      </c>
      <c r="F17" s="96">
        <v>0</v>
      </c>
      <c r="G17" s="19">
        <v>0</v>
      </c>
      <c r="H17" s="19">
        <f t="shared" si="7"/>
        <v>0</v>
      </c>
      <c r="I17" s="19">
        <f t="shared" si="3"/>
        <v>0</v>
      </c>
      <c r="J17" s="19">
        <f t="shared" si="4"/>
        <v>0</v>
      </c>
      <c r="K17" s="96">
        <f t="shared" si="8"/>
        <v>0</v>
      </c>
    </row>
    <row r="18" spans="2:11" ht="13.15" customHeight="1">
      <c r="B18" s="27" t="s">
        <v>20</v>
      </c>
      <c r="C18" s="21">
        <v>0</v>
      </c>
      <c r="D18" s="21">
        <v>0</v>
      </c>
      <c r="E18" s="21">
        <f t="shared" si="1"/>
        <v>0</v>
      </c>
      <c r="F18" s="95">
        <v>0</v>
      </c>
      <c r="G18" s="21">
        <v>0</v>
      </c>
      <c r="H18" s="21">
        <f t="shared" si="7"/>
        <v>0</v>
      </c>
      <c r="I18" s="21">
        <f t="shared" si="3"/>
        <v>0</v>
      </c>
      <c r="J18" s="21">
        <f t="shared" si="4"/>
        <v>0</v>
      </c>
      <c r="K18" s="95">
        <f t="shared" si="8"/>
        <v>0</v>
      </c>
    </row>
    <row r="19" spans="2:11" s="6" customFormat="1" ht="13.15" customHeight="1">
      <c r="B19" s="30" t="s">
        <v>21</v>
      </c>
      <c r="C19" s="19">
        <v>0</v>
      </c>
      <c r="D19" s="19">
        <v>0</v>
      </c>
      <c r="E19" s="19">
        <f t="shared" si="1"/>
        <v>0</v>
      </c>
      <c r="F19" s="96">
        <v>0</v>
      </c>
      <c r="G19" s="19">
        <v>0</v>
      </c>
      <c r="H19" s="19">
        <f t="shared" si="7"/>
        <v>0</v>
      </c>
      <c r="I19" s="19">
        <f t="shared" si="3"/>
        <v>0</v>
      </c>
      <c r="J19" s="19">
        <f t="shared" si="4"/>
        <v>0</v>
      </c>
      <c r="K19" s="96">
        <f t="shared" si="8"/>
        <v>0</v>
      </c>
    </row>
    <row r="20" spans="2:11" ht="13.15" customHeight="1">
      <c r="B20" s="27" t="s">
        <v>22</v>
      </c>
      <c r="C20" s="21">
        <v>0</v>
      </c>
      <c r="D20" s="21">
        <v>0</v>
      </c>
      <c r="E20" s="21">
        <f t="shared" si="1"/>
        <v>0</v>
      </c>
      <c r="F20" s="95">
        <v>0</v>
      </c>
      <c r="G20" s="21">
        <v>0</v>
      </c>
      <c r="H20" s="21">
        <f t="shared" si="7"/>
        <v>0</v>
      </c>
      <c r="I20" s="21">
        <f t="shared" si="3"/>
        <v>0</v>
      </c>
      <c r="J20" s="21">
        <f t="shared" si="4"/>
        <v>0</v>
      </c>
      <c r="K20" s="95">
        <f t="shared" si="8"/>
        <v>0</v>
      </c>
    </row>
    <row r="21" spans="2:11" s="6" customFormat="1" ht="13.15" customHeight="1">
      <c r="B21" s="30" t="s">
        <v>23</v>
      </c>
      <c r="C21" s="19">
        <v>0</v>
      </c>
      <c r="D21" s="19">
        <v>0</v>
      </c>
      <c r="E21" s="19">
        <f t="shared" si="1"/>
        <v>0</v>
      </c>
      <c r="F21" s="96">
        <v>0</v>
      </c>
      <c r="G21" s="19">
        <v>0</v>
      </c>
      <c r="H21" s="19">
        <f t="shared" si="7"/>
        <v>0</v>
      </c>
      <c r="I21" s="19">
        <f t="shared" si="3"/>
        <v>0</v>
      </c>
      <c r="J21" s="19">
        <f t="shared" si="4"/>
        <v>0</v>
      </c>
      <c r="K21" s="96">
        <f t="shared" si="8"/>
        <v>0</v>
      </c>
    </row>
    <row r="22" spans="2:11" ht="13.15" customHeight="1">
      <c r="B22" s="27" t="s">
        <v>24</v>
      </c>
      <c r="C22" s="21">
        <v>0</v>
      </c>
      <c r="D22" s="21">
        <v>0</v>
      </c>
      <c r="E22" s="21">
        <f t="shared" si="1"/>
        <v>0</v>
      </c>
      <c r="F22" s="95">
        <v>0</v>
      </c>
      <c r="G22" s="21">
        <v>0</v>
      </c>
      <c r="H22" s="21">
        <f t="shared" si="7"/>
        <v>0</v>
      </c>
      <c r="I22" s="21">
        <f t="shared" si="3"/>
        <v>0</v>
      </c>
      <c r="J22" s="21">
        <f t="shared" si="4"/>
        <v>0</v>
      </c>
      <c r="K22" s="95">
        <f t="shared" si="8"/>
        <v>0</v>
      </c>
    </row>
    <row r="23" spans="2:11" s="6" customFormat="1" ht="13.15" customHeight="1">
      <c r="B23" s="30" t="s">
        <v>25</v>
      </c>
      <c r="C23" s="19">
        <v>0</v>
      </c>
      <c r="D23" s="19">
        <v>0</v>
      </c>
      <c r="E23" s="19">
        <f t="shared" si="1"/>
        <v>0</v>
      </c>
      <c r="F23" s="96">
        <v>0</v>
      </c>
      <c r="G23" s="19">
        <v>0</v>
      </c>
      <c r="H23" s="19">
        <f t="shared" si="7"/>
        <v>0</v>
      </c>
      <c r="I23" s="19">
        <f t="shared" si="3"/>
        <v>0</v>
      </c>
      <c r="J23" s="19">
        <f t="shared" si="4"/>
        <v>0</v>
      </c>
      <c r="K23" s="96">
        <f t="shared" si="8"/>
        <v>0</v>
      </c>
    </row>
    <row r="24" spans="2:11" ht="13.15" customHeight="1">
      <c r="B24" s="27" t="s">
        <v>26</v>
      </c>
      <c r="C24" s="21">
        <v>450000</v>
      </c>
      <c r="D24" s="21">
        <v>0</v>
      </c>
      <c r="E24" s="21">
        <f t="shared" si="1"/>
        <v>450000</v>
      </c>
      <c r="F24" s="95">
        <v>0</v>
      </c>
      <c r="G24" s="21">
        <v>450000</v>
      </c>
      <c r="H24" s="21">
        <f>+F24-G24</f>
        <v>-450000</v>
      </c>
      <c r="I24" s="21">
        <f t="shared" si="3"/>
        <v>450000</v>
      </c>
      <c r="J24" s="21">
        <f t="shared" si="4"/>
        <v>450000</v>
      </c>
      <c r="K24" s="95">
        <f t="shared" si="8"/>
        <v>0</v>
      </c>
    </row>
    <row r="25" spans="2:11" s="6" customFormat="1" ht="13.15" customHeight="1">
      <c r="B25" s="30" t="s">
        <v>27</v>
      </c>
      <c r="C25" s="19">
        <v>9887494</v>
      </c>
      <c r="D25" s="19">
        <v>0</v>
      </c>
      <c r="E25" s="19">
        <f t="shared" si="1"/>
        <v>9887494</v>
      </c>
      <c r="F25" s="96"/>
      <c r="G25" s="19"/>
      <c r="H25" s="19"/>
      <c r="I25" s="19">
        <f>+C25+F25</f>
        <v>9887494</v>
      </c>
      <c r="J25" s="19">
        <f>+D25+H25</f>
        <v>0</v>
      </c>
      <c r="K25" s="96">
        <f t="shared" si="8"/>
        <v>9887494</v>
      </c>
    </row>
    <row r="26" spans="2:11" ht="13.15" customHeight="1">
      <c r="B26" s="27" t="s">
        <v>28</v>
      </c>
      <c r="C26" s="21"/>
      <c r="D26" s="21"/>
      <c r="E26" s="21">
        <f t="shared" si="1"/>
        <v>0</v>
      </c>
      <c r="F26" s="95">
        <v>0</v>
      </c>
      <c r="G26" s="21">
        <v>0</v>
      </c>
      <c r="H26" s="21">
        <f t="shared" si="7"/>
        <v>0</v>
      </c>
      <c r="I26" s="21">
        <f t="shared" si="3"/>
        <v>0</v>
      </c>
      <c r="J26" s="21">
        <f t="shared" si="4"/>
        <v>0</v>
      </c>
      <c r="K26" s="95">
        <f t="shared" si="8"/>
        <v>0</v>
      </c>
    </row>
    <row r="27" spans="2:11" s="6" customFormat="1" ht="13.15" customHeight="1">
      <c r="B27" s="30" t="s">
        <v>29</v>
      </c>
      <c r="C27" s="19"/>
      <c r="D27" s="19"/>
      <c r="E27" s="19">
        <f t="shared" si="1"/>
        <v>0</v>
      </c>
      <c r="F27" s="96">
        <v>0</v>
      </c>
      <c r="G27" s="19">
        <v>0</v>
      </c>
      <c r="H27" s="19">
        <f t="shared" si="7"/>
        <v>0</v>
      </c>
      <c r="I27" s="19">
        <f t="shared" si="3"/>
        <v>0</v>
      </c>
      <c r="J27" s="19">
        <f t="shared" si="4"/>
        <v>0</v>
      </c>
      <c r="K27" s="96">
        <f t="shared" si="8"/>
        <v>0</v>
      </c>
    </row>
    <row r="28" spans="2:11" s="17" customFormat="1" ht="13.15" customHeight="1">
      <c r="B28" s="45" t="s">
        <v>30</v>
      </c>
      <c r="C28" s="22">
        <f t="shared" ref="C28:H28" si="9">SUM(C29:C36)</f>
        <v>100316000</v>
      </c>
      <c r="D28" s="22">
        <f t="shared" si="9"/>
        <v>110000000</v>
      </c>
      <c r="E28" s="22">
        <f t="shared" si="9"/>
        <v>-9684000</v>
      </c>
      <c r="F28" s="93">
        <f t="shared" si="9"/>
        <v>0</v>
      </c>
      <c r="G28" s="22">
        <f t="shared" si="9"/>
        <v>0</v>
      </c>
      <c r="H28" s="22">
        <f t="shared" si="9"/>
        <v>0</v>
      </c>
      <c r="I28" s="22">
        <f t="shared" si="3"/>
        <v>100316000</v>
      </c>
      <c r="J28" s="22">
        <f t="shared" si="4"/>
        <v>110000000</v>
      </c>
      <c r="K28" s="93">
        <f>SUM(K29:K36)</f>
        <v>-9684000</v>
      </c>
    </row>
    <row r="29" spans="2:11" ht="13.15" customHeight="1">
      <c r="B29" s="27" t="s">
        <v>31</v>
      </c>
      <c r="C29" s="21">
        <v>316000</v>
      </c>
      <c r="D29" s="21">
        <v>0</v>
      </c>
      <c r="E29" s="21">
        <f t="shared" si="1"/>
        <v>316000</v>
      </c>
      <c r="F29" s="95">
        <v>0</v>
      </c>
      <c r="G29" s="21"/>
      <c r="H29" s="21">
        <f t="shared" si="7"/>
        <v>0</v>
      </c>
      <c r="I29" s="21">
        <f t="shared" si="3"/>
        <v>316000</v>
      </c>
      <c r="J29" s="21">
        <f t="shared" si="4"/>
        <v>0</v>
      </c>
      <c r="K29" s="95">
        <f t="shared" ref="K29:K36" si="10">+I29-J29</f>
        <v>316000</v>
      </c>
    </row>
    <row r="30" spans="2:11" s="6" customFormat="1" ht="13.15" customHeight="1">
      <c r="B30" s="30" t="s">
        <v>32</v>
      </c>
      <c r="C30" s="19">
        <v>100000000</v>
      </c>
      <c r="D30" s="19">
        <v>100000000</v>
      </c>
      <c r="E30" s="19">
        <f t="shared" si="1"/>
        <v>0</v>
      </c>
      <c r="F30" s="96">
        <v>0</v>
      </c>
      <c r="G30" s="19">
        <v>0</v>
      </c>
      <c r="H30" s="19">
        <f t="shared" si="7"/>
        <v>0</v>
      </c>
      <c r="I30" s="19">
        <f t="shared" si="3"/>
        <v>100000000</v>
      </c>
      <c r="J30" s="19">
        <f t="shared" si="4"/>
        <v>100000000</v>
      </c>
      <c r="K30" s="96">
        <f t="shared" si="10"/>
        <v>0</v>
      </c>
    </row>
    <row r="31" spans="2:11" ht="13.15" customHeight="1">
      <c r="B31" s="27" t="s">
        <v>33</v>
      </c>
      <c r="C31" s="21">
        <v>0</v>
      </c>
      <c r="D31" s="21">
        <v>10000000</v>
      </c>
      <c r="E31" s="21">
        <f t="shared" si="1"/>
        <v>-10000000</v>
      </c>
      <c r="F31" s="95">
        <v>0</v>
      </c>
      <c r="G31" s="21">
        <v>0</v>
      </c>
      <c r="H31" s="21">
        <f t="shared" si="7"/>
        <v>0</v>
      </c>
      <c r="I31" s="21">
        <f t="shared" si="3"/>
        <v>0</v>
      </c>
      <c r="J31" s="21">
        <f t="shared" si="4"/>
        <v>10000000</v>
      </c>
      <c r="K31" s="95">
        <f t="shared" si="10"/>
        <v>-10000000</v>
      </c>
    </row>
    <row r="32" spans="2:11" s="6" customFormat="1" ht="13.15" customHeight="1">
      <c r="B32" s="30" t="s">
        <v>34</v>
      </c>
      <c r="C32" s="19"/>
      <c r="D32" s="19"/>
      <c r="E32" s="19">
        <f t="shared" si="1"/>
        <v>0</v>
      </c>
      <c r="F32" s="96">
        <v>0</v>
      </c>
      <c r="G32" s="19">
        <v>0</v>
      </c>
      <c r="H32" s="19">
        <f t="shared" si="7"/>
        <v>0</v>
      </c>
      <c r="I32" s="19">
        <f t="shared" si="3"/>
        <v>0</v>
      </c>
      <c r="J32" s="19">
        <f t="shared" si="4"/>
        <v>0</v>
      </c>
      <c r="K32" s="96">
        <f t="shared" si="10"/>
        <v>0</v>
      </c>
    </row>
    <row r="33" spans="2:11" ht="13.15" customHeight="1">
      <c r="B33" s="27" t="s">
        <v>35</v>
      </c>
      <c r="C33" s="21"/>
      <c r="D33" s="21"/>
      <c r="E33" s="21">
        <f t="shared" si="1"/>
        <v>0</v>
      </c>
      <c r="F33" s="95">
        <v>0</v>
      </c>
      <c r="G33" s="21">
        <v>0</v>
      </c>
      <c r="H33" s="21">
        <f t="shared" si="7"/>
        <v>0</v>
      </c>
      <c r="I33" s="21">
        <f t="shared" si="3"/>
        <v>0</v>
      </c>
      <c r="J33" s="21">
        <f t="shared" si="4"/>
        <v>0</v>
      </c>
      <c r="K33" s="95">
        <f t="shared" si="10"/>
        <v>0</v>
      </c>
    </row>
    <row r="34" spans="2:11" s="6" customFormat="1" ht="13.15" customHeight="1">
      <c r="B34" s="30" t="s">
        <v>36</v>
      </c>
      <c r="C34" s="19"/>
      <c r="D34" s="19"/>
      <c r="E34" s="19">
        <f t="shared" si="1"/>
        <v>0</v>
      </c>
      <c r="F34" s="96">
        <v>0</v>
      </c>
      <c r="G34" s="19">
        <v>0</v>
      </c>
      <c r="H34" s="19">
        <f t="shared" si="7"/>
        <v>0</v>
      </c>
      <c r="I34" s="19">
        <f t="shared" si="3"/>
        <v>0</v>
      </c>
      <c r="J34" s="19">
        <f t="shared" si="4"/>
        <v>0</v>
      </c>
      <c r="K34" s="96">
        <f t="shared" si="10"/>
        <v>0</v>
      </c>
    </row>
    <row r="35" spans="2:11" ht="13.15" customHeight="1">
      <c r="B35" s="27" t="s">
        <v>37</v>
      </c>
      <c r="C35" s="21"/>
      <c r="D35" s="21"/>
      <c r="E35" s="21">
        <f t="shared" si="1"/>
        <v>0</v>
      </c>
      <c r="F35" s="95">
        <v>0</v>
      </c>
      <c r="G35" s="21">
        <v>0</v>
      </c>
      <c r="H35" s="21">
        <f t="shared" si="7"/>
        <v>0</v>
      </c>
      <c r="I35" s="21">
        <f t="shared" si="3"/>
        <v>0</v>
      </c>
      <c r="J35" s="21">
        <f t="shared" si="4"/>
        <v>0</v>
      </c>
      <c r="K35" s="95">
        <f t="shared" si="10"/>
        <v>0</v>
      </c>
    </row>
    <row r="36" spans="2:11" s="6" customFormat="1" ht="13.15" customHeight="1">
      <c r="B36" s="30" t="s">
        <v>29</v>
      </c>
      <c r="C36" s="19"/>
      <c r="D36" s="19"/>
      <c r="E36" s="19">
        <f t="shared" si="1"/>
        <v>0</v>
      </c>
      <c r="F36" s="96">
        <v>0</v>
      </c>
      <c r="G36" s="19">
        <v>0</v>
      </c>
      <c r="H36" s="19">
        <f t="shared" si="7"/>
        <v>0</v>
      </c>
      <c r="I36" s="19">
        <f t="shared" si="3"/>
        <v>0</v>
      </c>
      <c r="J36" s="19">
        <f t="shared" si="4"/>
        <v>0</v>
      </c>
      <c r="K36" s="96">
        <f t="shared" si="10"/>
        <v>0</v>
      </c>
    </row>
    <row r="37" spans="2:11" s="17" customFormat="1" ht="13.15" customHeight="1">
      <c r="B37" s="45" t="s">
        <v>38</v>
      </c>
      <c r="C37" s="22">
        <f t="shared" ref="C37:H37" si="11">+SUM(C38:C39)</f>
        <v>0</v>
      </c>
      <c r="D37" s="22">
        <f t="shared" si="11"/>
        <v>808513</v>
      </c>
      <c r="E37" s="22">
        <f t="shared" si="11"/>
        <v>-808513</v>
      </c>
      <c r="F37" s="22">
        <f t="shared" si="11"/>
        <v>0</v>
      </c>
      <c r="G37" s="22">
        <f t="shared" si="11"/>
        <v>0</v>
      </c>
      <c r="H37" s="22">
        <f t="shared" si="11"/>
        <v>0</v>
      </c>
      <c r="I37" s="22">
        <f t="shared" si="3"/>
        <v>0</v>
      </c>
      <c r="J37" s="22">
        <f t="shared" si="4"/>
        <v>808513</v>
      </c>
      <c r="K37" s="22">
        <f>+SUM(K38:K39)</f>
        <v>-808513</v>
      </c>
    </row>
    <row r="38" spans="2:11" ht="13.15" customHeight="1">
      <c r="B38" s="27" t="s">
        <v>39</v>
      </c>
      <c r="C38" s="21">
        <v>0</v>
      </c>
      <c r="D38" s="21">
        <v>808513</v>
      </c>
      <c r="E38" s="21">
        <f t="shared" si="1"/>
        <v>-808513</v>
      </c>
      <c r="F38" s="95">
        <v>0</v>
      </c>
      <c r="G38" s="21">
        <v>0</v>
      </c>
      <c r="H38" s="21">
        <f t="shared" si="7"/>
        <v>0</v>
      </c>
      <c r="I38" s="21">
        <f t="shared" si="3"/>
        <v>0</v>
      </c>
      <c r="J38" s="21">
        <f t="shared" si="4"/>
        <v>808513</v>
      </c>
      <c r="K38" s="95">
        <f t="shared" ref="K38:K39" si="12">+I38-J38</f>
        <v>-808513</v>
      </c>
    </row>
    <row r="39" spans="2:11" s="6" customFormat="1" ht="13.15" customHeight="1">
      <c r="B39" s="30" t="s">
        <v>40</v>
      </c>
      <c r="C39" s="19">
        <v>0</v>
      </c>
      <c r="D39" s="19">
        <v>0</v>
      </c>
      <c r="E39" s="19">
        <f t="shared" si="1"/>
        <v>0</v>
      </c>
      <c r="F39" s="96">
        <v>0</v>
      </c>
      <c r="G39" s="19">
        <v>0</v>
      </c>
      <c r="H39" s="19">
        <f t="shared" si="7"/>
        <v>0</v>
      </c>
      <c r="I39" s="19">
        <f t="shared" si="3"/>
        <v>0</v>
      </c>
      <c r="J39" s="19">
        <f t="shared" si="4"/>
        <v>0</v>
      </c>
      <c r="K39" s="96">
        <f t="shared" si="12"/>
        <v>0</v>
      </c>
    </row>
    <row r="40" spans="2:11" s="17" customFormat="1" ht="13.15" customHeight="1">
      <c r="B40" s="45" t="s">
        <v>41</v>
      </c>
      <c r="C40" s="22">
        <f t="shared" ref="C40:H40" si="13">SUM(C41:C42)</f>
        <v>0</v>
      </c>
      <c r="D40" s="22">
        <f t="shared" si="13"/>
        <v>0</v>
      </c>
      <c r="E40" s="22">
        <f t="shared" si="13"/>
        <v>0</v>
      </c>
      <c r="F40" s="22">
        <f t="shared" si="13"/>
        <v>0</v>
      </c>
      <c r="G40" s="22">
        <f t="shared" si="13"/>
        <v>0</v>
      </c>
      <c r="H40" s="22">
        <f t="shared" si="13"/>
        <v>0</v>
      </c>
      <c r="I40" s="22">
        <f t="shared" si="3"/>
        <v>0</v>
      </c>
      <c r="J40" s="22">
        <f t="shared" si="4"/>
        <v>0</v>
      </c>
      <c r="K40" s="22">
        <f>SUM(K41:K42)</f>
        <v>0</v>
      </c>
    </row>
    <row r="41" spans="2:11" ht="13.15" customHeight="1">
      <c r="B41" s="27" t="s">
        <v>42</v>
      </c>
      <c r="C41" s="21">
        <v>0</v>
      </c>
      <c r="D41" s="21">
        <v>0</v>
      </c>
      <c r="E41" s="21">
        <f t="shared" si="1"/>
        <v>0</v>
      </c>
      <c r="F41" s="95">
        <v>0</v>
      </c>
      <c r="G41" s="21">
        <v>0</v>
      </c>
      <c r="H41" s="21">
        <f t="shared" si="7"/>
        <v>0</v>
      </c>
      <c r="I41" s="21">
        <f t="shared" si="3"/>
        <v>0</v>
      </c>
      <c r="J41" s="21">
        <f t="shared" si="4"/>
        <v>0</v>
      </c>
      <c r="K41" s="95">
        <f t="shared" ref="K41:K42" si="14">+I41-J41</f>
        <v>0</v>
      </c>
    </row>
    <row r="42" spans="2:11" s="6" customFormat="1" ht="13.15" customHeight="1">
      <c r="B42" s="30" t="s">
        <v>29</v>
      </c>
      <c r="C42" s="19"/>
      <c r="D42" s="19"/>
      <c r="E42" s="19">
        <f t="shared" si="1"/>
        <v>0</v>
      </c>
      <c r="F42" s="96">
        <v>0</v>
      </c>
      <c r="G42" s="19">
        <v>0</v>
      </c>
      <c r="H42" s="19">
        <f t="shared" si="7"/>
        <v>0</v>
      </c>
      <c r="I42" s="19">
        <f t="shared" si="3"/>
        <v>0</v>
      </c>
      <c r="J42" s="19">
        <f t="shared" si="4"/>
        <v>0</v>
      </c>
      <c r="K42" s="96">
        <f t="shared" si="14"/>
        <v>0</v>
      </c>
    </row>
    <row r="43" spans="2:11" s="17" customFormat="1" ht="13.15" customHeight="1">
      <c r="B43" s="45" t="s">
        <v>43</v>
      </c>
      <c r="C43" s="22">
        <f t="shared" ref="C43:H43" si="15">SUM(C44:C45)</f>
        <v>0</v>
      </c>
      <c r="D43" s="22">
        <f t="shared" si="15"/>
        <v>0</v>
      </c>
      <c r="E43" s="22">
        <f t="shared" si="15"/>
        <v>0</v>
      </c>
      <c r="F43" s="22">
        <f t="shared" si="15"/>
        <v>0</v>
      </c>
      <c r="G43" s="22">
        <f t="shared" si="15"/>
        <v>0</v>
      </c>
      <c r="H43" s="22">
        <f t="shared" si="15"/>
        <v>0</v>
      </c>
      <c r="I43" s="22">
        <f t="shared" si="3"/>
        <v>0</v>
      </c>
      <c r="J43" s="22">
        <f t="shared" si="4"/>
        <v>0</v>
      </c>
      <c r="K43" s="22">
        <f>SUM(K44:K45)</f>
        <v>0</v>
      </c>
    </row>
    <row r="44" spans="2:11" ht="13.15" customHeight="1">
      <c r="B44" s="27" t="s">
        <v>44</v>
      </c>
      <c r="C44" s="21"/>
      <c r="D44" s="21"/>
      <c r="E44" s="21">
        <f t="shared" si="1"/>
        <v>0</v>
      </c>
      <c r="F44" s="95">
        <v>0</v>
      </c>
      <c r="G44" s="21">
        <v>0</v>
      </c>
      <c r="H44" s="21">
        <f t="shared" si="7"/>
        <v>0</v>
      </c>
      <c r="I44" s="21">
        <f t="shared" si="3"/>
        <v>0</v>
      </c>
      <c r="J44" s="21">
        <f t="shared" si="4"/>
        <v>0</v>
      </c>
      <c r="K44" s="95">
        <f t="shared" ref="K44:K45" si="16">+I44-J44</f>
        <v>0</v>
      </c>
    </row>
    <row r="45" spans="2:11" s="6" customFormat="1" ht="13.15" customHeight="1">
      <c r="B45" s="30" t="s">
        <v>45</v>
      </c>
      <c r="C45" s="19"/>
      <c r="D45" s="19"/>
      <c r="E45" s="19">
        <f t="shared" si="1"/>
        <v>0</v>
      </c>
      <c r="F45" s="96">
        <v>0</v>
      </c>
      <c r="G45" s="19">
        <v>0</v>
      </c>
      <c r="H45" s="19">
        <f t="shared" si="7"/>
        <v>0</v>
      </c>
      <c r="I45" s="19">
        <f t="shared" si="3"/>
        <v>0</v>
      </c>
      <c r="J45" s="19">
        <f t="shared" si="4"/>
        <v>0</v>
      </c>
      <c r="K45" s="96">
        <f t="shared" si="16"/>
        <v>0</v>
      </c>
    </row>
    <row r="46" spans="2:11" s="17" customFormat="1" ht="13.15" customHeight="1">
      <c r="B46" s="45" t="s">
        <v>46</v>
      </c>
      <c r="C46" s="22">
        <f t="shared" ref="C46:H46" si="17">SUM(C47:C49)</f>
        <v>0</v>
      </c>
      <c r="D46" s="22">
        <f t="shared" si="17"/>
        <v>0</v>
      </c>
      <c r="E46" s="22">
        <f t="shared" si="17"/>
        <v>0</v>
      </c>
      <c r="F46" s="22">
        <f t="shared" si="17"/>
        <v>0</v>
      </c>
      <c r="G46" s="22">
        <f t="shared" si="17"/>
        <v>0</v>
      </c>
      <c r="H46" s="22">
        <f t="shared" si="17"/>
        <v>0</v>
      </c>
      <c r="I46" s="22">
        <f t="shared" si="3"/>
        <v>0</v>
      </c>
      <c r="J46" s="22">
        <f t="shared" si="4"/>
        <v>0</v>
      </c>
      <c r="K46" s="22">
        <f>SUM(K47:K49)</f>
        <v>0</v>
      </c>
    </row>
    <row r="47" spans="2:11" ht="13.15" customHeight="1">
      <c r="B47" s="27" t="s">
        <v>47</v>
      </c>
      <c r="C47" s="21"/>
      <c r="D47" s="21"/>
      <c r="E47" s="21">
        <f t="shared" si="1"/>
        <v>0</v>
      </c>
      <c r="F47" s="95">
        <v>0</v>
      </c>
      <c r="G47" s="21">
        <v>0</v>
      </c>
      <c r="H47" s="21">
        <f t="shared" si="7"/>
        <v>0</v>
      </c>
      <c r="I47" s="21">
        <f t="shared" si="3"/>
        <v>0</v>
      </c>
      <c r="J47" s="21">
        <f t="shared" si="4"/>
        <v>0</v>
      </c>
      <c r="K47" s="95">
        <f t="shared" ref="K47:K49" si="18">+I47-J47</f>
        <v>0</v>
      </c>
    </row>
    <row r="48" spans="2:11" s="6" customFormat="1" ht="13.15" customHeight="1">
      <c r="B48" s="30" t="s">
        <v>48</v>
      </c>
      <c r="C48" s="19"/>
      <c r="D48" s="19"/>
      <c r="E48" s="19">
        <f t="shared" si="1"/>
        <v>0</v>
      </c>
      <c r="F48" s="96">
        <v>0</v>
      </c>
      <c r="G48" s="19">
        <v>0</v>
      </c>
      <c r="H48" s="19">
        <f t="shared" si="7"/>
        <v>0</v>
      </c>
      <c r="I48" s="19">
        <f t="shared" si="3"/>
        <v>0</v>
      </c>
      <c r="J48" s="19">
        <f t="shared" si="4"/>
        <v>0</v>
      </c>
      <c r="K48" s="96">
        <f t="shared" si="18"/>
        <v>0</v>
      </c>
    </row>
    <row r="49" spans="2:11" ht="13.15" customHeight="1">
      <c r="B49" s="27" t="s">
        <v>40</v>
      </c>
      <c r="C49" s="21"/>
      <c r="D49" s="21"/>
      <c r="E49" s="21">
        <f t="shared" si="1"/>
        <v>0</v>
      </c>
      <c r="F49" s="95">
        <v>0</v>
      </c>
      <c r="G49" s="21">
        <v>0</v>
      </c>
      <c r="H49" s="21">
        <f t="shared" si="7"/>
        <v>0</v>
      </c>
      <c r="I49" s="21">
        <f t="shared" si="3"/>
        <v>0</v>
      </c>
      <c r="J49" s="21">
        <f t="shared" si="4"/>
        <v>0</v>
      </c>
      <c r="K49" s="95">
        <f t="shared" si="18"/>
        <v>0</v>
      </c>
    </row>
    <row r="50" spans="2:11" s="17" customFormat="1" ht="13.15" customHeight="1">
      <c r="B50" s="47" t="s">
        <v>49</v>
      </c>
      <c r="C50" s="23">
        <f>C5+C9+C28+C37+C40+C43+C46</f>
        <v>120853494</v>
      </c>
      <c r="D50" s="23">
        <f t="shared" ref="D50:K50" si="19">D5+D9+D28+D37+D40+D43+D46</f>
        <v>110808513</v>
      </c>
      <c r="E50" s="23">
        <f t="shared" si="19"/>
        <v>10044981</v>
      </c>
      <c r="F50" s="23">
        <f t="shared" si="19"/>
        <v>0</v>
      </c>
      <c r="G50" s="23">
        <f t="shared" si="19"/>
        <v>450000</v>
      </c>
      <c r="H50" s="23">
        <f t="shared" si="19"/>
        <v>-450000</v>
      </c>
      <c r="I50" s="23">
        <f t="shared" si="19"/>
        <v>120853494</v>
      </c>
      <c r="J50" s="23">
        <f t="shared" si="19"/>
        <v>111258513</v>
      </c>
      <c r="K50" s="23">
        <f t="shared" si="19"/>
        <v>9594981</v>
      </c>
    </row>
  </sheetData>
  <mergeCells count="4">
    <mergeCell ref="B3:B4"/>
    <mergeCell ref="C3:E3"/>
    <mergeCell ref="F3:H3"/>
    <mergeCell ref="I3:K3"/>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50"/>
  <sheetViews>
    <sheetView showGridLines="0" zoomScaleNormal="100" workbookViewId="0">
      <pane ySplit="4" topLeftCell="A35" activePane="bottomLeft" state="frozen"/>
      <selection activeCell="B2" sqref="B2"/>
      <selection pane="bottomLeft" activeCell="A53" sqref="A50:XFD53"/>
    </sheetView>
  </sheetViews>
  <sheetFormatPr baseColWidth="10" defaultColWidth="11.5703125" defaultRowHeight="13.15" customHeight="1"/>
  <cols>
    <col min="1" max="1" width="16.42578125" style="5" customWidth="1"/>
    <col min="2" max="2" width="37.5703125" style="9" bestFit="1" customWidth="1"/>
    <col min="3" max="3" width="14.85546875" style="7" customWidth="1"/>
    <col min="4" max="4" width="16.140625" style="7" customWidth="1"/>
    <col min="5" max="5" width="13.42578125" style="7" customWidth="1"/>
    <col min="6" max="6" width="12.85546875" style="7" customWidth="1"/>
    <col min="7" max="7" width="17.140625" style="7" customWidth="1"/>
    <col min="8" max="8" width="14.42578125" style="7" customWidth="1"/>
    <col min="9" max="9" width="14.7109375" style="7" bestFit="1" customWidth="1"/>
    <col min="10" max="10" width="17.85546875" style="7" customWidth="1"/>
    <col min="11" max="11" width="18.7109375" style="7" customWidth="1"/>
    <col min="12" max="16384" width="11.5703125" style="5"/>
  </cols>
  <sheetData>
    <row r="1" spans="1:11" ht="13.15" customHeight="1">
      <c r="A1" s="5" t="s">
        <v>75</v>
      </c>
      <c r="B1" s="9" t="s">
        <v>59</v>
      </c>
    </row>
    <row r="2" spans="1:11" ht="13.15" customHeight="1">
      <c r="A2" s="5" t="s">
        <v>76</v>
      </c>
      <c r="B2" s="86">
        <v>2019</v>
      </c>
    </row>
    <row r="3" spans="1:11" ht="13.15" customHeight="1">
      <c r="B3" s="484" t="s">
        <v>0</v>
      </c>
      <c r="C3" s="485" t="s">
        <v>1</v>
      </c>
      <c r="D3" s="485"/>
      <c r="E3" s="485"/>
      <c r="F3" s="485" t="s">
        <v>2</v>
      </c>
      <c r="G3" s="485"/>
      <c r="H3" s="485"/>
      <c r="I3" s="485" t="s">
        <v>3</v>
      </c>
      <c r="J3" s="485"/>
      <c r="K3" s="485"/>
    </row>
    <row r="4" spans="1:11" ht="13.15" customHeight="1">
      <c r="B4" s="484"/>
      <c r="C4" s="73" t="s">
        <v>4</v>
      </c>
      <c r="D4" s="73" t="s">
        <v>5</v>
      </c>
      <c r="E4" s="73" t="s">
        <v>6</v>
      </c>
      <c r="F4" s="73" t="s">
        <v>4</v>
      </c>
      <c r="G4" s="73" t="s">
        <v>5</v>
      </c>
      <c r="H4" s="73" t="s">
        <v>6</v>
      </c>
      <c r="I4" s="73" t="s">
        <v>4</v>
      </c>
      <c r="J4" s="73" t="s">
        <v>5</v>
      </c>
      <c r="K4" s="73" t="s">
        <v>6</v>
      </c>
    </row>
    <row r="5" spans="1:11" s="17" customFormat="1" ht="13.15" customHeight="1">
      <c r="B5" s="45" t="s">
        <v>7</v>
      </c>
      <c r="C5" s="22">
        <f t="shared" ref="C5:J5" si="0">SUM(C6:C8)</f>
        <v>0</v>
      </c>
      <c r="D5" s="64">
        <f t="shared" si="0"/>
        <v>5200000</v>
      </c>
      <c r="E5" s="22">
        <f t="shared" si="0"/>
        <v>-5200000</v>
      </c>
      <c r="F5" s="22">
        <f t="shared" si="0"/>
        <v>0</v>
      </c>
      <c r="G5" s="64">
        <f t="shared" si="0"/>
        <v>-5200000</v>
      </c>
      <c r="H5" s="22">
        <f t="shared" si="0"/>
        <v>5200000</v>
      </c>
      <c r="I5" s="22">
        <f t="shared" si="0"/>
        <v>0</v>
      </c>
      <c r="J5" s="64">
        <f t="shared" si="0"/>
        <v>0</v>
      </c>
      <c r="K5" s="64">
        <f>SUM(K6:K8)</f>
        <v>0</v>
      </c>
    </row>
    <row r="6" spans="1:11" ht="13.15" customHeight="1">
      <c r="B6" s="27" t="s">
        <v>8</v>
      </c>
      <c r="C6" s="21">
        <v>0</v>
      </c>
      <c r="D6" s="21">
        <v>0</v>
      </c>
      <c r="E6" s="21">
        <f>+C6-D6</f>
        <v>0</v>
      </c>
      <c r="F6" s="21">
        <v>0</v>
      </c>
      <c r="G6" s="21">
        <v>0</v>
      </c>
      <c r="H6" s="21">
        <f>+F6-G6</f>
        <v>0</v>
      </c>
      <c r="I6" s="21">
        <f>+F6+C6</f>
        <v>0</v>
      </c>
      <c r="J6" s="21">
        <f>+G6+D6</f>
        <v>0</v>
      </c>
      <c r="K6" s="21">
        <f>+I6-J6</f>
        <v>0</v>
      </c>
    </row>
    <row r="7" spans="1:11" s="6" customFormat="1" ht="13.15" customHeight="1">
      <c r="B7" s="30" t="s">
        <v>9</v>
      </c>
      <c r="C7" s="19">
        <v>0</v>
      </c>
      <c r="D7" s="19">
        <v>0</v>
      </c>
      <c r="E7" s="19">
        <f t="shared" ref="E7:E49" si="1">+C7-D7</f>
        <v>0</v>
      </c>
      <c r="F7" s="19">
        <v>0</v>
      </c>
      <c r="G7" s="19">
        <v>0</v>
      </c>
      <c r="H7" s="19">
        <f t="shared" ref="H7:H8" si="2">+F7-G7</f>
        <v>0</v>
      </c>
      <c r="I7" s="19">
        <f t="shared" ref="I7:J49" si="3">+F7+C7</f>
        <v>0</v>
      </c>
      <c r="J7" s="19">
        <f t="shared" si="3"/>
        <v>0</v>
      </c>
      <c r="K7" s="19">
        <f t="shared" ref="K7:K8" si="4">+I7-J7</f>
        <v>0</v>
      </c>
    </row>
    <row r="8" spans="1:11" ht="13.15" customHeight="1">
      <c r="B8" s="27" t="s">
        <v>10</v>
      </c>
      <c r="C8" s="21">
        <v>0</v>
      </c>
      <c r="D8" s="21">
        <v>5200000</v>
      </c>
      <c r="E8" s="21">
        <f t="shared" si="1"/>
        <v>-5200000</v>
      </c>
      <c r="F8" s="21">
        <v>0</v>
      </c>
      <c r="G8" s="21">
        <v>-5200000</v>
      </c>
      <c r="H8" s="21">
        <f t="shared" si="2"/>
        <v>5200000</v>
      </c>
      <c r="I8" s="21">
        <f t="shared" si="3"/>
        <v>0</v>
      </c>
      <c r="J8" s="21">
        <f t="shared" si="3"/>
        <v>0</v>
      </c>
      <c r="K8" s="21">
        <f t="shared" si="4"/>
        <v>0</v>
      </c>
    </row>
    <row r="9" spans="1:11" s="17" customFormat="1" ht="13.15" customHeight="1">
      <c r="B9" s="45" t="s">
        <v>11</v>
      </c>
      <c r="C9" s="22">
        <f t="shared" ref="C9:H9" si="5">SUM(C10:C27)</f>
        <v>59599358</v>
      </c>
      <c r="D9" s="22">
        <f t="shared" si="5"/>
        <v>45263336</v>
      </c>
      <c r="E9" s="22">
        <f t="shared" si="5"/>
        <v>14336022</v>
      </c>
      <c r="F9" s="22">
        <f t="shared" si="5"/>
        <v>0</v>
      </c>
      <c r="G9" s="22">
        <f t="shared" si="5"/>
        <v>0</v>
      </c>
      <c r="H9" s="22">
        <f t="shared" si="5"/>
        <v>0</v>
      </c>
      <c r="I9" s="22">
        <f t="shared" si="3"/>
        <v>59599358</v>
      </c>
      <c r="J9" s="22">
        <f t="shared" si="3"/>
        <v>45263336</v>
      </c>
      <c r="K9" s="22">
        <f>SUM(K10:K27)</f>
        <v>14336022</v>
      </c>
    </row>
    <row r="10" spans="1:11" ht="13.15" customHeight="1">
      <c r="B10" s="27" t="s">
        <v>12</v>
      </c>
      <c r="C10" s="21">
        <v>0</v>
      </c>
      <c r="D10" s="21">
        <v>0</v>
      </c>
      <c r="E10" s="21">
        <f t="shared" si="1"/>
        <v>0</v>
      </c>
      <c r="F10" s="21">
        <v>0</v>
      </c>
      <c r="G10" s="21">
        <v>0</v>
      </c>
      <c r="H10" s="21">
        <f t="shared" ref="H10:H49" si="6">+F10-G10</f>
        <v>0</v>
      </c>
      <c r="I10" s="21">
        <f t="shared" si="3"/>
        <v>0</v>
      </c>
      <c r="J10" s="21">
        <f t="shared" si="3"/>
        <v>0</v>
      </c>
      <c r="K10" s="21">
        <f t="shared" ref="K10:K27" si="7">+I10-J10</f>
        <v>0</v>
      </c>
    </row>
    <row r="11" spans="1:11" s="6" customFormat="1" ht="13.15" customHeight="1">
      <c r="B11" s="30" t="s">
        <v>13</v>
      </c>
      <c r="C11" s="19">
        <v>0</v>
      </c>
      <c r="D11" s="19">
        <v>0</v>
      </c>
      <c r="E11" s="19">
        <f t="shared" si="1"/>
        <v>0</v>
      </c>
      <c r="F11" s="19">
        <v>0</v>
      </c>
      <c r="G11" s="19">
        <v>0</v>
      </c>
      <c r="H11" s="19">
        <f t="shared" si="6"/>
        <v>0</v>
      </c>
      <c r="I11" s="19">
        <f t="shared" si="3"/>
        <v>0</v>
      </c>
      <c r="J11" s="19">
        <f t="shared" si="3"/>
        <v>0</v>
      </c>
      <c r="K11" s="19">
        <f t="shared" si="7"/>
        <v>0</v>
      </c>
    </row>
    <row r="12" spans="1:11" ht="13.15" customHeight="1">
      <c r="B12" s="27" t="s">
        <v>14</v>
      </c>
      <c r="C12" s="21">
        <v>0</v>
      </c>
      <c r="D12" s="21">
        <v>0</v>
      </c>
      <c r="E12" s="21">
        <f t="shared" si="1"/>
        <v>0</v>
      </c>
      <c r="F12" s="21">
        <v>0</v>
      </c>
      <c r="G12" s="21">
        <v>0</v>
      </c>
      <c r="H12" s="21">
        <f t="shared" si="6"/>
        <v>0</v>
      </c>
      <c r="I12" s="21">
        <f t="shared" si="3"/>
        <v>0</v>
      </c>
      <c r="J12" s="21">
        <f t="shared" si="3"/>
        <v>0</v>
      </c>
      <c r="K12" s="21">
        <f t="shared" si="7"/>
        <v>0</v>
      </c>
    </row>
    <row r="13" spans="1:11" s="6" customFormat="1" ht="13.15" customHeight="1">
      <c r="B13" s="30" t="s">
        <v>15</v>
      </c>
      <c r="C13" s="19">
        <v>0</v>
      </c>
      <c r="D13" s="19">
        <v>0</v>
      </c>
      <c r="E13" s="19">
        <f t="shared" si="1"/>
        <v>0</v>
      </c>
      <c r="F13" s="19">
        <v>0</v>
      </c>
      <c r="G13" s="19">
        <v>0</v>
      </c>
      <c r="H13" s="19">
        <f>+F13-G13</f>
        <v>0</v>
      </c>
      <c r="I13" s="19">
        <f t="shared" si="3"/>
        <v>0</v>
      </c>
      <c r="J13" s="19">
        <f t="shared" si="3"/>
        <v>0</v>
      </c>
      <c r="K13" s="19">
        <f t="shared" si="7"/>
        <v>0</v>
      </c>
    </row>
    <row r="14" spans="1:11" ht="13.15" customHeight="1">
      <c r="B14" s="27" t="s">
        <v>16</v>
      </c>
      <c r="C14" s="21">
        <v>0</v>
      </c>
      <c r="D14" s="21">
        <v>0</v>
      </c>
      <c r="E14" s="21">
        <f t="shared" si="1"/>
        <v>0</v>
      </c>
      <c r="F14" s="21">
        <v>0</v>
      </c>
      <c r="G14" s="21">
        <v>0</v>
      </c>
      <c r="H14" s="21">
        <f t="shared" si="6"/>
        <v>0</v>
      </c>
      <c r="I14" s="21">
        <f t="shared" si="3"/>
        <v>0</v>
      </c>
      <c r="J14" s="21">
        <f t="shared" si="3"/>
        <v>0</v>
      </c>
      <c r="K14" s="21">
        <f t="shared" si="7"/>
        <v>0</v>
      </c>
    </row>
    <row r="15" spans="1:11" s="6" customFormat="1" ht="13.15" customHeight="1">
      <c r="B15" s="30" t="s">
        <v>17</v>
      </c>
      <c r="C15" s="19">
        <v>0</v>
      </c>
      <c r="D15" s="19">
        <v>0</v>
      </c>
      <c r="E15" s="19">
        <f t="shared" si="1"/>
        <v>0</v>
      </c>
      <c r="F15" s="19">
        <v>0</v>
      </c>
      <c r="G15" s="19">
        <v>0</v>
      </c>
      <c r="H15" s="19">
        <f t="shared" si="6"/>
        <v>0</v>
      </c>
      <c r="I15" s="19">
        <f t="shared" si="3"/>
        <v>0</v>
      </c>
      <c r="J15" s="19">
        <f t="shared" si="3"/>
        <v>0</v>
      </c>
      <c r="K15" s="19">
        <f t="shared" si="7"/>
        <v>0</v>
      </c>
    </row>
    <row r="16" spans="1:11" ht="13.15" customHeight="1">
      <c r="B16" s="27" t="s">
        <v>18</v>
      </c>
      <c r="C16" s="21">
        <v>1935180</v>
      </c>
      <c r="D16" s="21">
        <v>1310810</v>
      </c>
      <c r="E16" s="21">
        <f t="shared" si="1"/>
        <v>624370</v>
      </c>
      <c r="F16" s="21">
        <v>0</v>
      </c>
      <c r="G16" s="21">
        <v>0</v>
      </c>
      <c r="H16" s="21">
        <f t="shared" si="6"/>
        <v>0</v>
      </c>
      <c r="I16" s="21">
        <f t="shared" si="3"/>
        <v>1935180</v>
      </c>
      <c r="J16" s="21">
        <f t="shared" si="3"/>
        <v>1310810</v>
      </c>
      <c r="K16" s="21">
        <f t="shared" si="7"/>
        <v>624370</v>
      </c>
    </row>
    <row r="17" spans="2:11" s="6" customFormat="1" ht="13.15" customHeight="1">
      <c r="B17" s="30" t="s">
        <v>19</v>
      </c>
      <c r="C17" s="19">
        <v>468900</v>
      </c>
      <c r="D17" s="19">
        <v>468900</v>
      </c>
      <c r="E17" s="19">
        <f t="shared" si="1"/>
        <v>0</v>
      </c>
      <c r="F17" s="19">
        <v>0</v>
      </c>
      <c r="G17" s="19">
        <v>0</v>
      </c>
      <c r="H17" s="19">
        <f t="shared" si="6"/>
        <v>0</v>
      </c>
      <c r="I17" s="19">
        <f t="shared" si="3"/>
        <v>468900</v>
      </c>
      <c r="J17" s="19">
        <f t="shared" si="3"/>
        <v>468900</v>
      </c>
      <c r="K17" s="19">
        <f t="shared" si="7"/>
        <v>0</v>
      </c>
    </row>
    <row r="18" spans="2:11" ht="13.15" customHeight="1">
      <c r="B18" s="27" t="s">
        <v>20</v>
      </c>
      <c r="C18" s="21">
        <v>6708520</v>
      </c>
      <c r="D18" s="21">
        <v>4556405</v>
      </c>
      <c r="E18" s="21">
        <f t="shared" si="1"/>
        <v>2152115</v>
      </c>
      <c r="F18" s="21">
        <v>0</v>
      </c>
      <c r="G18" s="21">
        <v>0</v>
      </c>
      <c r="H18" s="21">
        <f t="shared" si="6"/>
        <v>0</v>
      </c>
      <c r="I18" s="21">
        <f t="shared" si="3"/>
        <v>6708520</v>
      </c>
      <c r="J18" s="21">
        <f t="shared" si="3"/>
        <v>4556405</v>
      </c>
      <c r="K18" s="21">
        <f t="shared" si="7"/>
        <v>2152115</v>
      </c>
    </row>
    <row r="19" spans="2:11" s="6" customFormat="1" ht="13.15" customHeight="1">
      <c r="B19" s="30" t="s">
        <v>21</v>
      </c>
      <c r="C19" s="19">
        <v>468900</v>
      </c>
      <c r="D19" s="19">
        <v>468900</v>
      </c>
      <c r="E19" s="19">
        <f t="shared" si="1"/>
        <v>0</v>
      </c>
      <c r="F19" s="19">
        <v>0</v>
      </c>
      <c r="G19" s="19">
        <v>0</v>
      </c>
      <c r="H19" s="19">
        <f t="shared" si="6"/>
        <v>0</v>
      </c>
      <c r="I19" s="19">
        <f t="shared" si="3"/>
        <v>468900</v>
      </c>
      <c r="J19" s="19">
        <f t="shared" si="3"/>
        <v>468900</v>
      </c>
      <c r="K19" s="19">
        <f t="shared" si="7"/>
        <v>0</v>
      </c>
    </row>
    <row r="20" spans="2:11" ht="13.15" customHeight="1">
      <c r="B20" s="27" t="s">
        <v>22</v>
      </c>
      <c r="C20" s="21">
        <v>0</v>
      </c>
      <c r="D20" s="21">
        <v>0</v>
      </c>
      <c r="E20" s="21">
        <f t="shared" si="1"/>
        <v>0</v>
      </c>
      <c r="F20" s="21">
        <v>0</v>
      </c>
      <c r="G20" s="21">
        <v>0</v>
      </c>
      <c r="H20" s="21">
        <f t="shared" si="6"/>
        <v>0</v>
      </c>
      <c r="I20" s="21">
        <f t="shared" si="3"/>
        <v>0</v>
      </c>
      <c r="J20" s="21">
        <f t="shared" si="3"/>
        <v>0</v>
      </c>
      <c r="K20" s="21">
        <f t="shared" si="7"/>
        <v>0</v>
      </c>
    </row>
    <row r="21" spans="2:11" s="6" customFormat="1" ht="13.15" customHeight="1">
      <c r="B21" s="30" t="s">
        <v>23</v>
      </c>
      <c r="C21" s="19">
        <v>49806094</v>
      </c>
      <c r="D21" s="19">
        <v>38299498</v>
      </c>
      <c r="E21" s="19">
        <f t="shared" si="1"/>
        <v>11506596</v>
      </c>
      <c r="F21" s="19">
        <v>0</v>
      </c>
      <c r="G21" s="19">
        <v>0</v>
      </c>
      <c r="H21" s="19">
        <f t="shared" si="6"/>
        <v>0</v>
      </c>
      <c r="I21" s="19">
        <f t="shared" si="3"/>
        <v>49806094</v>
      </c>
      <c r="J21" s="19">
        <f t="shared" si="3"/>
        <v>38299498</v>
      </c>
      <c r="K21" s="19">
        <f t="shared" si="7"/>
        <v>11506596</v>
      </c>
    </row>
    <row r="22" spans="2:11" ht="13.15" customHeight="1">
      <c r="B22" s="27" t="s">
        <v>24</v>
      </c>
      <c r="C22" s="21">
        <v>211764</v>
      </c>
      <c r="D22" s="21">
        <v>158823</v>
      </c>
      <c r="E22" s="21">
        <f t="shared" si="1"/>
        <v>52941</v>
      </c>
      <c r="F22" s="21">
        <v>0</v>
      </c>
      <c r="G22" s="21">
        <v>0</v>
      </c>
      <c r="H22" s="21">
        <f t="shared" si="6"/>
        <v>0</v>
      </c>
      <c r="I22" s="21">
        <f t="shared" si="3"/>
        <v>211764</v>
      </c>
      <c r="J22" s="21">
        <f t="shared" si="3"/>
        <v>158823</v>
      </c>
      <c r="K22" s="21">
        <f t="shared" si="7"/>
        <v>52941</v>
      </c>
    </row>
    <row r="23" spans="2:11" s="6" customFormat="1" ht="13.15" customHeight="1">
      <c r="B23" s="30" t="s">
        <v>25</v>
      </c>
      <c r="C23" s="19">
        <v>0</v>
      </c>
      <c r="D23" s="19">
        <v>0</v>
      </c>
      <c r="E23" s="19">
        <f t="shared" si="1"/>
        <v>0</v>
      </c>
      <c r="F23" s="19">
        <v>0</v>
      </c>
      <c r="G23" s="19">
        <v>0</v>
      </c>
      <c r="H23" s="19">
        <f t="shared" si="6"/>
        <v>0</v>
      </c>
      <c r="I23" s="19">
        <f t="shared" si="3"/>
        <v>0</v>
      </c>
      <c r="J23" s="19">
        <f t="shared" si="3"/>
        <v>0</v>
      </c>
      <c r="K23" s="19">
        <f t="shared" si="7"/>
        <v>0</v>
      </c>
    </row>
    <row r="24" spans="2:11" ht="13.15" customHeight="1">
      <c r="B24" s="27" t="s">
        <v>26</v>
      </c>
      <c r="C24" s="21">
        <v>0</v>
      </c>
      <c r="D24" s="21">
        <v>0</v>
      </c>
      <c r="E24" s="21">
        <f t="shared" si="1"/>
        <v>0</v>
      </c>
      <c r="F24" s="21">
        <v>0</v>
      </c>
      <c r="G24" s="21">
        <v>0</v>
      </c>
      <c r="H24" s="21">
        <f t="shared" si="6"/>
        <v>0</v>
      </c>
      <c r="I24" s="21">
        <f t="shared" si="3"/>
        <v>0</v>
      </c>
      <c r="J24" s="21">
        <f t="shared" si="3"/>
        <v>0</v>
      </c>
      <c r="K24" s="21">
        <f t="shared" si="7"/>
        <v>0</v>
      </c>
    </row>
    <row r="25" spans="2:11" s="6" customFormat="1" ht="13.15" customHeight="1">
      <c r="B25" s="30" t="s">
        <v>27</v>
      </c>
      <c r="C25" s="19">
        <v>0</v>
      </c>
      <c r="D25" s="19">
        <v>0</v>
      </c>
      <c r="E25" s="19">
        <f t="shared" si="1"/>
        <v>0</v>
      </c>
      <c r="F25" s="19">
        <v>0</v>
      </c>
      <c r="G25" s="19">
        <v>0</v>
      </c>
      <c r="H25" s="19">
        <f t="shared" si="6"/>
        <v>0</v>
      </c>
      <c r="I25" s="19">
        <f t="shared" si="3"/>
        <v>0</v>
      </c>
      <c r="J25" s="19">
        <f t="shared" si="3"/>
        <v>0</v>
      </c>
      <c r="K25" s="19">
        <f t="shared" si="7"/>
        <v>0</v>
      </c>
    </row>
    <row r="26" spans="2:11" ht="13.15" customHeight="1">
      <c r="B26" s="27" t="s">
        <v>28</v>
      </c>
      <c r="C26" s="21">
        <v>0</v>
      </c>
      <c r="D26" s="21">
        <v>0</v>
      </c>
      <c r="E26" s="21">
        <f t="shared" si="1"/>
        <v>0</v>
      </c>
      <c r="F26" s="21">
        <v>0</v>
      </c>
      <c r="G26" s="21">
        <v>0</v>
      </c>
      <c r="H26" s="21">
        <f t="shared" si="6"/>
        <v>0</v>
      </c>
      <c r="I26" s="21">
        <f t="shared" si="3"/>
        <v>0</v>
      </c>
      <c r="J26" s="21">
        <f t="shared" si="3"/>
        <v>0</v>
      </c>
      <c r="K26" s="21">
        <f t="shared" si="7"/>
        <v>0</v>
      </c>
    </row>
    <row r="27" spans="2:11" s="6" customFormat="1" ht="13.15" customHeight="1">
      <c r="B27" s="30" t="s">
        <v>29</v>
      </c>
      <c r="C27" s="19">
        <v>0</v>
      </c>
      <c r="D27" s="19">
        <v>0</v>
      </c>
      <c r="E27" s="19">
        <f t="shared" si="1"/>
        <v>0</v>
      </c>
      <c r="F27" s="19">
        <v>0</v>
      </c>
      <c r="G27" s="19">
        <v>0</v>
      </c>
      <c r="H27" s="19">
        <f t="shared" si="6"/>
        <v>0</v>
      </c>
      <c r="I27" s="19">
        <f t="shared" si="3"/>
        <v>0</v>
      </c>
      <c r="J27" s="19">
        <f t="shared" si="3"/>
        <v>0</v>
      </c>
      <c r="K27" s="19">
        <f t="shared" si="7"/>
        <v>0</v>
      </c>
    </row>
    <row r="28" spans="2:11" s="17" customFormat="1" ht="13.15" customHeight="1">
      <c r="B28" s="45" t="s">
        <v>30</v>
      </c>
      <c r="C28" s="22">
        <f t="shared" ref="C28:H28" si="8">SUM(C29:C36)</f>
        <v>139180</v>
      </c>
      <c r="D28" s="22">
        <f t="shared" si="8"/>
        <v>139180</v>
      </c>
      <c r="E28" s="22">
        <f t="shared" si="8"/>
        <v>0</v>
      </c>
      <c r="F28" s="22">
        <f t="shared" si="8"/>
        <v>0</v>
      </c>
      <c r="G28" s="22">
        <f t="shared" si="8"/>
        <v>0</v>
      </c>
      <c r="H28" s="22">
        <f t="shared" si="8"/>
        <v>0</v>
      </c>
      <c r="I28" s="22">
        <f t="shared" si="3"/>
        <v>139180</v>
      </c>
      <c r="J28" s="22">
        <f t="shared" si="3"/>
        <v>139180</v>
      </c>
      <c r="K28" s="22">
        <f>SUM(K29:K36)</f>
        <v>0</v>
      </c>
    </row>
    <row r="29" spans="2:11" ht="13.15" customHeight="1">
      <c r="B29" s="27" t="s">
        <v>31</v>
      </c>
      <c r="C29" s="21">
        <v>139180</v>
      </c>
      <c r="D29" s="21">
        <v>139180</v>
      </c>
      <c r="E29" s="21">
        <f t="shared" si="1"/>
        <v>0</v>
      </c>
      <c r="F29" s="21">
        <v>0</v>
      </c>
      <c r="G29" s="21">
        <v>0</v>
      </c>
      <c r="H29" s="21">
        <f t="shared" si="6"/>
        <v>0</v>
      </c>
      <c r="I29" s="21">
        <f t="shared" si="3"/>
        <v>139180</v>
      </c>
      <c r="J29" s="21">
        <f t="shared" si="3"/>
        <v>139180</v>
      </c>
      <c r="K29" s="21">
        <f t="shared" ref="K29:K36" si="9">+I29-J29</f>
        <v>0</v>
      </c>
    </row>
    <row r="30" spans="2:11" s="6" customFormat="1" ht="13.15" customHeight="1">
      <c r="B30" s="30" t="s">
        <v>32</v>
      </c>
      <c r="C30" s="19">
        <v>0</v>
      </c>
      <c r="D30" s="19">
        <v>0</v>
      </c>
      <c r="E30" s="19">
        <f t="shared" si="1"/>
        <v>0</v>
      </c>
      <c r="F30" s="19">
        <v>0</v>
      </c>
      <c r="G30" s="19">
        <v>0</v>
      </c>
      <c r="H30" s="19">
        <f t="shared" si="6"/>
        <v>0</v>
      </c>
      <c r="I30" s="19">
        <f t="shared" si="3"/>
        <v>0</v>
      </c>
      <c r="J30" s="19">
        <f t="shared" si="3"/>
        <v>0</v>
      </c>
      <c r="K30" s="19">
        <f t="shared" si="9"/>
        <v>0</v>
      </c>
    </row>
    <row r="31" spans="2:11" ht="13.15" customHeight="1">
      <c r="B31" s="27" t="s">
        <v>33</v>
      </c>
      <c r="C31" s="21">
        <v>0</v>
      </c>
      <c r="D31" s="21">
        <v>0</v>
      </c>
      <c r="E31" s="21">
        <f t="shared" si="1"/>
        <v>0</v>
      </c>
      <c r="F31" s="21">
        <v>0</v>
      </c>
      <c r="G31" s="21">
        <v>0</v>
      </c>
      <c r="H31" s="21">
        <f t="shared" si="6"/>
        <v>0</v>
      </c>
      <c r="I31" s="21">
        <f t="shared" si="3"/>
        <v>0</v>
      </c>
      <c r="J31" s="21">
        <f t="shared" si="3"/>
        <v>0</v>
      </c>
      <c r="K31" s="21">
        <f t="shared" si="9"/>
        <v>0</v>
      </c>
    </row>
    <row r="32" spans="2:11" s="6" customFormat="1" ht="13.15" customHeight="1">
      <c r="B32" s="30" t="s">
        <v>34</v>
      </c>
      <c r="C32" s="19">
        <v>0</v>
      </c>
      <c r="D32" s="19">
        <v>0</v>
      </c>
      <c r="E32" s="19">
        <f t="shared" si="1"/>
        <v>0</v>
      </c>
      <c r="F32" s="19">
        <v>0</v>
      </c>
      <c r="G32" s="19">
        <v>0</v>
      </c>
      <c r="H32" s="19">
        <f t="shared" si="6"/>
        <v>0</v>
      </c>
      <c r="I32" s="19">
        <f t="shared" si="3"/>
        <v>0</v>
      </c>
      <c r="J32" s="19">
        <f t="shared" si="3"/>
        <v>0</v>
      </c>
      <c r="K32" s="19">
        <f t="shared" si="9"/>
        <v>0</v>
      </c>
    </row>
    <row r="33" spans="2:11" ht="13.15" customHeight="1">
      <c r="B33" s="27" t="s">
        <v>35</v>
      </c>
      <c r="C33" s="21">
        <v>0</v>
      </c>
      <c r="D33" s="21">
        <v>0</v>
      </c>
      <c r="E33" s="21">
        <f t="shared" si="1"/>
        <v>0</v>
      </c>
      <c r="F33" s="21">
        <v>0</v>
      </c>
      <c r="G33" s="21">
        <v>0</v>
      </c>
      <c r="H33" s="21">
        <f t="shared" si="6"/>
        <v>0</v>
      </c>
      <c r="I33" s="21">
        <f t="shared" si="3"/>
        <v>0</v>
      </c>
      <c r="J33" s="21">
        <f t="shared" si="3"/>
        <v>0</v>
      </c>
      <c r="K33" s="21">
        <f t="shared" si="9"/>
        <v>0</v>
      </c>
    </row>
    <row r="34" spans="2:11" s="6" customFormat="1" ht="13.15" customHeight="1">
      <c r="B34" s="30" t="s">
        <v>36</v>
      </c>
      <c r="C34" s="19">
        <v>0</v>
      </c>
      <c r="D34" s="19">
        <v>0</v>
      </c>
      <c r="E34" s="19">
        <f t="shared" si="1"/>
        <v>0</v>
      </c>
      <c r="F34" s="19">
        <v>0</v>
      </c>
      <c r="G34" s="19">
        <v>0</v>
      </c>
      <c r="H34" s="19">
        <f t="shared" si="6"/>
        <v>0</v>
      </c>
      <c r="I34" s="19">
        <f t="shared" si="3"/>
        <v>0</v>
      </c>
      <c r="J34" s="19">
        <f t="shared" si="3"/>
        <v>0</v>
      </c>
      <c r="K34" s="19">
        <f t="shared" si="9"/>
        <v>0</v>
      </c>
    </row>
    <row r="35" spans="2:11" ht="13.15" customHeight="1">
      <c r="B35" s="27" t="s">
        <v>37</v>
      </c>
      <c r="C35" s="21">
        <v>0</v>
      </c>
      <c r="D35" s="21">
        <v>0</v>
      </c>
      <c r="E35" s="21">
        <f t="shared" si="1"/>
        <v>0</v>
      </c>
      <c r="F35" s="21">
        <v>0</v>
      </c>
      <c r="G35" s="21">
        <v>0</v>
      </c>
      <c r="H35" s="21">
        <f t="shared" si="6"/>
        <v>0</v>
      </c>
      <c r="I35" s="21">
        <f t="shared" si="3"/>
        <v>0</v>
      </c>
      <c r="J35" s="21">
        <f t="shared" si="3"/>
        <v>0</v>
      </c>
      <c r="K35" s="21">
        <f t="shared" si="9"/>
        <v>0</v>
      </c>
    </row>
    <row r="36" spans="2:11" s="6" customFormat="1" ht="13.15" customHeight="1">
      <c r="B36" s="30" t="s">
        <v>29</v>
      </c>
      <c r="C36" s="19">
        <v>0</v>
      </c>
      <c r="D36" s="19">
        <v>0</v>
      </c>
      <c r="E36" s="19">
        <f t="shared" si="1"/>
        <v>0</v>
      </c>
      <c r="F36" s="19">
        <v>0</v>
      </c>
      <c r="G36" s="19">
        <v>0</v>
      </c>
      <c r="H36" s="19">
        <f t="shared" si="6"/>
        <v>0</v>
      </c>
      <c r="I36" s="19">
        <f t="shared" si="3"/>
        <v>0</v>
      </c>
      <c r="J36" s="19">
        <f t="shared" si="3"/>
        <v>0</v>
      </c>
      <c r="K36" s="19">
        <f t="shared" si="9"/>
        <v>0</v>
      </c>
    </row>
    <row r="37" spans="2:11" s="17" customFormat="1" ht="13.15" customHeight="1">
      <c r="B37" s="45" t="s">
        <v>38</v>
      </c>
      <c r="C37" s="22">
        <f t="shared" ref="C37:H37" si="10">+SUM(C38:C39)</f>
        <v>0</v>
      </c>
      <c r="D37" s="22">
        <f t="shared" si="10"/>
        <v>0</v>
      </c>
      <c r="E37" s="22">
        <f t="shared" si="10"/>
        <v>0</v>
      </c>
      <c r="F37" s="22">
        <f t="shared" si="10"/>
        <v>0</v>
      </c>
      <c r="G37" s="22">
        <f t="shared" si="10"/>
        <v>0</v>
      </c>
      <c r="H37" s="22">
        <f t="shared" si="10"/>
        <v>0</v>
      </c>
      <c r="I37" s="22">
        <f t="shared" si="3"/>
        <v>0</v>
      </c>
      <c r="J37" s="22">
        <f t="shared" si="3"/>
        <v>0</v>
      </c>
      <c r="K37" s="22">
        <f>+SUM(K38:K39)</f>
        <v>0</v>
      </c>
    </row>
    <row r="38" spans="2:11" ht="13.15" customHeight="1">
      <c r="B38" s="27" t="s">
        <v>39</v>
      </c>
      <c r="C38" s="21">
        <v>0</v>
      </c>
      <c r="D38" s="21">
        <v>0</v>
      </c>
      <c r="E38" s="21">
        <f t="shared" si="1"/>
        <v>0</v>
      </c>
      <c r="F38" s="21">
        <v>0</v>
      </c>
      <c r="G38" s="21">
        <v>0</v>
      </c>
      <c r="H38" s="21">
        <f t="shared" si="6"/>
        <v>0</v>
      </c>
      <c r="I38" s="21">
        <f t="shared" si="3"/>
        <v>0</v>
      </c>
      <c r="J38" s="21">
        <f t="shared" si="3"/>
        <v>0</v>
      </c>
      <c r="K38" s="21">
        <f t="shared" ref="K38:K39" si="11">+I38-J38</f>
        <v>0</v>
      </c>
    </row>
    <row r="39" spans="2:11" s="6" customFormat="1" ht="13.15" customHeight="1">
      <c r="B39" s="30" t="s">
        <v>40</v>
      </c>
      <c r="C39" s="19">
        <v>0</v>
      </c>
      <c r="D39" s="19">
        <v>0</v>
      </c>
      <c r="E39" s="19">
        <f t="shared" si="1"/>
        <v>0</v>
      </c>
      <c r="F39" s="19">
        <v>0</v>
      </c>
      <c r="G39" s="19">
        <v>0</v>
      </c>
      <c r="H39" s="19">
        <f t="shared" si="6"/>
        <v>0</v>
      </c>
      <c r="I39" s="19">
        <f t="shared" si="3"/>
        <v>0</v>
      </c>
      <c r="J39" s="19">
        <f t="shared" si="3"/>
        <v>0</v>
      </c>
      <c r="K39" s="19">
        <f t="shared" si="11"/>
        <v>0</v>
      </c>
    </row>
    <row r="40" spans="2:11" s="17" customFormat="1" ht="13.15" customHeight="1">
      <c r="B40" s="45" t="s">
        <v>41</v>
      </c>
      <c r="C40" s="22">
        <f t="shared" ref="C40:H40" si="12">SUM(C41:C42)</f>
        <v>0</v>
      </c>
      <c r="D40" s="22">
        <f t="shared" si="12"/>
        <v>0</v>
      </c>
      <c r="E40" s="22">
        <f t="shared" si="12"/>
        <v>0</v>
      </c>
      <c r="F40" s="22">
        <f t="shared" si="12"/>
        <v>0</v>
      </c>
      <c r="G40" s="22">
        <f t="shared" si="12"/>
        <v>0</v>
      </c>
      <c r="H40" s="22">
        <f t="shared" si="12"/>
        <v>0</v>
      </c>
      <c r="I40" s="22">
        <f t="shared" si="3"/>
        <v>0</v>
      </c>
      <c r="J40" s="22">
        <f t="shared" si="3"/>
        <v>0</v>
      </c>
      <c r="K40" s="22">
        <f>SUM(K41:K42)</f>
        <v>0</v>
      </c>
    </row>
    <row r="41" spans="2:11" ht="13.15" customHeight="1">
      <c r="B41" s="27" t="s">
        <v>42</v>
      </c>
      <c r="C41" s="21">
        <v>0</v>
      </c>
      <c r="D41" s="21">
        <v>0</v>
      </c>
      <c r="E41" s="21">
        <f t="shared" si="1"/>
        <v>0</v>
      </c>
      <c r="F41" s="21">
        <v>0</v>
      </c>
      <c r="G41" s="21">
        <v>0</v>
      </c>
      <c r="H41" s="21">
        <f t="shared" si="6"/>
        <v>0</v>
      </c>
      <c r="I41" s="21">
        <f t="shared" si="3"/>
        <v>0</v>
      </c>
      <c r="J41" s="21">
        <f t="shared" si="3"/>
        <v>0</v>
      </c>
      <c r="K41" s="21">
        <f t="shared" ref="K41:K42" si="13">+I41-J41</f>
        <v>0</v>
      </c>
    </row>
    <row r="42" spans="2:11" s="6" customFormat="1" ht="13.15" customHeight="1">
      <c r="B42" s="30" t="s">
        <v>29</v>
      </c>
      <c r="C42" s="19">
        <v>0</v>
      </c>
      <c r="D42" s="19">
        <v>0</v>
      </c>
      <c r="E42" s="19">
        <f t="shared" si="1"/>
        <v>0</v>
      </c>
      <c r="F42" s="19">
        <v>0</v>
      </c>
      <c r="G42" s="19">
        <v>0</v>
      </c>
      <c r="H42" s="19">
        <f t="shared" si="6"/>
        <v>0</v>
      </c>
      <c r="I42" s="19">
        <f t="shared" si="3"/>
        <v>0</v>
      </c>
      <c r="J42" s="19">
        <f t="shared" si="3"/>
        <v>0</v>
      </c>
      <c r="K42" s="19">
        <f t="shared" si="13"/>
        <v>0</v>
      </c>
    </row>
    <row r="43" spans="2:11" s="17" customFormat="1" ht="13.15" customHeight="1">
      <c r="B43" s="45" t="s">
        <v>43</v>
      </c>
      <c r="C43" s="22">
        <f t="shared" ref="C43:H43" si="14">SUM(C44:C45)</f>
        <v>0</v>
      </c>
      <c r="D43" s="22">
        <f t="shared" si="14"/>
        <v>0</v>
      </c>
      <c r="E43" s="22">
        <f t="shared" si="14"/>
        <v>0</v>
      </c>
      <c r="F43" s="22">
        <f t="shared" si="14"/>
        <v>0</v>
      </c>
      <c r="G43" s="22">
        <f t="shared" si="14"/>
        <v>0</v>
      </c>
      <c r="H43" s="22">
        <f t="shared" si="14"/>
        <v>0</v>
      </c>
      <c r="I43" s="22">
        <f t="shared" si="3"/>
        <v>0</v>
      </c>
      <c r="J43" s="22">
        <f t="shared" si="3"/>
        <v>0</v>
      </c>
      <c r="K43" s="22">
        <f>SUM(K44:K45)</f>
        <v>0</v>
      </c>
    </row>
    <row r="44" spans="2:11" ht="13.15" customHeight="1">
      <c r="B44" s="27" t="s">
        <v>44</v>
      </c>
      <c r="C44" s="21">
        <v>0</v>
      </c>
      <c r="D44" s="21">
        <v>0</v>
      </c>
      <c r="E44" s="21">
        <f t="shared" si="1"/>
        <v>0</v>
      </c>
      <c r="F44" s="21">
        <v>0</v>
      </c>
      <c r="G44" s="21">
        <v>0</v>
      </c>
      <c r="H44" s="21">
        <f t="shared" si="6"/>
        <v>0</v>
      </c>
      <c r="I44" s="21">
        <f t="shared" si="3"/>
        <v>0</v>
      </c>
      <c r="J44" s="21">
        <f t="shared" si="3"/>
        <v>0</v>
      </c>
      <c r="K44" s="21">
        <f t="shared" ref="K44:K45" si="15">+I44-J44</f>
        <v>0</v>
      </c>
    </row>
    <row r="45" spans="2:11" s="6" customFormat="1" ht="13.15" customHeight="1">
      <c r="B45" s="30" t="s">
        <v>45</v>
      </c>
      <c r="C45" s="19">
        <v>0</v>
      </c>
      <c r="D45" s="19">
        <v>0</v>
      </c>
      <c r="E45" s="19">
        <f t="shared" si="1"/>
        <v>0</v>
      </c>
      <c r="F45" s="19">
        <v>0</v>
      </c>
      <c r="G45" s="19">
        <v>0</v>
      </c>
      <c r="H45" s="19">
        <f t="shared" si="6"/>
        <v>0</v>
      </c>
      <c r="I45" s="19">
        <f t="shared" si="3"/>
        <v>0</v>
      </c>
      <c r="J45" s="19">
        <f t="shared" si="3"/>
        <v>0</v>
      </c>
      <c r="K45" s="19">
        <f t="shared" si="15"/>
        <v>0</v>
      </c>
    </row>
    <row r="46" spans="2:11" s="17" customFormat="1" ht="13.15" customHeight="1">
      <c r="B46" s="45" t="s">
        <v>46</v>
      </c>
      <c r="C46" s="22">
        <f t="shared" ref="C46:H46" si="16">SUM(C47:C49)</f>
        <v>50024435</v>
      </c>
      <c r="D46" s="22">
        <f t="shared" si="16"/>
        <v>50024435</v>
      </c>
      <c r="E46" s="22">
        <f t="shared" si="16"/>
        <v>0</v>
      </c>
      <c r="F46" s="22">
        <f t="shared" si="16"/>
        <v>0</v>
      </c>
      <c r="G46" s="22">
        <f t="shared" si="16"/>
        <v>0</v>
      </c>
      <c r="H46" s="22">
        <f t="shared" si="16"/>
        <v>0</v>
      </c>
      <c r="I46" s="22">
        <f t="shared" si="3"/>
        <v>50024435</v>
      </c>
      <c r="J46" s="22">
        <f t="shared" si="3"/>
        <v>50024435</v>
      </c>
      <c r="K46" s="22">
        <f>SUM(K47:K49)</f>
        <v>0</v>
      </c>
    </row>
    <row r="47" spans="2:11" ht="13.15" customHeight="1">
      <c r="B47" s="27" t="s">
        <v>47</v>
      </c>
      <c r="C47" s="21">
        <v>41622025</v>
      </c>
      <c r="D47" s="21">
        <v>41622025</v>
      </c>
      <c r="E47" s="21">
        <f t="shared" si="1"/>
        <v>0</v>
      </c>
      <c r="F47" s="21">
        <v>0</v>
      </c>
      <c r="G47" s="21">
        <v>0</v>
      </c>
      <c r="H47" s="21">
        <f t="shared" si="6"/>
        <v>0</v>
      </c>
      <c r="I47" s="21">
        <f t="shared" si="3"/>
        <v>41622025</v>
      </c>
      <c r="J47" s="21">
        <f t="shared" si="3"/>
        <v>41622025</v>
      </c>
      <c r="K47" s="21">
        <f t="shared" ref="K47:K49" si="17">+I47-J47</f>
        <v>0</v>
      </c>
    </row>
    <row r="48" spans="2:11" s="6" customFormat="1" ht="13.15" customHeight="1">
      <c r="B48" s="30" t="s">
        <v>48</v>
      </c>
      <c r="C48" s="19">
        <v>8402410</v>
      </c>
      <c r="D48" s="19">
        <v>8402410</v>
      </c>
      <c r="E48" s="19">
        <f t="shared" si="1"/>
        <v>0</v>
      </c>
      <c r="F48" s="19">
        <v>0</v>
      </c>
      <c r="G48" s="19">
        <v>0</v>
      </c>
      <c r="H48" s="19">
        <f t="shared" si="6"/>
        <v>0</v>
      </c>
      <c r="I48" s="19">
        <f t="shared" si="3"/>
        <v>8402410</v>
      </c>
      <c r="J48" s="19">
        <f t="shared" si="3"/>
        <v>8402410</v>
      </c>
      <c r="K48" s="19">
        <f t="shared" si="17"/>
        <v>0</v>
      </c>
    </row>
    <row r="49" spans="2:11" ht="13.15" customHeight="1">
      <c r="B49" s="27" t="s">
        <v>40</v>
      </c>
      <c r="C49" s="21">
        <v>0</v>
      </c>
      <c r="D49" s="21">
        <v>0</v>
      </c>
      <c r="E49" s="21">
        <f t="shared" si="1"/>
        <v>0</v>
      </c>
      <c r="F49" s="21">
        <v>0</v>
      </c>
      <c r="G49" s="21">
        <v>0</v>
      </c>
      <c r="H49" s="21">
        <f t="shared" si="6"/>
        <v>0</v>
      </c>
      <c r="I49" s="21">
        <f t="shared" si="3"/>
        <v>0</v>
      </c>
      <c r="J49" s="21">
        <f t="shared" si="3"/>
        <v>0</v>
      </c>
      <c r="K49" s="21">
        <f t="shared" si="17"/>
        <v>0</v>
      </c>
    </row>
    <row r="50" spans="2:11" s="17" customFormat="1" ht="13.15" customHeight="1">
      <c r="B50" s="47" t="s">
        <v>49</v>
      </c>
      <c r="C50" s="23">
        <f>C5+C9+C28+C37+C40+C43+C46</f>
        <v>109762973</v>
      </c>
      <c r="D50" s="23">
        <f t="shared" ref="D50:K50" si="18">D5+D9+D28+D37+D40+D43+D46</f>
        <v>100626951</v>
      </c>
      <c r="E50" s="23">
        <f t="shared" si="18"/>
        <v>9136022</v>
      </c>
      <c r="F50" s="23">
        <f t="shared" si="18"/>
        <v>0</v>
      </c>
      <c r="G50" s="23">
        <f t="shared" si="18"/>
        <v>-5200000</v>
      </c>
      <c r="H50" s="23">
        <f t="shared" si="18"/>
        <v>5200000</v>
      </c>
      <c r="I50" s="23">
        <f t="shared" si="18"/>
        <v>109762973</v>
      </c>
      <c r="J50" s="23">
        <f t="shared" si="18"/>
        <v>95426951</v>
      </c>
      <c r="K50" s="23">
        <f t="shared" si="18"/>
        <v>14336022</v>
      </c>
    </row>
  </sheetData>
  <mergeCells count="4">
    <mergeCell ref="B3:B4"/>
    <mergeCell ref="C3:E3"/>
    <mergeCell ref="F3:H3"/>
    <mergeCell ref="I3:K3"/>
  </mergeCells>
  <pageMargins left="0.7" right="0.7" top="0.75" bottom="0.75" header="0.3" footer="0.3"/>
  <pageSetup paperSize="9" orientation="portrait"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50"/>
  <sheetViews>
    <sheetView showGridLines="0" zoomScaleNormal="100" workbookViewId="0">
      <pane ySplit="4" topLeftCell="A38" activePane="bottomLeft" state="frozen"/>
      <selection activeCell="L9" sqref="L9"/>
      <selection pane="bottomLeft" activeCell="F54" sqref="F54"/>
    </sheetView>
  </sheetViews>
  <sheetFormatPr baseColWidth="10" defaultColWidth="11.5703125" defaultRowHeight="13.15" customHeight="1"/>
  <cols>
    <col min="1" max="1" width="16.42578125" style="5" customWidth="1"/>
    <col min="2" max="2" width="37.5703125" style="9" bestFit="1" customWidth="1"/>
    <col min="3" max="3" width="14.85546875" style="5" customWidth="1"/>
    <col min="4" max="4" width="16.140625" style="5" customWidth="1"/>
    <col min="5" max="5" width="13.42578125" style="7" customWidth="1"/>
    <col min="6" max="6" width="12.85546875" style="7" customWidth="1"/>
    <col min="7" max="7" width="17.140625" style="7" customWidth="1"/>
    <col min="8" max="8" width="14.42578125" style="7" customWidth="1"/>
    <col min="9" max="9" width="12.42578125" style="7" bestFit="1" customWidth="1"/>
    <col min="10" max="10" width="17.85546875" style="7" customWidth="1"/>
    <col min="11" max="11" width="18.7109375" style="7" customWidth="1"/>
    <col min="12" max="41" width="11.5703125" style="6"/>
    <col min="42" max="16384" width="11.5703125" style="5"/>
  </cols>
  <sheetData>
    <row r="1" spans="1:41" ht="13.15" customHeight="1">
      <c r="A1" s="5" t="s">
        <v>75</v>
      </c>
      <c r="B1" s="9" t="s">
        <v>56</v>
      </c>
    </row>
    <row r="2" spans="1:41" ht="13.15" customHeight="1">
      <c r="A2" s="5" t="s">
        <v>76</v>
      </c>
      <c r="B2" s="86">
        <v>2019</v>
      </c>
    </row>
    <row r="3" spans="1:41" ht="13.15" customHeight="1">
      <c r="B3" s="484" t="s">
        <v>0</v>
      </c>
      <c r="C3" s="487" t="s">
        <v>1</v>
      </c>
      <c r="D3" s="487"/>
      <c r="E3" s="487"/>
      <c r="F3" s="485" t="s">
        <v>2</v>
      </c>
      <c r="G3" s="485"/>
      <c r="H3" s="485"/>
      <c r="I3" s="493" t="s">
        <v>3</v>
      </c>
      <c r="J3" s="493"/>
      <c r="K3" s="493"/>
    </row>
    <row r="4" spans="1:41" ht="13.15" customHeight="1">
      <c r="B4" s="484"/>
      <c r="C4" s="72" t="s">
        <v>4</v>
      </c>
      <c r="D4" s="72" t="s">
        <v>5</v>
      </c>
      <c r="E4" s="73" t="s">
        <v>6</v>
      </c>
      <c r="F4" s="73" t="s">
        <v>4</v>
      </c>
      <c r="G4" s="73" t="s">
        <v>5</v>
      </c>
      <c r="H4" s="73" t="s">
        <v>6</v>
      </c>
      <c r="I4" s="73" t="s">
        <v>4</v>
      </c>
      <c r="J4" s="73" t="s">
        <v>5</v>
      </c>
      <c r="K4" s="73" t="s">
        <v>6</v>
      </c>
    </row>
    <row r="5" spans="1:41" s="17" customFormat="1" ht="13.15" customHeight="1">
      <c r="B5" s="45" t="s">
        <v>7</v>
      </c>
      <c r="C5" s="16">
        <f>SUM(C6:C8)</f>
        <v>0</v>
      </c>
      <c r="D5" s="16">
        <f t="shared" ref="D5:J5" si="0">SUM(D6:D8)</f>
        <v>0</v>
      </c>
      <c r="E5" s="16">
        <f t="shared" si="0"/>
        <v>0</v>
      </c>
      <c r="F5" s="16">
        <f t="shared" si="0"/>
        <v>0</v>
      </c>
      <c r="G5" s="16">
        <f t="shared" si="0"/>
        <v>0</v>
      </c>
      <c r="H5" s="16">
        <f t="shared" si="0"/>
        <v>0</v>
      </c>
      <c r="I5" s="16">
        <f t="shared" si="0"/>
        <v>0</v>
      </c>
      <c r="J5" s="16">
        <f t="shared" si="0"/>
        <v>0</v>
      </c>
      <c r="K5" s="16">
        <f>SUM(K6:K8)</f>
        <v>0</v>
      </c>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row>
    <row r="6" spans="1:41" ht="13.15" customHeight="1">
      <c r="B6" s="27" t="s">
        <v>8</v>
      </c>
      <c r="C6" s="20">
        <v>0</v>
      </c>
      <c r="D6" s="20">
        <v>0</v>
      </c>
      <c r="E6" s="21">
        <f>+C6-D6</f>
        <v>0</v>
      </c>
      <c r="F6" s="21">
        <v>0</v>
      </c>
      <c r="G6" s="21"/>
      <c r="H6" s="21">
        <f>+F6-G6</f>
        <v>0</v>
      </c>
      <c r="I6" s="21">
        <f>F6+C6</f>
        <v>0</v>
      </c>
      <c r="J6" s="21">
        <f>G6+D6</f>
        <v>0</v>
      </c>
      <c r="K6" s="21">
        <f>+I6-J6</f>
        <v>0</v>
      </c>
    </row>
    <row r="7" spans="1:41" s="6" customFormat="1" ht="13.15" customHeight="1">
      <c r="B7" s="30" t="s">
        <v>9</v>
      </c>
      <c r="C7" s="18">
        <v>0</v>
      </c>
      <c r="D7" s="18">
        <v>0</v>
      </c>
      <c r="E7" s="19">
        <f t="shared" ref="E7:E49" si="1">+C7-D7</f>
        <v>0</v>
      </c>
      <c r="F7" s="19"/>
      <c r="G7" s="19"/>
      <c r="H7" s="19">
        <f t="shared" ref="H7:H8" si="2">+F7-G7</f>
        <v>0</v>
      </c>
      <c r="I7" s="19">
        <f t="shared" ref="I7:I8" si="3">F7+C7</f>
        <v>0</v>
      </c>
      <c r="J7" s="19">
        <f t="shared" ref="J7:J8" si="4">G7+D7</f>
        <v>0</v>
      </c>
      <c r="K7" s="19">
        <f t="shared" ref="K7:K8" si="5">+I7-J7</f>
        <v>0</v>
      </c>
    </row>
    <row r="8" spans="1:41" ht="13.15" customHeight="1">
      <c r="B8" s="27" t="s">
        <v>10</v>
      </c>
      <c r="C8" s="20">
        <v>0</v>
      </c>
      <c r="D8" s="20">
        <v>0</v>
      </c>
      <c r="E8" s="21">
        <f t="shared" si="1"/>
        <v>0</v>
      </c>
      <c r="F8" s="21">
        <v>0</v>
      </c>
      <c r="G8" s="21">
        <v>0</v>
      </c>
      <c r="H8" s="21">
        <f t="shared" si="2"/>
        <v>0</v>
      </c>
      <c r="I8" s="21">
        <f t="shared" si="3"/>
        <v>0</v>
      </c>
      <c r="J8" s="21">
        <f t="shared" si="4"/>
        <v>0</v>
      </c>
      <c r="K8" s="21">
        <f t="shared" si="5"/>
        <v>0</v>
      </c>
    </row>
    <row r="9" spans="1:41" s="17" customFormat="1" ht="13.15" customHeight="1">
      <c r="B9" s="45" t="s">
        <v>11</v>
      </c>
      <c r="C9" s="16">
        <f>SUM(C10:C27)</f>
        <v>26106533</v>
      </c>
      <c r="D9" s="16">
        <f t="shared" ref="D9:J9" si="6">SUM(D10:D27)</f>
        <v>26106533</v>
      </c>
      <c r="E9" s="16">
        <f t="shared" si="6"/>
        <v>0</v>
      </c>
      <c r="F9" s="16">
        <f t="shared" si="6"/>
        <v>0</v>
      </c>
      <c r="G9" s="16">
        <f t="shared" si="6"/>
        <v>0</v>
      </c>
      <c r="H9" s="16">
        <f t="shared" si="6"/>
        <v>0</v>
      </c>
      <c r="I9" s="16">
        <f t="shared" si="6"/>
        <v>26106533</v>
      </c>
      <c r="J9" s="16">
        <f t="shared" si="6"/>
        <v>26106533</v>
      </c>
      <c r="K9" s="16">
        <f>SUM(K10:K27)</f>
        <v>0</v>
      </c>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row>
    <row r="10" spans="1:41" ht="13.15" customHeight="1">
      <c r="B10" s="27" t="s">
        <v>12</v>
      </c>
      <c r="C10" s="20">
        <v>0</v>
      </c>
      <c r="D10" s="20">
        <v>0</v>
      </c>
      <c r="E10" s="21">
        <f t="shared" si="1"/>
        <v>0</v>
      </c>
      <c r="F10" s="21">
        <v>0</v>
      </c>
      <c r="G10" s="21">
        <v>0</v>
      </c>
      <c r="H10" s="21">
        <f t="shared" ref="H10:H49" si="7">+F10-G10</f>
        <v>0</v>
      </c>
      <c r="I10" s="21">
        <f>F10+C10</f>
        <v>0</v>
      </c>
      <c r="J10" s="21">
        <f>G10+D10</f>
        <v>0</v>
      </c>
      <c r="K10" s="21">
        <f t="shared" ref="K10:K27" si="8">+I10-J10</f>
        <v>0</v>
      </c>
    </row>
    <row r="11" spans="1:41" s="6" customFormat="1" ht="13.15" customHeight="1">
      <c r="B11" s="30" t="s">
        <v>13</v>
      </c>
      <c r="C11" s="18">
        <v>0</v>
      </c>
      <c r="D11" s="18">
        <v>0</v>
      </c>
      <c r="E11" s="19">
        <f t="shared" si="1"/>
        <v>0</v>
      </c>
      <c r="F11" s="19">
        <v>0</v>
      </c>
      <c r="G11" s="19">
        <v>0</v>
      </c>
      <c r="H11" s="19">
        <f t="shared" si="7"/>
        <v>0</v>
      </c>
      <c r="I11" s="19">
        <f t="shared" ref="I11:I27" si="9">F11+C11</f>
        <v>0</v>
      </c>
      <c r="J11" s="19">
        <f t="shared" ref="J11:J27" si="10">G11+D11</f>
        <v>0</v>
      </c>
      <c r="K11" s="19">
        <f t="shared" si="8"/>
        <v>0</v>
      </c>
    </row>
    <row r="12" spans="1:41" ht="13.15" customHeight="1">
      <c r="B12" s="27" t="s">
        <v>14</v>
      </c>
      <c r="C12" s="20">
        <v>0</v>
      </c>
      <c r="D12" s="20">
        <v>0</v>
      </c>
      <c r="E12" s="21">
        <f t="shared" si="1"/>
        <v>0</v>
      </c>
      <c r="F12" s="21">
        <v>0</v>
      </c>
      <c r="G12" s="21">
        <v>0</v>
      </c>
      <c r="H12" s="21">
        <f t="shared" si="7"/>
        <v>0</v>
      </c>
      <c r="I12" s="21">
        <f t="shared" si="9"/>
        <v>0</v>
      </c>
      <c r="J12" s="21">
        <f t="shared" si="10"/>
        <v>0</v>
      </c>
      <c r="K12" s="21">
        <f t="shared" si="8"/>
        <v>0</v>
      </c>
    </row>
    <row r="13" spans="1:41" s="6" customFormat="1" ht="13.15" customHeight="1">
      <c r="B13" s="30" t="s">
        <v>15</v>
      </c>
      <c r="C13" s="18">
        <v>0</v>
      </c>
      <c r="D13" s="18">
        <v>0</v>
      </c>
      <c r="E13" s="19">
        <f t="shared" si="1"/>
        <v>0</v>
      </c>
      <c r="F13" s="19">
        <v>0</v>
      </c>
      <c r="G13" s="19">
        <v>0</v>
      </c>
      <c r="H13" s="19">
        <f>+F13-G13</f>
        <v>0</v>
      </c>
      <c r="I13" s="19">
        <f t="shared" si="9"/>
        <v>0</v>
      </c>
      <c r="J13" s="19">
        <f t="shared" si="10"/>
        <v>0</v>
      </c>
      <c r="K13" s="19">
        <f t="shared" si="8"/>
        <v>0</v>
      </c>
    </row>
    <row r="14" spans="1:41" ht="13.15" customHeight="1">
      <c r="B14" s="27" t="s">
        <v>16</v>
      </c>
      <c r="C14" s="20">
        <v>0</v>
      </c>
      <c r="D14" s="20">
        <v>0</v>
      </c>
      <c r="E14" s="21">
        <f t="shared" si="1"/>
        <v>0</v>
      </c>
      <c r="F14" s="21">
        <v>0</v>
      </c>
      <c r="G14" s="21">
        <v>0</v>
      </c>
      <c r="H14" s="21">
        <f t="shared" si="7"/>
        <v>0</v>
      </c>
      <c r="I14" s="21">
        <f t="shared" si="9"/>
        <v>0</v>
      </c>
      <c r="J14" s="21">
        <f t="shared" si="10"/>
        <v>0</v>
      </c>
      <c r="K14" s="21">
        <f t="shared" si="8"/>
        <v>0</v>
      </c>
    </row>
    <row r="15" spans="1:41" s="6" customFormat="1" ht="13.15" customHeight="1">
      <c r="B15" s="30" t="s">
        <v>17</v>
      </c>
      <c r="C15" s="18">
        <v>0</v>
      </c>
      <c r="D15" s="18">
        <v>0</v>
      </c>
      <c r="E15" s="19">
        <f t="shared" si="1"/>
        <v>0</v>
      </c>
      <c r="F15" s="19">
        <v>0</v>
      </c>
      <c r="G15" s="19">
        <v>0</v>
      </c>
      <c r="H15" s="19">
        <f t="shared" si="7"/>
        <v>0</v>
      </c>
      <c r="I15" s="19">
        <f t="shared" si="9"/>
        <v>0</v>
      </c>
      <c r="J15" s="19">
        <f t="shared" si="10"/>
        <v>0</v>
      </c>
      <c r="K15" s="19">
        <f t="shared" si="8"/>
        <v>0</v>
      </c>
    </row>
    <row r="16" spans="1:41" ht="13.15" customHeight="1">
      <c r="B16" s="27" t="s">
        <v>18</v>
      </c>
      <c r="C16" s="20">
        <v>867062</v>
      </c>
      <c r="D16" s="20">
        <v>867062</v>
      </c>
      <c r="E16" s="21">
        <f t="shared" si="1"/>
        <v>0</v>
      </c>
      <c r="F16" s="21">
        <v>0</v>
      </c>
      <c r="G16" s="21">
        <v>0</v>
      </c>
      <c r="H16" s="21">
        <f t="shared" si="7"/>
        <v>0</v>
      </c>
      <c r="I16" s="21">
        <f t="shared" si="9"/>
        <v>867062</v>
      </c>
      <c r="J16" s="21">
        <f t="shared" si="10"/>
        <v>867062</v>
      </c>
      <c r="K16" s="21">
        <f t="shared" si="8"/>
        <v>0</v>
      </c>
    </row>
    <row r="17" spans="2:41" s="6" customFormat="1" ht="13.15" customHeight="1">
      <c r="B17" s="30" t="s">
        <v>19</v>
      </c>
      <c r="C17" s="18">
        <v>172992</v>
      </c>
      <c r="D17" s="18">
        <v>172992</v>
      </c>
      <c r="E17" s="19">
        <f t="shared" si="1"/>
        <v>0</v>
      </c>
      <c r="F17" s="19">
        <v>0</v>
      </c>
      <c r="G17" s="19">
        <v>0</v>
      </c>
      <c r="H17" s="19">
        <f t="shared" si="7"/>
        <v>0</v>
      </c>
      <c r="I17" s="19">
        <f t="shared" si="9"/>
        <v>172992</v>
      </c>
      <c r="J17" s="19">
        <f t="shared" si="10"/>
        <v>172992</v>
      </c>
      <c r="K17" s="19">
        <f t="shared" si="8"/>
        <v>0</v>
      </c>
    </row>
    <row r="18" spans="2:41" ht="13.15" customHeight="1">
      <c r="B18" s="27" t="s">
        <v>20</v>
      </c>
      <c r="C18" s="20">
        <v>3033296</v>
      </c>
      <c r="D18" s="20">
        <v>3033296</v>
      </c>
      <c r="E18" s="21">
        <f t="shared" si="1"/>
        <v>0</v>
      </c>
      <c r="F18" s="21">
        <v>0</v>
      </c>
      <c r="G18" s="21">
        <v>0</v>
      </c>
      <c r="H18" s="21">
        <f t="shared" si="7"/>
        <v>0</v>
      </c>
      <c r="I18" s="21">
        <f t="shared" si="9"/>
        <v>3033296</v>
      </c>
      <c r="J18" s="21">
        <f t="shared" si="10"/>
        <v>3033296</v>
      </c>
      <c r="K18" s="21">
        <f t="shared" si="8"/>
        <v>0</v>
      </c>
    </row>
    <row r="19" spans="2:41" s="6" customFormat="1" ht="13.15" customHeight="1">
      <c r="B19" s="30" t="s">
        <v>21</v>
      </c>
      <c r="C19" s="18">
        <v>172992</v>
      </c>
      <c r="D19" s="18">
        <v>172992</v>
      </c>
      <c r="E19" s="19">
        <f t="shared" si="1"/>
        <v>0</v>
      </c>
      <c r="F19" s="19">
        <v>0</v>
      </c>
      <c r="G19" s="19">
        <v>0</v>
      </c>
      <c r="H19" s="19">
        <f t="shared" si="7"/>
        <v>0</v>
      </c>
      <c r="I19" s="19">
        <f t="shared" si="9"/>
        <v>172992</v>
      </c>
      <c r="J19" s="19">
        <f t="shared" si="10"/>
        <v>172992</v>
      </c>
      <c r="K19" s="19">
        <f t="shared" si="8"/>
        <v>0</v>
      </c>
    </row>
    <row r="20" spans="2:41" ht="13.15" customHeight="1">
      <c r="B20" s="27" t="s">
        <v>22</v>
      </c>
      <c r="C20" s="20">
        <v>0</v>
      </c>
      <c r="D20" s="20">
        <v>0</v>
      </c>
      <c r="E20" s="21">
        <f t="shared" si="1"/>
        <v>0</v>
      </c>
      <c r="F20" s="21">
        <v>0</v>
      </c>
      <c r="G20" s="21">
        <v>0</v>
      </c>
      <c r="H20" s="21">
        <f t="shared" si="7"/>
        <v>0</v>
      </c>
      <c r="I20" s="21">
        <f t="shared" si="9"/>
        <v>0</v>
      </c>
      <c r="J20" s="21">
        <f t="shared" si="10"/>
        <v>0</v>
      </c>
      <c r="K20" s="21">
        <f t="shared" si="8"/>
        <v>0</v>
      </c>
    </row>
    <row r="21" spans="2:41" s="6" customFormat="1" ht="13.15" customHeight="1">
      <c r="B21" s="30" t="s">
        <v>23</v>
      </c>
      <c r="C21" s="18">
        <v>21860191</v>
      </c>
      <c r="D21" s="18">
        <v>21860191</v>
      </c>
      <c r="E21" s="19">
        <f t="shared" si="1"/>
        <v>0</v>
      </c>
      <c r="F21" s="19">
        <v>0</v>
      </c>
      <c r="G21" s="19">
        <v>0</v>
      </c>
      <c r="H21" s="19">
        <f t="shared" si="7"/>
        <v>0</v>
      </c>
      <c r="I21" s="19">
        <f t="shared" si="9"/>
        <v>21860191</v>
      </c>
      <c r="J21" s="19">
        <f t="shared" si="10"/>
        <v>21860191</v>
      </c>
      <c r="K21" s="19">
        <f t="shared" si="8"/>
        <v>0</v>
      </c>
    </row>
    <row r="22" spans="2:41" ht="13.15" customHeight="1">
      <c r="B22" s="27" t="s">
        <v>24</v>
      </c>
      <c r="C22" s="20">
        <v>0</v>
      </c>
      <c r="D22" s="20">
        <v>0</v>
      </c>
      <c r="E22" s="21">
        <f t="shared" si="1"/>
        <v>0</v>
      </c>
      <c r="F22" s="21">
        <v>0</v>
      </c>
      <c r="G22" s="21">
        <v>0</v>
      </c>
      <c r="H22" s="21">
        <f t="shared" si="7"/>
        <v>0</v>
      </c>
      <c r="I22" s="21">
        <f t="shared" si="9"/>
        <v>0</v>
      </c>
      <c r="J22" s="21">
        <f t="shared" si="10"/>
        <v>0</v>
      </c>
      <c r="K22" s="21">
        <f t="shared" si="8"/>
        <v>0</v>
      </c>
    </row>
    <row r="23" spans="2:41" s="6" customFormat="1" ht="13.15" customHeight="1">
      <c r="B23" s="30" t="s">
        <v>25</v>
      </c>
      <c r="C23" s="18">
        <v>0</v>
      </c>
      <c r="D23" s="18">
        <v>0</v>
      </c>
      <c r="E23" s="19">
        <f t="shared" si="1"/>
        <v>0</v>
      </c>
      <c r="F23" s="19">
        <v>0</v>
      </c>
      <c r="G23" s="19">
        <v>0</v>
      </c>
      <c r="H23" s="19">
        <f t="shared" si="7"/>
        <v>0</v>
      </c>
      <c r="I23" s="19">
        <f t="shared" si="9"/>
        <v>0</v>
      </c>
      <c r="J23" s="19">
        <f t="shared" si="10"/>
        <v>0</v>
      </c>
      <c r="K23" s="19">
        <f t="shared" si="8"/>
        <v>0</v>
      </c>
    </row>
    <row r="24" spans="2:41" ht="13.15" customHeight="1">
      <c r="B24" s="27" t="s">
        <v>26</v>
      </c>
      <c r="C24" s="20">
        <v>0</v>
      </c>
      <c r="D24" s="20">
        <v>0</v>
      </c>
      <c r="E24" s="21">
        <f t="shared" si="1"/>
        <v>0</v>
      </c>
      <c r="F24" s="21">
        <v>0</v>
      </c>
      <c r="G24" s="21">
        <v>0</v>
      </c>
      <c r="H24" s="21">
        <f t="shared" si="7"/>
        <v>0</v>
      </c>
      <c r="I24" s="21">
        <f t="shared" si="9"/>
        <v>0</v>
      </c>
      <c r="J24" s="21">
        <f t="shared" si="10"/>
        <v>0</v>
      </c>
      <c r="K24" s="21">
        <f t="shared" si="8"/>
        <v>0</v>
      </c>
    </row>
    <row r="25" spans="2:41" s="6" customFormat="1" ht="13.15" customHeight="1">
      <c r="B25" s="30" t="s">
        <v>27</v>
      </c>
      <c r="C25" s="18">
        <v>0</v>
      </c>
      <c r="D25" s="18">
        <v>0</v>
      </c>
      <c r="E25" s="19">
        <f t="shared" si="1"/>
        <v>0</v>
      </c>
      <c r="F25" s="19">
        <v>0</v>
      </c>
      <c r="G25" s="19">
        <v>0</v>
      </c>
      <c r="H25" s="19">
        <f t="shared" si="7"/>
        <v>0</v>
      </c>
      <c r="I25" s="19">
        <f t="shared" si="9"/>
        <v>0</v>
      </c>
      <c r="J25" s="19">
        <f t="shared" si="10"/>
        <v>0</v>
      </c>
      <c r="K25" s="19">
        <f t="shared" si="8"/>
        <v>0</v>
      </c>
    </row>
    <row r="26" spans="2:41" ht="13.15" customHeight="1">
      <c r="B26" s="27" t="s">
        <v>28</v>
      </c>
      <c r="C26" s="20">
        <v>0</v>
      </c>
      <c r="D26" s="20">
        <v>0</v>
      </c>
      <c r="E26" s="21">
        <f t="shared" si="1"/>
        <v>0</v>
      </c>
      <c r="F26" s="21">
        <v>0</v>
      </c>
      <c r="G26" s="21">
        <v>0</v>
      </c>
      <c r="H26" s="21">
        <f t="shared" si="7"/>
        <v>0</v>
      </c>
      <c r="I26" s="21">
        <f t="shared" si="9"/>
        <v>0</v>
      </c>
      <c r="J26" s="21">
        <f t="shared" si="10"/>
        <v>0</v>
      </c>
      <c r="K26" s="21">
        <f t="shared" si="8"/>
        <v>0</v>
      </c>
    </row>
    <row r="27" spans="2:41" s="6" customFormat="1" ht="13.15" customHeight="1">
      <c r="B27" s="30" t="s">
        <v>29</v>
      </c>
      <c r="C27" s="18">
        <v>0</v>
      </c>
      <c r="D27" s="18">
        <v>0</v>
      </c>
      <c r="E27" s="19">
        <f t="shared" si="1"/>
        <v>0</v>
      </c>
      <c r="F27" s="19">
        <v>0</v>
      </c>
      <c r="G27" s="19">
        <v>0</v>
      </c>
      <c r="H27" s="19">
        <f t="shared" si="7"/>
        <v>0</v>
      </c>
      <c r="I27" s="19">
        <f t="shared" si="9"/>
        <v>0</v>
      </c>
      <c r="J27" s="19">
        <f t="shared" si="10"/>
        <v>0</v>
      </c>
      <c r="K27" s="19">
        <f t="shared" si="8"/>
        <v>0</v>
      </c>
    </row>
    <row r="28" spans="2:41" s="17" customFormat="1" ht="13.15" customHeight="1">
      <c r="B28" s="45" t="s">
        <v>30</v>
      </c>
      <c r="C28" s="16">
        <f>SUM(C29:C36)</f>
        <v>0</v>
      </c>
      <c r="D28" s="16">
        <f t="shared" ref="D28:J28" si="11">SUM(D29:D36)</f>
        <v>0</v>
      </c>
      <c r="E28" s="16">
        <f t="shared" si="11"/>
        <v>0</v>
      </c>
      <c r="F28" s="16">
        <f t="shared" si="11"/>
        <v>0</v>
      </c>
      <c r="G28" s="16">
        <f t="shared" si="11"/>
        <v>0</v>
      </c>
      <c r="H28" s="16">
        <f t="shared" si="11"/>
        <v>0</v>
      </c>
      <c r="I28" s="16">
        <f t="shared" si="11"/>
        <v>0</v>
      </c>
      <c r="J28" s="16">
        <f t="shared" si="11"/>
        <v>0</v>
      </c>
      <c r="K28" s="16">
        <f>SUM(K29:K36)</f>
        <v>0</v>
      </c>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row>
    <row r="29" spans="2:41" ht="13.15" customHeight="1">
      <c r="B29" s="27" t="s">
        <v>31</v>
      </c>
      <c r="C29" s="20">
        <v>0</v>
      </c>
      <c r="D29" s="20">
        <v>0</v>
      </c>
      <c r="E29" s="21">
        <f t="shared" si="1"/>
        <v>0</v>
      </c>
      <c r="F29" s="21">
        <v>0</v>
      </c>
      <c r="G29" s="21">
        <v>0</v>
      </c>
      <c r="H29" s="21">
        <f t="shared" si="7"/>
        <v>0</v>
      </c>
      <c r="I29" s="21">
        <f>F29+C29</f>
        <v>0</v>
      </c>
      <c r="J29" s="21">
        <f>G29+D29</f>
        <v>0</v>
      </c>
      <c r="K29" s="21">
        <f t="shared" ref="K29:K36" si="12">+I29-J29</f>
        <v>0</v>
      </c>
    </row>
    <row r="30" spans="2:41" s="6" customFormat="1" ht="13.15" customHeight="1">
      <c r="B30" s="30" t="s">
        <v>32</v>
      </c>
      <c r="C30" s="18">
        <v>0</v>
      </c>
      <c r="D30" s="18">
        <v>0</v>
      </c>
      <c r="E30" s="19">
        <f t="shared" si="1"/>
        <v>0</v>
      </c>
      <c r="F30" s="19">
        <v>0</v>
      </c>
      <c r="G30" s="19">
        <v>0</v>
      </c>
      <c r="H30" s="19">
        <f t="shared" si="7"/>
        <v>0</v>
      </c>
      <c r="I30" s="19">
        <f t="shared" ref="I30:I36" si="13">F30+C30</f>
        <v>0</v>
      </c>
      <c r="J30" s="19">
        <f t="shared" ref="J30:J36" si="14">G30+D30</f>
        <v>0</v>
      </c>
      <c r="K30" s="19">
        <f t="shared" si="12"/>
        <v>0</v>
      </c>
    </row>
    <row r="31" spans="2:41" ht="13.15" customHeight="1">
      <c r="B31" s="27" t="s">
        <v>33</v>
      </c>
      <c r="C31" s="20">
        <v>0</v>
      </c>
      <c r="D31" s="20">
        <v>0</v>
      </c>
      <c r="E31" s="21">
        <f t="shared" si="1"/>
        <v>0</v>
      </c>
      <c r="F31" s="21">
        <v>0</v>
      </c>
      <c r="G31" s="21">
        <v>0</v>
      </c>
      <c r="H31" s="21">
        <f t="shared" si="7"/>
        <v>0</v>
      </c>
      <c r="I31" s="21">
        <f t="shared" si="13"/>
        <v>0</v>
      </c>
      <c r="J31" s="21">
        <f t="shared" si="14"/>
        <v>0</v>
      </c>
      <c r="K31" s="21">
        <f t="shared" si="12"/>
        <v>0</v>
      </c>
    </row>
    <row r="32" spans="2:41" s="6" customFormat="1" ht="13.15" customHeight="1">
      <c r="B32" s="30" t="s">
        <v>34</v>
      </c>
      <c r="C32" s="18">
        <v>0</v>
      </c>
      <c r="D32" s="18">
        <v>0</v>
      </c>
      <c r="E32" s="19">
        <f t="shared" si="1"/>
        <v>0</v>
      </c>
      <c r="F32" s="19">
        <v>0</v>
      </c>
      <c r="G32" s="19">
        <v>0</v>
      </c>
      <c r="H32" s="19">
        <f t="shared" si="7"/>
        <v>0</v>
      </c>
      <c r="I32" s="19">
        <f t="shared" si="13"/>
        <v>0</v>
      </c>
      <c r="J32" s="19">
        <f t="shared" si="14"/>
        <v>0</v>
      </c>
      <c r="K32" s="19">
        <f t="shared" si="12"/>
        <v>0</v>
      </c>
    </row>
    <row r="33" spans="2:41" ht="13.15" customHeight="1">
      <c r="B33" s="27" t="s">
        <v>35</v>
      </c>
      <c r="C33" s="20">
        <v>0</v>
      </c>
      <c r="D33" s="20">
        <v>0</v>
      </c>
      <c r="E33" s="21">
        <f t="shared" si="1"/>
        <v>0</v>
      </c>
      <c r="F33" s="21">
        <v>0</v>
      </c>
      <c r="G33" s="21">
        <v>0</v>
      </c>
      <c r="H33" s="21">
        <f t="shared" si="7"/>
        <v>0</v>
      </c>
      <c r="I33" s="21">
        <f t="shared" si="13"/>
        <v>0</v>
      </c>
      <c r="J33" s="21">
        <f t="shared" si="14"/>
        <v>0</v>
      </c>
      <c r="K33" s="21">
        <f t="shared" si="12"/>
        <v>0</v>
      </c>
    </row>
    <row r="34" spans="2:41" s="6" customFormat="1" ht="13.15" customHeight="1">
      <c r="B34" s="30" t="s">
        <v>36</v>
      </c>
      <c r="C34" s="18">
        <v>0</v>
      </c>
      <c r="D34" s="18">
        <v>0</v>
      </c>
      <c r="E34" s="19">
        <f t="shared" si="1"/>
        <v>0</v>
      </c>
      <c r="F34" s="19">
        <v>0</v>
      </c>
      <c r="G34" s="19">
        <v>0</v>
      </c>
      <c r="H34" s="19">
        <f t="shared" si="7"/>
        <v>0</v>
      </c>
      <c r="I34" s="19">
        <f t="shared" si="13"/>
        <v>0</v>
      </c>
      <c r="J34" s="19">
        <f t="shared" si="14"/>
        <v>0</v>
      </c>
      <c r="K34" s="19">
        <f t="shared" si="12"/>
        <v>0</v>
      </c>
    </row>
    <row r="35" spans="2:41" ht="13.15" customHeight="1">
      <c r="B35" s="27" t="s">
        <v>37</v>
      </c>
      <c r="C35" s="20">
        <v>0</v>
      </c>
      <c r="D35" s="20">
        <v>0</v>
      </c>
      <c r="E35" s="21">
        <f t="shared" si="1"/>
        <v>0</v>
      </c>
      <c r="F35" s="21">
        <v>0</v>
      </c>
      <c r="G35" s="21">
        <v>0</v>
      </c>
      <c r="H35" s="21">
        <f t="shared" si="7"/>
        <v>0</v>
      </c>
      <c r="I35" s="21">
        <f t="shared" si="13"/>
        <v>0</v>
      </c>
      <c r="J35" s="21">
        <f t="shared" si="14"/>
        <v>0</v>
      </c>
      <c r="K35" s="21">
        <f t="shared" si="12"/>
        <v>0</v>
      </c>
    </row>
    <row r="36" spans="2:41" s="6" customFormat="1" ht="13.15" customHeight="1">
      <c r="B36" s="30" t="s">
        <v>29</v>
      </c>
      <c r="C36" s="18">
        <v>0</v>
      </c>
      <c r="D36" s="18">
        <v>0</v>
      </c>
      <c r="E36" s="19">
        <f t="shared" si="1"/>
        <v>0</v>
      </c>
      <c r="F36" s="19">
        <v>0</v>
      </c>
      <c r="G36" s="19">
        <v>0</v>
      </c>
      <c r="H36" s="19">
        <f t="shared" si="7"/>
        <v>0</v>
      </c>
      <c r="I36" s="19">
        <f t="shared" si="13"/>
        <v>0</v>
      </c>
      <c r="J36" s="19">
        <f t="shared" si="14"/>
        <v>0</v>
      </c>
      <c r="K36" s="19">
        <f t="shared" si="12"/>
        <v>0</v>
      </c>
    </row>
    <row r="37" spans="2:41" s="17" customFormat="1" ht="13.15" customHeight="1">
      <c r="B37" s="45" t="s">
        <v>38</v>
      </c>
      <c r="C37" s="22">
        <f>+SUM(C38:C39)</f>
        <v>0</v>
      </c>
      <c r="D37" s="22">
        <f t="shared" ref="D37:J37" si="15">+SUM(D38:D39)</f>
        <v>0</v>
      </c>
      <c r="E37" s="22">
        <f t="shared" si="15"/>
        <v>0</v>
      </c>
      <c r="F37" s="22">
        <f t="shared" si="15"/>
        <v>0</v>
      </c>
      <c r="G37" s="22">
        <f t="shared" si="15"/>
        <v>0</v>
      </c>
      <c r="H37" s="22">
        <f>+SUM(H38:H39)</f>
        <v>0</v>
      </c>
      <c r="I37" s="22">
        <f t="shared" si="15"/>
        <v>0</v>
      </c>
      <c r="J37" s="22">
        <f t="shared" si="15"/>
        <v>0</v>
      </c>
      <c r="K37" s="22">
        <f>+SUM(K38:K39)</f>
        <v>0</v>
      </c>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row>
    <row r="38" spans="2:41" ht="13.15" customHeight="1">
      <c r="B38" s="27" t="s">
        <v>39</v>
      </c>
      <c r="C38" s="20">
        <v>0</v>
      </c>
      <c r="D38" s="20">
        <v>0</v>
      </c>
      <c r="E38" s="21">
        <f t="shared" si="1"/>
        <v>0</v>
      </c>
      <c r="F38" s="21">
        <v>0</v>
      </c>
      <c r="G38" s="21">
        <v>0</v>
      </c>
      <c r="H38" s="21">
        <f t="shared" si="7"/>
        <v>0</v>
      </c>
      <c r="I38" s="21">
        <f>F38+C38</f>
        <v>0</v>
      </c>
      <c r="J38" s="21">
        <f>G38+D38</f>
        <v>0</v>
      </c>
      <c r="K38" s="21">
        <f t="shared" ref="K38:K39" si="16">+I38-J38</f>
        <v>0</v>
      </c>
    </row>
    <row r="39" spans="2:41" s="6" customFormat="1" ht="13.15" customHeight="1">
      <c r="B39" s="30" t="s">
        <v>40</v>
      </c>
      <c r="C39" s="18">
        <v>0</v>
      </c>
      <c r="D39" s="18">
        <v>0</v>
      </c>
      <c r="E39" s="19">
        <f t="shared" si="1"/>
        <v>0</v>
      </c>
      <c r="F39" s="19">
        <v>0</v>
      </c>
      <c r="G39" s="19">
        <v>0</v>
      </c>
      <c r="H39" s="19">
        <f t="shared" si="7"/>
        <v>0</v>
      </c>
      <c r="I39" s="19">
        <f>F39+C39</f>
        <v>0</v>
      </c>
      <c r="J39" s="19">
        <f>G39+D39</f>
        <v>0</v>
      </c>
      <c r="K39" s="19">
        <f t="shared" si="16"/>
        <v>0</v>
      </c>
    </row>
    <row r="40" spans="2:41" s="17" customFormat="1" ht="13.15" customHeight="1">
      <c r="B40" s="45" t="s">
        <v>41</v>
      </c>
      <c r="C40" s="22">
        <f>SUM(C41:C42)</f>
        <v>0</v>
      </c>
      <c r="D40" s="22">
        <f t="shared" ref="D40:J40" si="17">SUM(D41:D42)</f>
        <v>0</v>
      </c>
      <c r="E40" s="22">
        <f t="shared" si="17"/>
        <v>0</v>
      </c>
      <c r="F40" s="22">
        <f t="shared" si="17"/>
        <v>0</v>
      </c>
      <c r="G40" s="22">
        <f t="shared" si="17"/>
        <v>0</v>
      </c>
      <c r="H40" s="22">
        <f t="shared" si="17"/>
        <v>0</v>
      </c>
      <c r="I40" s="22">
        <f t="shared" si="17"/>
        <v>0</v>
      </c>
      <c r="J40" s="22">
        <f t="shared" si="17"/>
        <v>0</v>
      </c>
      <c r="K40" s="22">
        <f>SUM(K41:K42)</f>
        <v>0</v>
      </c>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row>
    <row r="41" spans="2:41" ht="13.15" customHeight="1">
      <c r="B41" s="27" t="s">
        <v>42</v>
      </c>
      <c r="C41" s="20">
        <v>0</v>
      </c>
      <c r="D41" s="20">
        <v>0</v>
      </c>
      <c r="E41" s="21">
        <f t="shared" si="1"/>
        <v>0</v>
      </c>
      <c r="F41" s="21">
        <v>0</v>
      </c>
      <c r="G41" s="21">
        <v>0</v>
      </c>
      <c r="H41" s="21">
        <f t="shared" si="7"/>
        <v>0</v>
      </c>
      <c r="I41" s="21">
        <f>F41+C41</f>
        <v>0</v>
      </c>
      <c r="J41" s="21">
        <f>G41+D41</f>
        <v>0</v>
      </c>
      <c r="K41" s="21">
        <f t="shared" ref="K41:K42" si="18">+I41-J41</f>
        <v>0</v>
      </c>
    </row>
    <row r="42" spans="2:41" s="6" customFormat="1" ht="13.15" customHeight="1">
      <c r="B42" s="30" t="s">
        <v>29</v>
      </c>
      <c r="C42" s="18">
        <v>0</v>
      </c>
      <c r="D42" s="18">
        <v>0</v>
      </c>
      <c r="E42" s="19">
        <f t="shared" si="1"/>
        <v>0</v>
      </c>
      <c r="F42" s="19">
        <v>0</v>
      </c>
      <c r="G42" s="19">
        <v>0</v>
      </c>
      <c r="H42" s="19">
        <f t="shared" si="7"/>
        <v>0</v>
      </c>
      <c r="I42" s="19">
        <f>F42+C42</f>
        <v>0</v>
      </c>
      <c r="J42" s="19">
        <f>G42+D42</f>
        <v>0</v>
      </c>
      <c r="K42" s="19">
        <f t="shared" si="18"/>
        <v>0</v>
      </c>
    </row>
    <row r="43" spans="2:41" s="17" customFormat="1" ht="13.15" customHeight="1">
      <c r="B43" s="45" t="s">
        <v>43</v>
      </c>
      <c r="C43" s="22">
        <f>SUM(C44:C45)</f>
        <v>0</v>
      </c>
      <c r="D43" s="22">
        <f t="shared" ref="D43:J43" si="19">SUM(D44:D45)</f>
        <v>0</v>
      </c>
      <c r="E43" s="22">
        <f t="shared" si="19"/>
        <v>0</v>
      </c>
      <c r="F43" s="22">
        <f t="shared" si="19"/>
        <v>0</v>
      </c>
      <c r="G43" s="22">
        <f t="shared" si="19"/>
        <v>0</v>
      </c>
      <c r="H43" s="22">
        <f t="shared" si="19"/>
        <v>0</v>
      </c>
      <c r="I43" s="22">
        <f t="shared" si="19"/>
        <v>0</v>
      </c>
      <c r="J43" s="22">
        <f t="shared" si="19"/>
        <v>0</v>
      </c>
      <c r="K43" s="22">
        <f>SUM(K44:K45)</f>
        <v>0</v>
      </c>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row>
    <row r="44" spans="2:41" ht="13.15" customHeight="1">
      <c r="B44" s="27" t="s">
        <v>44</v>
      </c>
      <c r="C44" s="20">
        <v>0</v>
      </c>
      <c r="D44" s="20">
        <v>0</v>
      </c>
      <c r="E44" s="21">
        <f t="shared" si="1"/>
        <v>0</v>
      </c>
      <c r="F44" s="21">
        <v>0</v>
      </c>
      <c r="G44" s="21">
        <v>0</v>
      </c>
      <c r="H44" s="21">
        <f t="shared" si="7"/>
        <v>0</v>
      </c>
      <c r="I44" s="21">
        <f>F44+C44</f>
        <v>0</v>
      </c>
      <c r="J44" s="21">
        <f>G44+D44</f>
        <v>0</v>
      </c>
      <c r="K44" s="21">
        <f t="shared" ref="K44:K45" si="20">+I44-J44</f>
        <v>0</v>
      </c>
    </row>
    <row r="45" spans="2:41" s="6" customFormat="1" ht="13.15" customHeight="1">
      <c r="B45" s="30" t="s">
        <v>45</v>
      </c>
      <c r="C45" s="18">
        <v>0</v>
      </c>
      <c r="D45" s="18">
        <v>0</v>
      </c>
      <c r="E45" s="19">
        <f t="shared" si="1"/>
        <v>0</v>
      </c>
      <c r="F45" s="19">
        <v>0</v>
      </c>
      <c r="G45" s="19">
        <v>0</v>
      </c>
      <c r="H45" s="19">
        <f t="shared" si="7"/>
        <v>0</v>
      </c>
      <c r="I45" s="19">
        <f>F45+C45</f>
        <v>0</v>
      </c>
      <c r="J45" s="19">
        <f>G45+D45</f>
        <v>0</v>
      </c>
      <c r="K45" s="19">
        <f t="shared" si="20"/>
        <v>0</v>
      </c>
    </row>
    <row r="46" spans="2:41" s="17" customFormat="1" ht="13.15" customHeight="1">
      <c r="B46" s="45" t="s">
        <v>46</v>
      </c>
      <c r="C46" s="22">
        <f>SUM(C47:C49)</f>
        <v>19337928</v>
      </c>
      <c r="D46" s="22">
        <f t="shared" ref="D46:J46" si="21">SUM(D47:D49)</f>
        <v>19337928</v>
      </c>
      <c r="E46" s="22">
        <f t="shared" si="21"/>
        <v>0</v>
      </c>
      <c r="F46" s="22">
        <f t="shared" si="21"/>
        <v>0</v>
      </c>
      <c r="G46" s="22">
        <f t="shared" si="21"/>
        <v>0</v>
      </c>
      <c r="H46" s="22">
        <f t="shared" si="21"/>
        <v>0</v>
      </c>
      <c r="I46" s="22">
        <f t="shared" si="21"/>
        <v>19337928</v>
      </c>
      <c r="J46" s="22">
        <f t="shared" si="21"/>
        <v>19337928</v>
      </c>
      <c r="K46" s="22">
        <f>SUM(K47:K49)</f>
        <v>0</v>
      </c>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row>
    <row r="47" spans="2:41" ht="13.15" customHeight="1">
      <c r="B47" s="27" t="s">
        <v>47</v>
      </c>
      <c r="C47" s="20">
        <v>19337928</v>
      </c>
      <c r="D47" s="20">
        <v>14896160</v>
      </c>
      <c r="E47" s="21">
        <f t="shared" si="1"/>
        <v>4441768</v>
      </c>
      <c r="F47" s="21">
        <v>-4441768</v>
      </c>
      <c r="G47" s="21">
        <v>0</v>
      </c>
      <c r="H47" s="21">
        <f t="shared" si="7"/>
        <v>-4441768</v>
      </c>
      <c r="I47" s="21">
        <f>+C47+F47</f>
        <v>14896160</v>
      </c>
      <c r="J47" s="21">
        <f>+D47+G47</f>
        <v>14896160</v>
      </c>
      <c r="K47" s="21">
        <f t="shared" ref="K47:K49" si="22">+I47-J47</f>
        <v>0</v>
      </c>
    </row>
    <row r="48" spans="2:41" s="6" customFormat="1" ht="13.15" customHeight="1">
      <c r="B48" s="30" t="s">
        <v>48</v>
      </c>
      <c r="C48" s="18">
        <v>0</v>
      </c>
      <c r="D48" s="18">
        <v>4441768</v>
      </c>
      <c r="E48" s="19">
        <f t="shared" si="1"/>
        <v>-4441768</v>
      </c>
      <c r="F48" s="19">
        <v>4441768</v>
      </c>
      <c r="G48" s="19">
        <v>0</v>
      </c>
      <c r="H48" s="19">
        <f t="shared" si="7"/>
        <v>4441768</v>
      </c>
      <c r="I48" s="19">
        <f>+C48+F48</f>
        <v>4441768</v>
      </c>
      <c r="J48" s="19">
        <f>+D48+G48</f>
        <v>4441768</v>
      </c>
      <c r="K48" s="19">
        <f t="shared" si="22"/>
        <v>0</v>
      </c>
    </row>
    <row r="49" spans="2:41" ht="13.15" customHeight="1">
      <c r="B49" s="27" t="s">
        <v>40</v>
      </c>
      <c r="C49" s="20"/>
      <c r="D49" s="20"/>
      <c r="E49" s="21">
        <f t="shared" si="1"/>
        <v>0</v>
      </c>
      <c r="F49" s="21"/>
      <c r="G49" s="21"/>
      <c r="H49" s="21">
        <f t="shared" si="7"/>
        <v>0</v>
      </c>
      <c r="I49" s="21"/>
      <c r="J49" s="21"/>
      <c r="K49" s="21">
        <f t="shared" si="22"/>
        <v>0</v>
      </c>
    </row>
    <row r="50" spans="2:41" s="17" customFormat="1" ht="13.15" customHeight="1">
      <c r="B50" s="47" t="s">
        <v>49</v>
      </c>
      <c r="C50" s="23">
        <f>C5+C9+C28+C37+C40+C43+C46</f>
        <v>45444461</v>
      </c>
      <c r="D50" s="23">
        <f t="shared" ref="D50:K50" si="23">D5+D9+D28+D37+D40+D43+D46</f>
        <v>45444461</v>
      </c>
      <c r="E50" s="23">
        <f t="shared" si="23"/>
        <v>0</v>
      </c>
      <c r="F50" s="23">
        <f t="shared" si="23"/>
        <v>0</v>
      </c>
      <c r="G50" s="23">
        <f t="shared" si="23"/>
        <v>0</v>
      </c>
      <c r="H50" s="23">
        <f t="shared" si="23"/>
        <v>0</v>
      </c>
      <c r="I50" s="23">
        <f t="shared" si="23"/>
        <v>45444461</v>
      </c>
      <c r="J50" s="23">
        <f t="shared" si="23"/>
        <v>45444461</v>
      </c>
      <c r="K50" s="23">
        <f t="shared" si="23"/>
        <v>0</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row>
  </sheetData>
  <mergeCells count="4">
    <mergeCell ref="I3:K3"/>
    <mergeCell ref="B3:B4"/>
    <mergeCell ref="C3:E3"/>
    <mergeCell ref="F3:H3"/>
  </mergeCells>
  <pageMargins left="0.7" right="0.7" top="0.75" bottom="0.75" header="0.3" footer="0.3"/>
  <pageSetup paperSize="9" orientation="portrait" verticalDpi="0" r:id="rId1"/>
  <ignoredErrors>
    <ignoredError sqref="E37"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2AC5C-4D50-4E44-A624-4508EC564A3A}">
  <dimension ref="B1:L1029"/>
  <sheetViews>
    <sheetView showGridLines="0" zoomScaleNormal="100" workbookViewId="0">
      <pane ySplit="3" topLeftCell="A1022" activePane="bottomLeft" state="frozen"/>
      <selection pane="bottomLeft" activeCell="B1" sqref="B1"/>
    </sheetView>
  </sheetViews>
  <sheetFormatPr baseColWidth="10" defaultColWidth="19.140625" defaultRowHeight="14.25"/>
  <cols>
    <col min="1" max="1" width="6.28515625" style="165" customWidth="1"/>
    <col min="2" max="2" width="19.28515625" style="86" bestFit="1" customWidth="1"/>
    <col min="3" max="4" width="19.140625" style="165"/>
    <col min="5" max="5" width="22.7109375" style="165" customWidth="1"/>
    <col min="6" max="6" width="13.7109375" style="165" customWidth="1"/>
    <col min="7" max="7" width="15.42578125" style="165" customWidth="1"/>
    <col min="8" max="8" width="18.28515625" style="262" customWidth="1"/>
    <col min="9" max="9" width="19.5703125" style="263" customWidth="1"/>
    <col min="10" max="11" width="19.140625" style="165"/>
    <col min="12" max="12" width="14" style="165" customWidth="1"/>
    <col min="13" max="16384" width="19.140625" style="165"/>
  </cols>
  <sheetData>
    <row r="1" spans="2:12">
      <c r="B1" s="308" t="s">
        <v>16583</v>
      </c>
    </row>
    <row r="2" spans="2:12" ht="15" thickBot="1"/>
    <row r="3" spans="2:12" ht="71.25">
      <c r="B3" s="382" t="s">
        <v>14259</v>
      </c>
      <c r="C3" s="383" t="s">
        <v>14260</v>
      </c>
      <c r="D3" s="383" t="s">
        <v>14261</v>
      </c>
      <c r="E3" s="383" t="s">
        <v>14262</v>
      </c>
      <c r="F3" s="383" t="s">
        <v>14263</v>
      </c>
      <c r="G3" s="383" t="s">
        <v>14264</v>
      </c>
      <c r="H3" s="383" t="s">
        <v>14265</v>
      </c>
      <c r="I3" s="384" t="s">
        <v>14266</v>
      </c>
      <c r="J3" s="383" t="s">
        <v>14267</v>
      </c>
      <c r="K3" s="383" t="s">
        <v>14268</v>
      </c>
      <c r="L3" s="385" t="s">
        <v>799</v>
      </c>
    </row>
    <row r="4" spans="2:12" ht="57">
      <c r="B4" s="264" t="s">
        <v>14269</v>
      </c>
      <c r="C4" s="183" t="s">
        <v>14270</v>
      </c>
      <c r="D4" s="265"/>
      <c r="E4" s="183" t="s">
        <v>14271</v>
      </c>
      <c r="F4" s="265" t="s">
        <v>14272</v>
      </c>
      <c r="G4" s="183"/>
      <c r="H4" s="266">
        <v>126626363</v>
      </c>
      <c r="I4" s="233">
        <v>126626363</v>
      </c>
      <c r="J4" s="267" t="s">
        <v>14273</v>
      </c>
      <c r="K4" s="265" t="s">
        <v>14274</v>
      </c>
      <c r="L4" s="212" t="s">
        <v>52</v>
      </c>
    </row>
    <row r="5" spans="2:12" ht="57">
      <c r="B5" s="264" t="s">
        <v>14275</v>
      </c>
      <c r="C5" s="265" t="s">
        <v>14276</v>
      </c>
      <c r="D5" s="265"/>
      <c r="E5" s="183" t="s">
        <v>14277</v>
      </c>
      <c r="F5" s="265" t="s">
        <v>14278</v>
      </c>
      <c r="G5" s="183"/>
      <c r="H5" s="266">
        <v>33979363</v>
      </c>
      <c r="I5" s="233">
        <v>33979363</v>
      </c>
      <c r="J5" s="267" t="s">
        <v>14273</v>
      </c>
      <c r="K5" s="265" t="s">
        <v>14274</v>
      </c>
      <c r="L5" s="212" t="s">
        <v>52</v>
      </c>
    </row>
    <row r="6" spans="2:12" ht="57">
      <c r="B6" s="264" t="s">
        <v>14279</v>
      </c>
      <c r="C6" s="183" t="s">
        <v>14280</v>
      </c>
      <c r="D6" s="265"/>
      <c r="E6" s="183" t="s">
        <v>14281</v>
      </c>
      <c r="F6" s="265" t="s">
        <v>14282</v>
      </c>
      <c r="G6" s="183"/>
      <c r="H6" s="266">
        <v>320555736</v>
      </c>
      <c r="I6" s="233">
        <v>320555736</v>
      </c>
      <c r="J6" s="267" t="s">
        <v>14273</v>
      </c>
      <c r="K6" s="265" t="s">
        <v>14274</v>
      </c>
      <c r="L6" s="212" t="s">
        <v>52</v>
      </c>
    </row>
    <row r="7" spans="2:12" ht="42.75">
      <c r="B7" s="264" t="s">
        <v>14283</v>
      </c>
      <c r="C7" s="183" t="s">
        <v>14284</v>
      </c>
      <c r="D7" s="265"/>
      <c r="E7" s="183" t="s">
        <v>14285</v>
      </c>
      <c r="F7" s="265" t="s">
        <v>14286</v>
      </c>
      <c r="G7" s="183"/>
      <c r="H7" s="266">
        <v>49814804</v>
      </c>
      <c r="I7" s="233">
        <v>49814804</v>
      </c>
      <c r="J7" s="267" t="s">
        <v>14287</v>
      </c>
      <c r="K7" s="265" t="s">
        <v>14274</v>
      </c>
      <c r="L7" s="212" t="s">
        <v>52</v>
      </c>
    </row>
    <row r="8" spans="2:12" ht="71.25">
      <c r="B8" s="264" t="s">
        <v>14288</v>
      </c>
      <c r="C8" s="183" t="s">
        <v>14289</v>
      </c>
      <c r="D8" s="265"/>
      <c r="E8" s="183" t="s">
        <v>14290</v>
      </c>
      <c r="F8" s="265" t="s">
        <v>14291</v>
      </c>
      <c r="G8" s="183"/>
      <c r="H8" s="266">
        <v>129582148</v>
      </c>
      <c r="I8" s="233">
        <v>129582148</v>
      </c>
      <c r="J8" s="267" t="s">
        <v>14273</v>
      </c>
      <c r="K8" s="265" t="s">
        <v>14274</v>
      </c>
      <c r="L8" s="212" t="s">
        <v>52</v>
      </c>
    </row>
    <row r="9" spans="2:12" ht="57">
      <c r="B9" s="264" t="s">
        <v>14292</v>
      </c>
      <c r="C9" s="183" t="s">
        <v>14293</v>
      </c>
      <c r="D9" s="265"/>
      <c r="E9" s="183" t="s">
        <v>14294</v>
      </c>
      <c r="F9" s="265" t="s">
        <v>14295</v>
      </c>
      <c r="G9" s="183"/>
      <c r="H9" s="266">
        <v>342320345</v>
      </c>
      <c r="I9" s="233">
        <v>342320345</v>
      </c>
      <c r="J9" s="267" t="s">
        <v>14273</v>
      </c>
      <c r="K9" s="265" t="s">
        <v>14274</v>
      </c>
      <c r="L9" s="212" t="s">
        <v>52</v>
      </c>
    </row>
    <row r="10" spans="2:12" ht="42.75">
      <c r="B10" s="264" t="s">
        <v>14296</v>
      </c>
      <c r="C10" s="183" t="s">
        <v>14297</v>
      </c>
      <c r="D10" s="265"/>
      <c r="E10" s="183" t="s">
        <v>14298</v>
      </c>
      <c r="F10" s="265" t="s">
        <v>14286</v>
      </c>
      <c r="G10" s="183"/>
      <c r="H10" s="266">
        <v>43924500</v>
      </c>
      <c r="I10" s="268">
        <v>43924500</v>
      </c>
      <c r="J10" s="267" t="s">
        <v>14299</v>
      </c>
      <c r="K10" s="265" t="s">
        <v>14274</v>
      </c>
      <c r="L10" s="212" t="s">
        <v>52</v>
      </c>
    </row>
    <row r="11" spans="2:12" ht="57">
      <c r="B11" s="264" t="s">
        <v>14300</v>
      </c>
      <c r="C11" s="183" t="s">
        <v>14301</v>
      </c>
      <c r="D11" s="265"/>
      <c r="E11" s="183" t="s">
        <v>14302</v>
      </c>
      <c r="F11" s="265" t="s">
        <v>14303</v>
      </c>
      <c r="G11" s="183"/>
      <c r="H11" s="266">
        <v>143368438</v>
      </c>
      <c r="I11" s="233">
        <v>143368438</v>
      </c>
      <c r="J11" s="267" t="s">
        <v>14273</v>
      </c>
      <c r="K11" s="265" t="s">
        <v>14274</v>
      </c>
      <c r="L11" s="212" t="s">
        <v>52</v>
      </c>
    </row>
    <row r="12" spans="2:12" ht="57">
      <c r="B12" s="264" t="s">
        <v>14304</v>
      </c>
      <c r="C12" s="183" t="s">
        <v>14305</v>
      </c>
      <c r="D12" s="265"/>
      <c r="E12" s="183" t="s">
        <v>14306</v>
      </c>
      <c r="F12" s="265" t="s">
        <v>14307</v>
      </c>
      <c r="G12" s="183"/>
      <c r="H12" s="266">
        <v>202201090</v>
      </c>
      <c r="I12" s="233">
        <v>202201090</v>
      </c>
      <c r="J12" s="267" t="s">
        <v>14273</v>
      </c>
      <c r="K12" s="265" t="s">
        <v>14274</v>
      </c>
      <c r="L12" s="212" t="s">
        <v>52</v>
      </c>
    </row>
    <row r="13" spans="2:12" ht="28.5">
      <c r="B13" s="269" t="s">
        <v>14308</v>
      </c>
      <c r="C13" s="265" t="s">
        <v>14309</v>
      </c>
      <c r="D13" s="183"/>
      <c r="E13" s="265" t="s">
        <v>14310</v>
      </c>
      <c r="F13" s="265"/>
      <c r="G13" s="183"/>
      <c r="H13" s="270">
        <v>55913142</v>
      </c>
      <c r="I13" s="270">
        <v>55913142</v>
      </c>
      <c r="J13" s="265" t="s">
        <v>14311</v>
      </c>
      <c r="K13" s="265" t="s">
        <v>14274</v>
      </c>
      <c r="L13" s="212" t="s">
        <v>53</v>
      </c>
    </row>
    <row r="14" spans="2:12" ht="28.5">
      <c r="B14" s="269" t="s">
        <v>14312</v>
      </c>
      <c r="C14" s="265" t="s">
        <v>14313</v>
      </c>
      <c r="D14" s="183"/>
      <c r="E14" s="265" t="s">
        <v>14314</v>
      </c>
      <c r="F14" s="265"/>
      <c r="G14" s="183"/>
      <c r="H14" s="270">
        <v>99000000</v>
      </c>
      <c r="I14" s="270">
        <v>144026900</v>
      </c>
      <c r="J14" s="265" t="s">
        <v>14311</v>
      </c>
      <c r="K14" s="265" t="s">
        <v>14274</v>
      </c>
      <c r="L14" s="212" t="s">
        <v>53</v>
      </c>
    </row>
    <row r="15" spans="2:12" ht="28.5">
      <c r="B15" s="269" t="s">
        <v>14315</v>
      </c>
      <c r="C15" s="265" t="s">
        <v>14316</v>
      </c>
      <c r="D15" s="183"/>
      <c r="E15" s="265" t="s">
        <v>14317</v>
      </c>
      <c r="F15" s="265"/>
      <c r="G15" s="183"/>
      <c r="H15" s="270">
        <v>149754076</v>
      </c>
      <c r="I15" s="270">
        <v>149754076</v>
      </c>
      <c r="J15" s="265" t="s">
        <v>14311</v>
      </c>
      <c r="K15" s="265" t="s">
        <v>14274</v>
      </c>
      <c r="L15" s="212" t="s">
        <v>53</v>
      </c>
    </row>
    <row r="16" spans="2:12" ht="28.5">
      <c r="B16" s="269" t="s">
        <v>649</v>
      </c>
      <c r="C16" s="265" t="s">
        <v>14318</v>
      </c>
      <c r="D16" s="183"/>
      <c r="E16" s="265" t="s">
        <v>14319</v>
      </c>
      <c r="F16" s="265"/>
      <c r="G16" s="183"/>
      <c r="H16" s="270">
        <v>623276370.59000003</v>
      </c>
      <c r="I16" s="270">
        <v>623276370.59000003</v>
      </c>
      <c r="J16" s="265" t="s">
        <v>14311</v>
      </c>
      <c r="K16" s="265" t="s">
        <v>14274</v>
      </c>
      <c r="L16" s="212" t="s">
        <v>53</v>
      </c>
    </row>
    <row r="17" spans="2:12" ht="28.5">
      <c r="B17" s="269" t="s">
        <v>14320</v>
      </c>
      <c r="C17" s="265" t="s">
        <v>14321</v>
      </c>
      <c r="D17" s="183"/>
      <c r="E17" s="265" t="s">
        <v>14322</v>
      </c>
      <c r="F17" s="265"/>
      <c r="G17" s="183"/>
      <c r="H17" s="270">
        <v>55630655</v>
      </c>
      <c r="I17" s="270">
        <v>86380794</v>
      </c>
      <c r="J17" s="265" t="s">
        <v>14311</v>
      </c>
      <c r="K17" s="265" t="s">
        <v>14274</v>
      </c>
      <c r="L17" s="212" t="s">
        <v>53</v>
      </c>
    </row>
    <row r="18" spans="2:12" ht="28.5">
      <c r="B18" s="269" t="s">
        <v>14323</v>
      </c>
      <c r="C18" s="265" t="s">
        <v>14324</v>
      </c>
      <c r="D18" s="183"/>
      <c r="E18" s="265" t="s">
        <v>14325</v>
      </c>
      <c r="F18" s="265"/>
      <c r="G18" s="183"/>
      <c r="H18" s="270">
        <v>41937717</v>
      </c>
      <c r="I18" s="270">
        <v>40743560</v>
      </c>
      <c r="J18" s="265" t="s">
        <v>14311</v>
      </c>
      <c r="K18" s="265" t="s">
        <v>14274</v>
      </c>
      <c r="L18" s="212" t="s">
        <v>53</v>
      </c>
    </row>
    <row r="19" spans="2:12" ht="28.5">
      <c r="B19" s="269" t="s">
        <v>14326</v>
      </c>
      <c r="C19" s="265" t="s">
        <v>14327</v>
      </c>
      <c r="D19" s="183"/>
      <c r="E19" s="265" t="s">
        <v>14328</v>
      </c>
      <c r="F19" s="265"/>
      <c r="G19" s="183"/>
      <c r="H19" s="270">
        <v>415090992</v>
      </c>
      <c r="I19" s="270">
        <v>414187104</v>
      </c>
      <c r="J19" s="265" t="s">
        <v>14311</v>
      </c>
      <c r="K19" s="265" t="s">
        <v>14274</v>
      </c>
      <c r="L19" s="212" t="s">
        <v>53</v>
      </c>
    </row>
    <row r="20" spans="2:12" ht="28.5">
      <c r="B20" s="269" t="s">
        <v>14329</v>
      </c>
      <c r="C20" s="265" t="s">
        <v>14330</v>
      </c>
      <c r="D20" s="183"/>
      <c r="E20" s="265" t="s">
        <v>14331</v>
      </c>
      <c r="F20" s="265"/>
      <c r="G20" s="183"/>
      <c r="H20" s="270">
        <v>79621080</v>
      </c>
      <c r="I20" s="270">
        <v>79621080</v>
      </c>
      <c r="J20" s="265" t="s">
        <v>14311</v>
      </c>
      <c r="K20" s="265" t="s">
        <v>14274</v>
      </c>
      <c r="L20" s="212" t="s">
        <v>53</v>
      </c>
    </row>
    <row r="21" spans="2:12" ht="28.5">
      <c r="B21" s="269" t="s">
        <v>14332</v>
      </c>
      <c r="C21" s="265" t="s">
        <v>14333</v>
      </c>
      <c r="D21" s="183"/>
      <c r="E21" s="265" t="s">
        <v>14334</v>
      </c>
      <c r="F21" s="265"/>
      <c r="G21" s="183"/>
      <c r="H21" s="270">
        <v>33057884</v>
      </c>
      <c r="I21" s="270">
        <v>32879254</v>
      </c>
      <c r="J21" s="265" t="s">
        <v>14311</v>
      </c>
      <c r="K21" s="265" t="s">
        <v>14274</v>
      </c>
      <c r="L21" s="212" t="s">
        <v>53</v>
      </c>
    </row>
    <row r="22" spans="2:12" ht="28.5">
      <c r="B22" s="269" t="s">
        <v>14335</v>
      </c>
      <c r="C22" s="265" t="s">
        <v>14336</v>
      </c>
      <c r="D22" s="183"/>
      <c r="E22" s="265" t="s">
        <v>14336</v>
      </c>
      <c r="F22" s="265"/>
      <c r="G22" s="183"/>
      <c r="H22" s="270">
        <v>119675000</v>
      </c>
      <c r="I22" s="270">
        <v>119675000</v>
      </c>
      <c r="J22" s="265" t="s">
        <v>14311</v>
      </c>
      <c r="K22" s="265" t="s">
        <v>14274</v>
      </c>
      <c r="L22" s="212" t="s">
        <v>53</v>
      </c>
    </row>
    <row r="23" spans="2:12" ht="28.5">
      <c r="B23" s="269" t="s">
        <v>14337</v>
      </c>
      <c r="C23" s="265" t="s">
        <v>14338</v>
      </c>
      <c r="D23" s="183"/>
      <c r="E23" s="265" t="e">
        <v>#N/A</v>
      </c>
      <c r="F23" s="265"/>
      <c r="G23" s="183"/>
      <c r="H23" s="270">
        <v>2192113892</v>
      </c>
      <c r="I23" s="270">
        <v>2188219132</v>
      </c>
      <c r="J23" s="265" t="s">
        <v>14311</v>
      </c>
      <c r="K23" s="265" t="s">
        <v>14274</v>
      </c>
      <c r="L23" s="212" t="s">
        <v>53</v>
      </c>
    </row>
    <row r="24" spans="2:12" ht="28.5">
      <c r="B24" s="269" t="s">
        <v>14339</v>
      </c>
      <c r="C24" s="265" t="s">
        <v>14340</v>
      </c>
      <c r="D24" s="183"/>
      <c r="E24" s="265" t="e">
        <v>#N/A</v>
      </c>
      <c r="F24" s="265"/>
      <c r="G24" s="183"/>
      <c r="H24" s="270">
        <v>31978130</v>
      </c>
      <c r="I24" s="270">
        <v>31978130</v>
      </c>
      <c r="J24" s="265" t="s">
        <v>14311</v>
      </c>
      <c r="K24" s="265" t="s">
        <v>14274</v>
      </c>
      <c r="L24" s="212" t="s">
        <v>53</v>
      </c>
    </row>
    <row r="25" spans="2:12" ht="28.5">
      <c r="B25" s="269" t="s">
        <v>14341</v>
      </c>
      <c r="C25" s="265" t="s">
        <v>14342</v>
      </c>
      <c r="D25" s="183"/>
      <c r="E25" s="265" t="s">
        <v>14343</v>
      </c>
      <c r="F25" s="265"/>
      <c r="G25" s="183"/>
      <c r="H25" s="270">
        <v>43151000</v>
      </c>
      <c r="I25" s="270">
        <v>43851500</v>
      </c>
      <c r="J25" s="265" t="s">
        <v>14311</v>
      </c>
      <c r="K25" s="265" t="s">
        <v>14274</v>
      </c>
      <c r="L25" s="212" t="s">
        <v>53</v>
      </c>
    </row>
    <row r="26" spans="2:12" ht="28.5">
      <c r="B26" s="269" t="s">
        <v>14344</v>
      </c>
      <c r="C26" s="265" t="s">
        <v>14345</v>
      </c>
      <c r="D26" s="183"/>
      <c r="E26" s="265" t="e">
        <v>#N/A</v>
      </c>
      <c r="F26" s="265"/>
      <c r="G26" s="183"/>
      <c r="H26" s="270">
        <v>60285625</v>
      </c>
      <c r="I26" s="270">
        <v>60285625</v>
      </c>
      <c r="J26" s="265" t="s">
        <v>14311</v>
      </c>
      <c r="K26" s="265" t="s">
        <v>14274</v>
      </c>
      <c r="L26" s="212" t="s">
        <v>53</v>
      </c>
    </row>
    <row r="27" spans="2:12" ht="28.5">
      <c r="B27" s="269" t="s">
        <v>486</v>
      </c>
      <c r="C27" s="265" t="s">
        <v>14346</v>
      </c>
      <c r="D27" s="183"/>
      <c r="E27" s="265" t="e">
        <v>#N/A</v>
      </c>
      <c r="F27" s="265"/>
      <c r="G27" s="183"/>
      <c r="H27" s="270">
        <v>148213869</v>
      </c>
      <c r="I27" s="270">
        <v>139208269</v>
      </c>
      <c r="J27" s="265" t="s">
        <v>14311</v>
      </c>
      <c r="K27" s="265" t="s">
        <v>14274</v>
      </c>
      <c r="L27" s="212" t="s">
        <v>53</v>
      </c>
    </row>
    <row r="28" spans="2:12" ht="28.5">
      <c r="B28" s="269" t="s">
        <v>14347</v>
      </c>
      <c r="C28" s="265" t="s">
        <v>14348</v>
      </c>
      <c r="D28" s="183"/>
      <c r="E28" s="265" t="s">
        <v>14349</v>
      </c>
      <c r="F28" s="265"/>
      <c r="G28" s="183"/>
      <c r="H28" s="270">
        <v>119880442</v>
      </c>
      <c r="I28" s="270">
        <v>121016042</v>
      </c>
      <c r="J28" s="265" t="s">
        <v>14311</v>
      </c>
      <c r="K28" s="265" t="s">
        <v>14274</v>
      </c>
      <c r="L28" s="212" t="s">
        <v>53</v>
      </c>
    </row>
    <row r="29" spans="2:12" ht="28.5">
      <c r="B29" s="269" t="s">
        <v>14350</v>
      </c>
      <c r="C29" s="265" t="s">
        <v>14351</v>
      </c>
      <c r="D29" s="183"/>
      <c r="E29" s="265" t="s">
        <v>14352</v>
      </c>
      <c r="F29" s="265"/>
      <c r="G29" s="183"/>
      <c r="H29" s="270">
        <v>31064323</v>
      </c>
      <c r="I29" s="270">
        <v>31364323</v>
      </c>
      <c r="J29" s="265" t="s">
        <v>14311</v>
      </c>
      <c r="K29" s="265" t="s">
        <v>14274</v>
      </c>
      <c r="L29" s="212" t="s">
        <v>53</v>
      </c>
    </row>
    <row r="30" spans="2:12" ht="28.5">
      <c r="B30" s="269" t="s">
        <v>14353</v>
      </c>
      <c r="C30" s="265" t="s">
        <v>14354</v>
      </c>
      <c r="D30" s="183"/>
      <c r="E30" s="265" t="s">
        <v>14355</v>
      </c>
      <c r="F30" s="265"/>
      <c r="G30" s="183"/>
      <c r="H30" s="270">
        <v>31464000</v>
      </c>
      <c r="I30" s="270">
        <v>31464000</v>
      </c>
      <c r="J30" s="265" t="s">
        <v>14311</v>
      </c>
      <c r="K30" s="265" t="s">
        <v>14274</v>
      </c>
      <c r="L30" s="212" t="s">
        <v>53</v>
      </c>
    </row>
    <row r="31" spans="2:12" ht="28.5">
      <c r="B31" s="269" t="s">
        <v>506</v>
      </c>
      <c r="C31" s="265" t="s">
        <v>14356</v>
      </c>
      <c r="D31" s="183"/>
      <c r="E31" s="265" t="s">
        <v>14343</v>
      </c>
      <c r="F31" s="265"/>
      <c r="G31" s="183"/>
      <c r="H31" s="270">
        <v>123582499</v>
      </c>
      <c r="I31" s="270">
        <v>97800414</v>
      </c>
      <c r="J31" s="265" t="s">
        <v>14311</v>
      </c>
      <c r="K31" s="265" t="s">
        <v>14274</v>
      </c>
      <c r="L31" s="212" t="s">
        <v>53</v>
      </c>
    </row>
    <row r="32" spans="2:12" ht="28.5">
      <c r="B32" s="269" t="s">
        <v>14357</v>
      </c>
      <c r="C32" s="265" t="s">
        <v>14358</v>
      </c>
      <c r="D32" s="183"/>
      <c r="E32" s="265" t="s">
        <v>14359</v>
      </c>
      <c r="F32" s="265"/>
      <c r="G32" s="183"/>
      <c r="H32" s="270">
        <v>902889944</v>
      </c>
      <c r="I32" s="270">
        <v>902889944</v>
      </c>
      <c r="J32" s="265" t="s">
        <v>14311</v>
      </c>
      <c r="K32" s="265" t="s">
        <v>14274</v>
      </c>
      <c r="L32" s="212" t="s">
        <v>53</v>
      </c>
    </row>
    <row r="33" spans="2:12" ht="28.5">
      <c r="B33" s="269" t="s">
        <v>611</v>
      </c>
      <c r="C33" s="265" t="s">
        <v>14360</v>
      </c>
      <c r="D33" s="183"/>
      <c r="E33" s="265" t="s">
        <v>14319</v>
      </c>
      <c r="F33" s="265"/>
      <c r="G33" s="183"/>
      <c r="H33" s="270">
        <v>9652255414</v>
      </c>
      <c r="I33" s="270">
        <v>9502298816.75</v>
      </c>
      <c r="J33" s="265" t="s">
        <v>14311</v>
      </c>
      <c r="K33" s="265" t="s">
        <v>14274</v>
      </c>
      <c r="L33" s="212" t="s">
        <v>53</v>
      </c>
    </row>
    <row r="34" spans="2:12" ht="28.5">
      <c r="B34" s="269" t="s">
        <v>14361</v>
      </c>
      <c r="C34" s="265" t="s">
        <v>14362</v>
      </c>
      <c r="D34" s="183"/>
      <c r="E34" s="265" t="s">
        <v>14363</v>
      </c>
      <c r="F34" s="265"/>
      <c r="G34" s="183"/>
      <c r="H34" s="270">
        <v>29723155</v>
      </c>
      <c r="I34" s="270">
        <v>27201969</v>
      </c>
      <c r="J34" s="265" t="s">
        <v>14311</v>
      </c>
      <c r="K34" s="265" t="s">
        <v>14274</v>
      </c>
      <c r="L34" s="212" t="s">
        <v>53</v>
      </c>
    </row>
    <row r="35" spans="2:12" ht="28.5">
      <c r="B35" s="269" t="s">
        <v>14364</v>
      </c>
      <c r="C35" s="265" t="s">
        <v>14365</v>
      </c>
      <c r="D35" s="183"/>
      <c r="E35" s="265" t="s">
        <v>14366</v>
      </c>
      <c r="F35" s="265"/>
      <c r="G35" s="183"/>
      <c r="H35" s="270">
        <v>705601652</v>
      </c>
      <c r="I35" s="270">
        <v>674894073</v>
      </c>
      <c r="J35" s="265" t="s">
        <v>14311</v>
      </c>
      <c r="K35" s="265" t="s">
        <v>14274</v>
      </c>
      <c r="L35" s="212" t="s">
        <v>53</v>
      </c>
    </row>
    <row r="36" spans="2:12" ht="28.5">
      <c r="B36" s="269" t="s">
        <v>494</v>
      </c>
      <c r="C36" s="265" t="s">
        <v>14367</v>
      </c>
      <c r="D36" s="183"/>
      <c r="E36" s="265" t="s">
        <v>14368</v>
      </c>
      <c r="F36" s="265"/>
      <c r="G36" s="183"/>
      <c r="H36" s="270">
        <v>177387011</v>
      </c>
      <c r="I36" s="270">
        <v>177387011</v>
      </c>
      <c r="J36" s="265" t="s">
        <v>14311</v>
      </c>
      <c r="K36" s="265" t="s">
        <v>14274</v>
      </c>
      <c r="L36" s="212" t="s">
        <v>53</v>
      </c>
    </row>
    <row r="37" spans="2:12" ht="28.5">
      <c r="B37" s="269" t="s">
        <v>14369</v>
      </c>
      <c r="C37" s="265" t="s">
        <v>14370</v>
      </c>
      <c r="D37" s="183"/>
      <c r="E37" s="265" t="s">
        <v>14371</v>
      </c>
      <c r="F37" s="265"/>
      <c r="G37" s="183"/>
      <c r="H37" s="270">
        <v>38500000</v>
      </c>
      <c r="I37" s="270">
        <v>38500000</v>
      </c>
      <c r="J37" s="265" t="s">
        <v>14311</v>
      </c>
      <c r="K37" s="265" t="s">
        <v>14274</v>
      </c>
      <c r="L37" s="212" t="s">
        <v>53</v>
      </c>
    </row>
    <row r="38" spans="2:12" ht="28.5">
      <c r="B38" s="269" t="s">
        <v>14372</v>
      </c>
      <c r="C38" s="265" t="s">
        <v>14373</v>
      </c>
      <c r="D38" s="183"/>
      <c r="E38" s="265" t="s">
        <v>14374</v>
      </c>
      <c r="F38" s="265"/>
      <c r="G38" s="183"/>
      <c r="H38" s="270">
        <v>188662675</v>
      </c>
      <c r="I38" s="270">
        <v>188812511</v>
      </c>
      <c r="J38" s="265" t="s">
        <v>14311</v>
      </c>
      <c r="K38" s="265" t="s">
        <v>14274</v>
      </c>
      <c r="L38" s="212" t="s">
        <v>53</v>
      </c>
    </row>
    <row r="39" spans="2:12" ht="28.5">
      <c r="B39" s="269" t="s">
        <v>14375</v>
      </c>
      <c r="C39" s="265" t="s">
        <v>14376</v>
      </c>
      <c r="D39" s="183"/>
      <c r="E39" s="265" t="s">
        <v>14377</v>
      </c>
      <c r="F39" s="265"/>
      <c r="G39" s="183"/>
      <c r="H39" s="270">
        <v>297293988</v>
      </c>
      <c r="I39" s="270">
        <v>297293988</v>
      </c>
      <c r="J39" s="265" t="s">
        <v>14311</v>
      </c>
      <c r="K39" s="265" t="s">
        <v>14274</v>
      </c>
      <c r="L39" s="212" t="s">
        <v>53</v>
      </c>
    </row>
    <row r="40" spans="2:12" ht="28.5">
      <c r="B40" s="269" t="s">
        <v>14378</v>
      </c>
      <c r="C40" s="265" t="s">
        <v>14379</v>
      </c>
      <c r="D40" s="183"/>
      <c r="E40" s="265" t="s">
        <v>14380</v>
      </c>
      <c r="F40" s="265"/>
      <c r="G40" s="183"/>
      <c r="H40" s="270">
        <v>5854523348.9899998</v>
      </c>
      <c r="I40" s="270">
        <v>5854523348.9899998</v>
      </c>
      <c r="J40" s="265" t="s">
        <v>14311</v>
      </c>
      <c r="K40" s="265" t="s">
        <v>14274</v>
      </c>
      <c r="L40" s="212" t="s">
        <v>53</v>
      </c>
    </row>
    <row r="41" spans="2:12" ht="42.75">
      <c r="B41" s="269" t="s">
        <v>645</v>
      </c>
      <c r="C41" s="265" t="s">
        <v>14381</v>
      </c>
      <c r="D41" s="183"/>
      <c r="E41" s="265" t="s">
        <v>14382</v>
      </c>
      <c r="F41" s="265"/>
      <c r="G41" s="183"/>
      <c r="H41" s="270">
        <v>170013162</v>
      </c>
      <c r="I41" s="270">
        <v>170546816</v>
      </c>
      <c r="J41" s="265" t="s">
        <v>14311</v>
      </c>
      <c r="K41" s="265" t="s">
        <v>14274</v>
      </c>
      <c r="L41" s="212" t="s">
        <v>53</v>
      </c>
    </row>
    <row r="42" spans="2:12" ht="28.5">
      <c r="B42" s="269" t="s">
        <v>480</v>
      </c>
      <c r="C42" s="265" t="s">
        <v>14383</v>
      </c>
      <c r="D42" s="183"/>
      <c r="E42" s="265" t="s">
        <v>14384</v>
      </c>
      <c r="F42" s="265"/>
      <c r="G42" s="183"/>
      <c r="H42" s="270">
        <v>4847442312</v>
      </c>
      <c r="I42" s="270">
        <v>4848739197</v>
      </c>
      <c r="J42" s="265" t="s">
        <v>14311</v>
      </c>
      <c r="K42" s="265" t="s">
        <v>14274</v>
      </c>
      <c r="L42" s="212" t="s">
        <v>53</v>
      </c>
    </row>
    <row r="43" spans="2:12" ht="28.5">
      <c r="B43" s="269" t="s">
        <v>14385</v>
      </c>
      <c r="C43" s="265" t="s">
        <v>14386</v>
      </c>
      <c r="D43" s="183"/>
      <c r="E43" s="265" t="s">
        <v>14377</v>
      </c>
      <c r="F43" s="265"/>
      <c r="G43" s="183"/>
      <c r="H43" s="270">
        <v>102735646</v>
      </c>
      <c r="I43" s="270">
        <v>102735646</v>
      </c>
      <c r="J43" s="265" t="s">
        <v>14311</v>
      </c>
      <c r="K43" s="265" t="s">
        <v>14274</v>
      </c>
      <c r="L43" s="212" t="s">
        <v>53</v>
      </c>
    </row>
    <row r="44" spans="2:12" ht="28.5">
      <c r="B44" s="269" t="s">
        <v>14387</v>
      </c>
      <c r="C44" s="265" t="s">
        <v>14388</v>
      </c>
      <c r="D44" s="183"/>
      <c r="E44" s="265" t="s">
        <v>14389</v>
      </c>
      <c r="F44" s="265"/>
      <c r="G44" s="183"/>
      <c r="H44" s="270">
        <v>559112657.70000005</v>
      </c>
      <c r="I44" s="270">
        <v>559112657.70000005</v>
      </c>
      <c r="J44" s="265" t="s">
        <v>14311</v>
      </c>
      <c r="K44" s="265" t="s">
        <v>14274</v>
      </c>
      <c r="L44" s="212" t="s">
        <v>53</v>
      </c>
    </row>
    <row r="45" spans="2:12" ht="28.5">
      <c r="B45" s="269" t="s">
        <v>14390</v>
      </c>
      <c r="C45" s="265" t="s">
        <v>14391</v>
      </c>
      <c r="D45" s="183"/>
      <c r="E45" s="265" t="s">
        <v>14392</v>
      </c>
      <c r="F45" s="265"/>
      <c r="G45" s="183"/>
      <c r="H45" s="270">
        <v>85704761</v>
      </c>
      <c r="I45" s="270">
        <v>85704761</v>
      </c>
      <c r="J45" s="265" t="s">
        <v>14311</v>
      </c>
      <c r="K45" s="265" t="s">
        <v>14274</v>
      </c>
      <c r="L45" s="212" t="s">
        <v>53</v>
      </c>
    </row>
    <row r="46" spans="2:12" ht="28.5">
      <c r="B46" s="269" t="s">
        <v>14393</v>
      </c>
      <c r="C46" s="265" t="s">
        <v>14394</v>
      </c>
      <c r="D46" s="183"/>
      <c r="E46" s="265" t="s">
        <v>14395</v>
      </c>
      <c r="F46" s="265"/>
      <c r="G46" s="183"/>
      <c r="H46" s="270">
        <v>132313382</v>
      </c>
      <c r="I46" s="270">
        <v>132313382</v>
      </c>
      <c r="J46" s="265" t="s">
        <v>14311</v>
      </c>
      <c r="K46" s="265" t="s">
        <v>14274</v>
      </c>
      <c r="L46" s="212" t="s">
        <v>53</v>
      </c>
    </row>
    <row r="47" spans="2:12" ht="28.5">
      <c r="B47" s="271">
        <v>0</v>
      </c>
      <c r="C47" s="265" t="s">
        <v>14396</v>
      </c>
      <c r="D47" s="265"/>
      <c r="E47" s="183"/>
      <c r="F47" s="265" t="s">
        <v>14397</v>
      </c>
      <c r="G47" s="183"/>
      <c r="H47" s="270">
        <v>45349247</v>
      </c>
      <c r="I47" s="270"/>
      <c r="J47" s="265"/>
      <c r="K47" s="265" t="s">
        <v>14274</v>
      </c>
      <c r="L47" s="212" t="s">
        <v>819</v>
      </c>
    </row>
    <row r="48" spans="2:12" ht="57">
      <c r="B48" s="271" t="s">
        <v>649</v>
      </c>
      <c r="C48" s="265" t="s">
        <v>14398</v>
      </c>
      <c r="D48" s="265"/>
      <c r="E48" s="183"/>
      <c r="F48" s="265" t="s">
        <v>14399</v>
      </c>
      <c r="G48" s="183"/>
      <c r="H48" s="270">
        <v>316686774</v>
      </c>
      <c r="I48" s="270"/>
      <c r="J48" s="265"/>
      <c r="K48" s="265" t="s">
        <v>14274</v>
      </c>
      <c r="L48" s="212" t="s">
        <v>819</v>
      </c>
    </row>
    <row r="49" spans="2:12" ht="57">
      <c r="B49" s="269" t="s">
        <v>571</v>
      </c>
      <c r="C49" s="265" t="s">
        <v>14400</v>
      </c>
      <c r="D49" s="265"/>
      <c r="E49" s="183"/>
      <c r="F49" s="265" t="s">
        <v>14401</v>
      </c>
      <c r="G49" s="183"/>
      <c r="H49" s="270">
        <v>40071235</v>
      </c>
      <c r="I49" s="270"/>
      <c r="J49" s="265"/>
      <c r="K49" s="265" t="s">
        <v>14274</v>
      </c>
      <c r="L49" s="212" t="s">
        <v>819</v>
      </c>
    </row>
    <row r="50" spans="2:12" ht="42.75">
      <c r="B50" s="271" t="s">
        <v>14402</v>
      </c>
      <c r="C50" s="265" t="s">
        <v>14403</v>
      </c>
      <c r="D50" s="265"/>
      <c r="E50" s="183"/>
      <c r="F50" s="265" t="s">
        <v>14404</v>
      </c>
      <c r="G50" s="183"/>
      <c r="H50" s="270">
        <v>3879292755</v>
      </c>
      <c r="I50" s="270"/>
      <c r="J50" s="265"/>
      <c r="K50" s="265" t="s">
        <v>14274</v>
      </c>
      <c r="L50" s="212" t="s">
        <v>819</v>
      </c>
    </row>
    <row r="51" spans="2:12" ht="28.5">
      <c r="B51" s="271" t="s">
        <v>613</v>
      </c>
      <c r="C51" s="265" t="s">
        <v>14405</v>
      </c>
      <c r="D51" s="265"/>
      <c r="E51" s="183"/>
      <c r="F51" s="265" t="s">
        <v>14397</v>
      </c>
      <c r="G51" s="183"/>
      <c r="H51" s="270">
        <v>7241005335</v>
      </c>
      <c r="I51" s="270"/>
      <c r="J51" s="265"/>
      <c r="K51" s="265" t="s">
        <v>14274</v>
      </c>
      <c r="L51" s="212" t="s">
        <v>819</v>
      </c>
    </row>
    <row r="52" spans="2:12" ht="28.5">
      <c r="B52" s="271" t="s">
        <v>14406</v>
      </c>
      <c r="C52" s="265" t="s">
        <v>14407</v>
      </c>
      <c r="D52" s="265"/>
      <c r="E52" s="183"/>
      <c r="F52" s="265" t="s">
        <v>14408</v>
      </c>
      <c r="G52" s="183"/>
      <c r="H52" s="270">
        <v>5835000</v>
      </c>
      <c r="I52" s="270"/>
      <c r="J52" s="265"/>
      <c r="K52" s="265" t="s">
        <v>14274</v>
      </c>
      <c r="L52" s="212" t="s">
        <v>819</v>
      </c>
    </row>
    <row r="53" spans="2:12" ht="42.75">
      <c r="B53" s="271" t="s">
        <v>14409</v>
      </c>
      <c r="C53" s="265" t="s">
        <v>14410</v>
      </c>
      <c r="D53" s="265"/>
      <c r="E53" s="183"/>
      <c r="F53" s="265" t="s">
        <v>14411</v>
      </c>
      <c r="G53" s="183"/>
      <c r="H53" s="270">
        <v>127797963</v>
      </c>
      <c r="I53" s="270"/>
      <c r="J53" s="265"/>
      <c r="K53" s="265" t="s">
        <v>14274</v>
      </c>
      <c r="L53" s="212" t="s">
        <v>819</v>
      </c>
    </row>
    <row r="54" spans="2:12" ht="28.5">
      <c r="B54" s="269" t="s">
        <v>14412</v>
      </c>
      <c r="C54" s="265" t="s">
        <v>14413</v>
      </c>
      <c r="D54" s="265"/>
      <c r="E54" s="183"/>
      <c r="F54" s="265" t="s">
        <v>14414</v>
      </c>
      <c r="G54" s="183"/>
      <c r="H54" s="270">
        <v>3067292</v>
      </c>
      <c r="I54" s="270"/>
      <c r="J54" s="265"/>
      <c r="K54" s="265" t="s">
        <v>14274</v>
      </c>
      <c r="L54" s="212" t="s">
        <v>819</v>
      </c>
    </row>
    <row r="55" spans="2:12" ht="71.25">
      <c r="B55" s="271" t="s">
        <v>521</v>
      </c>
      <c r="C55" s="265" t="s">
        <v>14415</v>
      </c>
      <c r="D55" s="265"/>
      <c r="E55" s="183"/>
      <c r="F55" s="265" t="s">
        <v>14416</v>
      </c>
      <c r="G55" s="183"/>
      <c r="H55" s="270">
        <v>7393703</v>
      </c>
      <c r="I55" s="270"/>
      <c r="J55" s="265"/>
      <c r="K55" s="265" t="s">
        <v>14274</v>
      </c>
      <c r="L55" s="212" t="s">
        <v>819</v>
      </c>
    </row>
    <row r="56" spans="2:12" ht="71.25">
      <c r="B56" s="269" t="s">
        <v>14417</v>
      </c>
      <c r="C56" s="265" t="s">
        <v>14418</v>
      </c>
      <c r="D56" s="265"/>
      <c r="E56" s="183"/>
      <c r="F56" s="265" t="s">
        <v>14416</v>
      </c>
      <c r="G56" s="183"/>
      <c r="H56" s="270">
        <v>3326259009</v>
      </c>
      <c r="I56" s="270"/>
      <c r="J56" s="265"/>
      <c r="K56" s="265" t="s">
        <v>14274</v>
      </c>
      <c r="L56" s="212" t="s">
        <v>819</v>
      </c>
    </row>
    <row r="57" spans="2:12" ht="71.25">
      <c r="B57" s="269" t="s">
        <v>14419</v>
      </c>
      <c r="C57" s="265" t="s">
        <v>14420</v>
      </c>
      <c r="D57" s="265"/>
      <c r="E57" s="183"/>
      <c r="F57" s="265" t="s">
        <v>14416</v>
      </c>
      <c r="G57" s="183"/>
      <c r="H57" s="270">
        <v>2353600</v>
      </c>
      <c r="I57" s="270"/>
      <c r="J57" s="265"/>
      <c r="K57" s="265" t="s">
        <v>14274</v>
      </c>
      <c r="L57" s="212" t="s">
        <v>819</v>
      </c>
    </row>
    <row r="58" spans="2:12" ht="71.25">
      <c r="B58" s="271" t="s">
        <v>14421</v>
      </c>
      <c r="C58" s="265" t="s">
        <v>14422</v>
      </c>
      <c r="D58" s="265"/>
      <c r="E58" s="183"/>
      <c r="F58" s="265" t="s">
        <v>14416</v>
      </c>
      <c r="G58" s="183"/>
      <c r="H58" s="270">
        <v>21715168</v>
      </c>
      <c r="I58" s="270"/>
      <c r="J58" s="265"/>
      <c r="K58" s="265" t="s">
        <v>14274</v>
      </c>
      <c r="L58" s="212" t="s">
        <v>819</v>
      </c>
    </row>
    <row r="59" spans="2:12" ht="28.5">
      <c r="B59" s="271" t="s">
        <v>14423</v>
      </c>
      <c r="C59" s="265" t="s">
        <v>14424</v>
      </c>
      <c r="D59" s="265"/>
      <c r="E59" s="183"/>
      <c r="F59" s="265" t="s">
        <v>14425</v>
      </c>
      <c r="G59" s="183"/>
      <c r="H59" s="270">
        <v>7224467</v>
      </c>
      <c r="I59" s="270"/>
      <c r="J59" s="265"/>
      <c r="K59" s="265" t="s">
        <v>14274</v>
      </c>
      <c r="L59" s="212" t="s">
        <v>819</v>
      </c>
    </row>
    <row r="60" spans="2:12" ht="28.5">
      <c r="B60" s="271" t="s">
        <v>14357</v>
      </c>
      <c r="C60" s="265" t="s">
        <v>14426</v>
      </c>
      <c r="D60" s="265"/>
      <c r="E60" s="183"/>
      <c r="F60" s="265" t="s">
        <v>14414</v>
      </c>
      <c r="G60" s="183"/>
      <c r="H60" s="270">
        <v>100963318</v>
      </c>
      <c r="I60" s="270"/>
      <c r="J60" s="265"/>
      <c r="K60" s="265" t="s">
        <v>14274</v>
      </c>
      <c r="L60" s="212" t="s">
        <v>819</v>
      </c>
    </row>
    <row r="61" spans="2:12" ht="57">
      <c r="B61" s="271" t="s">
        <v>611</v>
      </c>
      <c r="C61" s="265" t="s">
        <v>14427</v>
      </c>
      <c r="D61" s="265"/>
      <c r="E61" s="183"/>
      <c r="F61" s="265" t="s">
        <v>14399</v>
      </c>
      <c r="G61" s="183"/>
      <c r="H61" s="270">
        <v>1876173548</v>
      </c>
      <c r="I61" s="270"/>
      <c r="J61" s="265"/>
      <c r="K61" s="265" t="s">
        <v>14274</v>
      </c>
      <c r="L61" s="212" t="s">
        <v>819</v>
      </c>
    </row>
    <row r="62" spans="2:12" ht="57">
      <c r="B62" s="269" t="s">
        <v>494</v>
      </c>
      <c r="C62" s="265" t="s">
        <v>14367</v>
      </c>
      <c r="D62" s="265"/>
      <c r="E62" s="183"/>
      <c r="F62" s="265" t="s">
        <v>14428</v>
      </c>
      <c r="G62" s="183"/>
      <c r="H62" s="270">
        <v>27944741</v>
      </c>
      <c r="I62" s="270"/>
      <c r="J62" s="265"/>
      <c r="K62" s="265" t="s">
        <v>14274</v>
      </c>
      <c r="L62" s="212" t="s">
        <v>819</v>
      </c>
    </row>
    <row r="63" spans="2:12" ht="42.75">
      <c r="B63" s="271" t="s">
        <v>14429</v>
      </c>
      <c r="C63" s="265" t="s">
        <v>14391</v>
      </c>
      <c r="D63" s="265"/>
      <c r="E63" s="183"/>
      <c r="F63" s="265" t="s">
        <v>14430</v>
      </c>
      <c r="G63" s="183"/>
      <c r="H63" s="270">
        <v>670391236</v>
      </c>
      <c r="I63" s="270"/>
      <c r="J63" s="265"/>
      <c r="K63" s="265" t="s">
        <v>14274</v>
      </c>
      <c r="L63" s="212" t="s">
        <v>819</v>
      </c>
    </row>
    <row r="64" spans="2:12" ht="42.75">
      <c r="B64" s="269" t="s">
        <v>569</v>
      </c>
      <c r="C64" s="265" t="s">
        <v>14431</v>
      </c>
      <c r="D64" s="265"/>
      <c r="E64" s="183"/>
      <c r="F64" s="265" t="s">
        <v>14432</v>
      </c>
      <c r="G64" s="183"/>
      <c r="H64" s="270">
        <v>1233637948</v>
      </c>
      <c r="I64" s="270"/>
      <c r="J64" s="265"/>
      <c r="K64" s="265" t="s">
        <v>14274</v>
      </c>
      <c r="L64" s="212" t="s">
        <v>819</v>
      </c>
    </row>
    <row r="65" spans="2:12" ht="28.5">
      <c r="B65" s="269" t="s">
        <v>563</v>
      </c>
      <c r="C65" s="265" t="s">
        <v>14433</v>
      </c>
      <c r="D65" s="265"/>
      <c r="E65" s="183"/>
      <c r="F65" s="265" t="s">
        <v>14434</v>
      </c>
      <c r="G65" s="183"/>
      <c r="H65" s="270">
        <v>12457594</v>
      </c>
      <c r="I65" s="270"/>
      <c r="J65" s="265"/>
      <c r="K65" s="265" t="s">
        <v>14274</v>
      </c>
      <c r="L65" s="212" t="s">
        <v>819</v>
      </c>
    </row>
    <row r="66" spans="2:12" ht="71.25">
      <c r="B66" s="271" t="s">
        <v>598</v>
      </c>
      <c r="C66" s="265" t="s">
        <v>14435</v>
      </c>
      <c r="D66" s="265"/>
      <c r="E66" s="183"/>
      <c r="F66" s="265" t="s">
        <v>14416</v>
      </c>
      <c r="G66" s="183"/>
      <c r="H66" s="270">
        <v>5697400532</v>
      </c>
      <c r="I66" s="270"/>
      <c r="J66" s="265"/>
      <c r="K66" s="265" t="s">
        <v>14274</v>
      </c>
      <c r="L66" s="212" t="s">
        <v>819</v>
      </c>
    </row>
    <row r="67" spans="2:12" ht="28.5">
      <c r="B67" s="271" t="s">
        <v>598</v>
      </c>
      <c r="C67" s="227" t="s">
        <v>14435</v>
      </c>
      <c r="D67" s="227"/>
      <c r="E67" s="183"/>
      <c r="F67" s="183" t="s">
        <v>14436</v>
      </c>
      <c r="G67" s="272"/>
      <c r="H67" s="270" t="s">
        <v>14437</v>
      </c>
      <c r="I67" s="270"/>
      <c r="J67" s="265"/>
      <c r="K67" s="265" t="s">
        <v>14274</v>
      </c>
      <c r="L67" s="212" t="s">
        <v>819</v>
      </c>
    </row>
    <row r="68" spans="2:12" ht="28.5">
      <c r="B68" s="269" t="s">
        <v>649</v>
      </c>
      <c r="C68" s="265" t="s">
        <v>14438</v>
      </c>
      <c r="D68" s="265" t="s">
        <v>697</v>
      </c>
      <c r="E68" s="183" t="s">
        <v>14328</v>
      </c>
      <c r="F68" s="265" t="s">
        <v>14439</v>
      </c>
      <c r="G68" s="183"/>
      <c r="H68" s="270">
        <v>56702387</v>
      </c>
      <c r="I68" s="270">
        <v>56702387</v>
      </c>
      <c r="J68" s="265" t="s">
        <v>1229</v>
      </c>
      <c r="K68" s="265" t="s">
        <v>14274</v>
      </c>
      <c r="L68" s="212" t="s">
        <v>55</v>
      </c>
    </row>
    <row r="69" spans="2:12" ht="57">
      <c r="B69" s="269" t="s">
        <v>14402</v>
      </c>
      <c r="C69" s="265" t="s">
        <v>14440</v>
      </c>
      <c r="D69" s="265" t="s">
        <v>697</v>
      </c>
      <c r="E69" s="183" t="s">
        <v>14441</v>
      </c>
      <c r="F69" s="265" t="s">
        <v>14442</v>
      </c>
      <c r="G69" s="183"/>
      <c r="H69" s="270">
        <v>153027172</v>
      </c>
      <c r="I69" s="270">
        <v>153027172</v>
      </c>
      <c r="J69" s="265" t="s">
        <v>964</v>
      </c>
      <c r="K69" s="265" t="s">
        <v>14274</v>
      </c>
      <c r="L69" s="212" t="s">
        <v>55</v>
      </c>
    </row>
    <row r="70" spans="2:12" ht="42.75">
      <c r="B70" s="271" t="s">
        <v>437</v>
      </c>
      <c r="C70" s="265" t="s">
        <v>536</v>
      </c>
      <c r="D70" s="265" t="s">
        <v>697</v>
      </c>
      <c r="E70" s="183" t="s">
        <v>14443</v>
      </c>
      <c r="F70" s="265" t="s">
        <v>14442</v>
      </c>
      <c r="G70" s="183"/>
      <c r="H70" s="270">
        <v>37231217</v>
      </c>
      <c r="I70" s="270">
        <v>37231217</v>
      </c>
      <c r="J70" s="265" t="s">
        <v>964</v>
      </c>
      <c r="K70" s="265" t="s">
        <v>14274</v>
      </c>
      <c r="L70" s="212" t="s">
        <v>55</v>
      </c>
    </row>
    <row r="71" spans="2:12" ht="71.25">
      <c r="B71" s="269" t="s">
        <v>668</v>
      </c>
      <c r="C71" s="265" t="s">
        <v>669</v>
      </c>
      <c r="D71" s="265" t="s">
        <v>697</v>
      </c>
      <c r="E71" s="183" t="s">
        <v>14444</v>
      </c>
      <c r="F71" s="265" t="s">
        <v>14445</v>
      </c>
      <c r="G71" s="183"/>
      <c r="H71" s="270">
        <v>55790918</v>
      </c>
      <c r="I71" s="270">
        <v>55790918</v>
      </c>
      <c r="J71" s="265" t="s">
        <v>964</v>
      </c>
      <c r="K71" s="265" t="s">
        <v>14274</v>
      </c>
      <c r="L71" s="212" t="s">
        <v>55</v>
      </c>
    </row>
    <row r="72" spans="2:12" ht="28.5">
      <c r="B72" s="269" t="s">
        <v>533</v>
      </c>
      <c r="C72" s="265" t="s">
        <v>573</v>
      </c>
      <c r="D72" s="265" t="s">
        <v>697</v>
      </c>
      <c r="E72" s="183" t="s">
        <v>14446</v>
      </c>
      <c r="F72" s="265" t="s">
        <v>14442</v>
      </c>
      <c r="G72" s="183"/>
      <c r="H72" s="270">
        <v>104133816</v>
      </c>
      <c r="I72" s="270">
        <v>104133816</v>
      </c>
      <c r="J72" s="265" t="s">
        <v>964</v>
      </c>
      <c r="K72" s="265" t="s">
        <v>14274</v>
      </c>
      <c r="L72" s="212" t="s">
        <v>55</v>
      </c>
    </row>
    <row r="73" spans="2:12" ht="42.75">
      <c r="B73" s="269" t="s">
        <v>14353</v>
      </c>
      <c r="C73" s="265" t="s">
        <v>14447</v>
      </c>
      <c r="D73" s="265" t="s">
        <v>697</v>
      </c>
      <c r="E73" s="183" t="s">
        <v>14448</v>
      </c>
      <c r="F73" s="265" t="s">
        <v>14439</v>
      </c>
      <c r="G73" s="183"/>
      <c r="H73" s="270">
        <v>39959614</v>
      </c>
      <c r="I73" s="270">
        <v>39959614</v>
      </c>
      <c r="J73" s="265" t="s">
        <v>1229</v>
      </c>
      <c r="K73" s="265" t="s">
        <v>14274</v>
      </c>
      <c r="L73" s="212" t="s">
        <v>55</v>
      </c>
    </row>
    <row r="74" spans="2:12" ht="42.75">
      <c r="B74" s="269" t="s">
        <v>477</v>
      </c>
      <c r="C74" s="265" t="s">
        <v>478</v>
      </c>
      <c r="D74" s="265" t="s">
        <v>694</v>
      </c>
      <c r="E74" s="183" t="s">
        <v>14449</v>
      </c>
      <c r="F74" s="265" t="s">
        <v>14450</v>
      </c>
      <c r="G74" s="183"/>
      <c r="H74" s="270">
        <v>32100000</v>
      </c>
      <c r="I74" s="270">
        <v>32100000</v>
      </c>
      <c r="J74" s="265" t="s">
        <v>964</v>
      </c>
      <c r="K74" s="265" t="s">
        <v>14274</v>
      </c>
      <c r="L74" s="212" t="s">
        <v>55</v>
      </c>
    </row>
    <row r="75" spans="2:12" ht="28.5">
      <c r="B75" s="271" t="s">
        <v>649</v>
      </c>
      <c r="C75" s="265" t="s">
        <v>14398</v>
      </c>
      <c r="D75" s="265" t="s">
        <v>697</v>
      </c>
      <c r="E75" s="183" t="s">
        <v>1229</v>
      </c>
      <c r="F75" s="265"/>
      <c r="G75" s="183">
        <v>22</v>
      </c>
      <c r="H75" s="270">
        <v>615732310</v>
      </c>
      <c r="I75" s="213">
        <v>615732310</v>
      </c>
      <c r="J75" s="267" t="s">
        <v>14451</v>
      </c>
      <c r="K75" s="265" t="s">
        <v>14274</v>
      </c>
      <c r="L75" s="212" t="s">
        <v>57</v>
      </c>
    </row>
    <row r="76" spans="2:12" ht="28.5">
      <c r="B76" s="271" t="s">
        <v>14452</v>
      </c>
      <c r="C76" s="265" t="s">
        <v>14453</v>
      </c>
      <c r="D76" s="265" t="s">
        <v>697</v>
      </c>
      <c r="E76" s="273" t="s">
        <v>14454</v>
      </c>
      <c r="F76" s="265"/>
      <c r="G76" s="183">
        <v>4</v>
      </c>
      <c r="H76" s="270">
        <v>66150930</v>
      </c>
      <c r="I76" s="213">
        <v>66150930</v>
      </c>
      <c r="J76" s="267" t="s">
        <v>14451</v>
      </c>
      <c r="K76" s="265" t="s">
        <v>14274</v>
      </c>
      <c r="L76" s="212" t="s">
        <v>57</v>
      </c>
    </row>
    <row r="77" spans="2:12" ht="28.5">
      <c r="B77" s="271" t="s">
        <v>613</v>
      </c>
      <c r="C77" s="265" t="s">
        <v>14405</v>
      </c>
      <c r="D77" s="265" t="s">
        <v>697</v>
      </c>
      <c r="E77" s="273" t="s">
        <v>14455</v>
      </c>
      <c r="F77" s="265"/>
      <c r="G77" s="183">
        <v>6</v>
      </c>
      <c r="H77" s="270">
        <v>613096999</v>
      </c>
      <c r="I77" s="213">
        <v>613096999</v>
      </c>
      <c r="J77" s="267" t="s">
        <v>14451</v>
      </c>
      <c r="K77" s="265" t="s">
        <v>14274</v>
      </c>
      <c r="L77" s="212" t="s">
        <v>57</v>
      </c>
    </row>
    <row r="78" spans="2:12" ht="28.5">
      <c r="B78" s="271" t="s">
        <v>14456</v>
      </c>
      <c r="C78" s="265" t="s">
        <v>14457</v>
      </c>
      <c r="D78" s="265" t="s">
        <v>694</v>
      </c>
      <c r="E78" s="183" t="s">
        <v>14458</v>
      </c>
      <c r="F78" s="265"/>
      <c r="G78" s="183">
        <v>11</v>
      </c>
      <c r="H78" s="270">
        <v>36476160</v>
      </c>
      <c r="I78" s="213">
        <v>36476160</v>
      </c>
      <c r="J78" s="267" t="s">
        <v>14451</v>
      </c>
      <c r="K78" s="265" t="s">
        <v>14274</v>
      </c>
      <c r="L78" s="212" t="s">
        <v>57</v>
      </c>
    </row>
    <row r="79" spans="2:12" ht="42.75">
      <c r="B79" s="271" t="s">
        <v>672</v>
      </c>
      <c r="C79" s="265" t="s">
        <v>14459</v>
      </c>
      <c r="D79" s="265" t="s">
        <v>697</v>
      </c>
      <c r="E79" s="273" t="s">
        <v>14460</v>
      </c>
      <c r="F79" s="265"/>
      <c r="G79" s="183">
        <v>29</v>
      </c>
      <c r="H79" s="270">
        <v>1924577866</v>
      </c>
      <c r="I79" s="213">
        <v>1924577866</v>
      </c>
      <c r="J79" s="267" t="s">
        <v>14451</v>
      </c>
      <c r="K79" s="265" t="s">
        <v>14274</v>
      </c>
      <c r="L79" s="212" t="s">
        <v>57</v>
      </c>
    </row>
    <row r="80" spans="2:12" ht="28.5">
      <c r="B80" s="271" t="s">
        <v>14461</v>
      </c>
      <c r="C80" s="265" t="s">
        <v>14462</v>
      </c>
      <c r="D80" s="265" t="s">
        <v>694</v>
      </c>
      <c r="E80" s="273" t="s">
        <v>14463</v>
      </c>
      <c r="F80" s="265"/>
      <c r="G80" s="183">
        <v>29</v>
      </c>
      <c r="H80" s="270">
        <v>106036086</v>
      </c>
      <c r="I80" s="213">
        <v>106036086</v>
      </c>
      <c r="J80" s="267" t="s">
        <v>14451</v>
      </c>
      <c r="K80" s="265" t="s">
        <v>14274</v>
      </c>
      <c r="L80" s="212" t="s">
        <v>57</v>
      </c>
    </row>
    <row r="81" spans="2:12" ht="28.5">
      <c r="B81" s="271" t="s">
        <v>14464</v>
      </c>
      <c r="C81" s="265" t="s">
        <v>14418</v>
      </c>
      <c r="D81" s="265" t="s">
        <v>697</v>
      </c>
      <c r="E81" s="273" t="s">
        <v>14465</v>
      </c>
      <c r="F81" s="265"/>
      <c r="G81" s="183">
        <v>2</v>
      </c>
      <c r="H81" s="270">
        <v>35279400</v>
      </c>
      <c r="I81" s="213">
        <v>35279400</v>
      </c>
      <c r="J81" s="267" t="s">
        <v>14451</v>
      </c>
      <c r="K81" s="265" t="s">
        <v>14274</v>
      </c>
      <c r="L81" s="212" t="s">
        <v>57</v>
      </c>
    </row>
    <row r="82" spans="2:12" ht="42.75">
      <c r="B82" s="271" t="s">
        <v>14466</v>
      </c>
      <c r="C82" s="265" t="s">
        <v>14467</v>
      </c>
      <c r="D82" s="265" t="s">
        <v>694</v>
      </c>
      <c r="E82" s="273" t="s">
        <v>14468</v>
      </c>
      <c r="F82" s="265"/>
      <c r="G82" s="183">
        <v>3</v>
      </c>
      <c r="H82" s="270">
        <v>37052000</v>
      </c>
      <c r="I82" s="213">
        <v>37052000</v>
      </c>
      <c r="J82" s="267" t="s">
        <v>14451</v>
      </c>
      <c r="K82" s="265" t="s">
        <v>14274</v>
      </c>
      <c r="L82" s="212" t="s">
        <v>57</v>
      </c>
    </row>
    <row r="83" spans="2:12" ht="28.5">
      <c r="B83" s="271" t="s">
        <v>486</v>
      </c>
      <c r="C83" s="265" t="s">
        <v>14469</v>
      </c>
      <c r="D83" s="265" t="s">
        <v>694</v>
      </c>
      <c r="E83" s="273" t="s">
        <v>14470</v>
      </c>
      <c r="F83" s="265"/>
      <c r="G83" s="183">
        <v>48</v>
      </c>
      <c r="H83" s="270">
        <v>709775501</v>
      </c>
      <c r="I83" s="213">
        <v>709775501</v>
      </c>
      <c r="J83" s="267" t="s">
        <v>14451</v>
      </c>
      <c r="K83" s="265" t="s">
        <v>14274</v>
      </c>
      <c r="L83" s="212" t="s">
        <v>57</v>
      </c>
    </row>
    <row r="84" spans="2:12" ht="28.5">
      <c r="B84" s="271" t="s">
        <v>14357</v>
      </c>
      <c r="C84" s="265" t="s">
        <v>14426</v>
      </c>
      <c r="D84" s="265" t="s">
        <v>697</v>
      </c>
      <c r="E84" s="273" t="s">
        <v>14471</v>
      </c>
      <c r="F84" s="265"/>
      <c r="G84" s="183">
        <v>21</v>
      </c>
      <c r="H84" s="270">
        <v>251202416</v>
      </c>
      <c r="I84" s="213">
        <v>251202416</v>
      </c>
      <c r="J84" s="267" t="s">
        <v>14451</v>
      </c>
      <c r="K84" s="265" t="s">
        <v>14274</v>
      </c>
      <c r="L84" s="212" t="s">
        <v>57</v>
      </c>
    </row>
    <row r="85" spans="2:12" ht="28.5">
      <c r="B85" s="271" t="s">
        <v>611</v>
      </c>
      <c r="C85" s="265" t="s">
        <v>14427</v>
      </c>
      <c r="D85" s="265" t="s">
        <v>694</v>
      </c>
      <c r="E85" s="273" t="s">
        <v>14472</v>
      </c>
      <c r="F85" s="265"/>
      <c r="G85" s="183">
        <v>29</v>
      </c>
      <c r="H85" s="270">
        <v>254685497</v>
      </c>
      <c r="I85" s="213">
        <v>254685497</v>
      </c>
      <c r="J85" s="267" t="s">
        <v>14451</v>
      </c>
      <c r="K85" s="265" t="s">
        <v>14274</v>
      </c>
      <c r="L85" s="212" t="s">
        <v>57</v>
      </c>
    </row>
    <row r="86" spans="2:12" ht="28.5">
      <c r="B86" s="271" t="s">
        <v>14473</v>
      </c>
      <c r="C86" s="265" t="s">
        <v>14309</v>
      </c>
      <c r="D86" s="265" t="s">
        <v>694</v>
      </c>
      <c r="E86" s="273" t="s">
        <v>14474</v>
      </c>
      <c r="F86" s="265"/>
      <c r="G86" s="183">
        <v>13</v>
      </c>
      <c r="H86" s="270">
        <v>32096609</v>
      </c>
      <c r="I86" s="213">
        <v>32096609</v>
      </c>
      <c r="J86" s="267" t="s">
        <v>14451</v>
      </c>
      <c r="K86" s="265" t="s">
        <v>14274</v>
      </c>
      <c r="L86" s="212" t="s">
        <v>57</v>
      </c>
    </row>
    <row r="87" spans="2:12" ht="28.5">
      <c r="B87" s="271" t="s">
        <v>14475</v>
      </c>
      <c r="C87" s="265" t="s">
        <v>14476</v>
      </c>
      <c r="D87" s="265" t="s">
        <v>694</v>
      </c>
      <c r="E87" s="273" t="s">
        <v>14477</v>
      </c>
      <c r="F87" s="265"/>
      <c r="G87" s="183">
        <v>73</v>
      </c>
      <c r="H87" s="270">
        <v>9119337974</v>
      </c>
      <c r="I87" s="213">
        <v>9119337974</v>
      </c>
      <c r="J87" s="267" t="s">
        <v>14451</v>
      </c>
      <c r="K87" s="265" t="s">
        <v>14274</v>
      </c>
      <c r="L87" s="212" t="s">
        <v>57</v>
      </c>
    </row>
    <row r="88" spans="2:12" ht="28.5">
      <c r="B88" s="271" t="s">
        <v>494</v>
      </c>
      <c r="C88" s="265" t="s">
        <v>14478</v>
      </c>
      <c r="D88" s="265" t="s">
        <v>697</v>
      </c>
      <c r="E88" s="183"/>
      <c r="F88" s="265"/>
      <c r="G88" s="183">
        <v>25</v>
      </c>
      <c r="H88" s="270">
        <v>469458163</v>
      </c>
      <c r="I88" s="213">
        <v>469458163</v>
      </c>
      <c r="J88" s="267" t="s">
        <v>14451</v>
      </c>
      <c r="K88" s="265" t="s">
        <v>14274</v>
      </c>
      <c r="L88" s="212" t="s">
        <v>57</v>
      </c>
    </row>
    <row r="89" spans="2:12" ht="28.5">
      <c r="B89" s="271" t="s">
        <v>494</v>
      </c>
      <c r="C89" s="265" t="s">
        <v>14367</v>
      </c>
      <c r="D89" s="265" t="s">
        <v>694</v>
      </c>
      <c r="E89" s="273" t="s">
        <v>14479</v>
      </c>
      <c r="F89" s="265"/>
      <c r="G89" s="183">
        <v>11</v>
      </c>
      <c r="H89" s="270">
        <v>145220694</v>
      </c>
      <c r="I89" s="213">
        <v>145220694</v>
      </c>
      <c r="J89" s="267" t="s">
        <v>14451</v>
      </c>
      <c r="K89" s="265" t="s">
        <v>14274</v>
      </c>
      <c r="L89" s="212" t="s">
        <v>57</v>
      </c>
    </row>
    <row r="90" spans="2:12" ht="28.5">
      <c r="B90" s="271" t="s">
        <v>14480</v>
      </c>
      <c r="C90" s="265" t="s">
        <v>14481</v>
      </c>
      <c r="D90" s="265" t="s">
        <v>694</v>
      </c>
      <c r="E90" s="183" t="s">
        <v>14482</v>
      </c>
      <c r="F90" s="265"/>
      <c r="G90" s="183">
        <v>1</v>
      </c>
      <c r="H90" s="270">
        <v>28718828</v>
      </c>
      <c r="I90" s="213">
        <v>28718828</v>
      </c>
      <c r="J90" s="267" t="s">
        <v>14451</v>
      </c>
      <c r="K90" s="265" t="s">
        <v>14274</v>
      </c>
      <c r="L90" s="212" t="s">
        <v>57</v>
      </c>
    </row>
    <row r="91" spans="2:12" ht="28.5">
      <c r="B91" s="271" t="s">
        <v>14375</v>
      </c>
      <c r="C91" s="265" t="s">
        <v>14376</v>
      </c>
      <c r="D91" s="265" t="s">
        <v>694</v>
      </c>
      <c r="E91" s="273" t="s">
        <v>14377</v>
      </c>
      <c r="F91" s="265"/>
      <c r="G91" s="183">
        <v>20</v>
      </c>
      <c r="H91" s="270">
        <v>33074743</v>
      </c>
      <c r="I91" s="213">
        <v>33074743</v>
      </c>
      <c r="J91" s="267" t="s">
        <v>14451</v>
      </c>
      <c r="K91" s="265" t="s">
        <v>14274</v>
      </c>
      <c r="L91" s="212" t="s">
        <v>57</v>
      </c>
    </row>
    <row r="92" spans="2:12" ht="42.75">
      <c r="B92" s="271" t="s">
        <v>496</v>
      </c>
      <c r="C92" s="265" t="s">
        <v>14483</v>
      </c>
      <c r="D92" s="265" t="s">
        <v>697</v>
      </c>
      <c r="E92" s="273" t="s">
        <v>14484</v>
      </c>
      <c r="F92" s="265"/>
      <c r="G92" s="183">
        <v>13</v>
      </c>
      <c r="H92" s="270">
        <v>1145948797</v>
      </c>
      <c r="I92" s="213">
        <v>1145948797</v>
      </c>
      <c r="J92" s="267" t="s">
        <v>14451</v>
      </c>
      <c r="K92" s="265" t="s">
        <v>14274</v>
      </c>
      <c r="L92" s="212" t="s">
        <v>57</v>
      </c>
    </row>
    <row r="93" spans="2:12" ht="28.5">
      <c r="B93" s="271" t="s">
        <v>14485</v>
      </c>
      <c r="C93" s="265" t="s">
        <v>14486</v>
      </c>
      <c r="D93" s="265" t="s">
        <v>694</v>
      </c>
      <c r="E93" s="273" t="s">
        <v>14487</v>
      </c>
      <c r="F93" s="265"/>
      <c r="G93" s="183">
        <v>17</v>
      </c>
      <c r="H93" s="270">
        <v>197246918</v>
      </c>
      <c r="I93" s="213">
        <v>197246918</v>
      </c>
      <c r="J93" s="267" t="s">
        <v>14451</v>
      </c>
      <c r="K93" s="265" t="s">
        <v>14274</v>
      </c>
      <c r="L93" s="212" t="s">
        <v>57</v>
      </c>
    </row>
    <row r="94" spans="2:12" ht="28.5">
      <c r="B94" s="274" t="s">
        <v>649</v>
      </c>
      <c r="C94" s="275" t="s">
        <v>14438</v>
      </c>
      <c r="D94" s="265" t="s">
        <v>697</v>
      </c>
      <c r="E94" s="225" t="s">
        <v>14488</v>
      </c>
      <c r="F94" s="275" t="s">
        <v>14489</v>
      </c>
      <c r="G94" s="183"/>
      <c r="H94" s="270">
        <v>665921499</v>
      </c>
      <c r="I94" s="270">
        <v>665921499</v>
      </c>
      <c r="J94" s="265" t="s">
        <v>14490</v>
      </c>
      <c r="K94" s="265" t="s">
        <v>14274</v>
      </c>
      <c r="L94" s="212" t="s">
        <v>58</v>
      </c>
    </row>
    <row r="95" spans="2:12" ht="42.75">
      <c r="B95" s="274" t="s">
        <v>14332</v>
      </c>
      <c r="C95" s="275" t="s">
        <v>14491</v>
      </c>
      <c r="D95" s="265" t="s">
        <v>694</v>
      </c>
      <c r="E95" s="225" t="s">
        <v>14492</v>
      </c>
      <c r="F95" s="275" t="s">
        <v>822</v>
      </c>
      <c r="G95" s="183"/>
      <c r="H95" s="270">
        <v>97287753</v>
      </c>
      <c r="I95" s="270">
        <v>97287753</v>
      </c>
      <c r="J95" s="265" t="s">
        <v>14490</v>
      </c>
      <c r="K95" s="265" t="s">
        <v>14274</v>
      </c>
      <c r="L95" s="212" t="s">
        <v>58</v>
      </c>
    </row>
    <row r="96" spans="2:12" ht="42.75">
      <c r="B96" s="274" t="s">
        <v>437</v>
      </c>
      <c r="C96" s="275" t="s">
        <v>14493</v>
      </c>
      <c r="D96" s="265" t="s">
        <v>697</v>
      </c>
      <c r="E96" s="225" t="s">
        <v>14494</v>
      </c>
      <c r="F96" s="275" t="s">
        <v>14495</v>
      </c>
      <c r="G96" s="183"/>
      <c r="H96" s="270">
        <v>768530063</v>
      </c>
      <c r="I96" s="270">
        <v>768530063</v>
      </c>
      <c r="J96" s="265" t="s">
        <v>14490</v>
      </c>
      <c r="K96" s="265" t="s">
        <v>14274</v>
      </c>
      <c r="L96" s="212" t="s">
        <v>58</v>
      </c>
    </row>
    <row r="97" spans="2:12" ht="42.75">
      <c r="B97" s="276" t="s">
        <v>14496</v>
      </c>
      <c r="C97" s="275" t="s">
        <v>14497</v>
      </c>
      <c r="D97" s="265" t="s">
        <v>697</v>
      </c>
      <c r="E97" s="225" t="s">
        <v>14498</v>
      </c>
      <c r="F97" s="275" t="s">
        <v>14499</v>
      </c>
      <c r="G97" s="183"/>
      <c r="H97" s="270">
        <v>53686588</v>
      </c>
      <c r="I97" s="270">
        <v>53686588</v>
      </c>
      <c r="J97" s="265" t="s">
        <v>14490</v>
      </c>
      <c r="K97" s="265" t="s">
        <v>14274</v>
      </c>
      <c r="L97" s="212" t="s">
        <v>58</v>
      </c>
    </row>
    <row r="98" spans="2:12" ht="28.5">
      <c r="B98" s="274" t="s">
        <v>14500</v>
      </c>
      <c r="C98" s="275" t="s">
        <v>14501</v>
      </c>
      <c r="D98" s="265" t="s">
        <v>694</v>
      </c>
      <c r="E98" s="225" t="s">
        <v>14502</v>
      </c>
      <c r="F98" s="275" t="s">
        <v>14503</v>
      </c>
      <c r="G98" s="183"/>
      <c r="H98" s="270">
        <v>78783575</v>
      </c>
      <c r="I98" s="270">
        <v>78783575</v>
      </c>
      <c r="J98" s="265" t="s">
        <v>14490</v>
      </c>
      <c r="K98" s="265" t="s">
        <v>14274</v>
      </c>
      <c r="L98" s="212" t="s">
        <v>58</v>
      </c>
    </row>
    <row r="99" spans="2:12" ht="42.75">
      <c r="B99" s="274" t="s">
        <v>668</v>
      </c>
      <c r="C99" s="275" t="s">
        <v>14504</v>
      </c>
      <c r="D99" s="265" t="s">
        <v>694</v>
      </c>
      <c r="E99" s="225" t="s">
        <v>14505</v>
      </c>
      <c r="F99" s="275" t="s">
        <v>14445</v>
      </c>
      <c r="G99" s="183"/>
      <c r="H99" s="270">
        <v>419535829</v>
      </c>
      <c r="I99" s="270">
        <v>419535829</v>
      </c>
      <c r="J99" s="265" t="s">
        <v>14490</v>
      </c>
      <c r="K99" s="265" t="s">
        <v>14274</v>
      </c>
      <c r="L99" s="212" t="s">
        <v>58</v>
      </c>
    </row>
    <row r="100" spans="2:12" ht="28.5">
      <c r="B100" s="276" t="s">
        <v>506</v>
      </c>
      <c r="C100" s="275" t="s">
        <v>14506</v>
      </c>
      <c r="D100" s="265" t="s">
        <v>694</v>
      </c>
      <c r="E100" s="225" t="s">
        <v>14507</v>
      </c>
      <c r="F100" s="275" t="s">
        <v>822</v>
      </c>
      <c r="G100" s="183"/>
      <c r="H100" s="270">
        <v>56950958</v>
      </c>
      <c r="I100" s="270">
        <v>56950958</v>
      </c>
      <c r="J100" s="265" t="s">
        <v>14490</v>
      </c>
      <c r="K100" s="265" t="s">
        <v>14274</v>
      </c>
      <c r="L100" s="212" t="s">
        <v>58</v>
      </c>
    </row>
    <row r="101" spans="2:12" ht="42.75">
      <c r="B101" s="274" t="s">
        <v>576</v>
      </c>
      <c r="C101" s="275" t="s">
        <v>577</v>
      </c>
      <c r="D101" s="265" t="s">
        <v>697</v>
      </c>
      <c r="E101" s="225" t="s">
        <v>14498</v>
      </c>
      <c r="F101" s="275" t="s">
        <v>14499</v>
      </c>
      <c r="G101" s="183"/>
      <c r="H101" s="270">
        <v>174185165</v>
      </c>
      <c r="I101" s="270">
        <v>174185165</v>
      </c>
      <c r="J101" s="265" t="s">
        <v>14490</v>
      </c>
      <c r="K101" s="265" t="s">
        <v>14274</v>
      </c>
      <c r="L101" s="212" t="s">
        <v>58</v>
      </c>
    </row>
    <row r="102" spans="2:12" ht="28.5">
      <c r="B102" s="276" t="s">
        <v>611</v>
      </c>
      <c r="C102" s="275" t="s">
        <v>14508</v>
      </c>
      <c r="D102" s="265" t="s">
        <v>694</v>
      </c>
      <c r="E102" s="225" t="s">
        <v>14509</v>
      </c>
      <c r="F102" s="275" t="s">
        <v>822</v>
      </c>
      <c r="G102" s="183"/>
      <c r="H102" s="270">
        <v>59865689</v>
      </c>
      <c r="I102" s="270">
        <v>59865689</v>
      </c>
      <c r="J102" s="265" t="s">
        <v>14490</v>
      </c>
      <c r="K102" s="265" t="s">
        <v>14274</v>
      </c>
      <c r="L102" s="212" t="s">
        <v>58</v>
      </c>
    </row>
    <row r="103" spans="2:12" ht="42.75">
      <c r="B103" s="276" t="s">
        <v>14475</v>
      </c>
      <c r="C103" s="275" t="s">
        <v>14510</v>
      </c>
      <c r="D103" s="265" t="s">
        <v>697</v>
      </c>
      <c r="E103" s="225" t="s">
        <v>14511</v>
      </c>
      <c r="F103" s="275" t="s">
        <v>822</v>
      </c>
      <c r="G103" s="183"/>
      <c r="H103" s="270">
        <v>4790812329</v>
      </c>
      <c r="I103" s="270">
        <v>4790812329</v>
      </c>
      <c r="J103" s="265" t="s">
        <v>14490</v>
      </c>
      <c r="K103" s="265" t="s">
        <v>14274</v>
      </c>
      <c r="L103" s="212" t="s">
        <v>58</v>
      </c>
    </row>
    <row r="104" spans="2:12" ht="28.5">
      <c r="B104" s="276" t="s">
        <v>14361</v>
      </c>
      <c r="C104" s="275" t="s">
        <v>14512</v>
      </c>
      <c r="D104" s="265" t="s">
        <v>694</v>
      </c>
      <c r="E104" s="225" t="s">
        <v>14513</v>
      </c>
      <c r="F104" s="275" t="s">
        <v>14514</v>
      </c>
      <c r="G104" s="183"/>
      <c r="H104" s="270">
        <v>426453752</v>
      </c>
      <c r="I104" s="270">
        <v>426453752</v>
      </c>
      <c r="J104" s="265" t="s">
        <v>14490</v>
      </c>
      <c r="K104" s="265" t="s">
        <v>14274</v>
      </c>
      <c r="L104" s="212" t="s">
        <v>58</v>
      </c>
    </row>
    <row r="105" spans="2:12" ht="28.5">
      <c r="B105" s="276" t="s">
        <v>14364</v>
      </c>
      <c r="C105" s="275" t="s">
        <v>14515</v>
      </c>
      <c r="D105" s="265" t="s">
        <v>694</v>
      </c>
      <c r="E105" s="225" t="s">
        <v>14516</v>
      </c>
      <c r="F105" s="275" t="s">
        <v>14517</v>
      </c>
      <c r="G105" s="183"/>
      <c r="H105" s="270">
        <v>78062475</v>
      </c>
      <c r="I105" s="270">
        <v>78062475</v>
      </c>
      <c r="J105" s="265" t="s">
        <v>14490</v>
      </c>
      <c r="K105" s="265" t="s">
        <v>14274</v>
      </c>
      <c r="L105" s="212" t="s">
        <v>58</v>
      </c>
    </row>
    <row r="106" spans="2:12" ht="42.75">
      <c r="B106" s="274" t="s">
        <v>494</v>
      </c>
      <c r="C106" s="275" t="s">
        <v>14518</v>
      </c>
      <c r="D106" s="265" t="s">
        <v>694</v>
      </c>
      <c r="E106" s="225" t="s">
        <v>14519</v>
      </c>
      <c r="F106" s="275" t="s">
        <v>822</v>
      </c>
      <c r="G106" s="183"/>
      <c r="H106" s="270">
        <v>21054101</v>
      </c>
      <c r="I106" s="270">
        <v>21054101</v>
      </c>
      <c r="J106" s="265" t="s">
        <v>14490</v>
      </c>
      <c r="K106" s="265" t="s">
        <v>14274</v>
      </c>
      <c r="L106" s="212" t="s">
        <v>58</v>
      </c>
    </row>
    <row r="107" spans="2:12" ht="28.5">
      <c r="B107" s="274" t="s">
        <v>494</v>
      </c>
      <c r="C107" s="275" t="s">
        <v>495</v>
      </c>
      <c r="D107" s="265" t="s">
        <v>694</v>
      </c>
      <c r="E107" s="225" t="s">
        <v>14520</v>
      </c>
      <c r="F107" s="275" t="s">
        <v>822</v>
      </c>
      <c r="G107" s="183"/>
      <c r="H107" s="270">
        <v>54387961</v>
      </c>
      <c r="I107" s="270">
        <v>54387961</v>
      </c>
      <c r="J107" s="265" t="s">
        <v>14490</v>
      </c>
      <c r="K107" s="265" t="s">
        <v>14274</v>
      </c>
      <c r="L107" s="212" t="s">
        <v>58</v>
      </c>
    </row>
    <row r="108" spans="2:12" ht="28.5">
      <c r="B108" s="276" t="s">
        <v>14369</v>
      </c>
      <c r="C108" s="275" t="s">
        <v>14521</v>
      </c>
      <c r="D108" s="265" t="s">
        <v>694</v>
      </c>
      <c r="E108" s="225" t="s">
        <v>14522</v>
      </c>
      <c r="F108" s="275" t="s">
        <v>14523</v>
      </c>
      <c r="G108" s="183"/>
      <c r="H108" s="270">
        <v>48609000</v>
      </c>
      <c r="I108" s="270">
        <v>48609000</v>
      </c>
      <c r="J108" s="265" t="s">
        <v>14490</v>
      </c>
      <c r="K108" s="265" t="s">
        <v>14274</v>
      </c>
      <c r="L108" s="212" t="s">
        <v>58</v>
      </c>
    </row>
    <row r="109" spans="2:12" ht="42.75">
      <c r="B109" s="276" t="s">
        <v>14429</v>
      </c>
      <c r="C109" s="275" t="s">
        <v>14524</v>
      </c>
      <c r="D109" s="265" t="s">
        <v>694</v>
      </c>
      <c r="E109" s="225" t="s">
        <v>14525</v>
      </c>
      <c r="F109" s="275" t="s">
        <v>822</v>
      </c>
      <c r="G109" s="183"/>
      <c r="H109" s="270">
        <v>40968621</v>
      </c>
      <c r="I109" s="270">
        <v>40968621</v>
      </c>
      <c r="J109" s="265" t="s">
        <v>14490</v>
      </c>
      <c r="K109" s="265" t="s">
        <v>14274</v>
      </c>
      <c r="L109" s="212" t="s">
        <v>58</v>
      </c>
    </row>
    <row r="110" spans="2:12" ht="42.75">
      <c r="B110" s="276" t="s">
        <v>14526</v>
      </c>
      <c r="C110" s="275" t="s">
        <v>14527</v>
      </c>
      <c r="D110" s="265" t="s">
        <v>694</v>
      </c>
      <c r="E110" s="225" t="s">
        <v>14528</v>
      </c>
      <c r="F110" s="275" t="s">
        <v>822</v>
      </c>
      <c r="G110" s="183"/>
      <c r="H110" s="270">
        <v>26109688</v>
      </c>
      <c r="I110" s="270">
        <v>26109688</v>
      </c>
      <c r="J110" s="265" t="s">
        <v>14490</v>
      </c>
      <c r="K110" s="265" t="s">
        <v>14274</v>
      </c>
      <c r="L110" s="212" t="s">
        <v>58</v>
      </c>
    </row>
    <row r="111" spans="2:12" ht="28.5">
      <c r="B111" s="276" t="s">
        <v>14372</v>
      </c>
      <c r="C111" s="275" t="s">
        <v>14529</v>
      </c>
      <c r="D111" s="265" t="s">
        <v>694</v>
      </c>
      <c r="E111" s="225" t="s">
        <v>14530</v>
      </c>
      <c r="F111" s="275" t="s">
        <v>14531</v>
      </c>
      <c r="G111" s="183"/>
      <c r="H111" s="270">
        <v>102792559</v>
      </c>
      <c r="I111" s="270">
        <v>102792559</v>
      </c>
      <c r="J111" s="265" t="s">
        <v>14490</v>
      </c>
      <c r="K111" s="265" t="s">
        <v>14274</v>
      </c>
      <c r="L111" s="212" t="s">
        <v>58</v>
      </c>
    </row>
    <row r="112" spans="2:12" ht="28.5">
      <c r="B112" s="274" t="s">
        <v>14375</v>
      </c>
      <c r="C112" s="275" t="s">
        <v>14532</v>
      </c>
      <c r="D112" s="265" t="s">
        <v>694</v>
      </c>
      <c r="E112" s="225" t="s">
        <v>14533</v>
      </c>
      <c r="F112" s="275" t="s">
        <v>14534</v>
      </c>
      <c r="G112" s="183"/>
      <c r="H112" s="270">
        <v>50499589</v>
      </c>
      <c r="I112" s="270">
        <v>50499589</v>
      </c>
      <c r="J112" s="265" t="s">
        <v>14490</v>
      </c>
      <c r="K112" s="265" t="s">
        <v>14274</v>
      </c>
      <c r="L112" s="212" t="s">
        <v>58</v>
      </c>
    </row>
    <row r="113" spans="2:12" ht="42.75">
      <c r="B113" s="274" t="s">
        <v>14535</v>
      </c>
      <c r="C113" s="275" t="s">
        <v>606</v>
      </c>
      <c r="D113" s="265" t="s">
        <v>697</v>
      </c>
      <c r="E113" s="225" t="s">
        <v>14536</v>
      </c>
      <c r="F113" s="275" t="s">
        <v>14537</v>
      </c>
      <c r="G113" s="183"/>
      <c r="H113" s="270">
        <v>2328267694</v>
      </c>
      <c r="I113" s="270">
        <v>2328267694</v>
      </c>
      <c r="J113" s="265" t="s">
        <v>14490</v>
      </c>
      <c r="K113" s="265" t="s">
        <v>14274</v>
      </c>
      <c r="L113" s="212" t="s">
        <v>58</v>
      </c>
    </row>
    <row r="114" spans="2:12" ht="42.75">
      <c r="B114" s="271" t="s">
        <v>14538</v>
      </c>
      <c r="C114" s="265" t="s">
        <v>14539</v>
      </c>
      <c r="D114" s="265" t="s">
        <v>694</v>
      </c>
      <c r="E114" s="183" t="s">
        <v>14540</v>
      </c>
      <c r="F114" s="265" t="s">
        <v>14541</v>
      </c>
      <c r="G114" s="183"/>
      <c r="H114" s="270">
        <v>1372000</v>
      </c>
      <c r="I114" s="270">
        <v>1372000</v>
      </c>
      <c r="J114" s="265"/>
      <c r="K114" s="265" t="s">
        <v>14274</v>
      </c>
      <c r="L114" s="212" t="s">
        <v>59</v>
      </c>
    </row>
    <row r="115" spans="2:12" ht="28.5">
      <c r="B115" s="269" t="s">
        <v>14542</v>
      </c>
      <c r="C115" s="265" t="s">
        <v>14543</v>
      </c>
      <c r="D115" s="265" t="s">
        <v>694</v>
      </c>
      <c r="E115" s="183" t="s">
        <v>14544</v>
      </c>
      <c r="F115" s="265" t="s">
        <v>14545</v>
      </c>
      <c r="G115" s="183"/>
      <c r="H115" s="270">
        <v>16696654</v>
      </c>
      <c r="I115" s="270">
        <v>16696654</v>
      </c>
      <c r="J115" s="265"/>
      <c r="K115" s="265" t="s">
        <v>14274</v>
      </c>
      <c r="L115" s="212" t="s">
        <v>59</v>
      </c>
    </row>
    <row r="116" spans="2:12" ht="57">
      <c r="B116" s="269" t="s">
        <v>14546</v>
      </c>
      <c r="C116" s="265" t="s">
        <v>14547</v>
      </c>
      <c r="D116" s="265" t="s">
        <v>694</v>
      </c>
      <c r="E116" s="183" t="s">
        <v>14548</v>
      </c>
      <c r="F116" s="265" t="s">
        <v>14549</v>
      </c>
      <c r="G116" s="183"/>
      <c r="H116" s="270">
        <v>1616128</v>
      </c>
      <c r="I116" s="270">
        <v>1616128</v>
      </c>
      <c r="J116" s="265"/>
      <c r="K116" s="265" t="s">
        <v>14274</v>
      </c>
      <c r="L116" s="212" t="s">
        <v>59</v>
      </c>
    </row>
    <row r="117" spans="2:12" ht="42.75">
      <c r="B117" s="269" t="s">
        <v>578</v>
      </c>
      <c r="C117" s="265" t="s">
        <v>579</v>
      </c>
      <c r="D117" s="265" t="s">
        <v>694</v>
      </c>
      <c r="E117" s="183" t="s">
        <v>14550</v>
      </c>
      <c r="F117" s="265" t="s">
        <v>14551</v>
      </c>
      <c r="G117" s="183"/>
      <c r="H117" s="270">
        <v>21381085</v>
      </c>
      <c r="I117" s="270">
        <v>21381085</v>
      </c>
      <c r="J117" s="265"/>
      <c r="K117" s="265" t="s">
        <v>14274</v>
      </c>
      <c r="L117" s="212" t="s">
        <v>59</v>
      </c>
    </row>
    <row r="118" spans="2:12" ht="57">
      <c r="B118" s="269" t="s">
        <v>14353</v>
      </c>
      <c r="C118" s="265" t="s">
        <v>14447</v>
      </c>
      <c r="D118" s="265" t="s">
        <v>694</v>
      </c>
      <c r="E118" s="183" t="s">
        <v>14552</v>
      </c>
      <c r="F118" s="265" t="s">
        <v>14553</v>
      </c>
      <c r="G118" s="183"/>
      <c r="H118" s="270">
        <v>8407609</v>
      </c>
      <c r="I118" s="270">
        <v>8407609</v>
      </c>
      <c r="J118" s="265"/>
      <c r="K118" s="265" t="s">
        <v>14274</v>
      </c>
      <c r="L118" s="212" t="s">
        <v>59</v>
      </c>
    </row>
    <row r="119" spans="2:12" ht="57">
      <c r="B119" s="269" t="s">
        <v>14554</v>
      </c>
      <c r="C119" s="265" t="s">
        <v>14555</v>
      </c>
      <c r="D119" s="265" t="s">
        <v>694</v>
      </c>
      <c r="E119" s="183" t="s">
        <v>14556</v>
      </c>
      <c r="F119" s="265" t="s">
        <v>14557</v>
      </c>
      <c r="G119" s="183"/>
      <c r="H119" s="270">
        <v>2489500</v>
      </c>
      <c r="I119" s="270">
        <v>2489500</v>
      </c>
      <c r="J119" s="265"/>
      <c r="K119" s="265" t="s">
        <v>14274</v>
      </c>
      <c r="L119" s="212" t="s">
        <v>59</v>
      </c>
    </row>
    <row r="120" spans="2:12" ht="42.75">
      <c r="B120" s="269" t="s">
        <v>14558</v>
      </c>
      <c r="C120" s="265" t="s">
        <v>14559</v>
      </c>
      <c r="D120" s="265" t="s">
        <v>694</v>
      </c>
      <c r="E120" s="183" t="s">
        <v>14560</v>
      </c>
      <c r="F120" s="265" t="s">
        <v>14561</v>
      </c>
      <c r="G120" s="183"/>
      <c r="H120" s="270">
        <v>3500000</v>
      </c>
      <c r="I120" s="270">
        <v>3500000</v>
      </c>
      <c r="J120" s="265"/>
      <c r="K120" s="265" t="s">
        <v>14274</v>
      </c>
      <c r="L120" s="212" t="s">
        <v>59</v>
      </c>
    </row>
    <row r="121" spans="2:12" ht="28.5">
      <c r="B121" s="269" t="s">
        <v>14473</v>
      </c>
      <c r="C121" s="265" t="s">
        <v>14309</v>
      </c>
      <c r="D121" s="265" t="s">
        <v>694</v>
      </c>
      <c r="E121" s="183" t="s">
        <v>14562</v>
      </c>
      <c r="F121" s="265" t="s">
        <v>14563</v>
      </c>
      <c r="G121" s="183"/>
      <c r="H121" s="270">
        <v>578152</v>
      </c>
      <c r="I121" s="270">
        <v>578152</v>
      </c>
      <c r="J121" s="265"/>
      <c r="K121" s="265" t="s">
        <v>14274</v>
      </c>
      <c r="L121" s="212" t="s">
        <v>59</v>
      </c>
    </row>
    <row r="122" spans="2:12" ht="42.75">
      <c r="B122" s="269" t="s">
        <v>14475</v>
      </c>
      <c r="C122" s="265" t="s">
        <v>14564</v>
      </c>
      <c r="D122" s="265" t="s">
        <v>694</v>
      </c>
      <c r="E122" s="183" t="s">
        <v>14565</v>
      </c>
      <c r="F122" s="265" t="s">
        <v>14566</v>
      </c>
      <c r="G122" s="183"/>
      <c r="H122" s="270">
        <v>39865000</v>
      </c>
      <c r="I122" s="270">
        <v>39865000</v>
      </c>
      <c r="J122" s="265"/>
      <c r="K122" s="265" t="s">
        <v>14274</v>
      </c>
      <c r="L122" s="212" t="s">
        <v>59</v>
      </c>
    </row>
    <row r="123" spans="2:12" ht="42.75">
      <c r="B123" s="269" t="s">
        <v>14361</v>
      </c>
      <c r="C123" s="265" t="s">
        <v>14567</v>
      </c>
      <c r="D123" s="265" t="s">
        <v>694</v>
      </c>
      <c r="E123" s="183" t="s">
        <v>14568</v>
      </c>
      <c r="F123" s="265" t="s">
        <v>14569</v>
      </c>
      <c r="G123" s="183"/>
      <c r="H123" s="270">
        <v>1728999</v>
      </c>
      <c r="I123" s="270">
        <v>1728999</v>
      </c>
      <c r="J123" s="265"/>
      <c r="K123" s="265" t="s">
        <v>14274</v>
      </c>
      <c r="L123" s="212" t="s">
        <v>59</v>
      </c>
    </row>
    <row r="124" spans="2:12" ht="28.5">
      <c r="B124" s="269" t="s">
        <v>14429</v>
      </c>
      <c r="C124" s="265" t="s">
        <v>14570</v>
      </c>
      <c r="D124" s="265" t="s">
        <v>694</v>
      </c>
      <c r="E124" s="183" t="s">
        <v>14571</v>
      </c>
      <c r="F124" s="265" t="s">
        <v>14566</v>
      </c>
      <c r="G124" s="183"/>
      <c r="H124" s="270">
        <v>4944370</v>
      </c>
      <c r="I124" s="270">
        <v>4944370</v>
      </c>
      <c r="J124" s="265"/>
      <c r="K124" s="265" t="s">
        <v>14274</v>
      </c>
      <c r="L124" s="212" t="s">
        <v>59</v>
      </c>
    </row>
    <row r="125" spans="2:12" ht="28.5">
      <c r="B125" s="269" t="s">
        <v>14375</v>
      </c>
      <c r="C125" s="265" t="s">
        <v>14532</v>
      </c>
      <c r="D125" s="265" t="s">
        <v>694</v>
      </c>
      <c r="E125" s="183" t="s">
        <v>14572</v>
      </c>
      <c r="F125" s="265" t="s">
        <v>14563</v>
      </c>
      <c r="G125" s="183"/>
      <c r="H125" s="270">
        <v>7292717</v>
      </c>
      <c r="I125" s="270">
        <v>7292717</v>
      </c>
      <c r="J125" s="265"/>
      <c r="K125" s="265" t="s">
        <v>14274</v>
      </c>
      <c r="L125" s="212" t="s">
        <v>59</v>
      </c>
    </row>
    <row r="126" spans="2:12" ht="28.5">
      <c r="B126" s="269" t="s">
        <v>14573</v>
      </c>
      <c r="C126" s="265" t="s">
        <v>14574</v>
      </c>
      <c r="D126" s="265" t="s">
        <v>739</v>
      </c>
      <c r="E126" s="183" t="s">
        <v>14575</v>
      </c>
      <c r="F126" s="265" t="s">
        <v>14576</v>
      </c>
      <c r="G126" s="183"/>
      <c r="H126" s="270">
        <v>71732073</v>
      </c>
      <c r="I126" s="270">
        <v>71732073</v>
      </c>
      <c r="J126" s="265" t="s">
        <v>14577</v>
      </c>
      <c r="K126" s="265" t="s">
        <v>14274</v>
      </c>
      <c r="L126" s="212" t="s">
        <v>821</v>
      </c>
    </row>
    <row r="127" spans="2:12" ht="28.5">
      <c r="B127" s="274" t="s">
        <v>571</v>
      </c>
      <c r="C127" s="275" t="s">
        <v>572</v>
      </c>
      <c r="D127" s="275" t="s">
        <v>694</v>
      </c>
      <c r="E127" s="225" t="s">
        <v>14578</v>
      </c>
      <c r="F127" s="275" t="s">
        <v>14579</v>
      </c>
      <c r="G127" s="225" t="s">
        <v>822</v>
      </c>
      <c r="H127" s="277">
        <v>2720513</v>
      </c>
      <c r="I127" s="275" t="s">
        <v>822</v>
      </c>
      <c r="J127" s="275" t="s">
        <v>14580</v>
      </c>
      <c r="K127" s="265" t="s">
        <v>14274</v>
      </c>
      <c r="L127" s="278" t="s">
        <v>61</v>
      </c>
    </row>
    <row r="128" spans="2:12" ht="28.5">
      <c r="B128" s="274" t="s">
        <v>613</v>
      </c>
      <c r="C128" s="275" t="s">
        <v>14581</v>
      </c>
      <c r="D128" s="275" t="s">
        <v>694</v>
      </c>
      <c r="E128" s="225" t="s">
        <v>14582</v>
      </c>
      <c r="F128" s="275" t="s">
        <v>14583</v>
      </c>
      <c r="G128" s="225" t="s">
        <v>822</v>
      </c>
      <c r="H128" s="277">
        <v>33884880</v>
      </c>
      <c r="I128" s="275" t="s">
        <v>822</v>
      </c>
      <c r="J128" s="275" t="s">
        <v>14580</v>
      </c>
      <c r="K128" s="265" t="s">
        <v>14274</v>
      </c>
      <c r="L128" s="278" t="s">
        <v>61</v>
      </c>
    </row>
    <row r="129" spans="2:12" ht="42.75">
      <c r="B129" s="274" t="s">
        <v>14341</v>
      </c>
      <c r="C129" s="275" t="s">
        <v>14584</v>
      </c>
      <c r="D129" s="275" t="s">
        <v>694</v>
      </c>
      <c r="E129" s="225" t="s">
        <v>14585</v>
      </c>
      <c r="F129" s="275" t="s">
        <v>14586</v>
      </c>
      <c r="G129" s="225" t="s">
        <v>822</v>
      </c>
      <c r="H129" s="277">
        <v>3196266</v>
      </c>
      <c r="I129" s="275" t="s">
        <v>822</v>
      </c>
      <c r="J129" s="275" t="s">
        <v>14580</v>
      </c>
      <c r="K129" s="265" t="s">
        <v>14274</v>
      </c>
      <c r="L129" s="278" t="s">
        <v>61</v>
      </c>
    </row>
    <row r="130" spans="2:12" ht="42.75">
      <c r="B130" s="274" t="s">
        <v>14587</v>
      </c>
      <c r="C130" s="275" t="s">
        <v>14588</v>
      </c>
      <c r="D130" s="275" t="s">
        <v>694</v>
      </c>
      <c r="E130" s="225" t="s">
        <v>14589</v>
      </c>
      <c r="F130" s="275" t="s">
        <v>14590</v>
      </c>
      <c r="G130" s="225" t="s">
        <v>14591</v>
      </c>
      <c r="H130" s="277">
        <v>10004022</v>
      </c>
      <c r="I130" s="275" t="s">
        <v>822</v>
      </c>
      <c r="J130" s="275" t="s">
        <v>14580</v>
      </c>
      <c r="K130" s="265" t="s">
        <v>14274</v>
      </c>
      <c r="L130" s="278" t="s">
        <v>61</v>
      </c>
    </row>
    <row r="131" spans="2:12" ht="28.5">
      <c r="B131" s="274" t="s">
        <v>611</v>
      </c>
      <c r="C131" s="275" t="s">
        <v>612</v>
      </c>
      <c r="D131" s="275" t="s">
        <v>694</v>
      </c>
      <c r="E131" s="225" t="s">
        <v>14592</v>
      </c>
      <c r="F131" s="275" t="s">
        <v>14593</v>
      </c>
      <c r="G131" s="225" t="s">
        <v>822</v>
      </c>
      <c r="H131" s="277">
        <v>80494155</v>
      </c>
      <c r="I131" s="275" t="s">
        <v>822</v>
      </c>
      <c r="J131" s="275" t="s">
        <v>14580</v>
      </c>
      <c r="K131" s="265" t="s">
        <v>14274</v>
      </c>
      <c r="L131" s="278" t="s">
        <v>61</v>
      </c>
    </row>
    <row r="132" spans="2:12" ht="28.5">
      <c r="B132" s="274" t="s">
        <v>14361</v>
      </c>
      <c r="C132" s="275" t="s">
        <v>14594</v>
      </c>
      <c r="D132" s="275" t="s">
        <v>694</v>
      </c>
      <c r="E132" s="225" t="s">
        <v>822</v>
      </c>
      <c r="F132" s="275" t="s">
        <v>14593</v>
      </c>
      <c r="G132" s="225" t="s">
        <v>822</v>
      </c>
      <c r="H132" s="277">
        <v>3430440</v>
      </c>
      <c r="I132" s="275" t="s">
        <v>822</v>
      </c>
      <c r="J132" s="275" t="s">
        <v>14580</v>
      </c>
      <c r="K132" s="265" t="s">
        <v>14274</v>
      </c>
      <c r="L132" s="278" t="s">
        <v>61</v>
      </c>
    </row>
    <row r="133" spans="2:12" ht="28.5">
      <c r="B133" s="274" t="s">
        <v>14364</v>
      </c>
      <c r="C133" s="275" t="s">
        <v>14595</v>
      </c>
      <c r="D133" s="275" t="s">
        <v>694</v>
      </c>
      <c r="E133" s="225" t="s">
        <v>14596</v>
      </c>
      <c r="F133" s="275" t="s">
        <v>14597</v>
      </c>
      <c r="G133" s="225" t="s">
        <v>822</v>
      </c>
      <c r="H133" s="277">
        <v>4438958</v>
      </c>
      <c r="I133" s="275" t="s">
        <v>822</v>
      </c>
      <c r="J133" s="275" t="s">
        <v>14580</v>
      </c>
      <c r="K133" s="265" t="s">
        <v>14274</v>
      </c>
      <c r="L133" s="278" t="s">
        <v>61</v>
      </c>
    </row>
    <row r="134" spans="2:12" ht="28.5">
      <c r="B134" s="274" t="s">
        <v>494</v>
      </c>
      <c r="C134" s="275" t="s">
        <v>14598</v>
      </c>
      <c r="D134" s="275" t="s">
        <v>694</v>
      </c>
      <c r="E134" s="225" t="s">
        <v>14599</v>
      </c>
      <c r="F134" s="275" t="s">
        <v>14600</v>
      </c>
      <c r="G134" s="225" t="s">
        <v>822</v>
      </c>
      <c r="H134" s="277">
        <v>4953053</v>
      </c>
      <c r="I134" s="275" t="s">
        <v>822</v>
      </c>
      <c r="J134" s="275" t="s">
        <v>14580</v>
      </c>
      <c r="K134" s="265" t="s">
        <v>14274</v>
      </c>
      <c r="L134" s="278" t="s">
        <v>61</v>
      </c>
    </row>
    <row r="135" spans="2:12" ht="28.5">
      <c r="B135" s="276" t="s">
        <v>14429</v>
      </c>
      <c r="C135" s="275" t="s">
        <v>14601</v>
      </c>
      <c r="D135" s="275" t="s">
        <v>694</v>
      </c>
      <c r="E135" s="225" t="s">
        <v>822</v>
      </c>
      <c r="F135" s="275" t="s">
        <v>14602</v>
      </c>
      <c r="G135" s="225" t="s">
        <v>822</v>
      </c>
      <c r="H135" s="277">
        <v>20874162</v>
      </c>
      <c r="I135" s="275" t="s">
        <v>822</v>
      </c>
      <c r="J135" s="275" t="s">
        <v>14580</v>
      </c>
      <c r="K135" s="265" t="s">
        <v>14274</v>
      </c>
      <c r="L135" s="278" t="s">
        <v>61</v>
      </c>
    </row>
    <row r="136" spans="2:12" ht="28.5">
      <c r="B136" s="274" t="s">
        <v>482</v>
      </c>
      <c r="C136" s="275" t="s">
        <v>14603</v>
      </c>
      <c r="D136" s="275" t="s">
        <v>694</v>
      </c>
      <c r="E136" s="225" t="s">
        <v>14604</v>
      </c>
      <c r="F136" s="275" t="s">
        <v>14605</v>
      </c>
      <c r="G136" s="225" t="s">
        <v>822</v>
      </c>
      <c r="H136" s="277">
        <v>7822310</v>
      </c>
      <c r="I136" s="275" t="s">
        <v>822</v>
      </c>
      <c r="J136" s="275" t="s">
        <v>14580</v>
      </c>
      <c r="K136" s="265" t="s">
        <v>14274</v>
      </c>
      <c r="L136" s="278" t="s">
        <v>61</v>
      </c>
    </row>
    <row r="137" spans="2:12" ht="42.75">
      <c r="B137" s="269" t="s">
        <v>14269</v>
      </c>
      <c r="C137" s="265" t="s">
        <v>14438</v>
      </c>
      <c r="D137" s="265" t="s">
        <v>694</v>
      </c>
      <c r="E137" s="183" t="s">
        <v>14606</v>
      </c>
      <c r="F137" s="265" t="s">
        <v>14607</v>
      </c>
      <c r="G137" s="183"/>
      <c r="H137" s="270">
        <v>884598750.30888891</v>
      </c>
      <c r="I137" s="279">
        <v>884598750.30888891</v>
      </c>
      <c r="J137" s="280" t="s">
        <v>14608</v>
      </c>
      <c r="K137" s="265" t="s">
        <v>14274</v>
      </c>
      <c r="L137" s="278" t="s">
        <v>62</v>
      </c>
    </row>
    <row r="138" spans="2:12" ht="42.75">
      <c r="B138" s="269" t="s">
        <v>14609</v>
      </c>
      <c r="C138" s="265" t="s">
        <v>14610</v>
      </c>
      <c r="D138" s="265" t="s">
        <v>694</v>
      </c>
      <c r="E138" s="183" t="s">
        <v>14611</v>
      </c>
      <c r="F138" s="265" t="s">
        <v>14612</v>
      </c>
      <c r="G138" s="183"/>
      <c r="H138" s="270">
        <v>7416300</v>
      </c>
      <c r="I138" s="279">
        <v>7416300</v>
      </c>
      <c r="J138" s="280" t="s">
        <v>14608</v>
      </c>
      <c r="K138" s="265" t="s">
        <v>14274</v>
      </c>
      <c r="L138" s="278" t="s">
        <v>62</v>
      </c>
    </row>
    <row r="139" spans="2:12" ht="57">
      <c r="B139" s="269" t="s">
        <v>14613</v>
      </c>
      <c r="C139" s="265" t="s">
        <v>14324</v>
      </c>
      <c r="D139" s="265" t="s">
        <v>694</v>
      </c>
      <c r="E139" s="183" t="s">
        <v>14614</v>
      </c>
      <c r="F139" s="265" t="s">
        <v>14615</v>
      </c>
      <c r="G139" s="183"/>
      <c r="H139" s="270">
        <v>116525619.6311111</v>
      </c>
      <c r="I139" s="279">
        <v>116525619.6311111</v>
      </c>
      <c r="J139" s="280" t="s">
        <v>14608</v>
      </c>
      <c r="K139" s="265" t="s">
        <v>14274</v>
      </c>
      <c r="L139" s="278" t="s">
        <v>62</v>
      </c>
    </row>
    <row r="140" spans="2:12" ht="42.75">
      <c r="B140" s="269" t="s">
        <v>14616</v>
      </c>
      <c r="C140" s="265" t="s">
        <v>14400</v>
      </c>
      <c r="D140" s="265" t="s">
        <v>694</v>
      </c>
      <c r="E140" s="183" t="s">
        <v>14617</v>
      </c>
      <c r="F140" s="265" t="s">
        <v>14618</v>
      </c>
      <c r="G140" s="183"/>
      <c r="H140" s="270">
        <v>330567662.33222228</v>
      </c>
      <c r="I140" s="279">
        <v>330567662.33222228</v>
      </c>
      <c r="J140" s="280" t="s">
        <v>14608</v>
      </c>
      <c r="K140" s="265" t="s">
        <v>14274</v>
      </c>
      <c r="L140" s="278" t="s">
        <v>62</v>
      </c>
    </row>
    <row r="141" spans="2:12" ht="42.75">
      <c r="B141" s="269" t="s">
        <v>14619</v>
      </c>
      <c r="C141" s="265" t="s">
        <v>14620</v>
      </c>
      <c r="D141" s="265" t="s">
        <v>694</v>
      </c>
      <c r="E141" s="183" t="s">
        <v>14621</v>
      </c>
      <c r="F141" s="265" t="s">
        <v>14622</v>
      </c>
      <c r="G141" s="183"/>
      <c r="H141" s="270">
        <v>70895797</v>
      </c>
      <c r="I141" s="279">
        <v>70895797</v>
      </c>
      <c r="J141" s="280" t="s">
        <v>14608</v>
      </c>
      <c r="K141" s="265" t="s">
        <v>14274</v>
      </c>
      <c r="L141" s="278" t="s">
        <v>62</v>
      </c>
    </row>
    <row r="142" spans="2:12" ht="42.75">
      <c r="B142" s="269" t="s">
        <v>14623</v>
      </c>
      <c r="C142" s="265" t="s">
        <v>14624</v>
      </c>
      <c r="D142" s="265" t="s">
        <v>694</v>
      </c>
      <c r="E142" s="183" t="s">
        <v>14625</v>
      </c>
      <c r="F142" s="265" t="s">
        <v>14626</v>
      </c>
      <c r="G142" s="183"/>
      <c r="H142" s="270">
        <v>20562680</v>
      </c>
      <c r="I142" s="279">
        <v>20562680</v>
      </c>
      <c r="J142" s="280" t="s">
        <v>14608</v>
      </c>
      <c r="K142" s="265" t="s">
        <v>14274</v>
      </c>
      <c r="L142" s="278" t="s">
        <v>62</v>
      </c>
    </row>
    <row r="143" spans="2:12" ht="28.5">
      <c r="B143" s="271" t="s">
        <v>14627</v>
      </c>
      <c r="C143" s="265" t="s">
        <v>14628</v>
      </c>
      <c r="D143" s="265" t="s">
        <v>694</v>
      </c>
      <c r="E143" s="183" t="s">
        <v>14629</v>
      </c>
      <c r="F143" s="265" t="s">
        <v>14630</v>
      </c>
      <c r="G143" s="183"/>
      <c r="H143" s="270">
        <v>45740030</v>
      </c>
      <c r="I143" s="279">
        <v>45740030</v>
      </c>
      <c r="J143" s="280" t="s">
        <v>14608</v>
      </c>
      <c r="K143" s="265" t="s">
        <v>14274</v>
      </c>
      <c r="L143" s="278" t="s">
        <v>62</v>
      </c>
    </row>
    <row r="144" spans="2:12" ht="57">
      <c r="B144" s="271" t="s">
        <v>14631</v>
      </c>
      <c r="C144" s="265" t="s">
        <v>14632</v>
      </c>
      <c r="D144" s="265" t="s">
        <v>694</v>
      </c>
      <c r="E144" s="183" t="s">
        <v>14633</v>
      </c>
      <c r="F144" s="265" t="s">
        <v>14622</v>
      </c>
      <c r="G144" s="183"/>
      <c r="H144" s="270">
        <v>394456092</v>
      </c>
      <c r="I144" s="279">
        <v>394456092</v>
      </c>
      <c r="J144" s="280" t="s">
        <v>14608</v>
      </c>
      <c r="K144" s="265" t="s">
        <v>14274</v>
      </c>
      <c r="L144" s="278" t="s">
        <v>62</v>
      </c>
    </row>
    <row r="145" spans="2:12" ht="42.75">
      <c r="B145" s="271" t="s">
        <v>14634</v>
      </c>
      <c r="C145" s="265" t="s">
        <v>14635</v>
      </c>
      <c r="D145" s="265" t="s">
        <v>694</v>
      </c>
      <c r="E145" s="183" t="s">
        <v>14636</v>
      </c>
      <c r="F145" s="265" t="s">
        <v>14637</v>
      </c>
      <c r="G145" s="183"/>
      <c r="H145" s="270">
        <v>726395949.84000003</v>
      </c>
      <c r="I145" s="279">
        <v>726395949.84000003</v>
      </c>
      <c r="J145" s="280" t="s">
        <v>14608</v>
      </c>
      <c r="K145" s="265" t="s">
        <v>14274</v>
      </c>
      <c r="L145" s="278" t="s">
        <v>62</v>
      </c>
    </row>
    <row r="146" spans="2:12" ht="28.5">
      <c r="B146" s="271" t="s">
        <v>14638</v>
      </c>
      <c r="C146" s="265" t="s">
        <v>14639</v>
      </c>
      <c r="D146" s="265" t="s">
        <v>694</v>
      </c>
      <c r="E146" s="183" t="s">
        <v>14640</v>
      </c>
      <c r="F146" s="265" t="s">
        <v>14641</v>
      </c>
      <c r="G146" s="183"/>
      <c r="H146" s="270">
        <v>45401453</v>
      </c>
      <c r="I146" s="279">
        <v>45401453</v>
      </c>
      <c r="J146" s="280" t="s">
        <v>14608</v>
      </c>
      <c r="K146" s="265" t="s">
        <v>14274</v>
      </c>
      <c r="L146" s="278" t="s">
        <v>62</v>
      </c>
    </row>
    <row r="147" spans="2:12" ht="42.75">
      <c r="B147" s="271" t="s">
        <v>14642</v>
      </c>
      <c r="C147" s="265" t="s">
        <v>14643</v>
      </c>
      <c r="D147" s="265" t="s">
        <v>694</v>
      </c>
      <c r="E147" s="183" t="s">
        <v>14644</v>
      </c>
      <c r="F147" s="265" t="s">
        <v>14645</v>
      </c>
      <c r="G147" s="183"/>
      <c r="H147" s="270">
        <v>26904000</v>
      </c>
      <c r="I147" s="279">
        <v>26904000</v>
      </c>
      <c r="J147" s="280" t="s">
        <v>14608</v>
      </c>
      <c r="K147" s="265" t="s">
        <v>14274</v>
      </c>
      <c r="L147" s="278" t="s">
        <v>62</v>
      </c>
    </row>
    <row r="148" spans="2:12" ht="28.5">
      <c r="B148" s="271" t="s">
        <v>14646</v>
      </c>
      <c r="C148" s="265" t="s">
        <v>14647</v>
      </c>
      <c r="D148" s="265" t="s">
        <v>694</v>
      </c>
      <c r="E148" s="183" t="s">
        <v>14648</v>
      </c>
      <c r="F148" s="265" t="s">
        <v>14622</v>
      </c>
      <c r="G148" s="183"/>
      <c r="H148" s="270">
        <v>393769679.24000001</v>
      </c>
      <c r="I148" s="279">
        <v>393769679.24000001</v>
      </c>
      <c r="J148" s="280" t="s">
        <v>14608</v>
      </c>
      <c r="K148" s="265" t="s">
        <v>14274</v>
      </c>
      <c r="L148" s="278" t="s">
        <v>62</v>
      </c>
    </row>
    <row r="149" spans="2:12" ht="57">
      <c r="B149" s="271" t="s">
        <v>14649</v>
      </c>
      <c r="C149" s="265" t="s">
        <v>14506</v>
      </c>
      <c r="D149" s="265" t="s">
        <v>694</v>
      </c>
      <c r="E149" s="183" t="s">
        <v>14650</v>
      </c>
      <c r="F149" s="265" t="s">
        <v>14651</v>
      </c>
      <c r="G149" s="183"/>
      <c r="H149" s="270">
        <v>49726268</v>
      </c>
      <c r="I149" s="279">
        <v>49726268</v>
      </c>
      <c r="J149" s="280" t="s">
        <v>14608</v>
      </c>
      <c r="K149" s="265" t="s">
        <v>14274</v>
      </c>
      <c r="L149" s="278" t="s">
        <v>62</v>
      </c>
    </row>
    <row r="150" spans="2:12" ht="28.5">
      <c r="B150" s="269" t="s">
        <v>14652</v>
      </c>
      <c r="C150" s="265" t="s">
        <v>14653</v>
      </c>
      <c r="D150" s="265" t="s">
        <v>694</v>
      </c>
      <c r="E150" s="183" t="s">
        <v>14654</v>
      </c>
      <c r="F150" s="265" t="s">
        <v>14655</v>
      </c>
      <c r="G150" s="183"/>
      <c r="H150" s="270">
        <v>59536500</v>
      </c>
      <c r="I150" s="279">
        <v>59536500</v>
      </c>
      <c r="J150" s="280" t="s">
        <v>14608</v>
      </c>
      <c r="K150" s="265" t="s">
        <v>14274</v>
      </c>
      <c r="L150" s="278" t="s">
        <v>62</v>
      </c>
    </row>
    <row r="151" spans="2:12" ht="42.75">
      <c r="B151" s="269" t="s">
        <v>14656</v>
      </c>
      <c r="C151" s="265" t="s">
        <v>14657</v>
      </c>
      <c r="D151" s="265" t="s">
        <v>694</v>
      </c>
      <c r="E151" s="183" t="s">
        <v>14658</v>
      </c>
      <c r="F151" s="265" t="s">
        <v>14659</v>
      </c>
      <c r="G151" s="183"/>
      <c r="H151" s="270">
        <v>186738859</v>
      </c>
      <c r="I151" s="279">
        <v>186738859</v>
      </c>
      <c r="J151" s="280" t="s">
        <v>14608</v>
      </c>
      <c r="K151" s="265" t="s">
        <v>14274</v>
      </c>
      <c r="L151" s="278" t="s">
        <v>62</v>
      </c>
    </row>
    <row r="152" spans="2:12" ht="57">
      <c r="B152" s="269" t="s">
        <v>14279</v>
      </c>
      <c r="C152" s="265" t="s">
        <v>14508</v>
      </c>
      <c r="D152" s="265" t="s">
        <v>694</v>
      </c>
      <c r="E152" s="183" t="s">
        <v>14660</v>
      </c>
      <c r="F152" s="265" t="s">
        <v>14661</v>
      </c>
      <c r="G152" s="183"/>
      <c r="H152" s="270">
        <v>700745240.89999998</v>
      </c>
      <c r="I152" s="279">
        <v>700745240.89999998</v>
      </c>
      <c r="J152" s="280" t="s">
        <v>14608</v>
      </c>
      <c r="K152" s="265" t="s">
        <v>14274</v>
      </c>
      <c r="L152" s="278" t="s">
        <v>62</v>
      </c>
    </row>
    <row r="153" spans="2:12" ht="57">
      <c r="B153" s="269" t="s">
        <v>14288</v>
      </c>
      <c r="C153" s="265" t="s">
        <v>14662</v>
      </c>
      <c r="D153" s="265" t="s">
        <v>694</v>
      </c>
      <c r="E153" s="183" t="s">
        <v>14663</v>
      </c>
      <c r="F153" s="265" t="s">
        <v>14664</v>
      </c>
      <c r="G153" s="183"/>
      <c r="H153" s="270">
        <v>153632460</v>
      </c>
      <c r="I153" s="279">
        <v>153632460</v>
      </c>
      <c r="J153" s="280" t="s">
        <v>14608</v>
      </c>
      <c r="K153" s="265" t="s">
        <v>14274</v>
      </c>
      <c r="L153" s="278" t="s">
        <v>62</v>
      </c>
    </row>
    <row r="154" spans="2:12" ht="42.75">
      <c r="B154" s="269" t="s">
        <v>14665</v>
      </c>
      <c r="C154" s="265" t="s">
        <v>14666</v>
      </c>
      <c r="D154" s="265" t="s">
        <v>694</v>
      </c>
      <c r="E154" s="183" t="s">
        <v>14667</v>
      </c>
      <c r="F154" s="265" t="s">
        <v>14655</v>
      </c>
      <c r="G154" s="183"/>
      <c r="H154" s="270">
        <v>55070512</v>
      </c>
      <c r="I154" s="279">
        <v>55070512</v>
      </c>
      <c r="J154" s="280" t="s">
        <v>14608</v>
      </c>
      <c r="K154" s="265" t="s">
        <v>14274</v>
      </c>
      <c r="L154" s="278" t="s">
        <v>62</v>
      </c>
    </row>
    <row r="155" spans="2:12" ht="42.75">
      <c r="B155" s="269" t="s">
        <v>14668</v>
      </c>
      <c r="C155" s="265" t="s">
        <v>14529</v>
      </c>
      <c r="D155" s="265" t="s">
        <v>694</v>
      </c>
      <c r="E155" s="183" t="s">
        <v>14669</v>
      </c>
      <c r="F155" s="265" t="s">
        <v>14670</v>
      </c>
      <c r="G155" s="183"/>
      <c r="H155" s="270">
        <v>2230608</v>
      </c>
      <c r="I155" s="279">
        <v>2230608</v>
      </c>
      <c r="J155" s="280" t="s">
        <v>14608</v>
      </c>
      <c r="K155" s="265" t="s">
        <v>14274</v>
      </c>
      <c r="L155" s="278" t="s">
        <v>62</v>
      </c>
    </row>
    <row r="156" spans="2:12" ht="28.5">
      <c r="B156" s="269" t="s">
        <v>14671</v>
      </c>
      <c r="C156" s="265" t="s">
        <v>14672</v>
      </c>
      <c r="D156" s="265" t="s">
        <v>694</v>
      </c>
      <c r="E156" s="183" t="s">
        <v>14673</v>
      </c>
      <c r="F156" s="265" t="s">
        <v>14674</v>
      </c>
      <c r="G156" s="183"/>
      <c r="H156" s="270">
        <v>21359247</v>
      </c>
      <c r="I156" s="279">
        <v>21359247</v>
      </c>
      <c r="J156" s="280" t="s">
        <v>14608</v>
      </c>
      <c r="K156" s="265" t="s">
        <v>14274</v>
      </c>
      <c r="L156" s="278" t="s">
        <v>62</v>
      </c>
    </row>
    <row r="157" spans="2:12" ht="42.75">
      <c r="B157" s="271" t="s">
        <v>14675</v>
      </c>
      <c r="C157" s="265" t="s">
        <v>14676</v>
      </c>
      <c r="D157" s="265" t="s">
        <v>694</v>
      </c>
      <c r="E157" s="183" t="s">
        <v>14677</v>
      </c>
      <c r="F157" s="265" t="s">
        <v>14678</v>
      </c>
      <c r="G157" s="183"/>
      <c r="H157" s="270">
        <v>2494757638</v>
      </c>
      <c r="I157" s="279">
        <v>2494757638</v>
      </c>
      <c r="J157" s="280" t="s">
        <v>14608</v>
      </c>
      <c r="K157" s="265" t="s">
        <v>14274</v>
      </c>
      <c r="L157" s="278" t="s">
        <v>62</v>
      </c>
    </row>
    <row r="158" spans="2:12" ht="42.75">
      <c r="B158" s="269" t="s">
        <v>14679</v>
      </c>
      <c r="C158" s="265" t="s">
        <v>14680</v>
      </c>
      <c r="D158" s="265" t="s">
        <v>694</v>
      </c>
      <c r="E158" s="183" t="s">
        <v>14681</v>
      </c>
      <c r="F158" s="265" t="s">
        <v>14682</v>
      </c>
      <c r="G158" s="183"/>
      <c r="H158" s="270">
        <v>2288448642.3000002</v>
      </c>
      <c r="I158" s="279">
        <v>2288448642.3000002</v>
      </c>
      <c r="J158" s="280" t="s">
        <v>14608</v>
      </c>
      <c r="K158" s="265" t="s">
        <v>14274</v>
      </c>
      <c r="L158" s="278" t="s">
        <v>62</v>
      </c>
    </row>
    <row r="159" spans="2:12" ht="42.75">
      <c r="B159" s="269" t="s">
        <v>14683</v>
      </c>
      <c r="C159" s="265" t="s">
        <v>14684</v>
      </c>
      <c r="D159" s="265" t="s">
        <v>694</v>
      </c>
      <c r="E159" s="183" t="s">
        <v>14685</v>
      </c>
      <c r="F159" s="265" t="s">
        <v>14686</v>
      </c>
      <c r="G159" s="183"/>
      <c r="H159" s="270">
        <v>2839752</v>
      </c>
      <c r="I159" s="279">
        <v>2839752</v>
      </c>
      <c r="J159" s="280" t="s">
        <v>14608</v>
      </c>
      <c r="K159" s="265" t="s">
        <v>14274</v>
      </c>
      <c r="L159" s="278" t="s">
        <v>62</v>
      </c>
    </row>
    <row r="160" spans="2:12" ht="57">
      <c r="B160" s="271" t="s">
        <v>14687</v>
      </c>
      <c r="C160" s="265" t="s">
        <v>575</v>
      </c>
      <c r="D160" s="265" t="s">
        <v>694</v>
      </c>
      <c r="E160" s="183" t="s">
        <v>14688</v>
      </c>
      <c r="F160" s="265" t="s">
        <v>14689</v>
      </c>
      <c r="G160" s="183"/>
      <c r="H160" s="270">
        <v>593902373.34555566</v>
      </c>
      <c r="I160" s="279">
        <v>593902373.34555566</v>
      </c>
      <c r="J160" s="280" t="s">
        <v>14608</v>
      </c>
      <c r="K160" s="265" t="s">
        <v>14274</v>
      </c>
      <c r="L160" s="278" t="s">
        <v>62</v>
      </c>
    </row>
    <row r="161" spans="2:12" ht="28.5">
      <c r="B161" s="271" t="s">
        <v>14300</v>
      </c>
      <c r="C161" s="265" t="s">
        <v>14690</v>
      </c>
      <c r="D161" s="265" t="s">
        <v>694</v>
      </c>
      <c r="E161" s="183" t="s">
        <v>14691</v>
      </c>
      <c r="F161" s="265" t="s">
        <v>14659</v>
      </c>
      <c r="G161" s="183"/>
      <c r="H161" s="270">
        <v>72012195</v>
      </c>
      <c r="I161" s="279">
        <v>72012195</v>
      </c>
      <c r="J161" s="280" t="s">
        <v>14608</v>
      </c>
      <c r="K161" s="265" t="s">
        <v>14274</v>
      </c>
      <c r="L161" s="278" t="s">
        <v>62</v>
      </c>
    </row>
    <row r="162" spans="2:12" ht="42.75">
      <c r="B162" s="271" t="s">
        <v>14692</v>
      </c>
      <c r="C162" s="265" t="s">
        <v>14693</v>
      </c>
      <c r="D162" s="265" t="s">
        <v>694</v>
      </c>
      <c r="E162" s="183" t="s">
        <v>14694</v>
      </c>
      <c r="F162" s="265" t="s">
        <v>14695</v>
      </c>
      <c r="G162" s="183"/>
      <c r="H162" s="270">
        <v>19316600</v>
      </c>
      <c r="I162" s="279">
        <v>19316600</v>
      </c>
      <c r="J162" s="280" t="s">
        <v>14608</v>
      </c>
      <c r="K162" s="265" t="s">
        <v>14274</v>
      </c>
      <c r="L162" s="278" t="s">
        <v>62</v>
      </c>
    </row>
    <row r="163" spans="2:12" ht="57">
      <c r="B163" s="271" t="s">
        <v>14692</v>
      </c>
      <c r="C163" s="265" t="s">
        <v>14696</v>
      </c>
      <c r="D163" s="265" t="s">
        <v>694</v>
      </c>
      <c r="E163" s="183" t="s">
        <v>14694</v>
      </c>
      <c r="F163" s="265" t="s">
        <v>14697</v>
      </c>
      <c r="G163" s="183"/>
      <c r="H163" s="270">
        <v>59944000</v>
      </c>
      <c r="I163" s="279">
        <v>59944000</v>
      </c>
      <c r="J163" s="280" t="s">
        <v>14608</v>
      </c>
      <c r="K163" s="265" t="s">
        <v>14274</v>
      </c>
      <c r="L163" s="278" t="s">
        <v>62</v>
      </c>
    </row>
    <row r="164" spans="2:12" ht="42.75">
      <c r="B164" s="269" t="s">
        <v>14698</v>
      </c>
      <c r="C164" s="265" t="s">
        <v>14699</v>
      </c>
      <c r="D164" s="265" t="s">
        <v>694</v>
      </c>
      <c r="E164" s="183" t="s">
        <v>14700</v>
      </c>
      <c r="F164" s="265" t="s">
        <v>14701</v>
      </c>
      <c r="G164" s="183"/>
      <c r="H164" s="270">
        <v>216926906.24222222</v>
      </c>
      <c r="I164" s="279">
        <v>216926906.24222222</v>
      </c>
      <c r="J164" s="280" t="s">
        <v>14608</v>
      </c>
      <c r="K164" s="265" t="s">
        <v>14274</v>
      </c>
      <c r="L164" s="278" t="s">
        <v>62</v>
      </c>
    </row>
    <row r="165" spans="2:12" ht="42.75">
      <c r="B165" s="269" t="s">
        <v>14702</v>
      </c>
      <c r="C165" s="265" t="s">
        <v>14703</v>
      </c>
      <c r="D165" s="265" t="s">
        <v>694</v>
      </c>
      <c r="E165" s="183" t="s">
        <v>14704</v>
      </c>
      <c r="F165" s="265" t="s">
        <v>14705</v>
      </c>
      <c r="G165" s="183"/>
      <c r="H165" s="270">
        <v>113608935</v>
      </c>
      <c r="I165" s="279">
        <v>113608935</v>
      </c>
      <c r="J165" s="280" t="s">
        <v>14608</v>
      </c>
      <c r="K165" s="265" t="s">
        <v>14274</v>
      </c>
      <c r="L165" s="278" t="s">
        <v>62</v>
      </c>
    </row>
    <row r="166" spans="2:12" ht="42.75">
      <c r="B166" s="271" t="s">
        <v>14706</v>
      </c>
      <c r="C166" s="265" t="s">
        <v>14532</v>
      </c>
      <c r="D166" s="265" t="s">
        <v>694</v>
      </c>
      <c r="E166" s="183" t="s">
        <v>14707</v>
      </c>
      <c r="F166" s="265" t="s">
        <v>14708</v>
      </c>
      <c r="G166" s="183"/>
      <c r="H166" s="270">
        <v>260534815.66666669</v>
      </c>
      <c r="I166" s="279">
        <v>260534815.66666669</v>
      </c>
      <c r="J166" s="280" t="s">
        <v>14608</v>
      </c>
      <c r="K166" s="265" t="s">
        <v>14274</v>
      </c>
      <c r="L166" s="278" t="s">
        <v>62</v>
      </c>
    </row>
    <row r="167" spans="2:12" ht="28.5">
      <c r="B167" s="269" t="s">
        <v>14709</v>
      </c>
      <c r="C167" s="265" t="s">
        <v>14710</v>
      </c>
      <c r="D167" s="265"/>
      <c r="E167" s="183" t="s">
        <v>14711</v>
      </c>
      <c r="F167" s="265" t="s">
        <v>14712</v>
      </c>
      <c r="G167" s="183"/>
      <c r="H167" s="270">
        <v>60937992</v>
      </c>
      <c r="I167" s="281">
        <v>60937992</v>
      </c>
      <c r="J167" s="265" t="s">
        <v>14713</v>
      </c>
      <c r="K167" s="265" t="s">
        <v>14274</v>
      </c>
      <c r="L167" s="278" t="s">
        <v>63</v>
      </c>
    </row>
    <row r="168" spans="2:12" ht="71.25">
      <c r="B168" s="269" t="s">
        <v>525</v>
      </c>
      <c r="C168" s="265" t="s">
        <v>526</v>
      </c>
      <c r="D168" s="265"/>
      <c r="E168" s="183" t="s">
        <v>14711</v>
      </c>
      <c r="F168" s="265" t="s">
        <v>14714</v>
      </c>
      <c r="G168" s="183"/>
      <c r="H168" s="270">
        <v>73388055</v>
      </c>
      <c r="I168" s="281">
        <v>73388055</v>
      </c>
      <c r="J168" s="265" t="s">
        <v>14713</v>
      </c>
      <c r="K168" s="265" t="s">
        <v>14274</v>
      </c>
      <c r="L168" s="278" t="s">
        <v>63</v>
      </c>
    </row>
    <row r="169" spans="2:12" ht="42.75">
      <c r="B169" s="271" t="s">
        <v>668</v>
      </c>
      <c r="C169" s="265" t="s">
        <v>14715</v>
      </c>
      <c r="D169" s="265"/>
      <c r="E169" s="183" t="s">
        <v>14711</v>
      </c>
      <c r="F169" s="265" t="s">
        <v>14716</v>
      </c>
      <c r="G169" s="183"/>
      <c r="H169" s="270">
        <v>64310000</v>
      </c>
      <c r="I169" s="281">
        <v>64310000</v>
      </c>
      <c r="J169" s="265" t="s">
        <v>14713</v>
      </c>
      <c r="K169" s="265" t="s">
        <v>14274</v>
      </c>
      <c r="L169" s="278" t="s">
        <v>63</v>
      </c>
    </row>
    <row r="170" spans="2:12" ht="28.5">
      <c r="B170" s="269" t="s">
        <v>578</v>
      </c>
      <c r="C170" s="265" t="s">
        <v>14717</v>
      </c>
      <c r="D170" s="265"/>
      <c r="E170" s="183" t="s">
        <v>14711</v>
      </c>
      <c r="F170" s="265" t="s">
        <v>14718</v>
      </c>
      <c r="G170" s="183"/>
      <c r="H170" s="270">
        <v>779395710</v>
      </c>
      <c r="I170" s="281">
        <v>779395710</v>
      </c>
      <c r="J170" s="265" t="s">
        <v>14713</v>
      </c>
      <c r="K170" s="265" t="s">
        <v>14274</v>
      </c>
      <c r="L170" s="278" t="s">
        <v>63</v>
      </c>
    </row>
    <row r="171" spans="2:12" ht="28.5">
      <c r="B171" s="269" t="s">
        <v>14719</v>
      </c>
      <c r="C171" s="265" t="s">
        <v>14720</v>
      </c>
      <c r="D171" s="265"/>
      <c r="E171" s="183" t="s">
        <v>14711</v>
      </c>
      <c r="F171" s="265" t="s">
        <v>14712</v>
      </c>
      <c r="G171" s="183"/>
      <c r="H171" s="270">
        <v>233332020</v>
      </c>
      <c r="I171" s="281">
        <v>233332020</v>
      </c>
      <c r="J171" s="265" t="s">
        <v>14713</v>
      </c>
      <c r="K171" s="265" t="s">
        <v>14274</v>
      </c>
      <c r="L171" s="278" t="s">
        <v>63</v>
      </c>
    </row>
    <row r="172" spans="2:12" ht="28.5">
      <c r="B172" s="271" t="s">
        <v>506</v>
      </c>
      <c r="C172" s="265" t="s">
        <v>14721</v>
      </c>
      <c r="D172" s="265"/>
      <c r="E172" s="183" t="s">
        <v>14711</v>
      </c>
      <c r="F172" s="265" t="s">
        <v>14722</v>
      </c>
      <c r="G172" s="183"/>
      <c r="H172" s="270">
        <v>100747216</v>
      </c>
      <c r="I172" s="281">
        <v>100747216</v>
      </c>
      <c r="J172" s="265" t="s">
        <v>14713</v>
      </c>
      <c r="K172" s="265" t="s">
        <v>14274</v>
      </c>
      <c r="L172" s="278" t="s">
        <v>63</v>
      </c>
    </row>
    <row r="173" spans="2:12" ht="57">
      <c r="B173" s="269" t="s">
        <v>14723</v>
      </c>
      <c r="C173" s="265" t="s">
        <v>14724</v>
      </c>
      <c r="D173" s="265"/>
      <c r="E173" s="183" t="s">
        <v>14711</v>
      </c>
      <c r="F173" s="265" t="s">
        <v>14725</v>
      </c>
      <c r="G173" s="183"/>
      <c r="H173" s="270">
        <v>64632140</v>
      </c>
      <c r="I173" s="281">
        <v>64632140</v>
      </c>
      <c r="J173" s="265" t="s">
        <v>14713</v>
      </c>
      <c r="K173" s="265" t="s">
        <v>14274</v>
      </c>
      <c r="L173" s="278" t="s">
        <v>63</v>
      </c>
    </row>
    <row r="174" spans="2:12" ht="42.75">
      <c r="B174" s="269" t="s">
        <v>14726</v>
      </c>
      <c r="C174" s="265" t="s">
        <v>14727</v>
      </c>
      <c r="D174" s="265"/>
      <c r="E174" s="183" t="s">
        <v>14711</v>
      </c>
      <c r="F174" s="265" t="s">
        <v>14728</v>
      </c>
      <c r="G174" s="183"/>
      <c r="H174" s="270">
        <v>84994524</v>
      </c>
      <c r="I174" s="281">
        <v>84994524</v>
      </c>
      <c r="J174" s="265" t="s">
        <v>14713</v>
      </c>
      <c r="K174" s="265" t="s">
        <v>14274</v>
      </c>
      <c r="L174" s="278" t="s">
        <v>63</v>
      </c>
    </row>
    <row r="175" spans="2:12" ht="28.5">
      <c r="B175" s="271" t="s">
        <v>14357</v>
      </c>
      <c r="C175" s="265" t="s">
        <v>14657</v>
      </c>
      <c r="D175" s="265"/>
      <c r="E175" s="183" t="s">
        <v>14711</v>
      </c>
      <c r="F175" s="265" t="s">
        <v>14659</v>
      </c>
      <c r="G175" s="183"/>
      <c r="H175" s="270">
        <v>490127591</v>
      </c>
      <c r="I175" s="281">
        <v>490127591</v>
      </c>
      <c r="J175" s="265" t="s">
        <v>14713</v>
      </c>
      <c r="K175" s="265" t="s">
        <v>14274</v>
      </c>
      <c r="L175" s="278" t="s">
        <v>63</v>
      </c>
    </row>
    <row r="176" spans="2:12">
      <c r="B176" s="269" t="s">
        <v>14473</v>
      </c>
      <c r="C176" s="265" t="s">
        <v>14309</v>
      </c>
      <c r="D176" s="265"/>
      <c r="E176" s="183" t="s">
        <v>14711</v>
      </c>
      <c r="F176" s="265" t="s">
        <v>14729</v>
      </c>
      <c r="G176" s="183"/>
      <c r="H176" s="270">
        <v>120838035</v>
      </c>
      <c r="I176" s="281">
        <v>120838035</v>
      </c>
      <c r="J176" s="265" t="s">
        <v>14713</v>
      </c>
      <c r="K176" s="265" t="s">
        <v>14274</v>
      </c>
      <c r="L176" s="278" t="s">
        <v>63</v>
      </c>
    </row>
    <row r="177" spans="2:12">
      <c r="B177" s="271" t="s">
        <v>14364</v>
      </c>
      <c r="C177" s="265" t="s">
        <v>14730</v>
      </c>
      <c r="D177" s="265"/>
      <c r="E177" s="183" t="s">
        <v>14711</v>
      </c>
      <c r="F177" s="265" t="s">
        <v>14597</v>
      </c>
      <c r="G177" s="183"/>
      <c r="H177" s="270">
        <v>169403424</v>
      </c>
      <c r="I177" s="281">
        <v>169403424</v>
      </c>
      <c r="J177" s="265" t="s">
        <v>14713</v>
      </c>
      <c r="K177" s="265" t="s">
        <v>14274</v>
      </c>
      <c r="L177" s="278" t="s">
        <v>63</v>
      </c>
    </row>
    <row r="178" spans="2:12" ht="28.5">
      <c r="B178" s="269" t="s">
        <v>494</v>
      </c>
      <c r="C178" s="265" t="s">
        <v>495</v>
      </c>
      <c r="D178" s="265"/>
      <c r="E178" s="183" t="s">
        <v>14711</v>
      </c>
      <c r="F178" s="265" t="s">
        <v>14712</v>
      </c>
      <c r="G178" s="183"/>
      <c r="H178" s="270">
        <v>38482362</v>
      </c>
      <c r="I178" s="281">
        <v>38482362</v>
      </c>
      <c r="J178" s="265" t="s">
        <v>14713</v>
      </c>
      <c r="K178" s="265" t="s">
        <v>14274</v>
      </c>
      <c r="L178" s="278" t="s">
        <v>63</v>
      </c>
    </row>
    <row r="179" spans="2:12" ht="42.75">
      <c r="B179" s="269" t="s">
        <v>14369</v>
      </c>
      <c r="C179" s="265" t="s">
        <v>14731</v>
      </c>
      <c r="D179" s="265"/>
      <c r="E179" s="183" t="s">
        <v>14711</v>
      </c>
      <c r="F179" s="265" t="s">
        <v>14732</v>
      </c>
      <c r="G179" s="183"/>
      <c r="H179" s="270">
        <v>25960000</v>
      </c>
      <c r="I179" s="281">
        <v>25960000</v>
      </c>
      <c r="J179" s="265" t="s">
        <v>14713</v>
      </c>
      <c r="K179" s="265" t="s">
        <v>14274</v>
      </c>
      <c r="L179" s="278" t="s">
        <v>63</v>
      </c>
    </row>
    <row r="180" spans="2:12" ht="28.5">
      <c r="B180" s="271" t="s">
        <v>14429</v>
      </c>
      <c r="C180" s="265" t="s">
        <v>14733</v>
      </c>
      <c r="D180" s="265"/>
      <c r="E180" s="183" t="s">
        <v>14711</v>
      </c>
      <c r="F180" s="265" t="s">
        <v>14734</v>
      </c>
      <c r="G180" s="183"/>
      <c r="H180" s="270">
        <v>13853752461</v>
      </c>
      <c r="I180" s="281">
        <v>13853752461</v>
      </c>
      <c r="J180" s="265" t="s">
        <v>14713</v>
      </c>
      <c r="K180" s="265" t="s">
        <v>14274</v>
      </c>
      <c r="L180" s="278" t="s">
        <v>63</v>
      </c>
    </row>
    <row r="181" spans="2:12" ht="28.5">
      <c r="B181" s="271" t="s">
        <v>504</v>
      </c>
      <c r="C181" s="265" t="s">
        <v>14735</v>
      </c>
      <c r="D181" s="265"/>
      <c r="E181" s="183" t="s">
        <v>14711</v>
      </c>
      <c r="F181" s="265" t="s">
        <v>14736</v>
      </c>
      <c r="G181" s="183"/>
      <c r="H181" s="270">
        <f>1006772368+92616596</f>
        <v>1099388964</v>
      </c>
      <c r="I181" s="281">
        <f>1006772368+92616596</f>
        <v>1099388964</v>
      </c>
      <c r="J181" s="265" t="s">
        <v>1229</v>
      </c>
      <c r="K181" s="265" t="s">
        <v>14274</v>
      </c>
      <c r="L181" s="278" t="s">
        <v>63</v>
      </c>
    </row>
    <row r="182" spans="2:12" ht="28.5">
      <c r="B182" s="269" t="s">
        <v>14526</v>
      </c>
      <c r="C182" s="265" t="s">
        <v>14737</v>
      </c>
      <c r="D182" s="265"/>
      <c r="E182" s="183" t="s">
        <v>14711</v>
      </c>
      <c r="F182" s="265" t="s">
        <v>14712</v>
      </c>
      <c r="G182" s="183"/>
      <c r="H182" s="270">
        <v>110152576</v>
      </c>
      <c r="I182" s="281">
        <v>110152576</v>
      </c>
      <c r="J182" s="265" t="s">
        <v>14713</v>
      </c>
      <c r="K182" s="265" t="s">
        <v>14274</v>
      </c>
      <c r="L182" s="278" t="s">
        <v>63</v>
      </c>
    </row>
    <row r="183" spans="2:12">
      <c r="B183" s="269" t="s">
        <v>14375</v>
      </c>
      <c r="C183" s="265" t="s">
        <v>14738</v>
      </c>
      <c r="D183" s="265"/>
      <c r="E183" s="183" t="s">
        <v>14711</v>
      </c>
      <c r="F183" s="265" t="s">
        <v>14729</v>
      </c>
      <c r="G183" s="183"/>
      <c r="H183" s="270">
        <v>194718172</v>
      </c>
      <c r="I183" s="281">
        <v>194718172</v>
      </c>
      <c r="J183" s="265" t="s">
        <v>14713</v>
      </c>
      <c r="K183" s="265" t="s">
        <v>14274</v>
      </c>
      <c r="L183" s="278" t="s">
        <v>63</v>
      </c>
    </row>
    <row r="184" spans="2:12" ht="28.5">
      <c r="B184" s="269" t="s">
        <v>14739</v>
      </c>
      <c r="C184" s="265" t="s">
        <v>14740</v>
      </c>
      <c r="D184" s="265"/>
      <c r="E184" s="183" t="s">
        <v>14711</v>
      </c>
      <c r="F184" s="265" t="s">
        <v>14712</v>
      </c>
      <c r="G184" s="183"/>
      <c r="H184" s="270">
        <v>34516500</v>
      </c>
      <c r="I184" s="281">
        <v>34516500</v>
      </c>
      <c r="J184" s="265" t="s">
        <v>14713</v>
      </c>
      <c r="K184" s="265" t="s">
        <v>14274</v>
      </c>
      <c r="L184" s="278" t="s">
        <v>63</v>
      </c>
    </row>
    <row r="185" spans="2:12" ht="28.5">
      <c r="B185" s="271" t="s">
        <v>14741</v>
      </c>
      <c r="C185" s="265" t="s">
        <v>14742</v>
      </c>
      <c r="D185" s="265"/>
      <c r="E185" s="183" t="s">
        <v>14743</v>
      </c>
      <c r="F185" s="265" t="s">
        <v>14744</v>
      </c>
      <c r="G185" s="183"/>
      <c r="H185" s="270">
        <v>1208510371</v>
      </c>
      <c r="I185" s="281">
        <v>1208510371</v>
      </c>
      <c r="J185" s="265" t="s">
        <v>14713</v>
      </c>
      <c r="K185" s="265" t="s">
        <v>14274</v>
      </c>
      <c r="L185" s="278" t="s">
        <v>63</v>
      </c>
    </row>
    <row r="186" spans="2:12" ht="28.5">
      <c r="B186" s="271">
        <v>0</v>
      </c>
      <c r="C186" s="183" t="s">
        <v>14745</v>
      </c>
      <c r="D186" s="265" t="s">
        <v>694</v>
      </c>
      <c r="E186" s="183" t="s">
        <v>14746</v>
      </c>
      <c r="F186" s="183"/>
      <c r="G186" s="183">
        <v>8</v>
      </c>
      <c r="H186" s="270">
        <v>7115000</v>
      </c>
      <c r="I186" s="282">
        <v>-1110000</v>
      </c>
      <c r="J186" s="265" t="s">
        <v>14747</v>
      </c>
      <c r="K186" s="265" t="s">
        <v>14274</v>
      </c>
      <c r="L186" s="283" t="s">
        <v>64</v>
      </c>
    </row>
    <row r="187" spans="2:12" ht="28.5">
      <c r="B187" s="271" t="s">
        <v>14748</v>
      </c>
      <c r="C187" s="183" t="s">
        <v>14749</v>
      </c>
      <c r="D187" s="265" t="s">
        <v>694</v>
      </c>
      <c r="E187" s="183" t="s">
        <v>14750</v>
      </c>
      <c r="F187" s="265" t="s">
        <v>14751</v>
      </c>
      <c r="G187" s="183">
        <v>323</v>
      </c>
      <c r="H187" s="270">
        <v>35480316859.449997</v>
      </c>
      <c r="I187" s="284">
        <v>-35153722874.599998</v>
      </c>
      <c r="J187" s="265" t="s">
        <v>14747</v>
      </c>
      <c r="K187" s="265" t="s">
        <v>14274</v>
      </c>
      <c r="L187" s="283" t="s">
        <v>64</v>
      </c>
    </row>
    <row r="188" spans="2:12" ht="28.5">
      <c r="B188" s="271" t="s">
        <v>571</v>
      </c>
      <c r="C188" s="183" t="s">
        <v>14752</v>
      </c>
      <c r="D188" s="265" t="s">
        <v>694</v>
      </c>
      <c r="E188" s="183" t="s">
        <v>14753</v>
      </c>
      <c r="F188" s="183" t="s">
        <v>14754</v>
      </c>
      <c r="G188" s="183">
        <v>57</v>
      </c>
      <c r="H188" s="270">
        <v>6337484.6600000001</v>
      </c>
      <c r="I188" s="282">
        <v>-5530741.6600000001</v>
      </c>
      <c r="J188" s="265" t="s">
        <v>14747</v>
      </c>
      <c r="K188" s="265" t="s">
        <v>14274</v>
      </c>
      <c r="L188" s="283" t="s">
        <v>64</v>
      </c>
    </row>
    <row r="189" spans="2:12" ht="28.5">
      <c r="B189" s="271" t="s">
        <v>14755</v>
      </c>
      <c r="C189" s="183" t="s">
        <v>14756</v>
      </c>
      <c r="D189" s="265" t="s">
        <v>694</v>
      </c>
      <c r="E189" s="183" t="s">
        <v>14757</v>
      </c>
      <c r="F189" s="183" t="s">
        <v>14751</v>
      </c>
      <c r="G189" s="183">
        <v>258</v>
      </c>
      <c r="H189" s="270">
        <v>71188600</v>
      </c>
      <c r="I189" s="282">
        <v>-81348000</v>
      </c>
      <c r="J189" s="265" t="s">
        <v>14747</v>
      </c>
      <c r="K189" s="265" t="s">
        <v>14274</v>
      </c>
      <c r="L189" s="283" t="s">
        <v>64</v>
      </c>
    </row>
    <row r="190" spans="2:12" ht="28.5">
      <c r="B190" s="271" t="s">
        <v>14758</v>
      </c>
      <c r="C190" s="183" t="s">
        <v>14759</v>
      </c>
      <c r="D190" s="265" t="s">
        <v>694</v>
      </c>
      <c r="E190" s="183" t="s">
        <v>14760</v>
      </c>
      <c r="F190" s="183" t="s">
        <v>14751</v>
      </c>
      <c r="G190" s="183">
        <v>11</v>
      </c>
      <c r="H190" s="270">
        <v>429500</v>
      </c>
      <c r="I190" s="282">
        <v>-934500</v>
      </c>
      <c r="J190" s="265" t="s">
        <v>14747</v>
      </c>
      <c r="K190" s="265" t="s">
        <v>14274</v>
      </c>
      <c r="L190" s="283" t="s">
        <v>64</v>
      </c>
    </row>
    <row r="191" spans="2:12" ht="28.5">
      <c r="B191" s="271" t="s">
        <v>14761</v>
      </c>
      <c r="C191" s="183" t="s">
        <v>14762</v>
      </c>
      <c r="D191" s="265" t="s">
        <v>694</v>
      </c>
      <c r="E191" s="183" t="s">
        <v>14763</v>
      </c>
      <c r="F191" s="183" t="s">
        <v>14751</v>
      </c>
      <c r="G191" s="183">
        <v>38</v>
      </c>
      <c r="H191" s="270">
        <v>417857690</v>
      </c>
      <c r="I191" s="282">
        <v>-326582410</v>
      </c>
      <c r="J191" s="265" t="s">
        <v>14747</v>
      </c>
      <c r="K191" s="265" t="s">
        <v>14274</v>
      </c>
      <c r="L191" s="283" t="s">
        <v>64</v>
      </c>
    </row>
    <row r="192" spans="2:12" ht="28.5">
      <c r="B192" s="271" t="s">
        <v>14764</v>
      </c>
      <c r="C192" s="183" t="s">
        <v>14765</v>
      </c>
      <c r="D192" s="265" t="s">
        <v>694</v>
      </c>
      <c r="E192" s="183" t="s">
        <v>14766</v>
      </c>
      <c r="F192" s="227" t="s">
        <v>14751</v>
      </c>
      <c r="G192" s="285">
        <v>2</v>
      </c>
      <c r="H192" s="270">
        <v>3840000</v>
      </c>
      <c r="I192" s="286">
        <v>-3840000</v>
      </c>
      <c r="J192" s="265" t="s">
        <v>14747</v>
      </c>
      <c r="K192" s="265" t="s">
        <v>14274</v>
      </c>
      <c r="L192" s="283" t="s">
        <v>64</v>
      </c>
    </row>
    <row r="193" spans="2:12" ht="42.75">
      <c r="B193" s="271" t="s">
        <v>14767</v>
      </c>
      <c r="C193" s="183" t="s">
        <v>14768</v>
      </c>
      <c r="D193" s="265" t="s">
        <v>694</v>
      </c>
      <c r="E193" s="183" t="s">
        <v>14769</v>
      </c>
      <c r="F193" s="183"/>
      <c r="G193" s="183">
        <v>2</v>
      </c>
      <c r="H193" s="270">
        <v>830000</v>
      </c>
      <c r="I193" s="282">
        <v>-830000</v>
      </c>
      <c r="J193" s="265" t="s">
        <v>14747</v>
      </c>
      <c r="K193" s="265" t="s">
        <v>14274</v>
      </c>
      <c r="L193" s="283" t="s">
        <v>64</v>
      </c>
    </row>
    <row r="194" spans="2:12" ht="28.5">
      <c r="B194" s="271" t="s">
        <v>14546</v>
      </c>
      <c r="C194" s="183" t="s">
        <v>14547</v>
      </c>
      <c r="D194" s="265" t="s">
        <v>694</v>
      </c>
      <c r="E194" s="183" t="s">
        <v>14770</v>
      </c>
      <c r="F194" s="183" t="s">
        <v>14754</v>
      </c>
      <c r="G194" s="183">
        <v>6</v>
      </c>
      <c r="H194" s="270">
        <v>1430100</v>
      </c>
      <c r="I194" s="282">
        <v>-2463100</v>
      </c>
      <c r="J194" s="265" t="s">
        <v>14747</v>
      </c>
      <c r="K194" s="265" t="s">
        <v>14274</v>
      </c>
      <c r="L194" s="283" t="s">
        <v>64</v>
      </c>
    </row>
    <row r="195" spans="2:12" ht="28.5">
      <c r="B195" s="271" t="s">
        <v>525</v>
      </c>
      <c r="C195" s="183" t="s">
        <v>526</v>
      </c>
      <c r="D195" s="265" t="s">
        <v>694</v>
      </c>
      <c r="E195" s="183" t="s">
        <v>14771</v>
      </c>
      <c r="F195" s="272" t="s">
        <v>14754</v>
      </c>
      <c r="G195" s="183">
        <v>49</v>
      </c>
      <c r="H195" s="270">
        <v>117819400</v>
      </c>
      <c r="I195" s="287">
        <v>-125982400</v>
      </c>
      <c r="J195" s="265" t="s">
        <v>14747</v>
      </c>
      <c r="K195" s="265" t="s">
        <v>14274</v>
      </c>
      <c r="L195" s="283" t="s">
        <v>64</v>
      </c>
    </row>
    <row r="196" spans="2:12" ht="28.5">
      <c r="B196" s="271" t="s">
        <v>14772</v>
      </c>
      <c r="C196" s="183" t="s">
        <v>14773</v>
      </c>
      <c r="D196" s="265" t="s">
        <v>694</v>
      </c>
      <c r="E196" s="183" t="s">
        <v>14774</v>
      </c>
      <c r="F196" s="183" t="s">
        <v>14754</v>
      </c>
      <c r="G196" s="183">
        <v>2</v>
      </c>
      <c r="H196" s="270">
        <v>186000</v>
      </c>
      <c r="I196" s="282">
        <v>-186000</v>
      </c>
      <c r="J196" s="265" t="s">
        <v>14747</v>
      </c>
      <c r="K196" s="265" t="s">
        <v>14274</v>
      </c>
      <c r="L196" s="283" t="s">
        <v>64</v>
      </c>
    </row>
    <row r="197" spans="2:12" ht="28.5">
      <c r="B197" s="271" t="s">
        <v>14775</v>
      </c>
      <c r="C197" s="183" t="s">
        <v>14776</v>
      </c>
      <c r="D197" s="265" t="s">
        <v>694</v>
      </c>
      <c r="E197" s="183" t="s">
        <v>14777</v>
      </c>
      <c r="F197" s="183" t="s">
        <v>14751</v>
      </c>
      <c r="G197" s="183">
        <v>18</v>
      </c>
      <c r="H197" s="270">
        <v>9323800</v>
      </c>
      <c r="I197" s="282">
        <v>-9503800</v>
      </c>
      <c r="J197" s="265" t="s">
        <v>14747</v>
      </c>
      <c r="K197" s="265" t="s">
        <v>14274</v>
      </c>
      <c r="L197" s="283" t="s">
        <v>64</v>
      </c>
    </row>
    <row r="198" spans="2:12" ht="57">
      <c r="B198" s="271" t="s">
        <v>14778</v>
      </c>
      <c r="C198" s="183" t="s">
        <v>14779</v>
      </c>
      <c r="D198" s="265" t="s">
        <v>694</v>
      </c>
      <c r="E198" s="183" t="s">
        <v>14780</v>
      </c>
      <c r="F198" s="183" t="s">
        <v>14751</v>
      </c>
      <c r="G198" s="183">
        <v>6</v>
      </c>
      <c r="H198" s="270">
        <v>525000</v>
      </c>
      <c r="I198" s="282">
        <v>-900000</v>
      </c>
      <c r="J198" s="265" t="s">
        <v>14747</v>
      </c>
      <c r="K198" s="265" t="s">
        <v>14274</v>
      </c>
      <c r="L198" s="283" t="s">
        <v>64</v>
      </c>
    </row>
    <row r="199" spans="2:12" ht="28.5">
      <c r="B199" s="271" t="s">
        <v>533</v>
      </c>
      <c r="C199" s="183" t="s">
        <v>573</v>
      </c>
      <c r="D199" s="265" t="s">
        <v>694</v>
      </c>
      <c r="E199" s="183" t="s">
        <v>14781</v>
      </c>
      <c r="F199" s="183" t="s">
        <v>14754</v>
      </c>
      <c r="G199" s="183">
        <v>28</v>
      </c>
      <c r="H199" s="270">
        <v>73218523</v>
      </c>
      <c r="I199" s="282">
        <v>-81349367</v>
      </c>
      <c r="J199" s="265" t="s">
        <v>14747</v>
      </c>
      <c r="K199" s="265" t="s">
        <v>14274</v>
      </c>
      <c r="L199" s="283" t="s">
        <v>64</v>
      </c>
    </row>
    <row r="200" spans="2:12" ht="28.5">
      <c r="B200" s="271" t="s">
        <v>486</v>
      </c>
      <c r="C200" s="183" t="s">
        <v>14782</v>
      </c>
      <c r="D200" s="265" t="s">
        <v>694</v>
      </c>
      <c r="E200" s="183" t="s">
        <v>14783</v>
      </c>
      <c r="F200" s="265" t="s">
        <v>14751</v>
      </c>
      <c r="G200" s="183">
        <v>2</v>
      </c>
      <c r="H200" s="270">
        <v>3885000</v>
      </c>
      <c r="I200" s="284">
        <v>0</v>
      </c>
      <c r="J200" s="265" t="s">
        <v>14747</v>
      </c>
      <c r="K200" s="265" t="s">
        <v>14274</v>
      </c>
      <c r="L200" s="283" t="s">
        <v>64</v>
      </c>
    </row>
    <row r="201" spans="2:12" ht="42.75">
      <c r="B201" s="271" t="s">
        <v>14347</v>
      </c>
      <c r="C201" s="183" t="s">
        <v>677</v>
      </c>
      <c r="D201" s="265" t="s">
        <v>694</v>
      </c>
      <c r="E201" s="183" t="s">
        <v>14784</v>
      </c>
      <c r="F201" s="183"/>
      <c r="G201" s="183">
        <v>4</v>
      </c>
      <c r="H201" s="270">
        <v>3000000</v>
      </c>
      <c r="I201" s="282">
        <v>-2220000</v>
      </c>
      <c r="J201" s="265" t="s">
        <v>14747</v>
      </c>
      <c r="K201" s="265" t="s">
        <v>14274</v>
      </c>
      <c r="L201" s="283" t="s">
        <v>64</v>
      </c>
    </row>
    <row r="202" spans="2:12" ht="28.5">
      <c r="B202" s="271" t="s">
        <v>14785</v>
      </c>
      <c r="C202" s="183" t="s">
        <v>14786</v>
      </c>
      <c r="D202" s="265" t="s">
        <v>694</v>
      </c>
      <c r="E202" s="183" t="s">
        <v>14787</v>
      </c>
      <c r="F202" s="265"/>
      <c r="G202" s="183">
        <v>86</v>
      </c>
      <c r="H202" s="270">
        <v>45743500</v>
      </c>
      <c r="I202" s="284">
        <v>-53730100</v>
      </c>
      <c r="J202" s="265" t="s">
        <v>14747</v>
      </c>
      <c r="K202" s="265" t="s">
        <v>14274</v>
      </c>
      <c r="L202" s="283" t="s">
        <v>64</v>
      </c>
    </row>
    <row r="203" spans="2:12" ht="28.5">
      <c r="B203" s="271" t="s">
        <v>14350</v>
      </c>
      <c r="C203" s="183" t="s">
        <v>14788</v>
      </c>
      <c r="D203" s="265" t="s">
        <v>694</v>
      </c>
      <c r="E203" s="183" t="s">
        <v>14789</v>
      </c>
      <c r="F203" s="183"/>
      <c r="G203" s="183">
        <v>10</v>
      </c>
      <c r="H203" s="270">
        <v>3328531</v>
      </c>
      <c r="I203" s="282">
        <v>-3328531</v>
      </c>
      <c r="J203" s="265" t="s">
        <v>14747</v>
      </c>
      <c r="K203" s="265" t="s">
        <v>14274</v>
      </c>
      <c r="L203" s="283" t="s">
        <v>64</v>
      </c>
    </row>
    <row r="204" spans="2:12" ht="28.5">
      <c r="B204" s="271" t="s">
        <v>14790</v>
      </c>
      <c r="C204" s="183" t="s">
        <v>14791</v>
      </c>
      <c r="D204" s="265" t="s">
        <v>694</v>
      </c>
      <c r="E204" s="183" t="s">
        <v>14792</v>
      </c>
      <c r="F204" s="183"/>
      <c r="G204" s="183">
        <v>2</v>
      </c>
      <c r="H204" s="270">
        <v>97500</v>
      </c>
      <c r="I204" s="282">
        <v>-97500</v>
      </c>
      <c r="J204" s="265" t="s">
        <v>14747</v>
      </c>
      <c r="K204" s="265" t="s">
        <v>14274</v>
      </c>
      <c r="L204" s="283" t="s">
        <v>64</v>
      </c>
    </row>
    <row r="205" spans="2:12" ht="28.5">
      <c r="B205" s="271" t="s">
        <v>14793</v>
      </c>
      <c r="C205" s="183" t="s">
        <v>14794</v>
      </c>
      <c r="D205" s="265" t="s">
        <v>694</v>
      </c>
      <c r="E205" s="183" t="s">
        <v>14795</v>
      </c>
      <c r="F205" s="183" t="s">
        <v>14751</v>
      </c>
      <c r="G205" s="183">
        <v>96</v>
      </c>
      <c r="H205" s="270">
        <v>145545178</v>
      </c>
      <c r="I205" s="282">
        <v>-125839083</v>
      </c>
      <c r="J205" s="265" t="s">
        <v>14747</v>
      </c>
      <c r="K205" s="265" t="s">
        <v>14274</v>
      </c>
      <c r="L205" s="283" t="s">
        <v>64</v>
      </c>
    </row>
    <row r="206" spans="2:12" ht="28.5">
      <c r="B206" s="271" t="s">
        <v>506</v>
      </c>
      <c r="C206" s="183" t="s">
        <v>14506</v>
      </c>
      <c r="D206" s="265" t="s">
        <v>694</v>
      </c>
      <c r="E206" s="183" t="s">
        <v>14507</v>
      </c>
      <c r="F206" s="265"/>
      <c r="G206" s="183">
        <v>10</v>
      </c>
      <c r="H206" s="270">
        <v>1636235</v>
      </c>
      <c r="I206" s="284">
        <v>-1636235</v>
      </c>
      <c r="J206" s="265" t="s">
        <v>14747</v>
      </c>
      <c r="K206" s="265" t="s">
        <v>14274</v>
      </c>
      <c r="L206" s="283" t="s">
        <v>64</v>
      </c>
    </row>
    <row r="207" spans="2:12" ht="28.5">
      <c r="B207" s="271" t="s">
        <v>14423</v>
      </c>
      <c r="C207" s="183" t="s">
        <v>14424</v>
      </c>
      <c r="D207" s="265" t="s">
        <v>694</v>
      </c>
      <c r="E207" s="183" t="s">
        <v>14796</v>
      </c>
      <c r="F207" s="183"/>
      <c r="G207" s="183">
        <v>12</v>
      </c>
      <c r="H207" s="270">
        <v>18640000</v>
      </c>
      <c r="I207" s="282">
        <v>-14290000</v>
      </c>
      <c r="J207" s="265" t="s">
        <v>14747</v>
      </c>
      <c r="K207" s="265" t="s">
        <v>14274</v>
      </c>
      <c r="L207" s="283" t="s">
        <v>64</v>
      </c>
    </row>
    <row r="208" spans="2:12" ht="28.5">
      <c r="B208" s="271" t="s">
        <v>14797</v>
      </c>
      <c r="C208" s="183" t="s">
        <v>14798</v>
      </c>
      <c r="D208" s="265" t="s">
        <v>694</v>
      </c>
      <c r="E208" s="183" t="s">
        <v>14799</v>
      </c>
      <c r="F208" s="183" t="s">
        <v>14751</v>
      </c>
      <c r="G208" s="183">
        <v>2</v>
      </c>
      <c r="H208" s="270">
        <v>4300000</v>
      </c>
      <c r="I208" s="282">
        <v>-4300000</v>
      </c>
      <c r="J208" s="265" t="s">
        <v>14747</v>
      </c>
      <c r="K208" s="265" t="s">
        <v>14274</v>
      </c>
      <c r="L208" s="283" t="s">
        <v>64</v>
      </c>
    </row>
    <row r="209" spans="2:12" ht="28.5">
      <c r="B209" s="271" t="s">
        <v>14800</v>
      </c>
      <c r="C209" s="183" t="s">
        <v>14653</v>
      </c>
      <c r="D209" s="265" t="s">
        <v>694</v>
      </c>
      <c r="E209" s="183" t="s">
        <v>14801</v>
      </c>
      <c r="F209" s="183" t="s">
        <v>14751</v>
      </c>
      <c r="G209" s="183">
        <v>104</v>
      </c>
      <c r="H209" s="270">
        <v>4289200</v>
      </c>
      <c r="I209" s="282">
        <v>-4289200</v>
      </c>
      <c r="J209" s="265" t="s">
        <v>14747</v>
      </c>
      <c r="K209" s="265" t="s">
        <v>14274</v>
      </c>
      <c r="L209" s="283" t="s">
        <v>64</v>
      </c>
    </row>
    <row r="210" spans="2:12" ht="42.75">
      <c r="B210" s="271" t="s">
        <v>14357</v>
      </c>
      <c r="C210" s="183" t="s">
        <v>14657</v>
      </c>
      <c r="D210" s="265" t="s">
        <v>694</v>
      </c>
      <c r="E210" s="183" t="s">
        <v>14802</v>
      </c>
      <c r="F210" s="183" t="s">
        <v>14751</v>
      </c>
      <c r="G210" s="183">
        <v>15</v>
      </c>
      <c r="H210" s="270">
        <v>569917428</v>
      </c>
      <c r="I210" s="282">
        <v>-389032036</v>
      </c>
      <c r="J210" s="265" t="s">
        <v>14747</v>
      </c>
      <c r="K210" s="265" t="s">
        <v>14274</v>
      </c>
      <c r="L210" s="283" t="s">
        <v>64</v>
      </c>
    </row>
    <row r="211" spans="2:12" ht="28.5">
      <c r="B211" s="271" t="s">
        <v>611</v>
      </c>
      <c r="C211" s="183" t="s">
        <v>14803</v>
      </c>
      <c r="D211" s="265" t="s">
        <v>694</v>
      </c>
      <c r="E211" s="183" t="s">
        <v>14509</v>
      </c>
      <c r="F211" s="183" t="s">
        <v>14754</v>
      </c>
      <c r="G211" s="183">
        <v>6</v>
      </c>
      <c r="H211" s="270">
        <v>943554</v>
      </c>
      <c r="I211" s="282">
        <v>-943554</v>
      </c>
      <c r="J211" s="265" t="s">
        <v>14747</v>
      </c>
      <c r="K211" s="265" t="s">
        <v>14274</v>
      </c>
      <c r="L211" s="283" t="s">
        <v>64</v>
      </c>
    </row>
    <row r="212" spans="2:12">
      <c r="B212" s="271" t="s">
        <v>14473</v>
      </c>
      <c r="C212" s="183" t="s">
        <v>14309</v>
      </c>
      <c r="D212" s="265" t="s">
        <v>694</v>
      </c>
      <c r="E212" s="183" t="s">
        <v>14804</v>
      </c>
      <c r="F212" s="183" t="s">
        <v>14751</v>
      </c>
      <c r="G212" s="183">
        <v>129</v>
      </c>
      <c r="H212" s="270">
        <v>84362312</v>
      </c>
      <c r="I212" s="282">
        <v>-84362312</v>
      </c>
      <c r="J212" s="265" t="s">
        <v>14747</v>
      </c>
      <c r="K212" s="265" t="s">
        <v>14274</v>
      </c>
      <c r="L212" s="283" t="s">
        <v>64</v>
      </c>
    </row>
    <row r="213" spans="2:12" ht="28.5">
      <c r="B213" s="271" t="s">
        <v>14475</v>
      </c>
      <c r="C213" s="183" t="s">
        <v>14510</v>
      </c>
      <c r="D213" s="265" t="s">
        <v>694</v>
      </c>
      <c r="E213" s="183" t="s">
        <v>14805</v>
      </c>
      <c r="F213" s="183" t="s">
        <v>14754</v>
      </c>
      <c r="G213" s="183">
        <v>154</v>
      </c>
      <c r="H213" s="270">
        <v>74540603645</v>
      </c>
      <c r="I213" s="282">
        <v>-1208688592</v>
      </c>
      <c r="J213" s="265" t="s">
        <v>14747</v>
      </c>
      <c r="K213" s="265" t="s">
        <v>14274</v>
      </c>
      <c r="L213" s="283" t="s">
        <v>64</v>
      </c>
    </row>
    <row r="214" spans="2:12" ht="57">
      <c r="B214" s="271" t="s">
        <v>14806</v>
      </c>
      <c r="C214" s="183" t="s">
        <v>14807</v>
      </c>
      <c r="D214" s="265" t="s">
        <v>694</v>
      </c>
      <c r="E214" s="183" t="s">
        <v>14808</v>
      </c>
      <c r="F214" s="183" t="s">
        <v>14751</v>
      </c>
      <c r="G214" s="183">
        <v>113</v>
      </c>
      <c r="H214" s="270">
        <v>93582202</v>
      </c>
      <c r="I214" s="282">
        <v>-83401436</v>
      </c>
      <c r="J214" s="265" t="s">
        <v>14747</v>
      </c>
      <c r="K214" s="265" t="s">
        <v>14274</v>
      </c>
      <c r="L214" s="283" t="s">
        <v>64</v>
      </c>
    </row>
    <row r="215" spans="2:12" ht="28.5">
      <c r="B215" s="271" t="s">
        <v>14364</v>
      </c>
      <c r="C215" s="183" t="s">
        <v>14809</v>
      </c>
      <c r="D215" s="265" t="s">
        <v>694</v>
      </c>
      <c r="E215" s="183" t="s">
        <v>14810</v>
      </c>
      <c r="F215" s="265" t="s">
        <v>14751</v>
      </c>
      <c r="G215" s="183">
        <v>538</v>
      </c>
      <c r="H215" s="270">
        <v>696758219</v>
      </c>
      <c r="I215" s="284">
        <v>-1170967640</v>
      </c>
      <c r="J215" s="265" t="s">
        <v>14747</v>
      </c>
      <c r="K215" s="265" t="s">
        <v>14274</v>
      </c>
      <c r="L215" s="283" t="s">
        <v>64</v>
      </c>
    </row>
    <row r="216" spans="2:12" ht="28.5">
      <c r="B216" s="271" t="s">
        <v>494</v>
      </c>
      <c r="C216" s="183" t="s">
        <v>495</v>
      </c>
      <c r="D216" s="265" t="s">
        <v>694</v>
      </c>
      <c r="E216" s="183" t="s">
        <v>14811</v>
      </c>
      <c r="F216" s="265" t="s">
        <v>14754</v>
      </c>
      <c r="G216" s="183">
        <v>69</v>
      </c>
      <c r="H216" s="270">
        <v>34617122</v>
      </c>
      <c r="I216" s="284">
        <v>-29095766</v>
      </c>
      <c r="J216" s="265" t="s">
        <v>14747</v>
      </c>
      <c r="K216" s="265" t="s">
        <v>14274</v>
      </c>
      <c r="L216" s="283" t="s">
        <v>64</v>
      </c>
    </row>
    <row r="217" spans="2:12" ht="28.5">
      <c r="B217" s="271" t="s">
        <v>14526</v>
      </c>
      <c r="C217" s="183" t="s">
        <v>14527</v>
      </c>
      <c r="D217" s="265" t="s">
        <v>694</v>
      </c>
      <c r="E217" s="183" t="s">
        <v>14812</v>
      </c>
      <c r="F217" s="183"/>
      <c r="G217" s="183">
        <v>18</v>
      </c>
      <c r="H217" s="270">
        <v>1157825</v>
      </c>
      <c r="I217" s="282">
        <v>-1010200</v>
      </c>
      <c r="J217" s="265" t="s">
        <v>14747</v>
      </c>
      <c r="K217" s="265" t="s">
        <v>14274</v>
      </c>
      <c r="L217" s="283" t="s">
        <v>64</v>
      </c>
    </row>
    <row r="218" spans="2:12" ht="28.5">
      <c r="B218" s="271" t="s">
        <v>14813</v>
      </c>
      <c r="C218" s="183" t="s">
        <v>14814</v>
      </c>
      <c r="D218" s="265" t="s">
        <v>694</v>
      </c>
      <c r="E218" s="183" t="s">
        <v>14815</v>
      </c>
      <c r="F218" s="183" t="s">
        <v>14754</v>
      </c>
      <c r="G218" s="183">
        <v>16</v>
      </c>
      <c r="H218" s="270">
        <v>28294532</v>
      </c>
      <c r="I218" s="282">
        <v>-28294532</v>
      </c>
      <c r="J218" s="265" t="s">
        <v>14747</v>
      </c>
      <c r="K218" s="265" t="s">
        <v>14274</v>
      </c>
      <c r="L218" s="283" t="s">
        <v>64</v>
      </c>
    </row>
    <row r="219" spans="2:12" ht="28.5">
      <c r="B219" s="271" t="s">
        <v>603</v>
      </c>
      <c r="C219" s="183" t="s">
        <v>14816</v>
      </c>
      <c r="D219" s="265" t="s">
        <v>694</v>
      </c>
      <c r="E219" s="183" t="s">
        <v>14817</v>
      </c>
      <c r="F219" s="183"/>
      <c r="G219" s="183">
        <v>36</v>
      </c>
      <c r="H219" s="270">
        <v>105255552</v>
      </c>
      <c r="I219" s="282">
        <v>-146018000</v>
      </c>
      <c r="J219" s="265" t="s">
        <v>14747</v>
      </c>
      <c r="K219" s="265" t="s">
        <v>14274</v>
      </c>
      <c r="L219" s="283" t="s">
        <v>64</v>
      </c>
    </row>
    <row r="220" spans="2:12" ht="28.5">
      <c r="B220" s="271" t="s">
        <v>14818</v>
      </c>
      <c r="C220" s="183" t="s">
        <v>14819</v>
      </c>
      <c r="D220" s="265" t="s">
        <v>694</v>
      </c>
      <c r="E220" s="183" t="s">
        <v>14804</v>
      </c>
      <c r="F220" s="183" t="s">
        <v>14751</v>
      </c>
      <c r="G220" s="183">
        <v>6</v>
      </c>
      <c r="H220" s="270">
        <v>2285516</v>
      </c>
      <c r="I220" s="282">
        <v>-2300066</v>
      </c>
      <c r="J220" s="265" t="s">
        <v>14747</v>
      </c>
      <c r="K220" s="265" t="s">
        <v>14274</v>
      </c>
      <c r="L220" s="283" t="s">
        <v>64</v>
      </c>
    </row>
    <row r="221" spans="2:12">
      <c r="B221" s="271" t="s">
        <v>14375</v>
      </c>
      <c r="C221" s="183" t="s">
        <v>14532</v>
      </c>
      <c r="D221" s="265" t="s">
        <v>694</v>
      </c>
      <c r="E221" s="183" t="s">
        <v>14820</v>
      </c>
      <c r="F221" s="183" t="s">
        <v>14751</v>
      </c>
      <c r="G221" s="183">
        <v>305</v>
      </c>
      <c r="H221" s="270">
        <v>18527673</v>
      </c>
      <c r="I221" s="282">
        <v>-18815458</v>
      </c>
      <c r="J221" s="265" t="s">
        <v>14747</v>
      </c>
      <c r="K221" s="265" t="s">
        <v>14274</v>
      </c>
      <c r="L221" s="283" t="s">
        <v>64</v>
      </c>
    </row>
    <row r="222" spans="2:12" ht="28.5">
      <c r="B222" s="271" t="s">
        <v>605</v>
      </c>
      <c r="C222" s="183" t="s">
        <v>14821</v>
      </c>
      <c r="D222" s="265" t="s">
        <v>694</v>
      </c>
      <c r="E222" s="183" t="s">
        <v>14820</v>
      </c>
      <c r="F222" s="183" t="s">
        <v>14751</v>
      </c>
      <c r="G222" s="183">
        <v>32</v>
      </c>
      <c r="H222" s="270">
        <v>1430867701.3900001</v>
      </c>
      <c r="I222" s="282">
        <v>-1406328576.78</v>
      </c>
      <c r="J222" s="265" t="s">
        <v>14747</v>
      </c>
      <c r="K222" s="265" t="s">
        <v>14274</v>
      </c>
      <c r="L222" s="283" t="s">
        <v>64</v>
      </c>
    </row>
    <row r="223" spans="2:12" ht="57">
      <c r="B223" s="271" t="s">
        <v>14822</v>
      </c>
      <c r="C223" s="183" t="s">
        <v>14823</v>
      </c>
      <c r="D223" s="265" t="s">
        <v>694</v>
      </c>
      <c r="E223" s="183" t="s">
        <v>14824</v>
      </c>
      <c r="F223" s="183"/>
      <c r="G223" s="183">
        <v>2</v>
      </c>
      <c r="H223" s="270">
        <v>550000</v>
      </c>
      <c r="I223" s="282">
        <v>-660000</v>
      </c>
      <c r="J223" s="265" t="s">
        <v>14747</v>
      </c>
      <c r="K223" s="265" t="s">
        <v>14274</v>
      </c>
      <c r="L223" s="283" t="s">
        <v>64</v>
      </c>
    </row>
    <row r="224" spans="2:12" ht="57">
      <c r="B224" s="271" t="s">
        <v>14825</v>
      </c>
      <c r="C224" s="183" t="s">
        <v>14826</v>
      </c>
      <c r="D224" s="265" t="s">
        <v>694</v>
      </c>
      <c r="E224" s="183" t="s">
        <v>14827</v>
      </c>
      <c r="F224" s="183"/>
      <c r="G224" s="183">
        <v>12</v>
      </c>
      <c r="H224" s="270">
        <v>54000000</v>
      </c>
      <c r="I224" s="282">
        <v>-54000000</v>
      </c>
      <c r="J224" s="265" t="s">
        <v>14747</v>
      </c>
      <c r="K224" s="265" t="s">
        <v>14274</v>
      </c>
      <c r="L224" s="283" t="s">
        <v>64</v>
      </c>
    </row>
    <row r="225" spans="2:12" ht="28.5">
      <c r="B225" s="271" t="s">
        <v>14828</v>
      </c>
      <c r="C225" s="183" t="s">
        <v>14690</v>
      </c>
      <c r="D225" s="265" t="s">
        <v>694</v>
      </c>
      <c r="E225" s="183" t="s">
        <v>14829</v>
      </c>
      <c r="F225" s="265" t="s">
        <v>14751</v>
      </c>
      <c r="G225" s="183">
        <v>8</v>
      </c>
      <c r="H225" s="270">
        <v>10141833</v>
      </c>
      <c r="I225" s="284">
        <v>-107502712</v>
      </c>
      <c r="J225" s="265" t="s">
        <v>14747</v>
      </c>
      <c r="K225" s="265" t="s">
        <v>14274</v>
      </c>
      <c r="L225" s="283" t="s">
        <v>64</v>
      </c>
    </row>
    <row r="226" spans="2:12">
      <c r="B226" s="271" t="s">
        <v>14830</v>
      </c>
      <c r="C226" s="183" t="s">
        <v>14831</v>
      </c>
      <c r="D226" s="265" t="s">
        <v>694</v>
      </c>
      <c r="E226" s="183" t="s">
        <v>14832</v>
      </c>
      <c r="F226" s="265"/>
      <c r="G226" s="183">
        <v>10</v>
      </c>
      <c r="H226" s="270">
        <v>1897500</v>
      </c>
      <c r="I226" s="284">
        <v>-1897500</v>
      </c>
      <c r="J226" s="265" t="s">
        <v>14747</v>
      </c>
      <c r="K226" s="265" t="s">
        <v>14274</v>
      </c>
      <c r="L226" s="283" t="s">
        <v>64</v>
      </c>
    </row>
    <row r="227" spans="2:12" ht="99.75">
      <c r="B227" s="269" t="s">
        <v>678</v>
      </c>
      <c r="C227" s="265" t="s">
        <v>14833</v>
      </c>
      <c r="D227" s="265" t="s">
        <v>697</v>
      </c>
      <c r="E227" s="183" t="s">
        <v>14834</v>
      </c>
      <c r="F227" s="265" t="s">
        <v>14835</v>
      </c>
      <c r="G227" s="183"/>
      <c r="H227" s="270">
        <v>8038760838</v>
      </c>
      <c r="I227" s="279">
        <v>8038760838</v>
      </c>
      <c r="J227" s="265"/>
      <c r="K227" s="265" t="s">
        <v>14274</v>
      </c>
      <c r="L227" s="283" t="s">
        <v>65</v>
      </c>
    </row>
    <row r="228" spans="2:12" ht="57">
      <c r="B228" s="271" t="s">
        <v>523</v>
      </c>
      <c r="C228" s="265" t="s">
        <v>14836</v>
      </c>
      <c r="D228" s="265" t="s">
        <v>697</v>
      </c>
      <c r="E228" s="183" t="s">
        <v>14837</v>
      </c>
      <c r="F228" s="265" t="s">
        <v>14838</v>
      </c>
      <c r="G228" s="183"/>
      <c r="H228" s="270">
        <v>1834303994</v>
      </c>
      <c r="I228" s="279">
        <v>1834303994</v>
      </c>
      <c r="J228" s="265"/>
      <c r="K228" s="265" t="s">
        <v>14274</v>
      </c>
      <c r="L228" s="283" t="s">
        <v>65</v>
      </c>
    </row>
    <row r="229" spans="2:12" ht="42.75">
      <c r="B229" s="269" t="s">
        <v>14839</v>
      </c>
      <c r="C229" s="265" t="s">
        <v>14840</v>
      </c>
      <c r="D229" s="265" t="s">
        <v>694</v>
      </c>
      <c r="E229" s="183" t="s">
        <v>14841</v>
      </c>
      <c r="F229" s="265" t="s">
        <v>14842</v>
      </c>
      <c r="G229" s="183"/>
      <c r="H229" s="270">
        <v>614503341</v>
      </c>
      <c r="I229" s="279">
        <v>614503341</v>
      </c>
      <c r="J229" s="265"/>
      <c r="K229" s="265" t="s">
        <v>14274</v>
      </c>
      <c r="L229" s="283" t="s">
        <v>65</v>
      </c>
    </row>
    <row r="230" spans="2:12" ht="71.25">
      <c r="B230" s="269" t="s">
        <v>506</v>
      </c>
      <c r="C230" s="265" t="s">
        <v>14843</v>
      </c>
      <c r="D230" s="265" t="s">
        <v>697</v>
      </c>
      <c r="E230" s="183" t="s">
        <v>14844</v>
      </c>
      <c r="F230" s="265" t="s">
        <v>14845</v>
      </c>
      <c r="G230" s="183"/>
      <c r="H230" s="270">
        <v>36435465</v>
      </c>
      <c r="I230" s="279">
        <v>36435465</v>
      </c>
      <c r="J230" s="265"/>
      <c r="K230" s="265" t="s">
        <v>14274</v>
      </c>
      <c r="L230" s="283" t="s">
        <v>65</v>
      </c>
    </row>
    <row r="231" spans="2:12" ht="42.75">
      <c r="B231" s="269" t="s">
        <v>14429</v>
      </c>
      <c r="C231" s="265" t="s">
        <v>14846</v>
      </c>
      <c r="D231" s="265" t="s">
        <v>694</v>
      </c>
      <c r="E231" s="183" t="s">
        <v>14847</v>
      </c>
      <c r="F231" s="265" t="s">
        <v>14848</v>
      </c>
      <c r="G231" s="183"/>
      <c r="H231" s="270">
        <v>54199760</v>
      </c>
      <c r="I231" s="279">
        <v>54199760</v>
      </c>
      <c r="J231" s="265"/>
      <c r="K231" s="265" t="s">
        <v>14274</v>
      </c>
      <c r="L231" s="283" t="s">
        <v>65</v>
      </c>
    </row>
    <row r="232" spans="2:12" ht="42.75">
      <c r="B232" s="269" t="s">
        <v>498</v>
      </c>
      <c r="C232" s="265" t="s">
        <v>14849</v>
      </c>
      <c r="D232" s="265" t="s">
        <v>697</v>
      </c>
      <c r="E232" s="183" t="s">
        <v>14850</v>
      </c>
      <c r="F232" s="265" t="s">
        <v>14851</v>
      </c>
      <c r="G232" s="183"/>
      <c r="H232" s="270">
        <v>41388106</v>
      </c>
      <c r="I232" s="279">
        <v>41388106</v>
      </c>
      <c r="J232" s="265"/>
      <c r="K232" s="265" t="s">
        <v>14274</v>
      </c>
      <c r="L232" s="283" t="s">
        <v>65</v>
      </c>
    </row>
    <row r="233" spans="2:12" ht="42.75">
      <c r="B233" s="269" t="s">
        <v>498</v>
      </c>
      <c r="C233" s="265" t="s">
        <v>499</v>
      </c>
      <c r="D233" s="265" t="s">
        <v>697</v>
      </c>
      <c r="E233" s="183" t="s">
        <v>14850</v>
      </c>
      <c r="F233" s="265" t="s">
        <v>14851</v>
      </c>
      <c r="G233" s="183"/>
      <c r="H233" s="270">
        <v>180711675</v>
      </c>
      <c r="I233" s="279">
        <v>180711675</v>
      </c>
      <c r="J233" s="265"/>
      <c r="K233" s="265" t="s">
        <v>14274</v>
      </c>
      <c r="L233" s="283" t="s">
        <v>65</v>
      </c>
    </row>
    <row r="234" spans="2:12" ht="57">
      <c r="B234" s="269" t="s">
        <v>480</v>
      </c>
      <c r="C234" s="265" t="s">
        <v>14852</v>
      </c>
      <c r="D234" s="265" t="s">
        <v>697</v>
      </c>
      <c r="E234" s="183" t="s">
        <v>14853</v>
      </c>
      <c r="F234" s="265" t="s">
        <v>14854</v>
      </c>
      <c r="G234" s="183"/>
      <c r="H234" s="270">
        <v>17817384242</v>
      </c>
      <c r="I234" s="279">
        <v>17817384242</v>
      </c>
      <c r="J234" s="265"/>
      <c r="K234" s="265" t="s">
        <v>14274</v>
      </c>
      <c r="L234" s="283" t="s">
        <v>65</v>
      </c>
    </row>
    <row r="235" spans="2:12">
      <c r="B235" s="276" t="s">
        <v>14855</v>
      </c>
      <c r="C235" s="225" t="s">
        <v>14856</v>
      </c>
      <c r="D235" s="265" t="s">
        <v>694</v>
      </c>
      <c r="E235" s="225" t="s">
        <v>14711</v>
      </c>
      <c r="F235" s="265" t="s">
        <v>14857</v>
      </c>
      <c r="G235" s="183"/>
      <c r="H235" s="277">
        <v>220959625</v>
      </c>
      <c r="I235" s="288">
        <v>220959625</v>
      </c>
      <c r="J235" s="265" t="s">
        <v>14858</v>
      </c>
      <c r="K235" s="265" t="s">
        <v>14274</v>
      </c>
      <c r="L235" s="283" t="s">
        <v>66</v>
      </c>
    </row>
    <row r="236" spans="2:12">
      <c r="B236" s="276" t="s">
        <v>14859</v>
      </c>
      <c r="C236" s="225" t="s">
        <v>14860</v>
      </c>
      <c r="D236" s="265" t="s">
        <v>694</v>
      </c>
      <c r="E236" s="225" t="s">
        <v>14711</v>
      </c>
      <c r="F236" s="265" t="s">
        <v>14861</v>
      </c>
      <c r="G236" s="183"/>
      <c r="H236" s="277">
        <v>60496370</v>
      </c>
      <c r="I236" s="288">
        <v>60496370</v>
      </c>
      <c r="J236" s="265" t="s">
        <v>14858</v>
      </c>
      <c r="K236" s="265" t="s">
        <v>14274</v>
      </c>
      <c r="L236" s="283" t="s">
        <v>66</v>
      </c>
    </row>
    <row r="237" spans="2:12" ht="28.5">
      <c r="B237" s="276" t="s">
        <v>14350</v>
      </c>
      <c r="C237" s="225" t="s">
        <v>14788</v>
      </c>
      <c r="D237" s="265" t="s">
        <v>694</v>
      </c>
      <c r="E237" s="225" t="s">
        <v>14711</v>
      </c>
      <c r="F237" s="265" t="s">
        <v>14862</v>
      </c>
      <c r="G237" s="183"/>
      <c r="H237" s="277">
        <v>25641832</v>
      </c>
      <c r="I237" s="288">
        <v>25641832</v>
      </c>
      <c r="J237" s="265" t="s">
        <v>14858</v>
      </c>
      <c r="K237" s="265" t="s">
        <v>14274</v>
      </c>
      <c r="L237" s="283" t="s">
        <v>66</v>
      </c>
    </row>
    <row r="238" spans="2:12">
      <c r="B238" s="276" t="s">
        <v>14375</v>
      </c>
      <c r="C238" s="225" t="s">
        <v>14532</v>
      </c>
      <c r="D238" s="265" t="s">
        <v>694</v>
      </c>
      <c r="E238" s="225" t="s">
        <v>14711</v>
      </c>
      <c r="F238" s="265" t="s">
        <v>14863</v>
      </c>
      <c r="G238" s="183"/>
      <c r="H238" s="277">
        <v>84171976</v>
      </c>
      <c r="I238" s="288">
        <v>84171976</v>
      </c>
      <c r="J238" s="265" t="s">
        <v>14858</v>
      </c>
      <c r="K238" s="265" t="s">
        <v>14274</v>
      </c>
      <c r="L238" s="283" t="s">
        <v>66</v>
      </c>
    </row>
    <row r="239" spans="2:12" ht="28.5">
      <c r="B239" s="276" t="s">
        <v>14864</v>
      </c>
      <c r="C239" s="225" t="s">
        <v>14865</v>
      </c>
      <c r="D239" s="265" t="s">
        <v>694</v>
      </c>
      <c r="E239" s="225" t="s">
        <v>14711</v>
      </c>
      <c r="F239" s="265" t="s">
        <v>14734</v>
      </c>
      <c r="G239" s="183"/>
      <c r="H239" s="277">
        <v>87731446</v>
      </c>
      <c r="I239" s="288">
        <v>87731446</v>
      </c>
      <c r="J239" s="265" t="s">
        <v>14858</v>
      </c>
      <c r="K239" s="265" t="s">
        <v>14274</v>
      </c>
      <c r="L239" s="283" t="s">
        <v>66</v>
      </c>
    </row>
    <row r="240" spans="2:12" ht="28.5">
      <c r="B240" s="269">
        <v>0</v>
      </c>
      <c r="C240" s="265" t="s">
        <v>14866</v>
      </c>
      <c r="D240" s="265"/>
      <c r="E240" s="183"/>
      <c r="F240" s="265"/>
      <c r="G240" s="183"/>
      <c r="H240" s="270">
        <v>17861680</v>
      </c>
      <c r="I240" s="265"/>
      <c r="J240" s="265"/>
      <c r="K240" s="265" t="s">
        <v>14274</v>
      </c>
      <c r="L240" s="283" t="s">
        <v>67</v>
      </c>
    </row>
    <row r="241" spans="2:12">
      <c r="B241" s="269">
        <v>84102802</v>
      </c>
      <c r="C241" s="265" t="s">
        <v>14867</v>
      </c>
      <c r="D241" s="265"/>
      <c r="E241" s="183"/>
      <c r="F241" s="265"/>
      <c r="G241" s="183"/>
      <c r="H241" s="270">
        <v>49333030</v>
      </c>
      <c r="I241" s="265"/>
      <c r="J241" s="265"/>
      <c r="K241" s="265" t="s">
        <v>14274</v>
      </c>
      <c r="L241" s="283" t="s">
        <v>67</v>
      </c>
    </row>
    <row r="242" spans="2:12">
      <c r="B242" s="269" t="s">
        <v>14868</v>
      </c>
      <c r="C242" s="265" t="s">
        <v>14318</v>
      </c>
      <c r="D242" s="265"/>
      <c r="E242" s="183"/>
      <c r="F242" s="265"/>
      <c r="G242" s="183"/>
      <c r="H242" s="270">
        <v>186235211</v>
      </c>
      <c r="I242" s="265"/>
      <c r="J242" s="265"/>
      <c r="K242" s="265" t="s">
        <v>14274</v>
      </c>
      <c r="L242" s="283" t="s">
        <v>67</v>
      </c>
    </row>
    <row r="243" spans="2:12" ht="28.5">
      <c r="B243" s="269" t="s">
        <v>649</v>
      </c>
      <c r="C243" s="265" t="s">
        <v>14398</v>
      </c>
      <c r="D243" s="265"/>
      <c r="E243" s="183"/>
      <c r="F243" s="265"/>
      <c r="G243" s="183"/>
      <c r="H243" s="270">
        <v>1668030159</v>
      </c>
      <c r="I243" s="265"/>
      <c r="J243" s="265"/>
      <c r="K243" s="265" t="s">
        <v>14274</v>
      </c>
      <c r="L243" s="283" t="s">
        <v>67</v>
      </c>
    </row>
    <row r="244" spans="2:12">
      <c r="B244" s="269" t="s">
        <v>14869</v>
      </c>
      <c r="C244" s="265" t="s">
        <v>14870</v>
      </c>
      <c r="D244" s="265"/>
      <c r="E244" s="183"/>
      <c r="F244" s="265"/>
      <c r="G244" s="183"/>
      <c r="H244" s="270">
        <v>3392500</v>
      </c>
      <c r="I244" s="265"/>
      <c r="J244" s="265"/>
      <c r="K244" s="265" t="s">
        <v>14274</v>
      </c>
      <c r="L244" s="283" t="s">
        <v>67</v>
      </c>
    </row>
    <row r="245" spans="2:12">
      <c r="B245" s="271" t="s">
        <v>14871</v>
      </c>
      <c r="C245" s="265" t="s">
        <v>14872</v>
      </c>
      <c r="D245" s="265"/>
      <c r="E245" s="183"/>
      <c r="F245" s="265"/>
      <c r="G245" s="183"/>
      <c r="H245" s="270">
        <v>55189780</v>
      </c>
      <c r="I245" s="265"/>
      <c r="J245" s="265"/>
      <c r="K245" s="265" t="s">
        <v>14274</v>
      </c>
      <c r="L245" s="283" t="s">
        <v>67</v>
      </c>
    </row>
    <row r="246" spans="2:12" ht="28.5">
      <c r="B246" s="269" t="s">
        <v>14873</v>
      </c>
      <c r="C246" s="265" t="s">
        <v>14874</v>
      </c>
      <c r="D246" s="265"/>
      <c r="E246" s="183"/>
      <c r="F246" s="265"/>
      <c r="G246" s="183"/>
      <c r="H246" s="270">
        <v>9133200</v>
      </c>
      <c r="I246" s="265"/>
      <c r="J246" s="265"/>
      <c r="K246" s="265" t="s">
        <v>14274</v>
      </c>
      <c r="L246" s="283" t="s">
        <v>67</v>
      </c>
    </row>
    <row r="247" spans="2:12" ht="28.5">
      <c r="B247" s="271" t="s">
        <v>571</v>
      </c>
      <c r="C247" s="265" t="s">
        <v>14400</v>
      </c>
      <c r="D247" s="265"/>
      <c r="E247" s="183"/>
      <c r="F247" s="265"/>
      <c r="G247" s="183"/>
      <c r="H247" s="270">
        <v>751025684</v>
      </c>
      <c r="I247" s="265"/>
      <c r="J247" s="265"/>
      <c r="K247" s="265" t="s">
        <v>14274</v>
      </c>
      <c r="L247" s="283" t="s">
        <v>67</v>
      </c>
    </row>
    <row r="248" spans="2:12" ht="28.5">
      <c r="B248" s="269" t="s">
        <v>14402</v>
      </c>
      <c r="C248" s="265" t="s">
        <v>14403</v>
      </c>
      <c r="D248" s="265"/>
      <c r="E248" s="183"/>
      <c r="F248" s="265"/>
      <c r="G248" s="183"/>
      <c r="H248" s="270">
        <v>18286936130</v>
      </c>
      <c r="I248" s="265"/>
      <c r="J248" s="265"/>
      <c r="K248" s="265" t="s">
        <v>14274</v>
      </c>
      <c r="L248" s="283" t="s">
        <v>67</v>
      </c>
    </row>
    <row r="249" spans="2:12">
      <c r="B249" s="271" t="s">
        <v>613</v>
      </c>
      <c r="C249" s="265" t="s">
        <v>14405</v>
      </c>
      <c r="D249" s="265"/>
      <c r="E249" s="183"/>
      <c r="F249" s="265"/>
      <c r="G249" s="183"/>
      <c r="H249" s="270">
        <v>2400000</v>
      </c>
      <c r="I249" s="265"/>
      <c r="J249" s="265"/>
      <c r="K249" s="265" t="s">
        <v>14274</v>
      </c>
      <c r="L249" s="283" t="s">
        <v>67</v>
      </c>
    </row>
    <row r="250" spans="2:12" ht="42.75">
      <c r="B250" s="269" t="s">
        <v>14755</v>
      </c>
      <c r="C250" s="265" t="s">
        <v>14875</v>
      </c>
      <c r="D250" s="265"/>
      <c r="E250" s="183"/>
      <c r="F250" s="265"/>
      <c r="G250" s="183"/>
      <c r="H250" s="270">
        <v>92680500</v>
      </c>
      <c r="I250" s="265"/>
      <c r="J250" s="265"/>
      <c r="K250" s="265" t="s">
        <v>14274</v>
      </c>
      <c r="L250" s="283" t="s">
        <v>67</v>
      </c>
    </row>
    <row r="251" spans="2:12" ht="28.5">
      <c r="B251" s="271" t="s">
        <v>14456</v>
      </c>
      <c r="C251" s="265" t="s">
        <v>14457</v>
      </c>
      <c r="D251" s="265"/>
      <c r="E251" s="183"/>
      <c r="F251" s="265"/>
      <c r="G251" s="183"/>
      <c r="H251" s="270">
        <v>59764050</v>
      </c>
      <c r="I251" s="265"/>
      <c r="J251" s="265"/>
      <c r="K251" s="265" t="s">
        <v>14274</v>
      </c>
      <c r="L251" s="283" t="s">
        <v>67</v>
      </c>
    </row>
    <row r="252" spans="2:12">
      <c r="B252" s="269" t="s">
        <v>14876</v>
      </c>
      <c r="C252" s="265" t="s">
        <v>14877</v>
      </c>
      <c r="D252" s="265"/>
      <c r="E252" s="183"/>
      <c r="F252" s="265"/>
      <c r="G252" s="183"/>
      <c r="H252" s="270">
        <v>5144000</v>
      </c>
      <c r="I252" s="265"/>
      <c r="J252" s="265"/>
      <c r="K252" s="265" t="s">
        <v>14274</v>
      </c>
      <c r="L252" s="283" t="s">
        <v>67</v>
      </c>
    </row>
    <row r="253" spans="2:12">
      <c r="B253" s="269" t="s">
        <v>14878</v>
      </c>
      <c r="C253" s="265" t="s">
        <v>14879</v>
      </c>
      <c r="D253" s="265"/>
      <c r="E253" s="183"/>
      <c r="F253" s="265"/>
      <c r="G253" s="183"/>
      <c r="H253" s="270">
        <v>11660751</v>
      </c>
      <c r="I253" s="265"/>
      <c r="J253" s="265"/>
      <c r="K253" s="265" t="s">
        <v>14274</v>
      </c>
      <c r="L253" s="283" t="s">
        <v>67</v>
      </c>
    </row>
    <row r="254" spans="2:12">
      <c r="B254" s="269" t="s">
        <v>14880</v>
      </c>
      <c r="C254" s="265" t="s">
        <v>14881</v>
      </c>
      <c r="D254" s="265"/>
      <c r="E254" s="183"/>
      <c r="F254" s="265"/>
      <c r="G254" s="183"/>
      <c r="H254" s="270">
        <v>8584500</v>
      </c>
      <c r="I254" s="265"/>
      <c r="J254" s="265"/>
      <c r="K254" s="265" t="s">
        <v>14274</v>
      </c>
      <c r="L254" s="283" t="s">
        <v>67</v>
      </c>
    </row>
    <row r="255" spans="2:12">
      <c r="B255" s="269" t="s">
        <v>672</v>
      </c>
      <c r="C255" s="265" t="s">
        <v>14459</v>
      </c>
      <c r="D255" s="265"/>
      <c r="E255" s="183"/>
      <c r="F255" s="265"/>
      <c r="G255" s="183"/>
      <c r="H255" s="270">
        <v>4540850583</v>
      </c>
      <c r="I255" s="265"/>
      <c r="J255" s="265"/>
      <c r="K255" s="265" t="s">
        <v>14274</v>
      </c>
      <c r="L255" s="283" t="s">
        <v>67</v>
      </c>
    </row>
    <row r="256" spans="2:12" ht="42.75">
      <c r="B256" s="269" t="s">
        <v>14882</v>
      </c>
      <c r="C256" s="265" t="s">
        <v>14883</v>
      </c>
      <c r="D256" s="265"/>
      <c r="E256" s="183"/>
      <c r="F256" s="265"/>
      <c r="G256" s="183"/>
      <c r="H256" s="270">
        <v>19201934</v>
      </c>
      <c r="I256" s="265"/>
      <c r="J256" s="265"/>
      <c r="K256" s="265" t="s">
        <v>14274</v>
      </c>
      <c r="L256" s="283" t="s">
        <v>67</v>
      </c>
    </row>
    <row r="257" spans="2:12">
      <c r="B257" s="269" t="s">
        <v>14884</v>
      </c>
      <c r="C257" s="265" t="s">
        <v>14885</v>
      </c>
      <c r="D257" s="265"/>
      <c r="E257" s="183"/>
      <c r="F257" s="265"/>
      <c r="G257" s="183"/>
      <c r="H257" s="270">
        <v>22687860</v>
      </c>
      <c r="I257" s="265"/>
      <c r="J257" s="265"/>
      <c r="K257" s="265" t="s">
        <v>14274</v>
      </c>
      <c r="L257" s="283" t="s">
        <v>67</v>
      </c>
    </row>
    <row r="258" spans="2:12" ht="28.5">
      <c r="B258" s="271" t="s">
        <v>14886</v>
      </c>
      <c r="C258" s="265" t="s">
        <v>14887</v>
      </c>
      <c r="D258" s="265"/>
      <c r="E258" s="183"/>
      <c r="F258" s="265"/>
      <c r="G258" s="183"/>
      <c r="H258" s="270">
        <v>4071000</v>
      </c>
      <c r="I258" s="265"/>
      <c r="J258" s="265"/>
      <c r="K258" s="265" t="s">
        <v>14274</v>
      </c>
      <c r="L258" s="283" t="s">
        <v>67</v>
      </c>
    </row>
    <row r="259" spans="2:12">
      <c r="B259" s="269" t="s">
        <v>14412</v>
      </c>
      <c r="C259" s="265" t="s">
        <v>14413</v>
      </c>
      <c r="D259" s="265"/>
      <c r="E259" s="183"/>
      <c r="F259" s="265"/>
      <c r="G259" s="183"/>
      <c r="H259" s="270">
        <v>32220018</v>
      </c>
      <c r="I259" s="265"/>
      <c r="J259" s="265"/>
      <c r="K259" s="265" t="s">
        <v>14274</v>
      </c>
      <c r="L259" s="283" t="s">
        <v>67</v>
      </c>
    </row>
    <row r="260" spans="2:12" ht="28.5">
      <c r="B260" s="269" t="s">
        <v>521</v>
      </c>
      <c r="C260" s="265" t="s">
        <v>14415</v>
      </c>
      <c r="D260" s="265"/>
      <c r="E260" s="183"/>
      <c r="F260" s="265"/>
      <c r="G260" s="183"/>
      <c r="H260" s="270">
        <v>209996580</v>
      </c>
      <c r="I260" s="265"/>
      <c r="J260" s="265"/>
      <c r="K260" s="265" t="s">
        <v>14274</v>
      </c>
      <c r="L260" s="283" t="s">
        <v>67</v>
      </c>
    </row>
    <row r="261" spans="2:12" ht="28.5">
      <c r="B261" s="271" t="s">
        <v>14417</v>
      </c>
      <c r="C261" s="265" t="s">
        <v>14418</v>
      </c>
      <c r="D261" s="265"/>
      <c r="E261" s="183"/>
      <c r="F261" s="265"/>
      <c r="G261" s="183"/>
      <c r="H261" s="270">
        <v>73509732</v>
      </c>
      <c r="I261" s="265"/>
      <c r="J261" s="265"/>
      <c r="K261" s="265" t="s">
        <v>14274</v>
      </c>
      <c r="L261" s="283" t="s">
        <v>67</v>
      </c>
    </row>
    <row r="262" spans="2:12" ht="28.5">
      <c r="B262" s="271" t="s">
        <v>14888</v>
      </c>
      <c r="C262" s="265" t="s">
        <v>14889</v>
      </c>
      <c r="D262" s="265"/>
      <c r="E262" s="183"/>
      <c r="F262" s="265"/>
      <c r="G262" s="183"/>
      <c r="H262" s="270">
        <v>865996</v>
      </c>
      <c r="I262" s="265"/>
      <c r="J262" s="265"/>
      <c r="K262" s="265" t="s">
        <v>14274</v>
      </c>
      <c r="L262" s="283" t="s">
        <v>67</v>
      </c>
    </row>
    <row r="263" spans="2:12">
      <c r="B263" s="269" t="s">
        <v>14890</v>
      </c>
      <c r="C263" s="265" t="s">
        <v>14891</v>
      </c>
      <c r="D263" s="265"/>
      <c r="E263" s="183"/>
      <c r="F263" s="265"/>
      <c r="G263" s="183"/>
      <c r="H263" s="270">
        <v>194700000</v>
      </c>
      <c r="I263" s="265"/>
      <c r="J263" s="265"/>
      <c r="K263" s="265" t="s">
        <v>14274</v>
      </c>
      <c r="L263" s="283" t="s">
        <v>67</v>
      </c>
    </row>
    <row r="264" spans="2:12" ht="28.5">
      <c r="B264" s="271" t="s">
        <v>14419</v>
      </c>
      <c r="C264" s="265" t="s">
        <v>14420</v>
      </c>
      <c r="D264" s="265"/>
      <c r="E264" s="183"/>
      <c r="F264" s="265"/>
      <c r="G264" s="183"/>
      <c r="H264" s="270">
        <v>20783600</v>
      </c>
      <c r="I264" s="265"/>
      <c r="J264" s="265"/>
      <c r="K264" s="265" t="s">
        <v>14274</v>
      </c>
      <c r="L264" s="283" t="s">
        <v>67</v>
      </c>
    </row>
    <row r="265" spans="2:12">
      <c r="B265" s="269" t="s">
        <v>486</v>
      </c>
      <c r="C265" s="265" t="s">
        <v>14469</v>
      </c>
      <c r="D265" s="265"/>
      <c r="E265" s="183"/>
      <c r="F265" s="265"/>
      <c r="G265" s="183"/>
      <c r="H265" s="270">
        <v>13945277366</v>
      </c>
      <c r="I265" s="265"/>
      <c r="J265" s="265"/>
      <c r="K265" s="265" t="s">
        <v>14274</v>
      </c>
      <c r="L265" s="283" t="s">
        <v>67</v>
      </c>
    </row>
    <row r="266" spans="2:12" ht="28.5">
      <c r="B266" s="269" t="s">
        <v>676</v>
      </c>
      <c r="C266" s="265" t="s">
        <v>14892</v>
      </c>
      <c r="D266" s="265"/>
      <c r="E266" s="183"/>
      <c r="F266" s="265"/>
      <c r="G266" s="183"/>
      <c r="H266" s="270">
        <v>1017030970</v>
      </c>
      <c r="I266" s="265"/>
      <c r="J266" s="265"/>
      <c r="K266" s="265" t="s">
        <v>14274</v>
      </c>
      <c r="L266" s="283" t="s">
        <v>67</v>
      </c>
    </row>
    <row r="267" spans="2:12">
      <c r="B267" s="269" t="s">
        <v>631</v>
      </c>
      <c r="C267" s="265" t="s">
        <v>14893</v>
      </c>
      <c r="D267" s="265"/>
      <c r="E267" s="183"/>
      <c r="F267" s="265"/>
      <c r="G267" s="183"/>
      <c r="H267" s="270">
        <v>1075328608</v>
      </c>
      <c r="I267" s="265"/>
      <c r="J267" s="265"/>
      <c r="K267" s="265" t="s">
        <v>14274</v>
      </c>
      <c r="L267" s="283" t="s">
        <v>67</v>
      </c>
    </row>
    <row r="268" spans="2:12">
      <c r="B268" s="269" t="s">
        <v>14894</v>
      </c>
      <c r="C268" s="265" t="s">
        <v>630</v>
      </c>
      <c r="D268" s="265"/>
      <c r="E268" s="183"/>
      <c r="F268" s="265"/>
      <c r="G268" s="183"/>
      <c r="H268" s="270">
        <v>53800920</v>
      </c>
      <c r="I268" s="265"/>
      <c r="J268" s="265"/>
      <c r="K268" s="265" t="s">
        <v>14274</v>
      </c>
      <c r="L268" s="283" t="s">
        <v>67</v>
      </c>
    </row>
    <row r="269" spans="2:12" ht="28.5">
      <c r="B269" s="269" t="s">
        <v>14895</v>
      </c>
      <c r="C269" s="265" t="s">
        <v>14896</v>
      </c>
      <c r="D269" s="265"/>
      <c r="E269" s="183"/>
      <c r="F269" s="265"/>
      <c r="G269" s="183"/>
      <c r="H269" s="270">
        <v>233444445</v>
      </c>
      <c r="I269" s="265"/>
      <c r="J269" s="265"/>
      <c r="K269" s="265" t="s">
        <v>14274</v>
      </c>
      <c r="L269" s="283" t="s">
        <v>67</v>
      </c>
    </row>
    <row r="270" spans="2:12" ht="42.75">
      <c r="B270" s="269" t="s">
        <v>14897</v>
      </c>
      <c r="C270" s="265" t="s">
        <v>14898</v>
      </c>
      <c r="D270" s="265"/>
      <c r="E270" s="183"/>
      <c r="F270" s="265"/>
      <c r="G270" s="183"/>
      <c r="H270" s="270">
        <v>5422100</v>
      </c>
      <c r="I270" s="265"/>
      <c r="J270" s="265"/>
      <c r="K270" s="265" t="s">
        <v>14274</v>
      </c>
      <c r="L270" s="283" t="s">
        <v>67</v>
      </c>
    </row>
    <row r="271" spans="2:12">
      <c r="B271" s="269" t="s">
        <v>14423</v>
      </c>
      <c r="C271" s="265" t="s">
        <v>14424</v>
      </c>
      <c r="D271" s="265"/>
      <c r="E271" s="183"/>
      <c r="F271" s="265"/>
      <c r="G271" s="183"/>
      <c r="H271" s="270">
        <v>36689610</v>
      </c>
      <c r="I271" s="265"/>
      <c r="J271" s="265"/>
      <c r="K271" s="265" t="s">
        <v>14274</v>
      </c>
      <c r="L271" s="283" t="s">
        <v>67</v>
      </c>
    </row>
    <row r="272" spans="2:12">
      <c r="B272" s="271" t="s">
        <v>615</v>
      </c>
      <c r="C272" s="265" t="s">
        <v>616</v>
      </c>
      <c r="D272" s="265"/>
      <c r="E272" s="183"/>
      <c r="F272" s="265"/>
      <c r="G272" s="183"/>
      <c r="H272" s="270">
        <v>376997946</v>
      </c>
      <c r="I272" s="265"/>
      <c r="J272" s="265"/>
      <c r="K272" s="265" t="s">
        <v>14274</v>
      </c>
      <c r="L272" s="283" t="s">
        <v>67</v>
      </c>
    </row>
    <row r="273" spans="2:12" ht="28.5">
      <c r="B273" s="269" t="s">
        <v>14800</v>
      </c>
      <c r="C273" s="265" t="s">
        <v>14899</v>
      </c>
      <c r="D273" s="265"/>
      <c r="E273" s="183"/>
      <c r="F273" s="265"/>
      <c r="G273" s="183"/>
      <c r="H273" s="270">
        <v>31502039</v>
      </c>
      <c r="I273" s="265"/>
      <c r="J273" s="265"/>
      <c r="K273" s="265" t="s">
        <v>14274</v>
      </c>
      <c r="L273" s="283" t="s">
        <v>67</v>
      </c>
    </row>
    <row r="274" spans="2:12" ht="28.5">
      <c r="B274" s="269" t="s">
        <v>14357</v>
      </c>
      <c r="C274" s="265" t="s">
        <v>14426</v>
      </c>
      <c r="D274" s="265"/>
      <c r="E274" s="183"/>
      <c r="F274" s="265"/>
      <c r="G274" s="183"/>
      <c r="H274" s="270">
        <v>540056606</v>
      </c>
      <c r="I274" s="265"/>
      <c r="J274" s="265"/>
      <c r="K274" s="265" t="s">
        <v>14274</v>
      </c>
      <c r="L274" s="283" t="s">
        <v>67</v>
      </c>
    </row>
    <row r="275" spans="2:12" ht="42.75">
      <c r="B275" s="269" t="s">
        <v>611</v>
      </c>
      <c r="C275" s="265" t="s">
        <v>14900</v>
      </c>
      <c r="D275" s="265"/>
      <c r="E275" s="183"/>
      <c r="F275" s="265"/>
      <c r="G275" s="183"/>
      <c r="H275" s="270">
        <v>441566596</v>
      </c>
      <c r="I275" s="265"/>
      <c r="J275" s="265"/>
      <c r="K275" s="265" t="s">
        <v>14274</v>
      </c>
      <c r="L275" s="283" t="s">
        <v>67</v>
      </c>
    </row>
    <row r="276" spans="2:12" ht="28.5">
      <c r="B276" s="289" t="s">
        <v>611</v>
      </c>
      <c r="C276" s="265" t="s">
        <v>14427</v>
      </c>
      <c r="D276" s="265"/>
      <c r="E276" s="183"/>
      <c r="F276" s="265"/>
      <c r="G276" s="183"/>
      <c r="H276" s="270">
        <v>7030266900</v>
      </c>
      <c r="I276" s="265"/>
      <c r="J276" s="265"/>
      <c r="K276" s="265" t="s">
        <v>14274</v>
      </c>
      <c r="L276" s="283" t="s">
        <v>67</v>
      </c>
    </row>
    <row r="277" spans="2:12">
      <c r="B277" s="269" t="s">
        <v>14473</v>
      </c>
      <c r="C277" s="265" t="s">
        <v>14309</v>
      </c>
      <c r="D277" s="265"/>
      <c r="E277" s="183"/>
      <c r="F277" s="265"/>
      <c r="G277" s="183"/>
      <c r="H277" s="270">
        <v>212721347</v>
      </c>
      <c r="I277" s="265"/>
      <c r="J277" s="265"/>
      <c r="K277" s="265" t="s">
        <v>14274</v>
      </c>
      <c r="L277" s="283" t="s">
        <v>67</v>
      </c>
    </row>
    <row r="278" spans="2:12" ht="28.5">
      <c r="B278" s="269" t="s">
        <v>14475</v>
      </c>
      <c r="C278" s="265" t="s">
        <v>14476</v>
      </c>
      <c r="D278" s="265"/>
      <c r="E278" s="183"/>
      <c r="F278" s="265"/>
      <c r="G278" s="183"/>
      <c r="H278" s="270">
        <v>38603960803</v>
      </c>
      <c r="I278" s="265"/>
      <c r="J278" s="265"/>
      <c r="K278" s="265" t="s">
        <v>14274</v>
      </c>
      <c r="L278" s="283" t="s">
        <v>67</v>
      </c>
    </row>
    <row r="279" spans="2:12" ht="42.75">
      <c r="B279" s="271" t="s">
        <v>14806</v>
      </c>
      <c r="C279" s="265" t="s">
        <v>14901</v>
      </c>
      <c r="D279" s="265"/>
      <c r="E279" s="183"/>
      <c r="F279" s="265"/>
      <c r="G279" s="183"/>
      <c r="H279" s="270">
        <v>36653739</v>
      </c>
      <c r="I279" s="265"/>
      <c r="J279" s="265"/>
      <c r="K279" s="265" t="s">
        <v>14274</v>
      </c>
      <c r="L279" s="283" t="s">
        <v>67</v>
      </c>
    </row>
    <row r="280" spans="2:12">
      <c r="B280" s="269" t="s">
        <v>14902</v>
      </c>
      <c r="C280" s="265" t="s">
        <v>14362</v>
      </c>
      <c r="D280" s="265"/>
      <c r="E280" s="183"/>
      <c r="F280" s="265"/>
      <c r="G280" s="183"/>
      <c r="H280" s="270">
        <v>5742871</v>
      </c>
      <c r="I280" s="265"/>
      <c r="J280" s="265"/>
      <c r="K280" s="265" t="s">
        <v>14274</v>
      </c>
      <c r="L280" s="283" t="s">
        <v>67</v>
      </c>
    </row>
    <row r="281" spans="2:12">
      <c r="B281" s="269" t="s">
        <v>494</v>
      </c>
      <c r="C281" s="265" t="s">
        <v>14367</v>
      </c>
      <c r="D281" s="265"/>
      <c r="E281" s="183"/>
      <c r="F281" s="265"/>
      <c r="G281" s="183"/>
      <c r="H281" s="270">
        <v>2848903913</v>
      </c>
      <c r="I281" s="265"/>
      <c r="J281" s="265"/>
      <c r="K281" s="265" t="s">
        <v>14274</v>
      </c>
      <c r="L281" s="283" t="s">
        <v>67</v>
      </c>
    </row>
    <row r="282" spans="2:12">
      <c r="B282" s="269" t="s">
        <v>14903</v>
      </c>
      <c r="C282" s="265" t="s">
        <v>14376</v>
      </c>
      <c r="D282" s="265"/>
      <c r="E282" s="183"/>
      <c r="F282" s="265"/>
      <c r="G282" s="183"/>
      <c r="H282" s="270">
        <v>162366122</v>
      </c>
      <c r="I282" s="265"/>
      <c r="J282" s="265"/>
      <c r="K282" s="265" t="s">
        <v>14274</v>
      </c>
      <c r="L282" s="283" t="s">
        <v>67</v>
      </c>
    </row>
    <row r="283" spans="2:12" ht="28.5">
      <c r="B283" s="269" t="s">
        <v>645</v>
      </c>
      <c r="C283" s="265" t="s">
        <v>14486</v>
      </c>
      <c r="D283" s="265"/>
      <c r="E283" s="183"/>
      <c r="F283" s="265"/>
      <c r="G283" s="183"/>
      <c r="H283" s="270">
        <v>12278924905</v>
      </c>
      <c r="I283" s="265"/>
      <c r="J283" s="265"/>
      <c r="K283" s="265" t="s">
        <v>14274</v>
      </c>
      <c r="L283" s="283" t="s">
        <v>67</v>
      </c>
    </row>
    <row r="284" spans="2:12" ht="28.5">
      <c r="B284" s="271" t="s">
        <v>484</v>
      </c>
      <c r="C284" s="265" t="s">
        <v>14904</v>
      </c>
      <c r="D284" s="265"/>
      <c r="E284" s="183"/>
      <c r="F284" s="265"/>
      <c r="G284" s="183"/>
      <c r="H284" s="270">
        <v>100300000</v>
      </c>
      <c r="I284" s="265"/>
      <c r="J284" s="265"/>
      <c r="K284" s="265" t="s">
        <v>14274</v>
      </c>
      <c r="L284" s="283" t="s">
        <v>67</v>
      </c>
    </row>
    <row r="285" spans="2:12" ht="28.5">
      <c r="B285" s="269" t="s">
        <v>569</v>
      </c>
      <c r="C285" s="265" t="s">
        <v>14431</v>
      </c>
      <c r="D285" s="265"/>
      <c r="E285" s="183"/>
      <c r="F285" s="265"/>
      <c r="G285" s="183"/>
      <c r="H285" s="270">
        <v>4895913126</v>
      </c>
      <c r="I285" s="265"/>
      <c r="J285" s="265"/>
      <c r="K285" s="265" t="s">
        <v>14274</v>
      </c>
      <c r="L285" s="283" t="s">
        <v>67</v>
      </c>
    </row>
    <row r="286" spans="2:12">
      <c r="B286" s="269" t="s">
        <v>563</v>
      </c>
      <c r="C286" s="265" t="s">
        <v>14433</v>
      </c>
      <c r="D286" s="265"/>
      <c r="E286" s="183"/>
      <c r="F286" s="265"/>
      <c r="G286" s="183"/>
      <c r="H286" s="270">
        <v>69195601</v>
      </c>
      <c r="I286" s="265"/>
      <c r="J286" s="265"/>
      <c r="K286" s="265" t="s">
        <v>14274</v>
      </c>
      <c r="L286" s="283" t="s">
        <v>67</v>
      </c>
    </row>
    <row r="287" spans="2:12" ht="28.5">
      <c r="B287" s="269" t="s">
        <v>14905</v>
      </c>
      <c r="C287" s="265" t="s">
        <v>14906</v>
      </c>
      <c r="D287" s="265"/>
      <c r="E287" s="183"/>
      <c r="F287" s="265"/>
      <c r="G287" s="183"/>
      <c r="H287" s="270">
        <v>339863972</v>
      </c>
      <c r="I287" s="265"/>
      <c r="J287" s="265"/>
      <c r="K287" s="265" t="s">
        <v>14274</v>
      </c>
      <c r="L287" s="283" t="s">
        <v>67</v>
      </c>
    </row>
    <row r="288" spans="2:12">
      <c r="B288" s="269" t="s">
        <v>14907</v>
      </c>
      <c r="C288" s="265" t="s">
        <v>14908</v>
      </c>
      <c r="D288" s="265"/>
      <c r="E288" s="183"/>
      <c r="F288" s="265"/>
      <c r="G288" s="183"/>
      <c r="H288" s="270">
        <v>78726995</v>
      </c>
      <c r="I288" s="265"/>
      <c r="J288" s="265"/>
      <c r="K288" s="265" t="s">
        <v>14274</v>
      </c>
      <c r="L288" s="283" t="s">
        <v>67</v>
      </c>
    </row>
    <row r="289" spans="2:12" ht="28.5">
      <c r="B289" s="269" t="s">
        <v>625</v>
      </c>
      <c r="C289" s="265" t="s">
        <v>626</v>
      </c>
      <c r="D289" s="265"/>
      <c r="E289" s="183"/>
      <c r="F289" s="265"/>
      <c r="G289" s="183"/>
      <c r="H289" s="270">
        <v>240244702</v>
      </c>
      <c r="I289" s="265"/>
      <c r="J289" s="265"/>
      <c r="K289" s="265" t="s">
        <v>14274</v>
      </c>
      <c r="L289" s="283" t="s">
        <v>67</v>
      </c>
    </row>
    <row r="290" spans="2:12" ht="28.5">
      <c r="B290" s="269" t="s">
        <v>14909</v>
      </c>
      <c r="C290" s="265" t="s">
        <v>14910</v>
      </c>
      <c r="D290" s="265"/>
      <c r="E290" s="183"/>
      <c r="F290" s="265"/>
      <c r="G290" s="183"/>
      <c r="H290" s="270">
        <v>4066000</v>
      </c>
      <c r="I290" s="265"/>
      <c r="J290" s="265"/>
      <c r="K290" s="265" t="s">
        <v>14274</v>
      </c>
      <c r="L290" s="283" t="s">
        <v>67</v>
      </c>
    </row>
    <row r="291" spans="2:12" ht="28.5">
      <c r="B291" s="269" t="s">
        <v>14911</v>
      </c>
      <c r="C291" s="265" t="s">
        <v>14354</v>
      </c>
      <c r="D291" s="265"/>
      <c r="E291" s="183"/>
      <c r="F291" s="265"/>
      <c r="G291" s="183"/>
      <c r="H291" s="270">
        <v>36831930</v>
      </c>
      <c r="I291" s="265"/>
      <c r="J291" s="265"/>
      <c r="K291" s="265" t="s">
        <v>14274</v>
      </c>
      <c r="L291" s="283" t="s">
        <v>67</v>
      </c>
    </row>
    <row r="292" spans="2:12">
      <c r="B292" s="269" t="s">
        <v>14912</v>
      </c>
      <c r="C292" s="265" t="s">
        <v>14913</v>
      </c>
      <c r="D292" s="265"/>
      <c r="E292" s="183"/>
      <c r="F292" s="265"/>
      <c r="G292" s="183"/>
      <c r="H292" s="270">
        <v>3422000</v>
      </c>
      <c r="I292" s="265"/>
      <c r="J292" s="265"/>
      <c r="K292" s="265" t="s">
        <v>14274</v>
      </c>
      <c r="L292" s="283" t="s">
        <v>67</v>
      </c>
    </row>
    <row r="293" spans="2:12" ht="28.5">
      <c r="B293" s="269" t="e">
        <v>#N/A</v>
      </c>
      <c r="C293" s="265" t="s">
        <v>14914</v>
      </c>
      <c r="D293" s="265"/>
      <c r="E293" s="183"/>
      <c r="F293" s="265"/>
      <c r="G293" s="183"/>
      <c r="H293" s="270">
        <v>103202690</v>
      </c>
      <c r="I293" s="265"/>
      <c r="J293" s="265"/>
      <c r="K293" s="265" t="s">
        <v>14274</v>
      </c>
      <c r="L293" s="283" t="s">
        <v>67</v>
      </c>
    </row>
    <row r="294" spans="2:12" ht="28.5">
      <c r="B294" s="269" t="e">
        <v>#N/A</v>
      </c>
      <c r="C294" s="265" t="s">
        <v>14915</v>
      </c>
      <c r="D294" s="265"/>
      <c r="E294" s="183"/>
      <c r="F294" s="265"/>
      <c r="G294" s="183"/>
      <c r="H294" s="270">
        <v>25200000</v>
      </c>
      <c r="I294" s="265"/>
      <c r="J294" s="265"/>
      <c r="K294" s="265" t="s">
        <v>14274</v>
      </c>
      <c r="L294" s="283" t="s">
        <v>67</v>
      </c>
    </row>
    <row r="295" spans="2:12">
      <c r="B295" s="269" t="e">
        <v>#N/A</v>
      </c>
      <c r="C295" s="265" t="s">
        <v>14916</v>
      </c>
      <c r="D295" s="265"/>
      <c r="E295" s="183"/>
      <c r="F295" s="265"/>
      <c r="G295" s="183"/>
      <c r="H295" s="270">
        <v>36768800</v>
      </c>
      <c r="I295" s="265"/>
      <c r="J295" s="265"/>
      <c r="K295" s="265" t="s">
        <v>14274</v>
      </c>
      <c r="L295" s="283" t="s">
        <v>67</v>
      </c>
    </row>
    <row r="296" spans="2:12">
      <c r="B296" s="271" t="e">
        <v>#N/A</v>
      </c>
      <c r="C296" s="265" t="s">
        <v>14917</v>
      </c>
      <c r="D296" s="265"/>
      <c r="E296" s="183"/>
      <c r="F296" s="265"/>
      <c r="G296" s="183"/>
      <c r="H296" s="270">
        <v>3540000</v>
      </c>
      <c r="I296" s="265"/>
      <c r="J296" s="265"/>
      <c r="K296" s="265" t="s">
        <v>14274</v>
      </c>
      <c r="L296" s="283" t="s">
        <v>67</v>
      </c>
    </row>
    <row r="297" spans="2:12" ht="85.5">
      <c r="B297" s="271" t="s">
        <v>649</v>
      </c>
      <c r="C297" s="265" t="s">
        <v>14438</v>
      </c>
      <c r="D297" s="265" t="s">
        <v>697</v>
      </c>
      <c r="E297" s="183" t="s">
        <v>14918</v>
      </c>
      <c r="F297" s="265" t="s">
        <v>14919</v>
      </c>
      <c r="G297" s="183"/>
      <c r="H297" s="270">
        <v>2278931700</v>
      </c>
      <c r="I297" s="281">
        <v>2278931700</v>
      </c>
      <c r="J297" s="267" t="s">
        <v>14920</v>
      </c>
      <c r="K297" s="265" t="s">
        <v>14274</v>
      </c>
      <c r="L297" s="283" t="s">
        <v>825</v>
      </c>
    </row>
    <row r="298" spans="2:12" ht="85.5">
      <c r="B298" s="269" t="s">
        <v>571</v>
      </c>
      <c r="C298" s="265" t="s">
        <v>14921</v>
      </c>
      <c r="D298" s="265" t="s">
        <v>697</v>
      </c>
      <c r="E298" s="183" t="s">
        <v>14922</v>
      </c>
      <c r="F298" s="265" t="s">
        <v>14835</v>
      </c>
      <c r="G298" s="183"/>
      <c r="H298" s="270">
        <v>53634994</v>
      </c>
      <c r="I298" s="281">
        <v>53634994</v>
      </c>
      <c r="J298" s="267" t="s">
        <v>14920</v>
      </c>
      <c r="K298" s="265" t="s">
        <v>14274</v>
      </c>
      <c r="L298" s="283" t="s">
        <v>825</v>
      </c>
    </row>
    <row r="299" spans="2:12" ht="71.25">
      <c r="B299" s="269" t="s">
        <v>14855</v>
      </c>
      <c r="C299" s="265" t="s">
        <v>14923</v>
      </c>
      <c r="D299" s="265"/>
      <c r="E299" s="183" t="s">
        <v>14924</v>
      </c>
      <c r="F299" s="265" t="s">
        <v>14925</v>
      </c>
      <c r="G299" s="183"/>
      <c r="H299" s="270">
        <v>30519146</v>
      </c>
      <c r="I299" s="281">
        <v>30519146</v>
      </c>
      <c r="J299" s="267" t="s">
        <v>14920</v>
      </c>
      <c r="K299" s="265" t="s">
        <v>14274</v>
      </c>
      <c r="L299" s="283" t="s">
        <v>825</v>
      </c>
    </row>
    <row r="300" spans="2:12" ht="71.25">
      <c r="B300" s="271" t="s">
        <v>678</v>
      </c>
      <c r="C300" s="265" t="s">
        <v>14833</v>
      </c>
      <c r="D300" s="265" t="s">
        <v>697</v>
      </c>
      <c r="E300" s="183" t="s">
        <v>14926</v>
      </c>
      <c r="F300" s="265" t="s">
        <v>14835</v>
      </c>
      <c r="G300" s="183"/>
      <c r="H300" s="270">
        <v>512086816</v>
      </c>
      <c r="I300" s="281">
        <v>512086816</v>
      </c>
      <c r="J300" s="267" t="s">
        <v>14920</v>
      </c>
      <c r="K300" s="265" t="s">
        <v>14274</v>
      </c>
      <c r="L300" s="283" t="s">
        <v>825</v>
      </c>
    </row>
    <row r="301" spans="2:12" ht="71.25">
      <c r="B301" s="271" t="s">
        <v>14546</v>
      </c>
      <c r="C301" s="265" t="s">
        <v>14927</v>
      </c>
      <c r="D301" s="265"/>
      <c r="E301" s="183" t="s">
        <v>14928</v>
      </c>
      <c r="F301" s="265" t="s">
        <v>14925</v>
      </c>
      <c r="G301" s="183"/>
      <c r="H301" s="270">
        <v>55317107</v>
      </c>
      <c r="I301" s="281">
        <v>55317107</v>
      </c>
      <c r="J301" s="267" t="s">
        <v>14920</v>
      </c>
      <c r="K301" s="265" t="s">
        <v>14274</v>
      </c>
      <c r="L301" s="283" t="s">
        <v>825</v>
      </c>
    </row>
    <row r="302" spans="2:12" ht="42.75">
      <c r="B302" s="269" t="s">
        <v>14929</v>
      </c>
      <c r="C302" s="265" t="s">
        <v>14930</v>
      </c>
      <c r="D302" s="265"/>
      <c r="E302" s="183" t="s">
        <v>14931</v>
      </c>
      <c r="F302" s="265" t="s">
        <v>14925</v>
      </c>
      <c r="G302" s="183"/>
      <c r="H302" s="270">
        <v>50804924</v>
      </c>
      <c r="I302" s="281">
        <v>50804924</v>
      </c>
      <c r="J302" s="267" t="s">
        <v>14920</v>
      </c>
      <c r="K302" s="265" t="s">
        <v>14274</v>
      </c>
      <c r="L302" s="283" t="s">
        <v>825</v>
      </c>
    </row>
    <row r="303" spans="2:12" ht="99.75">
      <c r="B303" s="269" t="s">
        <v>14888</v>
      </c>
      <c r="C303" s="265" t="s">
        <v>14932</v>
      </c>
      <c r="D303" s="265"/>
      <c r="E303" s="183" t="s">
        <v>14933</v>
      </c>
      <c r="F303" s="265" t="s">
        <v>14934</v>
      </c>
      <c r="G303" s="183"/>
      <c r="H303" s="270">
        <v>75740319</v>
      </c>
      <c r="I303" s="281">
        <v>75740319</v>
      </c>
      <c r="J303" s="267" t="s">
        <v>14920</v>
      </c>
      <c r="K303" s="265" t="s">
        <v>14274</v>
      </c>
      <c r="L303" s="283" t="s">
        <v>825</v>
      </c>
    </row>
    <row r="304" spans="2:12" ht="85.5">
      <c r="B304" s="271" t="s">
        <v>635</v>
      </c>
      <c r="C304" s="265" t="s">
        <v>14935</v>
      </c>
      <c r="D304" s="265" t="s">
        <v>697</v>
      </c>
      <c r="E304" s="183" t="s">
        <v>14936</v>
      </c>
      <c r="F304" s="265" t="s">
        <v>14854</v>
      </c>
      <c r="G304" s="183"/>
      <c r="H304" s="270">
        <v>35744682686</v>
      </c>
      <c r="I304" s="281">
        <v>35744682686</v>
      </c>
      <c r="J304" s="267" t="s">
        <v>14920</v>
      </c>
      <c r="K304" s="265" t="s">
        <v>14274</v>
      </c>
      <c r="L304" s="283" t="s">
        <v>825</v>
      </c>
    </row>
    <row r="305" spans="2:12" ht="57">
      <c r="B305" s="269" t="s">
        <v>523</v>
      </c>
      <c r="C305" s="265" t="s">
        <v>14836</v>
      </c>
      <c r="D305" s="265" t="s">
        <v>697</v>
      </c>
      <c r="E305" s="183" t="s">
        <v>14937</v>
      </c>
      <c r="F305" s="265" t="s">
        <v>14838</v>
      </c>
      <c r="G305" s="183"/>
      <c r="H305" s="270">
        <v>3238355811</v>
      </c>
      <c r="I305" s="281">
        <v>3238355811</v>
      </c>
      <c r="J305" s="267" t="s">
        <v>14920</v>
      </c>
      <c r="K305" s="265" t="s">
        <v>14274</v>
      </c>
      <c r="L305" s="283" t="s">
        <v>825</v>
      </c>
    </row>
    <row r="306" spans="2:12" ht="57">
      <c r="B306" s="271" t="s">
        <v>492</v>
      </c>
      <c r="C306" s="265" t="s">
        <v>493</v>
      </c>
      <c r="D306" s="265" t="s">
        <v>697</v>
      </c>
      <c r="E306" s="183" t="s">
        <v>14938</v>
      </c>
      <c r="F306" s="265" t="s">
        <v>14939</v>
      </c>
      <c r="G306" s="183"/>
      <c r="H306" s="270">
        <v>378247778</v>
      </c>
      <c r="I306" s="281">
        <v>378247778</v>
      </c>
      <c r="J306" s="267" t="s">
        <v>14920</v>
      </c>
      <c r="K306" s="265" t="s">
        <v>14274</v>
      </c>
      <c r="L306" s="283" t="s">
        <v>825</v>
      </c>
    </row>
    <row r="307" spans="2:12" ht="114">
      <c r="B307" s="269" t="s">
        <v>14940</v>
      </c>
      <c r="C307" s="265" t="s">
        <v>14941</v>
      </c>
      <c r="D307" s="265"/>
      <c r="E307" s="183" t="s">
        <v>14942</v>
      </c>
      <c r="F307" s="265" t="s">
        <v>14925</v>
      </c>
      <c r="G307" s="183"/>
      <c r="H307" s="270">
        <v>97025500</v>
      </c>
      <c r="I307" s="281">
        <v>97025500</v>
      </c>
      <c r="J307" s="267" t="s">
        <v>14920</v>
      </c>
      <c r="K307" s="265" t="s">
        <v>14274</v>
      </c>
      <c r="L307" s="283" t="s">
        <v>825</v>
      </c>
    </row>
    <row r="308" spans="2:12" ht="71.25">
      <c r="B308" s="271" t="s">
        <v>14839</v>
      </c>
      <c r="C308" s="265" t="s">
        <v>14840</v>
      </c>
      <c r="D308" s="265"/>
      <c r="E308" s="183" t="s">
        <v>14943</v>
      </c>
      <c r="F308" s="265" t="s">
        <v>14842</v>
      </c>
      <c r="G308" s="183"/>
      <c r="H308" s="270">
        <v>1411363001</v>
      </c>
      <c r="I308" s="281">
        <v>1411363001</v>
      </c>
      <c r="J308" s="267" t="s">
        <v>14920</v>
      </c>
      <c r="K308" s="265" t="s">
        <v>14274</v>
      </c>
      <c r="L308" s="283" t="s">
        <v>825</v>
      </c>
    </row>
    <row r="309" spans="2:12" ht="85.5">
      <c r="B309" s="271" t="s">
        <v>486</v>
      </c>
      <c r="C309" s="265" t="s">
        <v>14346</v>
      </c>
      <c r="D309" s="265"/>
      <c r="E309" s="183" t="s">
        <v>14944</v>
      </c>
      <c r="F309" s="265" t="s">
        <v>14925</v>
      </c>
      <c r="G309" s="183"/>
      <c r="H309" s="270">
        <v>43161287</v>
      </c>
      <c r="I309" s="281">
        <v>43161287</v>
      </c>
      <c r="J309" s="267" t="s">
        <v>14920</v>
      </c>
      <c r="K309" s="265" t="s">
        <v>14274</v>
      </c>
      <c r="L309" s="283" t="s">
        <v>825</v>
      </c>
    </row>
    <row r="310" spans="2:12" ht="99.75">
      <c r="B310" s="269" t="s">
        <v>14347</v>
      </c>
      <c r="C310" s="265" t="s">
        <v>14945</v>
      </c>
      <c r="D310" s="265"/>
      <c r="E310" s="183" t="s">
        <v>14946</v>
      </c>
      <c r="F310" s="265" t="s">
        <v>14947</v>
      </c>
      <c r="G310" s="183"/>
      <c r="H310" s="270">
        <v>896630273</v>
      </c>
      <c r="I310" s="281">
        <v>896630273</v>
      </c>
      <c r="J310" s="267" t="s">
        <v>14920</v>
      </c>
      <c r="K310" s="265" t="s">
        <v>14274</v>
      </c>
      <c r="L310" s="283" t="s">
        <v>825</v>
      </c>
    </row>
    <row r="311" spans="2:12" ht="71.25">
      <c r="B311" s="269" t="s">
        <v>14785</v>
      </c>
      <c r="C311" s="265" t="s">
        <v>14948</v>
      </c>
      <c r="D311" s="265"/>
      <c r="E311" s="183" t="s">
        <v>14949</v>
      </c>
      <c r="F311" s="265" t="s">
        <v>14925</v>
      </c>
      <c r="G311" s="183"/>
      <c r="H311" s="270">
        <v>232163017</v>
      </c>
      <c r="I311" s="281">
        <v>232163017</v>
      </c>
      <c r="J311" s="267" t="s">
        <v>14920</v>
      </c>
      <c r="K311" s="265" t="s">
        <v>14274</v>
      </c>
      <c r="L311" s="283" t="s">
        <v>825</v>
      </c>
    </row>
    <row r="312" spans="2:12" ht="71.25">
      <c r="B312" s="269" t="s">
        <v>506</v>
      </c>
      <c r="C312" s="265" t="s">
        <v>14843</v>
      </c>
      <c r="D312" s="265" t="s">
        <v>697</v>
      </c>
      <c r="E312" s="183" t="s">
        <v>14950</v>
      </c>
      <c r="F312" s="265" t="s">
        <v>14951</v>
      </c>
      <c r="G312" s="183"/>
      <c r="H312" s="270">
        <v>2419752921</v>
      </c>
      <c r="I312" s="281">
        <v>2419752921</v>
      </c>
      <c r="J312" s="267" t="s">
        <v>14920</v>
      </c>
      <c r="K312" s="265" t="s">
        <v>14274</v>
      </c>
      <c r="L312" s="283" t="s">
        <v>825</v>
      </c>
    </row>
    <row r="313" spans="2:12" ht="85.5">
      <c r="B313" s="271" t="s">
        <v>615</v>
      </c>
      <c r="C313" s="265" t="s">
        <v>14952</v>
      </c>
      <c r="D313" s="265"/>
      <c r="E313" s="183" t="s">
        <v>14953</v>
      </c>
      <c r="F313" s="265" t="s">
        <v>14925</v>
      </c>
      <c r="G313" s="183"/>
      <c r="H313" s="270">
        <v>65666410</v>
      </c>
      <c r="I313" s="281">
        <v>65666410</v>
      </c>
      <c r="J313" s="267" t="s">
        <v>14920</v>
      </c>
      <c r="K313" s="265" t="s">
        <v>14274</v>
      </c>
      <c r="L313" s="283" t="s">
        <v>825</v>
      </c>
    </row>
    <row r="314" spans="2:12" ht="42.75">
      <c r="B314" s="269" t="s">
        <v>541</v>
      </c>
      <c r="C314" s="265" t="s">
        <v>14954</v>
      </c>
      <c r="D314" s="265"/>
      <c r="E314" s="183" t="s">
        <v>14955</v>
      </c>
      <c r="F314" s="265" t="s">
        <v>14956</v>
      </c>
      <c r="G314" s="183"/>
      <c r="H314" s="270">
        <v>3147980657</v>
      </c>
      <c r="I314" s="281">
        <v>3147980657</v>
      </c>
      <c r="J314" s="267" t="s">
        <v>14920</v>
      </c>
      <c r="K314" s="265" t="s">
        <v>14274</v>
      </c>
      <c r="L314" s="283" t="s">
        <v>825</v>
      </c>
    </row>
    <row r="315" spans="2:12" ht="42.75">
      <c r="B315" s="269" t="s">
        <v>14957</v>
      </c>
      <c r="C315" s="265" t="s">
        <v>14958</v>
      </c>
      <c r="D315" s="265"/>
      <c r="E315" s="183" t="s">
        <v>14959</v>
      </c>
      <c r="F315" s="265" t="s">
        <v>14925</v>
      </c>
      <c r="G315" s="183"/>
      <c r="H315" s="270">
        <v>48380000</v>
      </c>
      <c r="I315" s="281">
        <v>48380000</v>
      </c>
      <c r="J315" s="267" t="s">
        <v>14920</v>
      </c>
      <c r="K315" s="265" t="s">
        <v>14274</v>
      </c>
      <c r="L315" s="283" t="s">
        <v>825</v>
      </c>
    </row>
    <row r="316" spans="2:12" ht="71.25">
      <c r="B316" s="271" t="s">
        <v>14357</v>
      </c>
      <c r="C316" s="265" t="s">
        <v>14960</v>
      </c>
      <c r="D316" s="265"/>
      <c r="E316" s="183" t="s">
        <v>14961</v>
      </c>
      <c r="F316" s="265" t="s">
        <v>14962</v>
      </c>
      <c r="G316" s="183"/>
      <c r="H316" s="270">
        <v>700315587</v>
      </c>
      <c r="I316" s="281">
        <v>700315587</v>
      </c>
      <c r="J316" s="267" t="s">
        <v>14920</v>
      </c>
      <c r="K316" s="265" t="s">
        <v>14274</v>
      </c>
      <c r="L316" s="283" t="s">
        <v>825</v>
      </c>
    </row>
    <row r="317" spans="2:12" ht="85.5">
      <c r="B317" s="271" t="s">
        <v>611</v>
      </c>
      <c r="C317" s="265" t="s">
        <v>14508</v>
      </c>
      <c r="D317" s="265" t="s">
        <v>697</v>
      </c>
      <c r="E317" s="183" t="s">
        <v>14963</v>
      </c>
      <c r="F317" s="265" t="s">
        <v>14964</v>
      </c>
      <c r="G317" s="183"/>
      <c r="H317" s="270">
        <v>40558324</v>
      </c>
      <c r="I317" s="281">
        <v>40558324</v>
      </c>
      <c r="J317" s="267" t="s">
        <v>14920</v>
      </c>
      <c r="K317" s="265" t="s">
        <v>14274</v>
      </c>
      <c r="L317" s="283" t="s">
        <v>825</v>
      </c>
    </row>
    <row r="318" spans="2:12" ht="71.25">
      <c r="B318" s="271" t="s">
        <v>14965</v>
      </c>
      <c r="C318" s="265" t="s">
        <v>14309</v>
      </c>
      <c r="D318" s="265"/>
      <c r="E318" s="183" t="s">
        <v>14966</v>
      </c>
      <c r="F318" s="265" t="s">
        <v>14967</v>
      </c>
      <c r="G318" s="183"/>
      <c r="H318" s="270">
        <v>53926488</v>
      </c>
      <c r="I318" s="281">
        <v>53926488</v>
      </c>
      <c r="J318" s="267" t="s">
        <v>14920</v>
      </c>
      <c r="K318" s="265" t="s">
        <v>14274</v>
      </c>
      <c r="L318" s="283" t="s">
        <v>825</v>
      </c>
    </row>
    <row r="319" spans="2:12" ht="42.75">
      <c r="B319" s="269" t="s">
        <v>14475</v>
      </c>
      <c r="C319" s="265" t="s">
        <v>14510</v>
      </c>
      <c r="D319" s="265"/>
      <c r="E319" s="183" t="s">
        <v>14968</v>
      </c>
      <c r="F319" s="265" t="s">
        <v>14969</v>
      </c>
      <c r="G319" s="183"/>
      <c r="H319" s="270">
        <v>437758389</v>
      </c>
      <c r="I319" s="281">
        <v>437758389</v>
      </c>
      <c r="J319" s="267" t="s">
        <v>14920</v>
      </c>
      <c r="K319" s="265" t="s">
        <v>14274</v>
      </c>
      <c r="L319" s="283" t="s">
        <v>825</v>
      </c>
    </row>
    <row r="320" spans="2:12" ht="71.25">
      <c r="B320" s="271" t="s">
        <v>494</v>
      </c>
      <c r="C320" s="265" t="s">
        <v>495</v>
      </c>
      <c r="D320" s="265"/>
      <c r="E320" s="183" t="s">
        <v>14970</v>
      </c>
      <c r="F320" s="265" t="s">
        <v>14971</v>
      </c>
      <c r="G320" s="183"/>
      <c r="H320" s="270">
        <v>155732693</v>
      </c>
      <c r="I320" s="281">
        <v>155732693</v>
      </c>
      <c r="J320" s="267" t="s">
        <v>14920</v>
      </c>
      <c r="K320" s="265" t="s">
        <v>14274</v>
      </c>
      <c r="L320" s="283" t="s">
        <v>825</v>
      </c>
    </row>
    <row r="321" spans="2:12" ht="85.5">
      <c r="B321" s="269" t="s">
        <v>14429</v>
      </c>
      <c r="C321" s="265" t="s">
        <v>14846</v>
      </c>
      <c r="D321" s="265"/>
      <c r="E321" s="183" t="s">
        <v>14972</v>
      </c>
      <c r="F321" s="265" t="s">
        <v>14973</v>
      </c>
      <c r="G321" s="183"/>
      <c r="H321" s="270">
        <v>30171900554</v>
      </c>
      <c r="I321" s="281">
        <v>30171900554</v>
      </c>
      <c r="J321" s="267" t="s">
        <v>14920</v>
      </c>
      <c r="K321" s="265" t="s">
        <v>14274</v>
      </c>
      <c r="L321" s="283" t="s">
        <v>825</v>
      </c>
    </row>
    <row r="322" spans="2:12" ht="71.25">
      <c r="B322" s="269" t="s">
        <v>14526</v>
      </c>
      <c r="C322" s="265" t="s">
        <v>14974</v>
      </c>
      <c r="D322" s="265"/>
      <c r="E322" s="183" t="s">
        <v>14975</v>
      </c>
      <c r="F322" s="265" t="s">
        <v>14925</v>
      </c>
      <c r="G322" s="183"/>
      <c r="H322" s="270">
        <v>44067248</v>
      </c>
      <c r="I322" s="281">
        <v>44067248</v>
      </c>
      <c r="J322" s="267" t="s">
        <v>14920</v>
      </c>
      <c r="K322" s="265" t="s">
        <v>14274</v>
      </c>
      <c r="L322" s="283" t="s">
        <v>825</v>
      </c>
    </row>
    <row r="323" spans="2:12" ht="85.5">
      <c r="B323" s="271" t="s">
        <v>14375</v>
      </c>
      <c r="C323" s="265" t="s">
        <v>14532</v>
      </c>
      <c r="D323" s="265"/>
      <c r="E323" s="183" t="s">
        <v>14976</v>
      </c>
      <c r="F323" s="265" t="s">
        <v>14967</v>
      </c>
      <c r="G323" s="183"/>
      <c r="H323" s="270">
        <v>147970339</v>
      </c>
      <c r="I323" s="281">
        <v>147970339</v>
      </c>
      <c r="J323" s="267" t="s">
        <v>14920</v>
      </c>
      <c r="K323" s="265" t="s">
        <v>14274</v>
      </c>
      <c r="L323" s="283" t="s">
        <v>825</v>
      </c>
    </row>
    <row r="324" spans="2:12" ht="71.25">
      <c r="B324" s="269" t="s">
        <v>14378</v>
      </c>
      <c r="C324" s="265" t="s">
        <v>14977</v>
      </c>
      <c r="D324" s="265" t="s">
        <v>697</v>
      </c>
      <c r="E324" s="183" t="s">
        <v>14978</v>
      </c>
      <c r="F324" s="265" t="s">
        <v>14854</v>
      </c>
      <c r="G324" s="183"/>
      <c r="H324" s="270">
        <v>43410429</v>
      </c>
      <c r="I324" s="281">
        <v>43410429</v>
      </c>
      <c r="J324" s="267" t="s">
        <v>14920</v>
      </c>
      <c r="K324" s="265" t="s">
        <v>14274</v>
      </c>
      <c r="L324" s="283" t="s">
        <v>825</v>
      </c>
    </row>
    <row r="325" spans="2:12" ht="71.25">
      <c r="B325" s="269" t="s">
        <v>498</v>
      </c>
      <c r="C325" s="265" t="s">
        <v>499</v>
      </c>
      <c r="D325" s="265"/>
      <c r="E325" s="183" t="s">
        <v>14979</v>
      </c>
      <c r="F325" s="265" t="s">
        <v>14851</v>
      </c>
      <c r="G325" s="183"/>
      <c r="H325" s="270">
        <v>167968587</v>
      </c>
      <c r="I325" s="281">
        <v>167968587</v>
      </c>
      <c r="J325" s="267" t="s">
        <v>14920</v>
      </c>
      <c r="K325" s="265" t="s">
        <v>14274</v>
      </c>
      <c r="L325" s="283" t="s">
        <v>825</v>
      </c>
    </row>
    <row r="326" spans="2:12" ht="114">
      <c r="B326" s="271" t="s">
        <v>14980</v>
      </c>
      <c r="C326" s="265" t="s">
        <v>14981</v>
      </c>
      <c r="D326" s="265" t="s">
        <v>697</v>
      </c>
      <c r="E326" s="183" t="s">
        <v>14982</v>
      </c>
      <c r="F326" s="265" t="s">
        <v>14835</v>
      </c>
      <c r="G326" s="183"/>
      <c r="H326" s="270">
        <v>8106535099</v>
      </c>
      <c r="I326" s="281">
        <v>8106535099</v>
      </c>
      <c r="J326" s="267" t="s">
        <v>14920</v>
      </c>
      <c r="K326" s="265" t="s">
        <v>14274</v>
      </c>
      <c r="L326" s="283" t="s">
        <v>825</v>
      </c>
    </row>
    <row r="327" spans="2:12" ht="57">
      <c r="B327" s="269" t="s">
        <v>480</v>
      </c>
      <c r="C327" s="265" t="s">
        <v>14852</v>
      </c>
      <c r="D327" s="265" t="s">
        <v>697</v>
      </c>
      <c r="E327" s="183" t="s">
        <v>14983</v>
      </c>
      <c r="F327" s="265" t="s">
        <v>14854</v>
      </c>
      <c r="G327" s="183"/>
      <c r="H327" s="270">
        <v>3728203539</v>
      </c>
      <c r="I327" s="281">
        <v>3728203539</v>
      </c>
      <c r="J327" s="267" t="s">
        <v>14920</v>
      </c>
      <c r="K327" s="265" t="s">
        <v>14274</v>
      </c>
      <c r="L327" s="283" t="s">
        <v>825</v>
      </c>
    </row>
    <row r="328" spans="2:12" ht="71.25">
      <c r="B328" s="269" t="s">
        <v>563</v>
      </c>
      <c r="C328" s="265" t="s">
        <v>14984</v>
      </c>
      <c r="D328" s="265"/>
      <c r="E328" s="183" t="s">
        <v>14985</v>
      </c>
      <c r="F328" s="265" t="s">
        <v>14925</v>
      </c>
      <c r="G328" s="183"/>
      <c r="H328" s="270">
        <v>44016884</v>
      </c>
      <c r="I328" s="281">
        <v>44016884</v>
      </c>
      <c r="J328" s="267" t="s">
        <v>14920</v>
      </c>
      <c r="K328" s="265" t="s">
        <v>14274</v>
      </c>
      <c r="L328" s="283" t="s">
        <v>825</v>
      </c>
    </row>
    <row r="329" spans="2:12" ht="85.5">
      <c r="B329" s="271" t="s">
        <v>14986</v>
      </c>
      <c r="C329" s="265" t="s">
        <v>14693</v>
      </c>
      <c r="D329" s="265"/>
      <c r="E329" s="183" t="s">
        <v>14987</v>
      </c>
      <c r="F329" s="265" t="s">
        <v>14925</v>
      </c>
      <c r="G329" s="183"/>
      <c r="H329" s="270">
        <v>77365519</v>
      </c>
      <c r="I329" s="281">
        <v>77365519</v>
      </c>
      <c r="J329" s="267" t="s">
        <v>14920</v>
      </c>
      <c r="K329" s="265" t="s">
        <v>14274</v>
      </c>
      <c r="L329" s="283" t="s">
        <v>825</v>
      </c>
    </row>
    <row r="330" spans="2:12" ht="57">
      <c r="B330" s="271" t="s">
        <v>625</v>
      </c>
      <c r="C330" s="265" t="s">
        <v>626</v>
      </c>
      <c r="D330" s="265" t="s">
        <v>697</v>
      </c>
      <c r="E330" s="183" t="s">
        <v>14988</v>
      </c>
      <c r="F330" s="265" t="s">
        <v>14989</v>
      </c>
      <c r="G330" s="183"/>
      <c r="H330" s="270">
        <v>82764540</v>
      </c>
      <c r="I330" s="281">
        <v>82764540</v>
      </c>
      <c r="J330" s="267" t="s">
        <v>14920</v>
      </c>
      <c r="K330" s="265" t="s">
        <v>14274</v>
      </c>
      <c r="L330" s="283" t="s">
        <v>825</v>
      </c>
    </row>
    <row r="331" spans="2:12" ht="28.5">
      <c r="B331" s="269" t="s">
        <v>578</v>
      </c>
      <c r="C331" s="265" t="s">
        <v>579</v>
      </c>
      <c r="D331" s="265"/>
      <c r="E331" s="183" t="s">
        <v>1229</v>
      </c>
      <c r="F331" s="265" t="s">
        <v>14990</v>
      </c>
      <c r="G331" s="183"/>
      <c r="H331" s="270">
        <v>276225149</v>
      </c>
      <c r="I331" s="281">
        <v>276225149</v>
      </c>
      <c r="J331" s="265" t="s">
        <v>72</v>
      </c>
      <c r="K331" s="265" t="s">
        <v>14274</v>
      </c>
      <c r="L331" s="283" t="s">
        <v>72</v>
      </c>
    </row>
    <row r="332" spans="2:12" ht="42.75">
      <c r="B332" s="271" t="s">
        <v>611</v>
      </c>
      <c r="C332" s="265" t="s">
        <v>612</v>
      </c>
      <c r="D332" s="265"/>
      <c r="E332" s="183" t="s">
        <v>1229</v>
      </c>
      <c r="F332" s="265" t="s">
        <v>14991</v>
      </c>
      <c r="G332" s="183"/>
      <c r="H332" s="270">
        <v>269204280</v>
      </c>
      <c r="I332" s="281">
        <v>269204280</v>
      </c>
      <c r="J332" s="265" t="s">
        <v>72</v>
      </c>
      <c r="K332" s="265" t="s">
        <v>14274</v>
      </c>
      <c r="L332" s="283" t="s">
        <v>72</v>
      </c>
    </row>
    <row r="333" spans="2:12" ht="71.25">
      <c r="B333" s="271" t="s">
        <v>14992</v>
      </c>
      <c r="C333" s="265" t="s">
        <v>14993</v>
      </c>
      <c r="D333" s="265"/>
      <c r="E333" s="183" t="s">
        <v>14713</v>
      </c>
      <c r="F333" s="265" t="s">
        <v>14994</v>
      </c>
      <c r="G333" s="183"/>
      <c r="H333" s="270">
        <v>476587397</v>
      </c>
      <c r="I333" s="281">
        <v>476587397</v>
      </c>
      <c r="J333" s="265" t="s">
        <v>72</v>
      </c>
      <c r="K333" s="265" t="s">
        <v>14274</v>
      </c>
      <c r="L333" s="283" t="s">
        <v>72</v>
      </c>
    </row>
    <row r="334" spans="2:12" ht="28.5">
      <c r="B334" s="269" t="s">
        <v>14429</v>
      </c>
      <c r="C334" s="265" t="s">
        <v>14524</v>
      </c>
      <c r="D334" s="265"/>
      <c r="E334" s="183" t="s">
        <v>1229</v>
      </c>
      <c r="F334" s="265" t="s">
        <v>14734</v>
      </c>
      <c r="G334" s="183"/>
      <c r="H334" s="270">
        <v>718528630</v>
      </c>
      <c r="I334" s="281">
        <v>718528630</v>
      </c>
      <c r="J334" s="265" t="s">
        <v>72</v>
      </c>
      <c r="K334" s="265" t="s">
        <v>14274</v>
      </c>
      <c r="L334" s="283" t="s">
        <v>72</v>
      </c>
    </row>
    <row r="335" spans="2:12" ht="28.5">
      <c r="B335" s="269" t="s">
        <v>504</v>
      </c>
      <c r="C335" s="265" t="s">
        <v>14995</v>
      </c>
      <c r="D335" s="265"/>
      <c r="E335" s="183" t="s">
        <v>1229</v>
      </c>
      <c r="F335" s="265" t="s">
        <v>14996</v>
      </c>
      <c r="G335" s="183"/>
      <c r="H335" s="270">
        <v>35537255</v>
      </c>
      <c r="I335" s="281">
        <v>35537255</v>
      </c>
      <c r="J335" s="265" t="s">
        <v>14711</v>
      </c>
      <c r="K335" s="265" t="s">
        <v>14274</v>
      </c>
      <c r="L335" s="283" t="s">
        <v>72</v>
      </c>
    </row>
    <row r="336" spans="2:12" ht="42.75">
      <c r="B336" s="290"/>
      <c r="C336" s="291" t="s">
        <v>14997</v>
      </c>
      <c r="D336" s="291"/>
      <c r="E336" s="291"/>
      <c r="F336" s="291"/>
      <c r="G336" s="291"/>
      <c r="H336" s="292">
        <f>SUM(H4:H335)</f>
        <v>461403245447.58667</v>
      </c>
      <c r="I336" s="292"/>
      <c r="J336" s="293"/>
      <c r="K336" s="291"/>
      <c r="L336" s="294"/>
    </row>
    <row r="337" spans="2:12" s="195" customFormat="1" ht="57">
      <c r="B337" s="264" t="s">
        <v>14998</v>
      </c>
      <c r="C337" s="183" t="s">
        <v>14999</v>
      </c>
      <c r="D337" s="265"/>
      <c r="E337" s="183" t="s">
        <v>15000</v>
      </c>
      <c r="F337" s="265" t="s">
        <v>15001</v>
      </c>
      <c r="G337" s="183"/>
      <c r="H337" s="266">
        <v>103970235</v>
      </c>
      <c r="I337" s="233">
        <v>103970235</v>
      </c>
      <c r="J337" s="267" t="s">
        <v>14287</v>
      </c>
      <c r="K337" s="265" t="s">
        <v>15002</v>
      </c>
      <c r="L337" s="212" t="s">
        <v>52</v>
      </c>
    </row>
    <row r="338" spans="2:12" ht="57">
      <c r="B338" s="295" t="s">
        <v>15003</v>
      </c>
      <c r="C338" s="183" t="s">
        <v>15004</v>
      </c>
      <c r="D338" s="265"/>
      <c r="E338" s="183" t="s">
        <v>15005</v>
      </c>
      <c r="F338" s="265" t="s">
        <v>15006</v>
      </c>
      <c r="G338" s="183"/>
      <c r="H338" s="266">
        <v>57600000</v>
      </c>
      <c r="I338" s="233">
        <v>57600000</v>
      </c>
      <c r="J338" s="267" t="s">
        <v>14273</v>
      </c>
      <c r="K338" s="265" t="s">
        <v>15002</v>
      </c>
      <c r="L338" s="212" t="s">
        <v>52</v>
      </c>
    </row>
    <row r="339" spans="2:12" ht="57">
      <c r="B339" s="295" t="s">
        <v>15007</v>
      </c>
      <c r="C339" s="183" t="s">
        <v>15008</v>
      </c>
      <c r="D339" s="265"/>
      <c r="E339" s="183" t="s">
        <v>15009</v>
      </c>
      <c r="F339" s="265" t="s">
        <v>15010</v>
      </c>
      <c r="G339" s="183"/>
      <c r="H339" s="266">
        <v>289588000</v>
      </c>
      <c r="I339" s="233">
        <v>289588000</v>
      </c>
      <c r="J339" s="267" t="s">
        <v>14287</v>
      </c>
      <c r="K339" s="265" t="s">
        <v>15002</v>
      </c>
      <c r="L339" s="212" t="s">
        <v>52</v>
      </c>
    </row>
    <row r="340" spans="2:12" ht="57">
      <c r="B340" s="264" t="s">
        <v>15011</v>
      </c>
      <c r="C340" s="183" t="s">
        <v>15012</v>
      </c>
      <c r="D340" s="265"/>
      <c r="E340" s="183" t="s">
        <v>15013</v>
      </c>
      <c r="F340" s="265" t="s">
        <v>14278</v>
      </c>
      <c r="G340" s="183"/>
      <c r="H340" s="266">
        <v>33020468</v>
      </c>
      <c r="I340" s="233">
        <v>33020468</v>
      </c>
      <c r="J340" s="267" t="s">
        <v>14273</v>
      </c>
      <c r="K340" s="265" t="s">
        <v>15002</v>
      </c>
      <c r="L340" s="212" t="s">
        <v>52</v>
      </c>
    </row>
    <row r="341" spans="2:12" ht="42.75">
      <c r="B341" s="264" t="s">
        <v>15014</v>
      </c>
      <c r="C341" s="183" t="s">
        <v>15015</v>
      </c>
      <c r="D341" s="265"/>
      <c r="E341" s="183" t="s">
        <v>15016</v>
      </c>
      <c r="F341" s="265" t="s">
        <v>15017</v>
      </c>
      <c r="G341" s="183"/>
      <c r="H341" s="266">
        <v>38220000</v>
      </c>
      <c r="I341" s="233">
        <v>38220000</v>
      </c>
      <c r="J341" s="267" t="s">
        <v>14273</v>
      </c>
      <c r="K341" s="265" t="s">
        <v>15002</v>
      </c>
      <c r="L341" s="212" t="s">
        <v>52</v>
      </c>
    </row>
    <row r="342" spans="2:12" ht="57">
      <c r="B342" s="264" t="s">
        <v>15018</v>
      </c>
      <c r="C342" s="183" t="s">
        <v>15019</v>
      </c>
      <c r="D342" s="265"/>
      <c r="E342" s="183" t="s">
        <v>15020</v>
      </c>
      <c r="F342" s="265" t="s">
        <v>14295</v>
      </c>
      <c r="G342" s="183"/>
      <c r="H342" s="266">
        <v>54000000</v>
      </c>
      <c r="I342" s="233">
        <v>54000000</v>
      </c>
      <c r="J342" s="267" t="s">
        <v>14273</v>
      </c>
      <c r="K342" s="265" t="s">
        <v>15002</v>
      </c>
      <c r="L342" s="212" t="s">
        <v>52</v>
      </c>
    </row>
    <row r="343" spans="2:12" ht="57">
      <c r="B343" s="264" t="s">
        <v>680</v>
      </c>
      <c r="C343" s="183" t="s">
        <v>681</v>
      </c>
      <c r="D343" s="265"/>
      <c r="E343" s="183" t="s">
        <v>14306</v>
      </c>
      <c r="F343" s="265" t="s">
        <v>15021</v>
      </c>
      <c r="G343" s="183"/>
      <c r="H343" s="266">
        <v>2349893912</v>
      </c>
      <c r="I343" s="233">
        <v>2349893912</v>
      </c>
      <c r="J343" s="267" t="s">
        <v>14273</v>
      </c>
      <c r="K343" s="265" t="s">
        <v>15002</v>
      </c>
      <c r="L343" s="212" t="s">
        <v>52</v>
      </c>
    </row>
    <row r="344" spans="2:12" ht="57">
      <c r="B344" s="264" t="s">
        <v>15022</v>
      </c>
      <c r="C344" s="183" t="s">
        <v>15023</v>
      </c>
      <c r="D344" s="265"/>
      <c r="E344" s="183" t="s">
        <v>15024</v>
      </c>
      <c r="F344" s="265" t="s">
        <v>15025</v>
      </c>
      <c r="G344" s="183"/>
      <c r="H344" s="266">
        <v>37466275</v>
      </c>
      <c r="I344" s="233">
        <v>37466275</v>
      </c>
      <c r="J344" s="267" t="s">
        <v>14299</v>
      </c>
      <c r="K344" s="265" t="s">
        <v>15002</v>
      </c>
      <c r="L344" s="212" t="s">
        <v>52</v>
      </c>
    </row>
    <row r="345" spans="2:12" ht="42.75">
      <c r="B345" s="264" t="s">
        <v>15026</v>
      </c>
      <c r="C345" s="183" t="s">
        <v>15027</v>
      </c>
      <c r="D345" s="265"/>
      <c r="E345" s="183" t="s">
        <v>15028</v>
      </c>
      <c r="F345" s="265" t="s">
        <v>14295</v>
      </c>
      <c r="G345" s="183"/>
      <c r="H345" s="266">
        <v>1587705730</v>
      </c>
      <c r="I345" s="233">
        <v>1587705730</v>
      </c>
      <c r="J345" s="267" t="s">
        <v>14273</v>
      </c>
      <c r="K345" s="265" t="s">
        <v>15002</v>
      </c>
      <c r="L345" s="212" t="s">
        <v>52</v>
      </c>
    </row>
    <row r="346" spans="2:12" ht="71.25">
      <c r="B346" s="264" t="s">
        <v>15029</v>
      </c>
      <c r="C346" s="183" t="s">
        <v>15030</v>
      </c>
      <c r="D346" s="265"/>
      <c r="E346" s="183" t="s">
        <v>15031</v>
      </c>
      <c r="F346" s="265" t="s">
        <v>15017</v>
      </c>
      <c r="G346" s="183"/>
      <c r="H346" s="266">
        <v>27716292</v>
      </c>
      <c r="I346" s="233">
        <v>27716292</v>
      </c>
      <c r="J346" s="267" t="s">
        <v>14273</v>
      </c>
      <c r="K346" s="265" t="s">
        <v>15002</v>
      </c>
      <c r="L346" s="212" t="s">
        <v>52</v>
      </c>
    </row>
    <row r="347" spans="2:12" ht="42.75">
      <c r="B347" s="264" t="s">
        <v>15032</v>
      </c>
      <c r="C347" s="183" t="s">
        <v>15033</v>
      </c>
      <c r="D347" s="265"/>
      <c r="E347" s="183" t="s">
        <v>15034</v>
      </c>
      <c r="F347" s="265" t="s">
        <v>15017</v>
      </c>
      <c r="G347" s="183"/>
      <c r="H347" s="266">
        <v>104411779</v>
      </c>
      <c r="I347" s="233">
        <v>104411779</v>
      </c>
      <c r="J347" s="267" t="s">
        <v>14273</v>
      </c>
      <c r="K347" s="265" t="s">
        <v>15002</v>
      </c>
      <c r="L347" s="212" t="s">
        <v>52</v>
      </c>
    </row>
    <row r="348" spans="2:12" ht="42.75">
      <c r="B348" s="264" t="s">
        <v>14304</v>
      </c>
      <c r="C348" s="183" t="s">
        <v>15035</v>
      </c>
      <c r="D348" s="265"/>
      <c r="E348" s="183" t="s">
        <v>15036</v>
      </c>
      <c r="F348" s="265" t="s">
        <v>15037</v>
      </c>
      <c r="G348" s="183"/>
      <c r="H348" s="266">
        <v>33000000</v>
      </c>
      <c r="I348" s="233">
        <v>33000000</v>
      </c>
      <c r="J348" s="267" t="s">
        <v>14273</v>
      </c>
      <c r="K348" s="265" t="s">
        <v>15002</v>
      </c>
      <c r="L348" s="212" t="s">
        <v>52</v>
      </c>
    </row>
    <row r="349" spans="2:12" ht="28.5">
      <c r="B349" s="295" t="s">
        <v>14304</v>
      </c>
      <c r="C349" s="183" t="s">
        <v>15038</v>
      </c>
      <c r="D349" s="265"/>
      <c r="E349" s="183" t="s">
        <v>15039</v>
      </c>
      <c r="F349" s="265" t="s">
        <v>15040</v>
      </c>
      <c r="G349" s="183"/>
      <c r="H349" s="266">
        <v>27000000</v>
      </c>
      <c r="I349" s="233">
        <v>27000000</v>
      </c>
      <c r="J349" s="267" t="s">
        <v>14299</v>
      </c>
      <c r="K349" s="265" t="s">
        <v>15002</v>
      </c>
      <c r="L349" s="212" t="s">
        <v>52</v>
      </c>
    </row>
    <row r="350" spans="2:12" ht="28.5">
      <c r="B350" s="269" t="s">
        <v>1342</v>
      </c>
      <c r="C350" s="265" t="s">
        <v>15041</v>
      </c>
      <c r="D350" s="183"/>
      <c r="E350" s="265" t="s">
        <v>15042</v>
      </c>
      <c r="F350" s="265"/>
      <c r="G350" s="183"/>
      <c r="H350" s="270">
        <v>32629500</v>
      </c>
      <c r="I350" s="270">
        <v>32629500</v>
      </c>
      <c r="J350" s="265" t="s">
        <v>14311</v>
      </c>
      <c r="K350" s="265" t="s">
        <v>15002</v>
      </c>
      <c r="L350" s="212" t="s">
        <v>53</v>
      </c>
    </row>
    <row r="351" spans="2:12" ht="28.5">
      <c r="B351" s="269" t="s">
        <v>1342</v>
      </c>
      <c r="C351" s="265" t="s">
        <v>15043</v>
      </c>
      <c r="D351" s="183"/>
      <c r="E351" s="265" t="s">
        <v>15044</v>
      </c>
      <c r="F351" s="265"/>
      <c r="G351" s="183"/>
      <c r="H351" s="270">
        <v>34972159</v>
      </c>
      <c r="I351" s="270">
        <v>34972159</v>
      </c>
      <c r="J351" s="265" t="s">
        <v>14311</v>
      </c>
      <c r="K351" s="265" t="s">
        <v>15002</v>
      </c>
      <c r="L351" s="212" t="s">
        <v>53</v>
      </c>
    </row>
    <row r="352" spans="2:12" ht="28.5">
      <c r="B352" s="269" t="s">
        <v>1342</v>
      </c>
      <c r="C352" s="265" t="s">
        <v>15045</v>
      </c>
      <c r="D352" s="183"/>
      <c r="E352" s="265" t="s">
        <v>15046</v>
      </c>
      <c r="F352" s="265"/>
      <c r="G352" s="183"/>
      <c r="H352" s="270">
        <v>164780572.69999999</v>
      </c>
      <c r="I352" s="270">
        <v>197175518.70000002</v>
      </c>
      <c r="J352" s="265" t="s">
        <v>14311</v>
      </c>
      <c r="K352" s="265" t="s">
        <v>15002</v>
      </c>
      <c r="L352" s="212" t="s">
        <v>53</v>
      </c>
    </row>
    <row r="353" spans="2:12" ht="28.5">
      <c r="B353" s="269" t="s">
        <v>15047</v>
      </c>
      <c r="C353" s="265" t="s">
        <v>15048</v>
      </c>
      <c r="D353" s="183"/>
      <c r="E353" s="265" t="e">
        <v>#N/A</v>
      </c>
      <c r="F353" s="265"/>
      <c r="G353" s="183"/>
      <c r="H353" s="270">
        <v>198413595</v>
      </c>
      <c r="I353" s="270">
        <v>232892543</v>
      </c>
      <c r="J353" s="265" t="s">
        <v>14311</v>
      </c>
      <c r="K353" s="265" t="s">
        <v>15002</v>
      </c>
      <c r="L353" s="212" t="s">
        <v>53</v>
      </c>
    </row>
    <row r="354" spans="2:12" ht="28.5">
      <c r="B354" s="269" t="s">
        <v>15049</v>
      </c>
      <c r="C354" s="265" t="s">
        <v>15050</v>
      </c>
      <c r="D354" s="183"/>
      <c r="E354" s="265" t="s">
        <v>15051</v>
      </c>
      <c r="F354" s="265"/>
      <c r="G354" s="183"/>
      <c r="H354" s="270">
        <v>32986100</v>
      </c>
      <c r="I354" s="270">
        <v>238790850</v>
      </c>
      <c r="J354" s="265" t="s">
        <v>14311</v>
      </c>
      <c r="K354" s="265" t="s">
        <v>15002</v>
      </c>
      <c r="L354" s="212" t="s">
        <v>53</v>
      </c>
    </row>
    <row r="355" spans="2:12" ht="28.5">
      <c r="B355" s="269" t="s">
        <v>447</v>
      </c>
      <c r="C355" s="265" t="s">
        <v>15052</v>
      </c>
      <c r="D355" s="183"/>
      <c r="E355" s="265" t="s">
        <v>15053</v>
      </c>
      <c r="F355" s="265"/>
      <c r="G355" s="183"/>
      <c r="H355" s="270">
        <v>90745450</v>
      </c>
      <c r="I355" s="270">
        <v>90745450</v>
      </c>
      <c r="J355" s="265" t="s">
        <v>14311</v>
      </c>
      <c r="K355" s="265" t="s">
        <v>15002</v>
      </c>
      <c r="L355" s="212" t="s">
        <v>53</v>
      </c>
    </row>
    <row r="356" spans="2:12" ht="28.5">
      <c r="B356" s="269" t="s">
        <v>15054</v>
      </c>
      <c r="C356" s="265" t="s">
        <v>15055</v>
      </c>
      <c r="D356" s="183"/>
      <c r="E356" s="265" t="s">
        <v>15056</v>
      </c>
      <c r="F356" s="265"/>
      <c r="G356" s="183"/>
      <c r="H356" s="270">
        <v>232746775.19999999</v>
      </c>
      <c r="I356" s="270">
        <v>223318697.19999999</v>
      </c>
      <c r="J356" s="265" t="s">
        <v>14311</v>
      </c>
      <c r="K356" s="265" t="s">
        <v>15002</v>
      </c>
      <c r="L356" s="212" t="s">
        <v>53</v>
      </c>
    </row>
    <row r="357" spans="2:12" ht="28.5">
      <c r="B357" s="269" t="s">
        <v>15057</v>
      </c>
      <c r="C357" s="265" t="s">
        <v>15058</v>
      </c>
      <c r="D357" s="183"/>
      <c r="E357" s="265" t="s">
        <v>15059</v>
      </c>
      <c r="F357" s="265"/>
      <c r="G357" s="183"/>
      <c r="H357" s="270">
        <v>78112275</v>
      </c>
      <c r="I357" s="270">
        <v>74874612</v>
      </c>
      <c r="J357" s="265" t="s">
        <v>14311</v>
      </c>
      <c r="K357" s="265" t="s">
        <v>15002</v>
      </c>
      <c r="L357" s="212" t="s">
        <v>53</v>
      </c>
    </row>
    <row r="358" spans="2:12" ht="42.75">
      <c r="B358" s="269" t="s">
        <v>15060</v>
      </c>
      <c r="C358" s="265" t="s">
        <v>15061</v>
      </c>
      <c r="D358" s="183"/>
      <c r="E358" s="265" t="s">
        <v>15062</v>
      </c>
      <c r="F358" s="265"/>
      <c r="G358" s="183"/>
      <c r="H358" s="270">
        <v>28157384.75</v>
      </c>
      <c r="I358" s="270">
        <v>35796615.75</v>
      </c>
      <c r="J358" s="265" t="s">
        <v>14311</v>
      </c>
      <c r="K358" s="265" t="s">
        <v>15002</v>
      </c>
      <c r="L358" s="212" t="s">
        <v>53</v>
      </c>
    </row>
    <row r="359" spans="2:12" ht="28.5">
      <c r="B359" s="269" t="s">
        <v>15063</v>
      </c>
      <c r="C359" s="265" t="s">
        <v>15064</v>
      </c>
      <c r="D359" s="183"/>
      <c r="E359" s="265" t="s">
        <v>1342</v>
      </c>
      <c r="F359" s="265"/>
      <c r="G359" s="183"/>
      <c r="H359" s="270">
        <v>27047175</v>
      </c>
      <c r="I359" s="270">
        <v>27047175</v>
      </c>
      <c r="J359" s="265" t="s">
        <v>14311</v>
      </c>
      <c r="K359" s="265" t="s">
        <v>15002</v>
      </c>
      <c r="L359" s="212" t="s">
        <v>53</v>
      </c>
    </row>
    <row r="360" spans="2:12" ht="28.5">
      <c r="B360" s="269" t="s">
        <v>15065</v>
      </c>
      <c r="C360" s="265" t="s">
        <v>15066</v>
      </c>
      <c r="D360" s="183"/>
      <c r="E360" s="265" t="s">
        <v>15067</v>
      </c>
      <c r="F360" s="265"/>
      <c r="G360" s="183"/>
      <c r="H360" s="270">
        <v>74905000</v>
      </c>
      <c r="I360" s="270">
        <v>74905000</v>
      </c>
      <c r="J360" s="265" t="s">
        <v>14311</v>
      </c>
      <c r="K360" s="265" t="s">
        <v>15002</v>
      </c>
      <c r="L360" s="212" t="s">
        <v>53</v>
      </c>
    </row>
    <row r="361" spans="2:12" ht="28.5">
      <c r="B361" s="269" t="s">
        <v>15068</v>
      </c>
      <c r="C361" s="265" t="s">
        <v>15069</v>
      </c>
      <c r="D361" s="183"/>
      <c r="E361" s="265" t="e">
        <v>#N/A</v>
      </c>
      <c r="F361" s="265"/>
      <c r="G361" s="183"/>
      <c r="H361" s="270">
        <v>45896243</v>
      </c>
      <c r="I361" s="270">
        <v>45896243</v>
      </c>
      <c r="J361" s="265" t="s">
        <v>14311</v>
      </c>
      <c r="K361" s="265" t="s">
        <v>15002</v>
      </c>
      <c r="L361" s="212" t="s">
        <v>53</v>
      </c>
    </row>
    <row r="362" spans="2:12" ht="28.5">
      <c r="B362" s="269" t="s">
        <v>15070</v>
      </c>
      <c r="C362" s="265" t="s">
        <v>15071</v>
      </c>
      <c r="D362" s="183"/>
      <c r="E362" s="265" t="s">
        <v>15072</v>
      </c>
      <c r="F362" s="265"/>
      <c r="G362" s="183"/>
      <c r="H362" s="270">
        <v>25442644</v>
      </c>
      <c r="I362" s="270">
        <v>25442644</v>
      </c>
      <c r="J362" s="265" t="s">
        <v>14311</v>
      </c>
      <c r="K362" s="265" t="s">
        <v>15002</v>
      </c>
      <c r="L362" s="212" t="s">
        <v>53</v>
      </c>
    </row>
    <row r="363" spans="2:12" ht="28.5">
      <c r="B363" s="269" t="s">
        <v>15073</v>
      </c>
      <c r="C363" s="265" t="s">
        <v>15074</v>
      </c>
      <c r="D363" s="183"/>
      <c r="E363" s="265" t="s">
        <v>15075</v>
      </c>
      <c r="F363" s="265"/>
      <c r="G363" s="183"/>
      <c r="H363" s="270">
        <v>71718500</v>
      </c>
      <c r="I363" s="270">
        <v>71718500</v>
      </c>
      <c r="J363" s="265" t="s">
        <v>14311</v>
      </c>
      <c r="K363" s="265" t="s">
        <v>15002</v>
      </c>
      <c r="L363" s="212" t="s">
        <v>53</v>
      </c>
    </row>
    <row r="364" spans="2:12" ht="28.5">
      <c r="B364" s="269" t="s">
        <v>15076</v>
      </c>
      <c r="C364" s="265" t="s">
        <v>15077</v>
      </c>
      <c r="D364" s="183"/>
      <c r="E364" s="265" t="s">
        <v>15078</v>
      </c>
      <c r="F364" s="265"/>
      <c r="G364" s="183"/>
      <c r="H364" s="270">
        <v>35030800</v>
      </c>
      <c r="I364" s="270">
        <v>33580800</v>
      </c>
      <c r="J364" s="265" t="s">
        <v>14311</v>
      </c>
      <c r="K364" s="265" t="s">
        <v>15002</v>
      </c>
      <c r="L364" s="212" t="s">
        <v>53</v>
      </c>
    </row>
    <row r="365" spans="2:12" ht="28.5">
      <c r="B365" s="269" t="s">
        <v>15079</v>
      </c>
      <c r="C365" s="265" t="s">
        <v>15080</v>
      </c>
      <c r="D365" s="183"/>
      <c r="E365" s="265" t="s">
        <v>15081</v>
      </c>
      <c r="F365" s="265"/>
      <c r="G365" s="183"/>
      <c r="H365" s="270">
        <v>136470113</v>
      </c>
      <c r="I365" s="270">
        <v>136470113</v>
      </c>
      <c r="J365" s="265" t="s">
        <v>14311</v>
      </c>
      <c r="K365" s="265" t="s">
        <v>15002</v>
      </c>
      <c r="L365" s="212" t="s">
        <v>53</v>
      </c>
    </row>
    <row r="366" spans="2:12" ht="28.5">
      <c r="B366" s="269" t="s">
        <v>15082</v>
      </c>
      <c r="C366" s="265" t="s">
        <v>15083</v>
      </c>
      <c r="D366" s="183"/>
      <c r="E366" s="265" t="s">
        <v>15084</v>
      </c>
      <c r="F366" s="265"/>
      <c r="G366" s="183"/>
      <c r="H366" s="270">
        <v>148489640</v>
      </c>
      <c r="I366" s="270">
        <v>148489640</v>
      </c>
      <c r="J366" s="265" t="s">
        <v>14311</v>
      </c>
      <c r="K366" s="265" t="s">
        <v>15002</v>
      </c>
      <c r="L366" s="212" t="s">
        <v>53</v>
      </c>
    </row>
    <row r="367" spans="2:12" ht="28.5">
      <c r="B367" s="269" t="s">
        <v>15085</v>
      </c>
      <c r="C367" s="265" t="s">
        <v>15086</v>
      </c>
      <c r="D367" s="183"/>
      <c r="E367" s="265" t="s">
        <v>14331</v>
      </c>
      <c r="F367" s="265"/>
      <c r="G367" s="183"/>
      <c r="H367" s="270">
        <v>503015109</v>
      </c>
      <c r="I367" s="270">
        <v>503015109</v>
      </c>
      <c r="J367" s="265" t="s">
        <v>14311</v>
      </c>
      <c r="K367" s="265" t="s">
        <v>15002</v>
      </c>
      <c r="L367" s="212" t="s">
        <v>53</v>
      </c>
    </row>
    <row r="368" spans="2:12" ht="28.5">
      <c r="B368" s="269" t="s">
        <v>15085</v>
      </c>
      <c r="C368" s="265" t="s">
        <v>15086</v>
      </c>
      <c r="D368" s="183"/>
      <c r="E368" s="265" t="s">
        <v>15062</v>
      </c>
      <c r="F368" s="265"/>
      <c r="G368" s="183"/>
      <c r="H368" s="270">
        <v>81507816</v>
      </c>
      <c r="I368" s="270">
        <v>81727816</v>
      </c>
      <c r="J368" s="265" t="s">
        <v>14311</v>
      </c>
      <c r="K368" s="265" t="s">
        <v>15002</v>
      </c>
      <c r="L368" s="212" t="s">
        <v>53</v>
      </c>
    </row>
    <row r="369" spans="2:12" ht="28.5">
      <c r="B369" s="269" t="s">
        <v>15087</v>
      </c>
      <c r="C369" s="265" t="s">
        <v>15088</v>
      </c>
      <c r="D369" s="183"/>
      <c r="E369" s="265" t="s">
        <v>15089</v>
      </c>
      <c r="F369" s="265"/>
      <c r="G369" s="183"/>
      <c r="H369" s="270">
        <v>38985405</v>
      </c>
      <c r="I369" s="270">
        <v>39520005</v>
      </c>
      <c r="J369" s="265" t="s">
        <v>14311</v>
      </c>
      <c r="K369" s="265" t="s">
        <v>15002</v>
      </c>
      <c r="L369" s="212" t="s">
        <v>53</v>
      </c>
    </row>
    <row r="370" spans="2:12" ht="42.75">
      <c r="B370" s="269" t="s">
        <v>15090</v>
      </c>
      <c r="C370" s="265" t="s">
        <v>15091</v>
      </c>
      <c r="D370" s="183"/>
      <c r="E370" s="265" t="s">
        <v>15092</v>
      </c>
      <c r="F370" s="265"/>
      <c r="G370" s="183"/>
      <c r="H370" s="270">
        <v>139985668.19999999</v>
      </c>
      <c r="I370" s="270">
        <v>139985668.19999999</v>
      </c>
      <c r="J370" s="265" t="s">
        <v>14311</v>
      </c>
      <c r="K370" s="265" t="s">
        <v>15002</v>
      </c>
      <c r="L370" s="212" t="s">
        <v>53</v>
      </c>
    </row>
    <row r="371" spans="2:12" ht="28.5">
      <c r="B371" s="269" t="s">
        <v>15093</v>
      </c>
      <c r="C371" s="265" t="s">
        <v>15094</v>
      </c>
      <c r="D371" s="183"/>
      <c r="E371" s="265" t="s">
        <v>15095</v>
      </c>
      <c r="F371" s="265"/>
      <c r="G371" s="183"/>
      <c r="H371" s="270">
        <v>79776000</v>
      </c>
      <c r="I371" s="270">
        <v>53318000</v>
      </c>
      <c r="J371" s="265" t="s">
        <v>14311</v>
      </c>
      <c r="K371" s="265" t="s">
        <v>15002</v>
      </c>
      <c r="L371" s="212" t="s">
        <v>53</v>
      </c>
    </row>
    <row r="372" spans="2:12" ht="28.5">
      <c r="B372" s="269" t="s">
        <v>15096</v>
      </c>
      <c r="C372" s="265" t="s">
        <v>15097</v>
      </c>
      <c r="D372" s="183"/>
      <c r="E372" s="265" t="s">
        <v>15098</v>
      </c>
      <c r="F372" s="265"/>
      <c r="G372" s="183"/>
      <c r="H372" s="270">
        <v>30467515</v>
      </c>
      <c r="I372" s="270">
        <v>67673815.5</v>
      </c>
      <c r="J372" s="265" t="s">
        <v>14311</v>
      </c>
      <c r="K372" s="265" t="s">
        <v>15002</v>
      </c>
      <c r="L372" s="212" t="s">
        <v>53</v>
      </c>
    </row>
    <row r="373" spans="2:12" ht="28.5">
      <c r="B373" s="269" t="s">
        <v>607</v>
      </c>
      <c r="C373" s="265" t="s">
        <v>15099</v>
      </c>
      <c r="D373" s="183"/>
      <c r="E373" s="265" t="s">
        <v>15100</v>
      </c>
      <c r="F373" s="265"/>
      <c r="G373" s="183"/>
      <c r="H373" s="270">
        <v>5594529959</v>
      </c>
      <c r="I373" s="270">
        <v>6529251838</v>
      </c>
      <c r="J373" s="265" t="s">
        <v>14311</v>
      </c>
      <c r="K373" s="265" t="s">
        <v>15002</v>
      </c>
      <c r="L373" s="212" t="s">
        <v>53</v>
      </c>
    </row>
    <row r="374" spans="2:12" ht="28.5">
      <c r="B374" s="269" t="s">
        <v>15101</v>
      </c>
      <c r="C374" s="265" t="s">
        <v>15102</v>
      </c>
      <c r="D374" s="183"/>
      <c r="E374" s="265" t="s">
        <v>15103</v>
      </c>
      <c r="F374" s="265"/>
      <c r="G374" s="183"/>
      <c r="H374" s="270">
        <v>56061500</v>
      </c>
      <c r="I374" s="270">
        <v>56061500</v>
      </c>
      <c r="J374" s="265" t="s">
        <v>14311</v>
      </c>
      <c r="K374" s="265" t="s">
        <v>15002</v>
      </c>
      <c r="L374" s="212" t="s">
        <v>53</v>
      </c>
    </row>
    <row r="375" spans="2:12" ht="28.5">
      <c r="B375" s="269" t="s">
        <v>15104</v>
      </c>
      <c r="C375" s="265" t="s">
        <v>15105</v>
      </c>
      <c r="D375" s="183"/>
      <c r="E375" s="265" t="s">
        <v>15106</v>
      </c>
      <c r="F375" s="265"/>
      <c r="G375" s="183"/>
      <c r="H375" s="270">
        <v>32660192</v>
      </c>
      <c r="I375" s="270">
        <v>32660192</v>
      </c>
      <c r="J375" s="265" t="s">
        <v>14311</v>
      </c>
      <c r="K375" s="265" t="s">
        <v>15002</v>
      </c>
      <c r="L375" s="212" t="s">
        <v>53</v>
      </c>
    </row>
    <row r="376" spans="2:12" ht="28.5">
      <c r="B376" s="269" t="s">
        <v>15107</v>
      </c>
      <c r="C376" s="265" t="s">
        <v>15108</v>
      </c>
      <c r="D376" s="183"/>
      <c r="E376" s="265" t="s">
        <v>15109</v>
      </c>
      <c r="F376" s="265"/>
      <c r="G376" s="183"/>
      <c r="H376" s="270">
        <v>82460847</v>
      </c>
      <c r="I376" s="270">
        <v>82460847</v>
      </c>
      <c r="J376" s="265" t="s">
        <v>14311</v>
      </c>
      <c r="K376" s="265" t="s">
        <v>15002</v>
      </c>
      <c r="L376" s="212" t="s">
        <v>53</v>
      </c>
    </row>
    <row r="377" spans="2:12" ht="28.5">
      <c r="B377" s="269" t="s">
        <v>666</v>
      </c>
      <c r="C377" s="265" t="s">
        <v>15110</v>
      </c>
      <c r="D377" s="183"/>
      <c r="E377" s="265" t="s">
        <v>15111</v>
      </c>
      <c r="F377" s="265"/>
      <c r="G377" s="183"/>
      <c r="H377" s="270">
        <v>2241541492</v>
      </c>
      <c r="I377" s="270">
        <v>2241541492</v>
      </c>
      <c r="J377" s="265" t="s">
        <v>14311</v>
      </c>
      <c r="K377" s="265" t="s">
        <v>15002</v>
      </c>
      <c r="L377" s="212" t="s">
        <v>53</v>
      </c>
    </row>
    <row r="378" spans="2:12" ht="28.5">
      <c r="B378" s="269" t="s">
        <v>15112</v>
      </c>
      <c r="C378" s="265" t="s">
        <v>15113</v>
      </c>
      <c r="D378" s="183"/>
      <c r="E378" s="265" t="s">
        <v>15114</v>
      </c>
      <c r="F378" s="265"/>
      <c r="G378" s="183"/>
      <c r="H378" s="270">
        <v>3818478086</v>
      </c>
      <c r="I378" s="270">
        <v>3818478086</v>
      </c>
      <c r="J378" s="265" t="s">
        <v>14311</v>
      </c>
      <c r="K378" s="265" t="s">
        <v>15002</v>
      </c>
      <c r="L378" s="212" t="s">
        <v>53</v>
      </c>
    </row>
    <row r="379" spans="2:12" ht="28.5">
      <c r="B379" s="269" t="s">
        <v>15115</v>
      </c>
      <c r="C379" s="265" t="s">
        <v>15116</v>
      </c>
      <c r="D379" s="183"/>
      <c r="E379" s="265" t="s">
        <v>15117</v>
      </c>
      <c r="F379" s="265"/>
      <c r="G379" s="183"/>
      <c r="H379" s="270">
        <v>25600000</v>
      </c>
      <c r="I379" s="270">
        <v>25600000</v>
      </c>
      <c r="J379" s="265" t="s">
        <v>14311</v>
      </c>
      <c r="K379" s="265" t="s">
        <v>15002</v>
      </c>
      <c r="L379" s="212" t="s">
        <v>53</v>
      </c>
    </row>
    <row r="380" spans="2:12" ht="28.5">
      <c r="B380" s="269" t="s">
        <v>15118</v>
      </c>
      <c r="C380" s="265" t="s">
        <v>15119</v>
      </c>
      <c r="D380" s="183"/>
      <c r="E380" s="265" t="s">
        <v>15120</v>
      </c>
      <c r="F380" s="265"/>
      <c r="G380" s="183"/>
      <c r="H380" s="270">
        <v>77315523</v>
      </c>
      <c r="I380" s="270">
        <v>77315523</v>
      </c>
      <c r="J380" s="265" t="s">
        <v>14311</v>
      </c>
      <c r="K380" s="265" t="s">
        <v>15002</v>
      </c>
      <c r="L380" s="212" t="s">
        <v>53</v>
      </c>
    </row>
    <row r="381" spans="2:12" ht="28.5">
      <c r="B381" s="269" t="s">
        <v>15121</v>
      </c>
      <c r="C381" s="265" t="s">
        <v>15122</v>
      </c>
      <c r="D381" s="183"/>
      <c r="E381" s="265" t="s">
        <v>15095</v>
      </c>
      <c r="F381" s="265"/>
      <c r="G381" s="183"/>
      <c r="H381" s="270">
        <v>70641218</v>
      </c>
      <c r="I381" s="270">
        <v>85118748</v>
      </c>
      <c r="J381" s="265" t="s">
        <v>14311</v>
      </c>
      <c r="K381" s="265" t="s">
        <v>15002</v>
      </c>
      <c r="L381" s="212" t="s">
        <v>53</v>
      </c>
    </row>
    <row r="382" spans="2:12" ht="28.5">
      <c r="B382" s="269" t="s">
        <v>15123</v>
      </c>
      <c r="C382" s="265" t="s">
        <v>15124</v>
      </c>
      <c r="D382" s="183"/>
      <c r="E382" s="265" t="s">
        <v>15125</v>
      </c>
      <c r="F382" s="265"/>
      <c r="G382" s="183"/>
      <c r="H382" s="270">
        <v>31290000</v>
      </c>
      <c r="I382" s="270">
        <v>31110000</v>
      </c>
      <c r="J382" s="265" t="s">
        <v>14311</v>
      </c>
      <c r="K382" s="265" t="s">
        <v>15002</v>
      </c>
      <c r="L382" s="212" t="s">
        <v>53</v>
      </c>
    </row>
    <row r="383" spans="2:12" ht="28.5">
      <c r="B383" s="269" t="s">
        <v>15126</v>
      </c>
      <c r="C383" s="265" t="s">
        <v>15127</v>
      </c>
      <c r="D383" s="183"/>
      <c r="E383" s="265" t="s">
        <v>15128</v>
      </c>
      <c r="F383" s="265"/>
      <c r="G383" s="183"/>
      <c r="H383" s="270">
        <v>28715250</v>
      </c>
      <c r="I383" s="270">
        <v>28715250</v>
      </c>
      <c r="J383" s="265" t="s">
        <v>14311</v>
      </c>
      <c r="K383" s="265" t="s">
        <v>15002</v>
      </c>
      <c r="L383" s="212" t="s">
        <v>53</v>
      </c>
    </row>
    <row r="384" spans="2:12" ht="28.5">
      <c r="B384" s="269" t="s">
        <v>567</v>
      </c>
      <c r="C384" s="265" t="s">
        <v>15129</v>
      </c>
      <c r="D384" s="183"/>
      <c r="E384" s="265" t="s">
        <v>1342</v>
      </c>
      <c r="F384" s="265"/>
      <c r="G384" s="183"/>
      <c r="H384" s="270">
        <v>459791518</v>
      </c>
      <c r="I384" s="270">
        <v>481741509</v>
      </c>
      <c r="J384" s="265" t="s">
        <v>14311</v>
      </c>
      <c r="K384" s="265" t="s">
        <v>15002</v>
      </c>
      <c r="L384" s="212" t="s">
        <v>53</v>
      </c>
    </row>
    <row r="385" spans="2:12" ht="28.5">
      <c r="B385" s="269" t="s">
        <v>15130</v>
      </c>
      <c r="C385" s="265" t="s">
        <v>15131</v>
      </c>
      <c r="D385" s="183"/>
      <c r="E385" s="265" t="s">
        <v>15120</v>
      </c>
      <c r="F385" s="265"/>
      <c r="G385" s="183"/>
      <c r="H385" s="270">
        <v>77774730</v>
      </c>
      <c r="I385" s="270">
        <v>77774730</v>
      </c>
      <c r="J385" s="265" t="s">
        <v>14311</v>
      </c>
      <c r="K385" s="265" t="s">
        <v>15002</v>
      </c>
      <c r="L385" s="212" t="s">
        <v>53</v>
      </c>
    </row>
    <row r="386" spans="2:12" ht="28.5">
      <c r="B386" s="269" t="s">
        <v>15132</v>
      </c>
      <c r="C386" s="265" t="s">
        <v>15133</v>
      </c>
      <c r="D386" s="183"/>
      <c r="E386" s="265" t="s">
        <v>15134</v>
      </c>
      <c r="F386" s="265"/>
      <c r="G386" s="183"/>
      <c r="H386" s="270">
        <v>42790000</v>
      </c>
      <c r="I386" s="270">
        <v>42790000</v>
      </c>
      <c r="J386" s="265" t="s">
        <v>14311</v>
      </c>
      <c r="K386" s="265" t="s">
        <v>15002</v>
      </c>
      <c r="L386" s="212" t="s">
        <v>53</v>
      </c>
    </row>
    <row r="387" spans="2:12" ht="28.5">
      <c r="B387" s="269" t="s">
        <v>15135</v>
      </c>
      <c r="C387" s="265" t="s">
        <v>15136</v>
      </c>
      <c r="D387" s="183"/>
      <c r="E387" s="265" t="s">
        <v>15137</v>
      </c>
      <c r="F387" s="265"/>
      <c r="G387" s="183"/>
      <c r="H387" s="270">
        <v>172379558</v>
      </c>
      <c r="I387" s="270">
        <v>167539558</v>
      </c>
      <c r="J387" s="265" t="s">
        <v>14311</v>
      </c>
      <c r="K387" s="265" t="s">
        <v>15002</v>
      </c>
      <c r="L387" s="212" t="s">
        <v>53</v>
      </c>
    </row>
    <row r="388" spans="2:12" ht="28.5">
      <c r="B388" s="269" t="s">
        <v>15138</v>
      </c>
      <c r="C388" s="265" t="s">
        <v>15139</v>
      </c>
      <c r="D388" s="183"/>
      <c r="E388" s="265" t="e">
        <v>#N/A</v>
      </c>
      <c r="F388" s="265"/>
      <c r="G388" s="183"/>
      <c r="H388" s="270">
        <v>27377082</v>
      </c>
      <c r="I388" s="270">
        <v>27377082</v>
      </c>
      <c r="J388" s="265" t="s">
        <v>14311</v>
      </c>
      <c r="K388" s="265" t="s">
        <v>15002</v>
      </c>
      <c r="L388" s="212" t="s">
        <v>53</v>
      </c>
    </row>
    <row r="389" spans="2:12" ht="28.5">
      <c r="B389" s="269" t="s">
        <v>15140</v>
      </c>
      <c r="C389" s="265" t="s">
        <v>15141</v>
      </c>
      <c r="D389" s="183"/>
      <c r="E389" s="265" t="s">
        <v>15142</v>
      </c>
      <c r="F389" s="265"/>
      <c r="G389" s="183"/>
      <c r="H389" s="270">
        <v>67460400</v>
      </c>
      <c r="I389" s="270">
        <v>70577200</v>
      </c>
      <c r="J389" s="265" t="s">
        <v>14311</v>
      </c>
      <c r="K389" s="265" t="s">
        <v>15002</v>
      </c>
      <c r="L389" s="212" t="s">
        <v>53</v>
      </c>
    </row>
    <row r="390" spans="2:12" ht="28.5">
      <c r="B390" s="269" t="s">
        <v>15143</v>
      </c>
      <c r="C390" s="265" t="s">
        <v>15144</v>
      </c>
      <c r="D390" s="183"/>
      <c r="E390" s="265" t="s">
        <v>15145</v>
      </c>
      <c r="F390" s="265"/>
      <c r="G390" s="183"/>
      <c r="H390" s="270">
        <v>47882376</v>
      </c>
      <c r="I390" s="270">
        <v>43182250</v>
      </c>
      <c r="J390" s="265" t="s">
        <v>14311</v>
      </c>
      <c r="K390" s="265" t="s">
        <v>15002</v>
      </c>
      <c r="L390" s="212" t="s">
        <v>53</v>
      </c>
    </row>
    <row r="391" spans="2:12" ht="42.75">
      <c r="B391" s="269" t="s">
        <v>15146</v>
      </c>
      <c r="C391" s="265" t="s">
        <v>15147</v>
      </c>
      <c r="D391" s="183"/>
      <c r="E391" s="265" t="s">
        <v>15148</v>
      </c>
      <c r="F391" s="265"/>
      <c r="G391" s="183"/>
      <c r="H391" s="270">
        <v>63372924</v>
      </c>
      <c r="I391" s="270">
        <v>63241924</v>
      </c>
      <c r="J391" s="265" t="s">
        <v>14311</v>
      </c>
      <c r="K391" s="265" t="s">
        <v>15002</v>
      </c>
      <c r="L391" s="212" t="s">
        <v>53</v>
      </c>
    </row>
    <row r="392" spans="2:12" ht="28.5">
      <c r="B392" s="269" t="s">
        <v>15149</v>
      </c>
      <c r="C392" s="265" t="s">
        <v>15150</v>
      </c>
      <c r="D392" s="183"/>
      <c r="E392" s="265" t="s">
        <v>15151</v>
      </c>
      <c r="F392" s="265"/>
      <c r="G392" s="183"/>
      <c r="H392" s="270">
        <v>50514340</v>
      </c>
      <c r="I392" s="270">
        <v>50514340</v>
      </c>
      <c r="J392" s="265" t="s">
        <v>14311</v>
      </c>
      <c r="K392" s="265" t="s">
        <v>15002</v>
      </c>
      <c r="L392" s="212" t="s">
        <v>53</v>
      </c>
    </row>
    <row r="393" spans="2:12" ht="42.75">
      <c r="B393" s="269" t="s">
        <v>15152</v>
      </c>
      <c r="C393" s="265" t="s">
        <v>15153</v>
      </c>
      <c r="D393" s="183"/>
      <c r="E393" s="265" t="s">
        <v>15154</v>
      </c>
      <c r="F393" s="265"/>
      <c r="G393" s="183"/>
      <c r="H393" s="270">
        <v>39068664</v>
      </c>
      <c r="I393" s="270">
        <v>39068664</v>
      </c>
      <c r="J393" s="265" t="s">
        <v>14311</v>
      </c>
      <c r="K393" s="265" t="s">
        <v>15002</v>
      </c>
      <c r="L393" s="212" t="s">
        <v>53</v>
      </c>
    </row>
    <row r="394" spans="2:12" ht="28.5">
      <c r="B394" s="269" t="s">
        <v>15155</v>
      </c>
      <c r="C394" s="265" t="s">
        <v>15156</v>
      </c>
      <c r="D394" s="183"/>
      <c r="E394" s="265" t="s">
        <v>15157</v>
      </c>
      <c r="F394" s="265"/>
      <c r="G394" s="183"/>
      <c r="H394" s="270">
        <v>357046148</v>
      </c>
      <c r="I394" s="270">
        <v>340807072</v>
      </c>
      <c r="J394" s="265" t="s">
        <v>14311</v>
      </c>
      <c r="K394" s="265" t="s">
        <v>15002</v>
      </c>
      <c r="L394" s="212" t="s">
        <v>53</v>
      </c>
    </row>
    <row r="395" spans="2:12" ht="28.5">
      <c r="B395" s="269" t="s">
        <v>15158</v>
      </c>
      <c r="C395" s="265" t="s">
        <v>15159</v>
      </c>
      <c r="D395" s="183"/>
      <c r="E395" s="265" t="s">
        <v>14377</v>
      </c>
      <c r="F395" s="265"/>
      <c r="G395" s="183"/>
      <c r="H395" s="270">
        <v>145927269</v>
      </c>
      <c r="I395" s="270">
        <v>130259158</v>
      </c>
      <c r="J395" s="265" t="s">
        <v>14311</v>
      </c>
      <c r="K395" s="265" t="s">
        <v>15002</v>
      </c>
      <c r="L395" s="212" t="s">
        <v>53</v>
      </c>
    </row>
    <row r="396" spans="2:12" ht="28.5">
      <c r="B396" s="269" t="s">
        <v>15160</v>
      </c>
      <c r="C396" s="265" t="s">
        <v>15161</v>
      </c>
      <c r="D396" s="183"/>
      <c r="E396" s="265" t="s">
        <v>15162</v>
      </c>
      <c r="F396" s="265"/>
      <c r="G396" s="183"/>
      <c r="H396" s="270">
        <v>43115500</v>
      </c>
      <c r="I396" s="270">
        <v>43115500</v>
      </c>
      <c r="J396" s="265" t="s">
        <v>14311</v>
      </c>
      <c r="K396" s="265" t="s">
        <v>15002</v>
      </c>
      <c r="L396" s="212" t="s">
        <v>53</v>
      </c>
    </row>
    <row r="397" spans="2:12" ht="28.5">
      <c r="B397" s="269" t="s">
        <v>15163</v>
      </c>
      <c r="C397" s="265" t="s">
        <v>15164</v>
      </c>
      <c r="D397" s="183"/>
      <c r="E397" s="265" t="s">
        <v>15165</v>
      </c>
      <c r="F397" s="265"/>
      <c r="G397" s="183"/>
      <c r="H397" s="270">
        <v>50035728</v>
      </c>
      <c r="I397" s="270">
        <v>50035728</v>
      </c>
      <c r="J397" s="265" t="s">
        <v>14311</v>
      </c>
      <c r="K397" s="265" t="s">
        <v>15002</v>
      </c>
      <c r="L397" s="212" t="s">
        <v>53</v>
      </c>
    </row>
    <row r="398" spans="2:12" ht="28.5">
      <c r="B398" s="269" t="s">
        <v>15166</v>
      </c>
      <c r="C398" s="265" t="s">
        <v>15167</v>
      </c>
      <c r="D398" s="183"/>
      <c r="E398" s="265" t="s">
        <v>15168</v>
      </c>
      <c r="F398" s="265"/>
      <c r="G398" s="183"/>
      <c r="H398" s="270">
        <v>30758476</v>
      </c>
      <c r="I398" s="270">
        <v>30758476</v>
      </c>
      <c r="J398" s="265" t="s">
        <v>14311</v>
      </c>
      <c r="K398" s="265" t="s">
        <v>15002</v>
      </c>
      <c r="L398" s="212" t="s">
        <v>53</v>
      </c>
    </row>
    <row r="399" spans="2:12" ht="28.5">
      <c r="B399" s="269" t="s">
        <v>15169</v>
      </c>
      <c r="C399" s="265" t="s">
        <v>15170</v>
      </c>
      <c r="D399" s="183"/>
      <c r="E399" s="265" t="s">
        <v>15171</v>
      </c>
      <c r="F399" s="265"/>
      <c r="G399" s="183"/>
      <c r="H399" s="270">
        <v>22154825</v>
      </c>
      <c r="I399" s="270">
        <v>34517629</v>
      </c>
      <c r="J399" s="265" t="s">
        <v>14311</v>
      </c>
      <c r="K399" s="265" t="s">
        <v>15002</v>
      </c>
      <c r="L399" s="212" t="s">
        <v>53</v>
      </c>
    </row>
    <row r="400" spans="2:12" ht="28.5">
      <c r="B400" s="269" t="s">
        <v>15172</v>
      </c>
      <c r="C400" s="265" t="s">
        <v>15173</v>
      </c>
      <c r="D400" s="183"/>
      <c r="E400" s="265" t="s">
        <v>15174</v>
      </c>
      <c r="F400" s="265"/>
      <c r="G400" s="183"/>
      <c r="H400" s="270">
        <v>314581618</v>
      </c>
      <c r="I400" s="270">
        <v>298841528</v>
      </c>
      <c r="J400" s="265" t="s">
        <v>14311</v>
      </c>
      <c r="K400" s="265" t="s">
        <v>15002</v>
      </c>
      <c r="L400" s="212" t="s">
        <v>53</v>
      </c>
    </row>
    <row r="401" spans="2:12" ht="28.5">
      <c r="B401" s="269" t="s">
        <v>15175</v>
      </c>
      <c r="C401" s="265" t="s">
        <v>15176</v>
      </c>
      <c r="D401" s="183"/>
      <c r="E401" s="265" t="e">
        <v>#N/A</v>
      </c>
      <c r="F401" s="265"/>
      <c r="G401" s="183"/>
      <c r="H401" s="270">
        <v>0</v>
      </c>
      <c r="I401" s="270">
        <v>38663747</v>
      </c>
      <c r="J401" s="265" t="s">
        <v>14311</v>
      </c>
      <c r="K401" s="265" t="s">
        <v>15002</v>
      </c>
      <c r="L401" s="212" t="s">
        <v>53</v>
      </c>
    </row>
    <row r="402" spans="2:12" ht="28.5">
      <c r="B402" s="269" t="s">
        <v>664</v>
      </c>
      <c r="C402" s="265" t="s">
        <v>15177</v>
      </c>
      <c r="D402" s="183"/>
      <c r="E402" s="265" t="s">
        <v>15178</v>
      </c>
      <c r="F402" s="265"/>
      <c r="G402" s="183"/>
      <c r="H402" s="270">
        <v>21926000</v>
      </c>
      <c r="I402" s="270">
        <v>47532800</v>
      </c>
      <c r="J402" s="265" t="s">
        <v>14311</v>
      </c>
      <c r="K402" s="265" t="s">
        <v>15002</v>
      </c>
      <c r="L402" s="212" t="s">
        <v>53</v>
      </c>
    </row>
    <row r="403" spans="2:12" ht="42.75">
      <c r="B403" s="269" t="s">
        <v>15179</v>
      </c>
      <c r="C403" s="265" t="s">
        <v>15180</v>
      </c>
      <c r="D403" s="183"/>
      <c r="E403" s="265" t="s">
        <v>15181</v>
      </c>
      <c r="F403" s="265"/>
      <c r="G403" s="183"/>
      <c r="H403" s="270">
        <v>214773922</v>
      </c>
      <c r="I403" s="270">
        <v>214773922</v>
      </c>
      <c r="J403" s="265" t="s">
        <v>14311</v>
      </c>
      <c r="K403" s="265" t="s">
        <v>15002</v>
      </c>
      <c r="L403" s="212" t="s">
        <v>53</v>
      </c>
    </row>
    <row r="404" spans="2:12" ht="28.5">
      <c r="B404" s="269" t="s">
        <v>15182</v>
      </c>
      <c r="C404" s="265" t="s">
        <v>15183</v>
      </c>
      <c r="D404" s="183"/>
      <c r="E404" s="265" t="s">
        <v>15184</v>
      </c>
      <c r="F404" s="265"/>
      <c r="G404" s="183"/>
      <c r="H404" s="270">
        <v>34899000</v>
      </c>
      <c r="I404" s="270">
        <v>34899000</v>
      </c>
      <c r="J404" s="265" t="s">
        <v>14311</v>
      </c>
      <c r="K404" s="265" t="s">
        <v>15002</v>
      </c>
      <c r="L404" s="212" t="s">
        <v>53</v>
      </c>
    </row>
    <row r="405" spans="2:12" ht="28.5">
      <c r="B405" s="269" t="s">
        <v>227</v>
      </c>
      <c r="C405" s="265" t="s">
        <v>15185</v>
      </c>
      <c r="D405" s="183"/>
      <c r="E405" s="265" t="s">
        <v>15186</v>
      </c>
      <c r="F405" s="265"/>
      <c r="G405" s="183"/>
      <c r="H405" s="270">
        <v>66159763</v>
      </c>
      <c r="I405" s="270">
        <v>66159763</v>
      </c>
      <c r="J405" s="265" t="s">
        <v>14311</v>
      </c>
      <c r="K405" s="265" t="s">
        <v>15002</v>
      </c>
      <c r="L405" s="212" t="s">
        <v>53</v>
      </c>
    </row>
    <row r="406" spans="2:12" ht="28.5">
      <c r="B406" s="269" t="s">
        <v>15187</v>
      </c>
      <c r="C406" s="265" t="s">
        <v>15188</v>
      </c>
      <c r="D406" s="183"/>
      <c r="E406" s="265" t="s">
        <v>15189</v>
      </c>
      <c r="F406" s="265"/>
      <c r="G406" s="183"/>
      <c r="H406" s="270">
        <v>180695230</v>
      </c>
      <c r="I406" s="270">
        <v>183010230</v>
      </c>
      <c r="J406" s="265" t="s">
        <v>14311</v>
      </c>
      <c r="K406" s="265" t="s">
        <v>15002</v>
      </c>
      <c r="L406" s="212" t="s">
        <v>53</v>
      </c>
    </row>
    <row r="407" spans="2:12" ht="42.75">
      <c r="B407" s="269" t="s">
        <v>15190</v>
      </c>
      <c r="C407" s="265" t="s">
        <v>15191</v>
      </c>
      <c r="D407" s="183"/>
      <c r="E407" s="265" t="s">
        <v>15192</v>
      </c>
      <c r="F407" s="265"/>
      <c r="G407" s="183"/>
      <c r="H407" s="270">
        <v>369660548</v>
      </c>
      <c r="I407" s="270">
        <v>403099639</v>
      </c>
      <c r="J407" s="265" t="s">
        <v>14311</v>
      </c>
      <c r="K407" s="265" t="s">
        <v>15002</v>
      </c>
      <c r="L407" s="212" t="s">
        <v>53</v>
      </c>
    </row>
    <row r="408" spans="2:12" ht="28.5">
      <c r="B408" s="269" t="s">
        <v>15193</v>
      </c>
      <c r="C408" s="265" t="s">
        <v>15194</v>
      </c>
      <c r="D408" s="183"/>
      <c r="E408" s="265" t="s">
        <v>15195</v>
      </c>
      <c r="F408" s="265"/>
      <c r="G408" s="183"/>
      <c r="H408" s="270">
        <v>28345000</v>
      </c>
      <c r="I408" s="270">
        <v>27595000</v>
      </c>
      <c r="J408" s="265" t="s">
        <v>14311</v>
      </c>
      <c r="K408" s="265" t="s">
        <v>15002</v>
      </c>
      <c r="L408" s="212" t="s">
        <v>53</v>
      </c>
    </row>
    <row r="409" spans="2:12" ht="28.5">
      <c r="B409" s="269" t="s">
        <v>15196</v>
      </c>
      <c r="C409" s="265" t="s">
        <v>15197</v>
      </c>
      <c r="D409" s="183"/>
      <c r="E409" s="265" t="s">
        <v>15198</v>
      </c>
      <c r="F409" s="265"/>
      <c r="G409" s="183"/>
      <c r="H409" s="270">
        <v>36651245</v>
      </c>
      <c r="I409" s="270">
        <v>36651245</v>
      </c>
      <c r="J409" s="265" t="s">
        <v>14311</v>
      </c>
      <c r="K409" s="265" t="s">
        <v>15002</v>
      </c>
      <c r="L409" s="212" t="s">
        <v>53</v>
      </c>
    </row>
    <row r="410" spans="2:12" ht="28.5">
      <c r="B410" s="269" t="s">
        <v>15199</v>
      </c>
      <c r="C410" s="265" t="s">
        <v>15200</v>
      </c>
      <c r="D410" s="183"/>
      <c r="E410" s="265" t="s">
        <v>15201</v>
      </c>
      <c r="F410" s="265"/>
      <c r="G410" s="183"/>
      <c r="H410" s="270">
        <v>30940000</v>
      </c>
      <c r="I410" s="270">
        <v>30940000</v>
      </c>
      <c r="J410" s="265" t="s">
        <v>14311</v>
      </c>
      <c r="K410" s="265" t="s">
        <v>15002</v>
      </c>
      <c r="L410" s="212" t="s">
        <v>53</v>
      </c>
    </row>
    <row r="411" spans="2:12" ht="28.5">
      <c r="B411" s="269" t="s">
        <v>15202</v>
      </c>
      <c r="C411" s="265" t="s">
        <v>15203</v>
      </c>
      <c r="D411" s="183"/>
      <c r="E411" s="265" t="s">
        <v>15204</v>
      </c>
      <c r="F411" s="265"/>
      <c r="G411" s="183"/>
      <c r="H411" s="270">
        <v>53827750</v>
      </c>
      <c r="I411" s="270">
        <v>53827750</v>
      </c>
      <c r="J411" s="265" t="s">
        <v>14311</v>
      </c>
      <c r="K411" s="265" t="s">
        <v>15002</v>
      </c>
      <c r="L411" s="212" t="s">
        <v>53</v>
      </c>
    </row>
    <row r="412" spans="2:12" ht="28.5">
      <c r="B412" s="269" t="s">
        <v>15205</v>
      </c>
      <c r="C412" s="265" t="s">
        <v>15206</v>
      </c>
      <c r="D412" s="183"/>
      <c r="E412" s="265" t="s">
        <v>15207</v>
      </c>
      <c r="F412" s="265"/>
      <c r="G412" s="183"/>
      <c r="H412" s="270">
        <v>37620000</v>
      </c>
      <c r="I412" s="270">
        <v>37620000</v>
      </c>
      <c r="J412" s="265" t="s">
        <v>14311</v>
      </c>
      <c r="K412" s="265" t="s">
        <v>15002</v>
      </c>
      <c r="L412" s="212" t="s">
        <v>53</v>
      </c>
    </row>
    <row r="413" spans="2:12" ht="28.5">
      <c r="B413" s="269" t="s">
        <v>15208</v>
      </c>
      <c r="C413" s="265" t="s">
        <v>15209</v>
      </c>
      <c r="D413" s="183"/>
      <c r="E413" s="265"/>
      <c r="F413" s="265"/>
      <c r="G413" s="183"/>
      <c r="H413" s="270">
        <v>25358472</v>
      </c>
      <c r="I413" s="270">
        <v>25358472</v>
      </c>
      <c r="J413" s="265" t="s">
        <v>14311</v>
      </c>
      <c r="K413" s="265" t="s">
        <v>15002</v>
      </c>
      <c r="L413" s="212" t="s">
        <v>53</v>
      </c>
    </row>
    <row r="414" spans="2:12" ht="28.5">
      <c r="B414" s="269" t="s">
        <v>482</v>
      </c>
      <c r="C414" s="265" t="s">
        <v>15210</v>
      </c>
      <c r="D414" s="183"/>
      <c r="E414" s="265" t="s">
        <v>15211</v>
      </c>
      <c r="F414" s="265"/>
      <c r="G414" s="183"/>
      <c r="H414" s="270">
        <v>38939876.840000004</v>
      </c>
      <c r="I414" s="270">
        <v>38939876.840000004</v>
      </c>
      <c r="J414" s="265" t="s">
        <v>14311</v>
      </c>
      <c r="K414" s="265" t="s">
        <v>15002</v>
      </c>
      <c r="L414" s="212" t="s">
        <v>53</v>
      </c>
    </row>
    <row r="415" spans="2:12" ht="28.5">
      <c r="B415" s="269" t="s">
        <v>15212</v>
      </c>
      <c r="C415" s="265" t="s">
        <v>15213</v>
      </c>
      <c r="D415" s="183"/>
      <c r="E415" s="265" t="s">
        <v>15214</v>
      </c>
      <c r="F415" s="265"/>
      <c r="G415" s="183"/>
      <c r="H415" s="270">
        <v>34975160</v>
      </c>
      <c r="I415" s="270">
        <v>34975160</v>
      </c>
      <c r="J415" s="265" t="s">
        <v>14311</v>
      </c>
      <c r="K415" s="265" t="s">
        <v>15002</v>
      </c>
      <c r="L415" s="212" t="s">
        <v>53</v>
      </c>
    </row>
    <row r="416" spans="2:12" ht="28.5">
      <c r="B416" s="269" t="s">
        <v>15215</v>
      </c>
      <c r="C416" s="265" t="s">
        <v>15216</v>
      </c>
      <c r="D416" s="183"/>
      <c r="E416" s="265" t="s">
        <v>15217</v>
      </c>
      <c r="F416" s="265"/>
      <c r="G416" s="183"/>
      <c r="H416" s="270">
        <v>38827821959.679993</v>
      </c>
      <c r="I416" s="270">
        <v>38514817527.649994</v>
      </c>
      <c r="J416" s="265" t="s">
        <v>14311</v>
      </c>
      <c r="K416" s="265" t="s">
        <v>15002</v>
      </c>
      <c r="L416" s="212" t="s">
        <v>53</v>
      </c>
    </row>
    <row r="417" spans="2:12" ht="28.5">
      <c r="B417" s="269" t="s">
        <v>15218</v>
      </c>
      <c r="C417" s="265" t="s">
        <v>15219</v>
      </c>
      <c r="D417" s="183"/>
      <c r="E417" s="265" t="s">
        <v>14377</v>
      </c>
      <c r="F417" s="265"/>
      <c r="G417" s="183"/>
      <c r="H417" s="270">
        <v>24716000</v>
      </c>
      <c r="I417" s="270">
        <v>27010000</v>
      </c>
      <c r="J417" s="265" t="s">
        <v>14311</v>
      </c>
      <c r="K417" s="265" t="s">
        <v>15002</v>
      </c>
      <c r="L417" s="212" t="s">
        <v>53</v>
      </c>
    </row>
    <row r="418" spans="2:12" ht="42.75">
      <c r="B418" s="269">
        <v>0</v>
      </c>
      <c r="C418" s="265" t="s">
        <v>15220</v>
      </c>
      <c r="D418" s="265"/>
      <c r="E418" s="183"/>
      <c r="F418" s="265" t="s">
        <v>15221</v>
      </c>
      <c r="G418" s="183"/>
      <c r="H418" s="270">
        <v>507400</v>
      </c>
      <c r="I418" s="270"/>
      <c r="J418" s="265"/>
      <c r="K418" s="265" t="s">
        <v>15002</v>
      </c>
      <c r="L418" s="212" t="s">
        <v>819</v>
      </c>
    </row>
    <row r="419" spans="2:12" ht="28.5">
      <c r="B419" s="269">
        <v>0</v>
      </c>
      <c r="C419" s="265" t="s">
        <v>15222</v>
      </c>
      <c r="D419" s="265"/>
      <c r="E419" s="183"/>
      <c r="F419" s="265" t="s">
        <v>14414</v>
      </c>
      <c r="G419" s="183"/>
      <c r="H419" s="270">
        <v>6871816</v>
      </c>
      <c r="I419" s="270"/>
      <c r="J419" s="265"/>
      <c r="K419" s="265" t="s">
        <v>15002</v>
      </c>
      <c r="L419" s="212" t="s">
        <v>819</v>
      </c>
    </row>
    <row r="420" spans="2:12" ht="28.5">
      <c r="B420" s="271">
        <v>0</v>
      </c>
      <c r="C420" s="265" t="s">
        <v>15223</v>
      </c>
      <c r="D420" s="265"/>
      <c r="E420" s="183"/>
      <c r="F420" s="265" t="s">
        <v>14414</v>
      </c>
      <c r="G420" s="183"/>
      <c r="H420" s="270">
        <v>10354500</v>
      </c>
      <c r="I420" s="270"/>
      <c r="J420" s="265"/>
      <c r="K420" s="265" t="s">
        <v>15002</v>
      </c>
      <c r="L420" s="212" t="s">
        <v>819</v>
      </c>
    </row>
    <row r="421" spans="2:12" ht="42.75">
      <c r="B421" s="271" t="s">
        <v>662</v>
      </c>
      <c r="C421" s="265" t="s">
        <v>15224</v>
      </c>
      <c r="D421" s="265"/>
      <c r="E421" s="183"/>
      <c r="F421" s="265" t="s">
        <v>15225</v>
      </c>
      <c r="G421" s="183"/>
      <c r="H421" s="270">
        <v>3571875657</v>
      </c>
      <c r="I421" s="270"/>
      <c r="J421" s="265"/>
      <c r="K421" s="265" t="s">
        <v>15002</v>
      </c>
      <c r="L421" s="212" t="s">
        <v>819</v>
      </c>
    </row>
    <row r="422" spans="2:12" ht="28.5">
      <c r="B422" s="271" t="s">
        <v>15226</v>
      </c>
      <c r="C422" s="265" t="s">
        <v>15227</v>
      </c>
      <c r="D422" s="265"/>
      <c r="E422" s="183"/>
      <c r="F422" s="265" t="s">
        <v>14434</v>
      </c>
      <c r="G422" s="183"/>
      <c r="H422" s="270">
        <v>720000</v>
      </c>
      <c r="I422" s="270"/>
      <c r="J422" s="265"/>
      <c r="K422" s="265" t="s">
        <v>15002</v>
      </c>
      <c r="L422" s="212" t="s">
        <v>819</v>
      </c>
    </row>
    <row r="423" spans="2:12" ht="28.5">
      <c r="B423" s="269" t="s">
        <v>15228</v>
      </c>
      <c r="C423" s="265" t="s">
        <v>15229</v>
      </c>
      <c r="D423" s="265"/>
      <c r="E423" s="183"/>
      <c r="F423" s="265" t="s">
        <v>15230</v>
      </c>
      <c r="G423" s="183"/>
      <c r="H423" s="270">
        <v>6427460</v>
      </c>
      <c r="I423" s="270"/>
      <c r="J423" s="265"/>
      <c r="K423" s="265" t="s">
        <v>15002</v>
      </c>
      <c r="L423" s="212" t="s">
        <v>819</v>
      </c>
    </row>
    <row r="424" spans="2:12" ht="28.5">
      <c r="B424" s="269" t="s">
        <v>15231</v>
      </c>
      <c r="C424" s="265" t="s">
        <v>15232</v>
      </c>
      <c r="D424" s="265"/>
      <c r="E424" s="183"/>
      <c r="F424" s="265" t="s">
        <v>15233</v>
      </c>
      <c r="G424" s="183"/>
      <c r="H424" s="270">
        <v>87034086</v>
      </c>
      <c r="I424" s="270"/>
      <c r="J424" s="265"/>
      <c r="K424" s="265" t="s">
        <v>15002</v>
      </c>
      <c r="L424" s="212" t="s">
        <v>819</v>
      </c>
    </row>
    <row r="425" spans="2:12" ht="28.5">
      <c r="B425" s="269" t="s">
        <v>15234</v>
      </c>
      <c r="C425" s="265" t="s">
        <v>15235</v>
      </c>
      <c r="D425" s="265"/>
      <c r="E425" s="183"/>
      <c r="F425" s="265" t="s">
        <v>14397</v>
      </c>
      <c r="G425" s="183"/>
      <c r="H425" s="270">
        <v>133015500</v>
      </c>
      <c r="I425" s="270"/>
      <c r="J425" s="265"/>
      <c r="K425" s="265" t="s">
        <v>15002</v>
      </c>
      <c r="L425" s="212" t="s">
        <v>819</v>
      </c>
    </row>
    <row r="426" spans="2:12" ht="28.5">
      <c r="B426" s="269" t="s">
        <v>15236</v>
      </c>
      <c r="C426" s="265" t="s">
        <v>15237</v>
      </c>
      <c r="D426" s="265"/>
      <c r="E426" s="183"/>
      <c r="F426" s="265" t="s">
        <v>14414</v>
      </c>
      <c r="G426" s="183"/>
      <c r="H426" s="270">
        <v>619205</v>
      </c>
      <c r="I426" s="270"/>
      <c r="J426" s="265"/>
      <c r="K426" s="265" t="s">
        <v>15002</v>
      </c>
      <c r="L426" s="212" t="s">
        <v>819</v>
      </c>
    </row>
    <row r="427" spans="2:12" ht="28.5">
      <c r="B427" s="271" t="s">
        <v>15238</v>
      </c>
      <c r="C427" s="265" t="s">
        <v>15239</v>
      </c>
      <c r="D427" s="265"/>
      <c r="E427" s="183"/>
      <c r="F427" s="265" t="s">
        <v>14414</v>
      </c>
      <c r="G427" s="183"/>
      <c r="H427" s="270">
        <v>3625000</v>
      </c>
      <c r="I427" s="270"/>
      <c r="J427" s="265"/>
      <c r="K427" s="265" t="s">
        <v>15002</v>
      </c>
      <c r="L427" s="212" t="s">
        <v>819</v>
      </c>
    </row>
    <row r="428" spans="2:12" ht="71.25">
      <c r="B428" s="269" t="s">
        <v>584</v>
      </c>
      <c r="C428" s="265" t="s">
        <v>15240</v>
      </c>
      <c r="D428" s="265"/>
      <c r="E428" s="183"/>
      <c r="F428" s="265" t="s">
        <v>14416</v>
      </c>
      <c r="G428" s="183"/>
      <c r="H428" s="270">
        <v>100639183</v>
      </c>
      <c r="I428" s="270"/>
      <c r="J428" s="265"/>
      <c r="K428" s="265" t="s">
        <v>15002</v>
      </c>
      <c r="L428" s="212" t="s">
        <v>819</v>
      </c>
    </row>
    <row r="429" spans="2:12" ht="71.25">
      <c r="B429" s="271" t="s">
        <v>15241</v>
      </c>
      <c r="C429" s="265" t="s">
        <v>15242</v>
      </c>
      <c r="D429" s="265"/>
      <c r="E429" s="183"/>
      <c r="F429" s="265" t="s">
        <v>14416</v>
      </c>
      <c r="G429" s="183"/>
      <c r="H429" s="270">
        <v>107972886</v>
      </c>
      <c r="I429" s="270"/>
      <c r="J429" s="265"/>
      <c r="K429" s="265" t="s">
        <v>15002</v>
      </c>
      <c r="L429" s="212" t="s">
        <v>819</v>
      </c>
    </row>
    <row r="430" spans="2:12" ht="28.5">
      <c r="B430" s="269" t="s">
        <v>15243</v>
      </c>
      <c r="C430" s="265" t="s">
        <v>15244</v>
      </c>
      <c r="D430" s="265"/>
      <c r="E430" s="183"/>
      <c r="F430" s="265" t="s">
        <v>15245</v>
      </c>
      <c r="G430" s="183"/>
      <c r="H430" s="270">
        <v>17607960</v>
      </c>
      <c r="I430" s="270"/>
      <c r="J430" s="265"/>
      <c r="K430" s="265" t="s">
        <v>15002</v>
      </c>
      <c r="L430" s="212" t="s">
        <v>819</v>
      </c>
    </row>
    <row r="431" spans="2:12" ht="71.25">
      <c r="B431" s="269" t="s">
        <v>15246</v>
      </c>
      <c r="C431" s="265" t="s">
        <v>15247</v>
      </c>
      <c r="D431" s="265"/>
      <c r="E431" s="183"/>
      <c r="F431" s="265" t="s">
        <v>14416</v>
      </c>
      <c r="G431" s="183"/>
      <c r="H431" s="270">
        <v>169265690</v>
      </c>
      <c r="I431" s="270"/>
      <c r="J431" s="265"/>
      <c r="K431" s="265" t="s">
        <v>15002</v>
      </c>
      <c r="L431" s="212" t="s">
        <v>819</v>
      </c>
    </row>
    <row r="432" spans="2:12" ht="57">
      <c r="B432" s="269" t="s">
        <v>15248</v>
      </c>
      <c r="C432" s="265" t="s">
        <v>15249</v>
      </c>
      <c r="D432" s="265"/>
      <c r="E432" s="183"/>
      <c r="F432" s="265" t="s">
        <v>14428</v>
      </c>
      <c r="G432" s="183"/>
      <c r="H432" s="270">
        <v>13086200</v>
      </c>
      <c r="I432" s="270"/>
      <c r="J432" s="265"/>
      <c r="K432" s="265" t="s">
        <v>15002</v>
      </c>
      <c r="L432" s="212" t="s">
        <v>819</v>
      </c>
    </row>
    <row r="433" spans="2:12" ht="28.5">
      <c r="B433" s="269" t="s">
        <v>543</v>
      </c>
      <c r="C433" s="265" t="s">
        <v>15250</v>
      </c>
      <c r="D433" s="265"/>
      <c r="E433" s="183"/>
      <c r="F433" s="265" t="s">
        <v>14397</v>
      </c>
      <c r="G433" s="183"/>
      <c r="H433" s="270">
        <v>180516695</v>
      </c>
      <c r="I433" s="270"/>
      <c r="J433" s="265"/>
      <c r="K433" s="265" t="s">
        <v>15002</v>
      </c>
      <c r="L433" s="212" t="s">
        <v>819</v>
      </c>
    </row>
    <row r="434" spans="2:12" ht="42.75">
      <c r="B434" s="269" t="s">
        <v>15251</v>
      </c>
      <c r="C434" s="265" t="s">
        <v>15252</v>
      </c>
      <c r="D434" s="265"/>
      <c r="E434" s="183"/>
      <c r="F434" s="265" t="s">
        <v>15253</v>
      </c>
      <c r="G434" s="183"/>
      <c r="H434" s="270">
        <v>2478000</v>
      </c>
      <c r="I434" s="270"/>
      <c r="J434" s="265"/>
      <c r="K434" s="265" t="s">
        <v>15002</v>
      </c>
      <c r="L434" s="212" t="s">
        <v>819</v>
      </c>
    </row>
    <row r="435" spans="2:12" ht="57">
      <c r="B435" s="269" t="s">
        <v>561</v>
      </c>
      <c r="C435" s="265" t="s">
        <v>15254</v>
      </c>
      <c r="D435" s="265"/>
      <c r="E435" s="183"/>
      <c r="F435" s="265" t="s">
        <v>15255</v>
      </c>
      <c r="G435" s="183"/>
      <c r="H435" s="270">
        <v>10195200</v>
      </c>
      <c r="I435" s="270"/>
      <c r="J435" s="265"/>
      <c r="K435" s="265" t="s">
        <v>15002</v>
      </c>
      <c r="L435" s="212" t="s">
        <v>819</v>
      </c>
    </row>
    <row r="436" spans="2:12" ht="42.75">
      <c r="B436" s="271" t="s">
        <v>15256</v>
      </c>
      <c r="C436" s="265" t="s">
        <v>15257</v>
      </c>
      <c r="D436" s="265"/>
      <c r="E436" s="183"/>
      <c r="F436" s="265" t="s">
        <v>15258</v>
      </c>
      <c r="G436" s="183"/>
      <c r="H436" s="270">
        <v>3000000</v>
      </c>
      <c r="I436" s="270"/>
      <c r="J436" s="265"/>
      <c r="K436" s="265" t="s">
        <v>15002</v>
      </c>
      <c r="L436" s="212" t="s">
        <v>819</v>
      </c>
    </row>
    <row r="437" spans="2:12" ht="42.75">
      <c r="B437" s="269" t="s">
        <v>15259</v>
      </c>
      <c r="C437" s="265" t="s">
        <v>15260</v>
      </c>
      <c r="D437" s="265"/>
      <c r="E437" s="183"/>
      <c r="F437" s="265" t="s">
        <v>15261</v>
      </c>
      <c r="G437" s="183"/>
      <c r="H437" s="270">
        <v>3186000</v>
      </c>
      <c r="I437" s="270"/>
      <c r="J437" s="265"/>
      <c r="K437" s="265" t="s">
        <v>15002</v>
      </c>
      <c r="L437" s="212" t="s">
        <v>819</v>
      </c>
    </row>
    <row r="438" spans="2:12" ht="28.5">
      <c r="B438" s="269" t="s">
        <v>15259</v>
      </c>
      <c r="C438" s="265" t="s">
        <v>15262</v>
      </c>
      <c r="D438" s="265"/>
      <c r="E438" s="183"/>
      <c r="F438" s="265" t="s">
        <v>15263</v>
      </c>
      <c r="G438" s="183"/>
      <c r="H438" s="270">
        <v>36285000</v>
      </c>
      <c r="I438" s="270"/>
      <c r="J438" s="265"/>
      <c r="K438" s="265" t="s">
        <v>15002</v>
      </c>
      <c r="L438" s="212" t="s">
        <v>819</v>
      </c>
    </row>
    <row r="439" spans="2:12" ht="42.75">
      <c r="B439" s="271" t="s">
        <v>15264</v>
      </c>
      <c r="C439" s="265" t="s">
        <v>15265</v>
      </c>
      <c r="D439" s="265"/>
      <c r="E439" s="183"/>
      <c r="F439" s="265" t="s">
        <v>15253</v>
      </c>
      <c r="G439" s="183"/>
      <c r="H439" s="270">
        <v>5581400</v>
      </c>
      <c r="I439" s="270"/>
      <c r="J439" s="265"/>
      <c r="K439" s="265" t="s">
        <v>15002</v>
      </c>
      <c r="L439" s="212" t="s">
        <v>819</v>
      </c>
    </row>
    <row r="440" spans="2:12" ht="57">
      <c r="B440" s="271" t="s">
        <v>15266</v>
      </c>
      <c r="C440" s="265" t="s">
        <v>15267</v>
      </c>
      <c r="D440" s="265"/>
      <c r="E440" s="183"/>
      <c r="F440" s="265" t="s">
        <v>15268</v>
      </c>
      <c r="G440" s="183"/>
      <c r="H440" s="270">
        <v>237489770</v>
      </c>
      <c r="I440" s="270"/>
      <c r="J440" s="265"/>
      <c r="K440" s="265" t="s">
        <v>15002</v>
      </c>
      <c r="L440" s="212" t="s">
        <v>819</v>
      </c>
    </row>
    <row r="441" spans="2:12" ht="28.5">
      <c r="B441" s="269" t="s">
        <v>15269</v>
      </c>
      <c r="C441" s="265" t="s">
        <v>15270</v>
      </c>
      <c r="D441" s="265"/>
      <c r="E441" s="183"/>
      <c r="F441" s="265" t="s">
        <v>14408</v>
      </c>
      <c r="G441" s="183"/>
      <c r="H441" s="270">
        <v>885000</v>
      </c>
      <c r="I441" s="270"/>
      <c r="J441" s="265"/>
      <c r="K441" s="265" t="s">
        <v>15002</v>
      </c>
      <c r="L441" s="212" t="s">
        <v>819</v>
      </c>
    </row>
    <row r="442" spans="2:12" ht="28.5">
      <c r="B442" s="269" t="s">
        <v>15271</v>
      </c>
      <c r="C442" s="265" t="s">
        <v>15272</v>
      </c>
      <c r="D442" s="265"/>
      <c r="E442" s="183"/>
      <c r="F442" s="265" t="s">
        <v>14414</v>
      </c>
      <c r="G442" s="183"/>
      <c r="H442" s="270">
        <v>177465202</v>
      </c>
      <c r="I442" s="270"/>
      <c r="J442" s="265"/>
      <c r="K442" s="265" t="s">
        <v>15002</v>
      </c>
      <c r="L442" s="212" t="s">
        <v>819</v>
      </c>
    </row>
    <row r="443" spans="2:12" ht="42.75">
      <c r="B443" s="271" t="s">
        <v>15273</v>
      </c>
      <c r="C443" s="265" t="s">
        <v>15274</v>
      </c>
      <c r="D443" s="265"/>
      <c r="E443" s="183"/>
      <c r="F443" s="265" t="s">
        <v>14432</v>
      </c>
      <c r="G443" s="183"/>
      <c r="H443" s="270">
        <v>353293006</v>
      </c>
      <c r="I443" s="270"/>
      <c r="J443" s="265"/>
      <c r="K443" s="265" t="s">
        <v>15002</v>
      </c>
      <c r="L443" s="212" t="s">
        <v>819</v>
      </c>
    </row>
    <row r="444" spans="2:12" ht="28.5">
      <c r="B444" s="271" t="s">
        <v>15275</v>
      </c>
      <c r="C444" s="265" t="s">
        <v>15124</v>
      </c>
      <c r="D444" s="265"/>
      <c r="E444" s="183"/>
      <c r="F444" s="265" t="s">
        <v>14414</v>
      </c>
      <c r="G444" s="183"/>
      <c r="H444" s="270">
        <v>14490400</v>
      </c>
      <c r="I444" s="270"/>
      <c r="J444" s="265"/>
      <c r="K444" s="265" t="s">
        <v>15002</v>
      </c>
      <c r="L444" s="212" t="s">
        <v>819</v>
      </c>
    </row>
    <row r="445" spans="2:12" ht="57">
      <c r="B445" s="271" t="s">
        <v>15276</v>
      </c>
      <c r="C445" s="265" t="s">
        <v>15277</v>
      </c>
      <c r="D445" s="265"/>
      <c r="E445" s="183"/>
      <c r="F445" s="265" t="s">
        <v>15255</v>
      </c>
      <c r="G445" s="183"/>
      <c r="H445" s="270">
        <v>37338386</v>
      </c>
      <c r="I445" s="270"/>
      <c r="J445" s="265"/>
      <c r="K445" s="265" t="s">
        <v>15002</v>
      </c>
      <c r="L445" s="212" t="s">
        <v>819</v>
      </c>
    </row>
    <row r="446" spans="2:12" ht="28.5">
      <c r="B446" s="269" t="s">
        <v>502</v>
      </c>
      <c r="C446" s="265" t="s">
        <v>15278</v>
      </c>
      <c r="D446" s="265"/>
      <c r="E446" s="183"/>
      <c r="F446" s="265" t="s">
        <v>15279</v>
      </c>
      <c r="G446" s="183"/>
      <c r="H446" s="270">
        <v>78000</v>
      </c>
      <c r="I446" s="270"/>
      <c r="J446" s="265"/>
      <c r="K446" s="265" t="s">
        <v>15002</v>
      </c>
      <c r="L446" s="212" t="s">
        <v>819</v>
      </c>
    </row>
    <row r="447" spans="2:12" ht="28.5">
      <c r="B447" s="269" t="s">
        <v>15280</v>
      </c>
      <c r="C447" s="265" t="s">
        <v>15281</v>
      </c>
      <c r="D447" s="265"/>
      <c r="E447" s="183"/>
      <c r="F447" s="265" t="s">
        <v>14414</v>
      </c>
      <c r="G447" s="183"/>
      <c r="H447" s="270">
        <v>110878092</v>
      </c>
      <c r="I447" s="270"/>
      <c r="J447" s="265"/>
      <c r="K447" s="265" t="s">
        <v>15002</v>
      </c>
      <c r="L447" s="212" t="s">
        <v>819</v>
      </c>
    </row>
    <row r="448" spans="2:12" ht="28.5">
      <c r="B448" s="269" t="s">
        <v>15282</v>
      </c>
      <c r="C448" s="265" t="s">
        <v>15283</v>
      </c>
      <c r="D448" s="265"/>
      <c r="E448" s="183"/>
      <c r="F448" s="265" t="s">
        <v>14397</v>
      </c>
      <c r="G448" s="183"/>
      <c r="H448" s="270">
        <v>91495076</v>
      </c>
      <c r="I448" s="270"/>
      <c r="J448" s="265"/>
      <c r="K448" s="265" t="s">
        <v>15002</v>
      </c>
      <c r="L448" s="212" t="s">
        <v>819</v>
      </c>
    </row>
    <row r="449" spans="2:12" ht="28.5">
      <c r="B449" s="269" t="s">
        <v>531</v>
      </c>
      <c r="C449" s="265" t="s">
        <v>15284</v>
      </c>
      <c r="D449" s="265"/>
      <c r="E449" s="183"/>
      <c r="F449" s="265" t="s">
        <v>14434</v>
      </c>
      <c r="G449" s="183"/>
      <c r="H449" s="270">
        <v>57719700</v>
      </c>
      <c r="I449" s="270"/>
      <c r="J449" s="265"/>
      <c r="K449" s="265" t="s">
        <v>15002</v>
      </c>
      <c r="L449" s="212" t="s">
        <v>819</v>
      </c>
    </row>
    <row r="450" spans="2:12" ht="85.5">
      <c r="B450" s="269" t="s">
        <v>15285</v>
      </c>
      <c r="C450" s="265" t="s">
        <v>15286</v>
      </c>
      <c r="D450" s="265"/>
      <c r="E450" s="183"/>
      <c r="F450" s="265" t="s">
        <v>15287</v>
      </c>
      <c r="G450" s="183"/>
      <c r="H450" s="270">
        <v>9440000</v>
      </c>
      <c r="I450" s="270"/>
      <c r="J450" s="265"/>
      <c r="K450" s="265" t="s">
        <v>15002</v>
      </c>
      <c r="L450" s="212" t="s">
        <v>819</v>
      </c>
    </row>
    <row r="451" spans="2:12" ht="28.5">
      <c r="B451" s="269" t="s">
        <v>15288</v>
      </c>
      <c r="C451" s="265" t="s">
        <v>15289</v>
      </c>
      <c r="D451" s="265"/>
      <c r="E451" s="183"/>
      <c r="F451" s="265" t="s">
        <v>15233</v>
      </c>
      <c r="G451" s="183"/>
      <c r="H451" s="270">
        <v>54904928</v>
      </c>
      <c r="I451" s="270"/>
      <c r="J451" s="265"/>
      <c r="K451" s="265" t="s">
        <v>15002</v>
      </c>
      <c r="L451" s="212" t="s">
        <v>819</v>
      </c>
    </row>
    <row r="452" spans="2:12" ht="28.5">
      <c r="B452" s="271" t="s">
        <v>15290</v>
      </c>
      <c r="C452" s="265" t="s">
        <v>15291</v>
      </c>
      <c r="D452" s="265"/>
      <c r="E452" s="183"/>
      <c r="F452" s="265" t="s">
        <v>14414</v>
      </c>
      <c r="G452" s="183"/>
      <c r="H452" s="270">
        <v>2350100</v>
      </c>
      <c r="I452" s="270"/>
      <c r="J452" s="265"/>
      <c r="K452" s="265" t="s">
        <v>15002</v>
      </c>
      <c r="L452" s="212" t="s">
        <v>819</v>
      </c>
    </row>
    <row r="453" spans="2:12" ht="42.75">
      <c r="B453" s="269" t="s">
        <v>15292</v>
      </c>
      <c r="C453" s="265" t="s">
        <v>15293</v>
      </c>
      <c r="D453" s="265"/>
      <c r="E453" s="183"/>
      <c r="F453" s="265" t="s">
        <v>14414</v>
      </c>
      <c r="G453" s="183"/>
      <c r="H453" s="270">
        <v>6612000</v>
      </c>
      <c r="I453" s="270"/>
      <c r="J453" s="265"/>
      <c r="K453" s="265" t="s">
        <v>15002</v>
      </c>
      <c r="L453" s="212" t="s">
        <v>819</v>
      </c>
    </row>
    <row r="454" spans="2:12" ht="71.25">
      <c r="B454" s="271" t="s">
        <v>15294</v>
      </c>
      <c r="C454" s="265" t="s">
        <v>15295</v>
      </c>
      <c r="D454" s="265"/>
      <c r="E454" s="183"/>
      <c r="F454" s="265" t="s">
        <v>14416</v>
      </c>
      <c r="G454" s="183"/>
      <c r="H454" s="270">
        <v>4406120</v>
      </c>
      <c r="I454" s="270"/>
      <c r="J454" s="265"/>
      <c r="K454" s="265" t="s">
        <v>15002</v>
      </c>
      <c r="L454" s="212" t="s">
        <v>819</v>
      </c>
    </row>
    <row r="455" spans="2:12" ht="28.5">
      <c r="B455" s="269" t="s">
        <v>15296</v>
      </c>
      <c r="C455" s="265" t="s">
        <v>15297</v>
      </c>
      <c r="D455" s="265"/>
      <c r="E455" s="183"/>
      <c r="F455" s="265" t="s">
        <v>14408</v>
      </c>
      <c r="G455" s="183"/>
      <c r="H455" s="270">
        <v>601800</v>
      </c>
      <c r="I455" s="270"/>
      <c r="J455" s="265"/>
      <c r="K455" s="265" t="s">
        <v>15002</v>
      </c>
      <c r="L455" s="212" t="s">
        <v>819</v>
      </c>
    </row>
    <row r="456" spans="2:12" ht="57">
      <c r="B456" s="271" t="s">
        <v>15298</v>
      </c>
      <c r="C456" s="265" t="s">
        <v>15299</v>
      </c>
      <c r="D456" s="265"/>
      <c r="E456" s="183"/>
      <c r="F456" s="265" t="s">
        <v>14399</v>
      </c>
      <c r="G456" s="183"/>
      <c r="H456" s="270">
        <v>3440000</v>
      </c>
      <c r="I456" s="270"/>
      <c r="J456" s="265"/>
      <c r="K456" s="265" t="s">
        <v>15002</v>
      </c>
      <c r="L456" s="212" t="s">
        <v>819</v>
      </c>
    </row>
    <row r="457" spans="2:12" ht="28.5">
      <c r="B457" s="269" t="s">
        <v>15300</v>
      </c>
      <c r="C457" s="265" t="s">
        <v>15301</v>
      </c>
      <c r="D457" s="265"/>
      <c r="E457" s="183"/>
      <c r="F457" s="265" t="s">
        <v>15302</v>
      </c>
      <c r="G457" s="183"/>
      <c r="H457" s="270">
        <v>21240000</v>
      </c>
      <c r="I457" s="270"/>
      <c r="J457" s="265"/>
      <c r="K457" s="265" t="s">
        <v>15002</v>
      </c>
      <c r="L457" s="212" t="s">
        <v>819</v>
      </c>
    </row>
    <row r="458" spans="2:12" ht="57">
      <c r="B458" s="271" t="s">
        <v>15303</v>
      </c>
      <c r="C458" s="265" t="s">
        <v>15304</v>
      </c>
      <c r="D458" s="265"/>
      <c r="E458" s="183"/>
      <c r="F458" s="265" t="s">
        <v>14428</v>
      </c>
      <c r="G458" s="183"/>
      <c r="H458" s="270">
        <v>5503750</v>
      </c>
      <c r="I458" s="270"/>
      <c r="J458" s="265"/>
      <c r="K458" s="265" t="s">
        <v>15002</v>
      </c>
      <c r="L458" s="212" t="s">
        <v>819</v>
      </c>
    </row>
    <row r="459" spans="2:12" ht="57">
      <c r="B459" s="271" t="s">
        <v>15305</v>
      </c>
      <c r="C459" s="265" t="s">
        <v>15306</v>
      </c>
      <c r="D459" s="265"/>
      <c r="E459" s="183"/>
      <c r="F459" s="265" t="s">
        <v>15307</v>
      </c>
      <c r="G459" s="183"/>
      <c r="H459" s="270">
        <v>1097400</v>
      </c>
      <c r="I459" s="270"/>
      <c r="J459" s="265"/>
      <c r="K459" s="265" t="s">
        <v>15002</v>
      </c>
      <c r="L459" s="212" t="s">
        <v>819</v>
      </c>
    </row>
    <row r="460" spans="2:12" ht="42.75">
      <c r="B460" s="271" t="s">
        <v>15308</v>
      </c>
      <c r="C460" s="265" t="s">
        <v>15309</v>
      </c>
      <c r="D460" s="265"/>
      <c r="E460" s="183"/>
      <c r="F460" s="265" t="s">
        <v>14404</v>
      </c>
      <c r="G460" s="183"/>
      <c r="H460" s="270">
        <v>32355600</v>
      </c>
      <c r="I460" s="270"/>
      <c r="J460" s="265"/>
      <c r="K460" s="265" t="s">
        <v>15002</v>
      </c>
      <c r="L460" s="212" t="s">
        <v>819</v>
      </c>
    </row>
    <row r="461" spans="2:12" ht="57">
      <c r="B461" s="269" t="s">
        <v>15310</v>
      </c>
      <c r="C461" s="265" t="s">
        <v>15311</v>
      </c>
      <c r="D461" s="265"/>
      <c r="E461" s="183"/>
      <c r="F461" s="265" t="s">
        <v>15268</v>
      </c>
      <c r="G461" s="183"/>
      <c r="H461" s="270">
        <v>22420000</v>
      </c>
      <c r="I461" s="270"/>
      <c r="J461" s="265"/>
      <c r="K461" s="265" t="s">
        <v>15002</v>
      </c>
      <c r="L461" s="212" t="s">
        <v>819</v>
      </c>
    </row>
    <row r="462" spans="2:12" ht="28.5">
      <c r="B462" s="269" t="s">
        <v>15312</v>
      </c>
      <c r="C462" s="265" t="s">
        <v>15313</v>
      </c>
      <c r="D462" s="265"/>
      <c r="E462" s="183"/>
      <c r="F462" s="265" t="s">
        <v>14397</v>
      </c>
      <c r="G462" s="183"/>
      <c r="H462" s="270">
        <v>20569574</v>
      </c>
      <c r="I462" s="270"/>
      <c r="J462" s="265"/>
      <c r="K462" s="265" t="s">
        <v>15002</v>
      </c>
      <c r="L462" s="212" t="s">
        <v>819</v>
      </c>
    </row>
    <row r="463" spans="2:12" ht="28.5">
      <c r="B463" s="269" t="s">
        <v>15314</v>
      </c>
      <c r="C463" s="265" t="s">
        <v>15315</v>
      </c>
      <c r="D463" s="265"/>
      <c r="E463" s="183"/>
      <c r="F463" s="265" t="s">
        <v>14397</v>
      </c>
      <c r="G463" s="183"/>
      <c r="H463" s="270">
        <v>91653086</v>
      </c>
      <c r="I463" s="270"/>
      <c r="J463" s="265"/>
      <c r="K463" s="265" t="s">
        <v>15002</v>
      </c>
      <c r="L463" s="212" t="s">
        <v>819</v>
      </c>
    </row>
    <row r="464" spans="2:12" ht="28.5">
      <c r="B464" s="269" t="s">
        <v>15316</v>
      </c>
      <c r="C464" s="265" t="s">
        <v>15317</v>
      </c>
      <c r="D464" s="265"/>
      <c r="E464" s="183"/>
      <c r="F464" s="265" t="s">
        <v>15318</v>
      </c>
      <c r="G464" s="183"/>
      <c r="H464" s="270">
        <v>112317120</v>
      </c>
      <c r="I464" s="270"/>
      <c r="J464" s="265"/>
      <c r="K464" s="265" t="s">
        <v>15002</v>
      </c>
      <c r="L464" s="212" t="s">
        <v>819</v>
      </c>
    </row>
    <row r="465" spans="2:12" ht="71.25">
      <c r="B465" s="271" t="s">
        <v>15319</v>
      </c>
      <c r="C465" s="265" t="s">
        <v>15320</v>
      </c>
      <c r="D465" s="265"/>
      <c r="E465" s="183"/>
      <c r="F465" s="265" t="s">
        <v>14416</v>
      </c>
      <c r="G465" s="183"/>
      <c r="H465" s="270">
        <v>15045000</v>
      </c>
      <c r="I465" s="270"/>
      <c r="J465" s="265"/>
      <c r="K465" s="265" t="s">
        <v>15002</v>
      </c>
      <c r="L465" s="212" t="s">
        <v>819</v>
      </c>
    </row>
    <row r="466" spans="2:12" ht="28.5">
      <c r="B466" s="271" t="s">
        <v>641</v>
      </c>
      <c r="C466" s="265" t="s">
        <v>642</v>
      </c>
      <c r="D466" s="265" t="s">
        <v>697</v>
      </c>
      <c r="E466" s="183" t="s">
        <v>15321</v>
      </c>
      <c r="F466" s="265" t="s">
        <v>15322</v>
      </c>
      <c r="G466" s="183"/>
      <c r="H466" s="270">
        <v>95703000</v>
      </c>
      <c r="I466" s="270">
        <v>95703000</v>
      </c>
      <c r="J466" s="265" t="s">
        <v>964</v>
      </c>
      <c r="K466" s="265" t="s">
        <v>15002</v>
      </c>
      <c r="L466" s="212" t="s">
        <v>55</v>
      </c>
    </row>
    <row r="467" spans="2:12" ht="42.75">
      <c r="B467" s="271" t="s">
        <v>15155</v>
      </c>
      <c r="C467" s="265" t="s">
        <v>15323</v>
      </c>
      <c r="D467" s="265" t="s">
        <v>694</v>
      </c>
      <c r="E467" s="183" t="s">
        <v>15324</v>
      </c>
      <c r="F467" s="265" t="s">
        <v>15325</v>
      </c>
      <c r="G467" s="183"/>
      <c r="H467" s="270">
        <v>49132828</v>
      </c>
      <c r="I467" s="270">
        <v>49132828</v>
      </c>
      <c r="J467" s="265" t="s">
        <v>1229</v>
      </c>
      <c r="K467" s="265" t="s">
        <v>15002</v>
      </c>
      <c r="L467" s="212" t="s">
        <v>55</v>
      </c>
    </row>
    <row r="468" spans="2:12" ht="57">
      <c r="B468" s="271" t="s">
        <v>601</v>
      </c>
      <c r="C468" s="265" t="s">
        <v>602</v>
      </c>
      <c r="D468" s="265" t="s">
        <v>697</v>
      </c>
      <c r="E468" s="183" t="s">
        <v>15326</v>
      </c>
      <c r="F468" s="265" t="s">
        <v>15327</v>
      </c>
      <c r="G468" s="183"/>
      <c r="H468" s="270">
        <v>32200330</v>
      </c>
      <c r="I468" s="270">
        <v>32200330</v>
      </c>
      <c r="J468" s="265" t="s">
        <v>964</v>
      </c>
      <c r="K468" s="265" t="s">
        <v>15002</v>
      </c>
      <c r="L468" s="212" t="s">
        <v>55</v>
      </c>
    </row>
    <row r="469" spans="2:12" ht="28.5">
      <c r="B469" s="271" t="s">
        <v>15085</v>
      </c>
      <c r="C469" s="265" t="s">
        <v>15328</v>
      </c>
      <c r="D469" s="265" t="s">
        <v>694</v>
      </c>
      <c r="E469" s="273" t="s">
        <v>15329</v>
      </c>
      <c r="F469" s="265"/>
      <c r="G469" s="183">
        <v>7</v>
      </c>
      <c r="H469" s="270">
        <v>27511349</v>
      </c>
      <c r="I469" s="213">
        <v>27511349</v>
      </c>
      <c r="J469" s="267" t="s">
        <v>14451</v>
      </c>
      <c r="K469" s="265" t="s">
        <v>15002</v>
      </c>
      <c r="L469" s="212" t="s">
        <v>57</v>
      </c>
    </row>
    <row r="470" spans="2:12" ht="28.5">
      <c r="B470" s="271" t="s">
        <v>15330</v>
      </c>
      <c r="C470" s="265" t="s">
        <v>15331</v>
      </c>
      <c r="D470" s="265" t="s">
        <v>697</v>
      </c>
      <c r="E470" s="183" t="s">
        <v>15332</v>
      </c>
      <c r="F470" s="265"/>
      <c r="G470" s="183">
        <v>10</v>
      </c>
      <c r="H470" s="270">
        <v>70640701</v>
      </c>
      <c r="I470" s="213">
        <v>70640701</v>
      </c>
      <c r="J470" s="267" t="s">
        <v>14451</v>
      </c>
      <c r="K470" s="265" t="s">
        <v>15002</v>
      </c>
      <c r="L470" s="212" t="s">
        <v>57</v>
      </c>
    </row>
    <row r="471" spans="2:12" ht="28.5">
      <c r="B471" s="271" t="s">
        <v>15333</v>
      </c>
      <c r="C471" s="265" t="s">
        <v>15334</v>
      </c>
      <c r="D471" s="265" t="s">
        <v>697</v>
      </c>
      <c r="E471" s="273" t="s">
        <v>15335</v>
      </c>
      <c r="F471" s="265"/>
      <c r="G471" s="183">
        <v>15</v>
      </c>
      <c r="H471" s="270">
        <v>28656890</v>
      </c>
      <c r="I471" s="213">
        <v>28656890</v>
      </c>
      <c r="J471" s="267" t="s">
        <v>14451</v>
      </c>
      <c r="K471" s="265" t="s">
        <v>15002</v>
      </c>
      <c r="L471" s="212" t="s">
        <v>57</v>
      </c>
    </row>
    <row r="472" spans="2:12" ht="28.5">
      <c r="B472" s="271" t="s">
        <v>15336</v>
      </c>
      <c r="C472" s="265" t="s">
        <v>15337</v>
      </c>
      <c r="D472" s="265" t="s">
        <v>694</v>
      </c>
      <c r="E472" s="183" t="s">
        <v>15338</v>
      </c>
      <c r="F472" s="265"/>
      <c r="G472" s="183">
        <v>3</v>
      </c>
      <c r="H472" s="270">
        <v>26375000</v>
      </c>
      <c r="I472" s="213">
        <v>26375000</v>
      </c>
      <c r="J472" s="267" t="s">
        <v>14451</v>
      </c>
      <c r="K472" s="265" t="s">
        <v>15002</v>
      </c>
      <c r="L472" s="212" t="s">
        <v>57</v>
      </c>
    </row>
    <row r="473" spans="2:12" ht="28.5">
      <c r="B473" s="271" t="s">
        <v>15339</v>
      </c>
      <c r="C473" s="265" t="s">
        <v>15340</v>
      </c>
      <c r="D473" s="265" t="s">
        <v>697</v>
      </c>
      <c r="E473" s="183" t="s">
        <v>15341</v>
      </c>
      <c r="F473" s="265"/>
      <c r="G473" s="183">
        <v>14</v>
      </c>
      <c r="H473" s="270">
        <v>61773885</v>
      </c>
      <c r="I473" s="213">
        <v>61773885</v>
      </c>
      <c r="J473" s="267" t="s">
        <v>14451</v>
      </c>
      <c r="K473" s="265" t="s">
        <v>15002</v>
      </c>
      <c r="L473" s="212" t="s">
        <v>57</v>
      </c>
    </row>
    <row r="474" spans="2:12" ht="28.5">
      <c r="B474" s="271" t="s">
        <v>471</v>
      </c>
      <c r="C474" s="265" t="s">
        <v>15342</v>
      </c>
      <c r="D474" s="265" t="s">
        <v>697</v>
      </c>
      <c r="E474" s="273" t="s">
        <v>15343</v>
      </c>
      <c r="F474" s="265"/>
      <c r="G474" s="183">
        <v>40</v>
      </c>
      <c r="H474" s="270">
        <v>42434828</v>
      </c>
      <c r="I474" s="213">
        <v>42434828</v>
      </c>
      <c r="J474" s="267" t="s">
        <v>14451</v>
      </c>
      <c r="K474" s="265" t="s">
        <v>15002</v>
      </c>
      <c r="L474" s="212" t="s">
        <v>57</v>
      </c>
    </row>
    <row r="475" spans="2:12" ht="28.5">
      <c r="B475" s="271" t="s">
        <v>15344</v>
      </c>
      <c r="C475" s="265" t="s">
        <v>15345</v>
      </c>
      <c r="D475" s="265" t="s">
        <v>697</v>
      </c>
      <c r="E475" s="183" t="s">
        <v>15341</v>
      </c>
      <c r="F475" s="265"/>
      <c r="G475" s="183">
        <v>14</v>
      </c>
      <c r="H475" s="270">
        <v>27119960</v>
      </c>
      <c r="I475" s="213">
        <v>27119960</v>
      </c>
      <c r="J475" s="267" t="s">
        <v>14451</v>
      </c>
      <c r="K475" s="265" t="s">
        <v>15002</v>
      </c>
      <c r="L475" s="212" t="s">
        <v>57</v>
      </c>
    </row>
    <row r="476" spans="2:12" ht="42.75">
      <c r="B476" s="271" t="s">
        <v>15346</v>
      </c>
      <c r="C476" s="265" t="s">
        <v>15347</v>
      </c>
      <c r="D476" s="265" t="s">
        <v>697</v>
      </c>
      <c r="E476" s="183" t="s">
        <v>15341</v>
      </c>
      <c r="F476" s="265"/>
      <c r="G476" s="183">
        <v>9</v>
      </c>
      <c r="H476" s="270">
        <v>164020201</v>
      </c>
      <c r="I476" s="213">
        <v>164020201</v>
      </c>
      <c r="J476" s="267" t="s">
        <v>14451</v>
      </c>
      <c r="K476" s="265" t="s">
        <v>15002</v>
      </c>
      <c r="L476" s="212" t="s">
        <v>57</v>
      </c>
    </row>
    <row r="477" spans="2:12" ht="28.5">
      <c r="B477" s="271" t="s">
        <v>15348</v>
      </c>
      <c r="C477" s="265" t="s">
        <v>15349</v>
      </c>
      <c r="D477" s="265" t="s">
        <v>697</v>
      </c>
      <c r="E477" s="183" t="s">
        <v>15341</v>
      </c>
      <c r="F477" s="265"/>
      <c r="G477" s="183">
        <v>6</v>
      </c>
      <c r="H477" s="270">
        <v>37975232</v>
      </c>
      <c r="I477" s="213">
        <v>37975232</v>
      </c>
      <c r="J477" s="267" t="s">
        <v>14451</v>
      </c>
      <c r="K477" s="265" t="s">
        <v>15002</v>
      </c>
      <c r="L477" s="212" t="s">
        <v>57</v>
      </c>
    </row>
    <row r="478" spans="2:12" ht="42.75">
      <c r="B478" s="271" t="s">
        <v>15350</v>
      </c>
      <c r="C478" s="265" t="s">
        <v>15351</v>
      </c>
      <c r="D478" s="265" t="s">
        <v>694</v>
      </c>
      <c r="E478" s="183" t="s">
        <v>15341</v>
      </c>
      <c r="F478" s="265"/>
      <c r="G478" s="183">
        <v>13</v>
      </c>
      <c r="H478" s="270">
        <v>28983478</v>
      </c>
      <c r="I478" s="213">
        <v>28983478</v>
      </c>
      <c r="J478" s="267" t="s">
        <v>14451</v>
      </c>
      <c r="K478" s="265" t="s">
        <v>15002</v>
      </c>
      <c r="L478" s="212" t="s">
        <v>57</v>
      </c>
    </row>
    <row r="479" spans="2:12" ht="28.5">
      <c r="B479" s="271" t="s">
        <v>15352</v>
      </c>
      <c r="C479" s="265" t="s">
        <v>15353</v>
      </c>
      <c r="D479" s="265" t="s">
        <v>697</v>
      </c>
      <c r="E479" s="183" t="s">
        <v>15354</v>
      </c>
      <c r="F479" s="265"/>
      <c r="G479" s="183">
        <v>13</v>
      </c>
      <c r="H479" s="270">
        <v>78592500</v>
      </c>
      <c r="I479" s="213">
        <v>78592500</v>
      </c>
      <c r="J479" s="267" t="s">
        <v>14451</v>
      </c>
      <c r="K479" s="265" t="s">
        <v>15002</v>
      </c>
      <c r="L479" s="212" t="s">
        <v>57</v>
      </c>
    </row>
    <row r="480" spans="2:12" ht="28.5">
      <c r="B480" s="271" t="s">
        <v>543</v>
      </c>
      <c r="C480" s="265" t="s">
        <v>15250</v>
      </c>
      <c r="D480" s="265" t="s">
        <v>697</v>
      </c>
      <c r="E480" s="273" t="s">
        <v>15355</v>
      </c>
      <c r="F480" s="265"/>
      <c r="G480" s="183">
        <v>57</v>
      </c>
      <c r="H480" s="270">
        <v>14039999935</v>
      </c>
      <c r="I480" s="213">
        <v>14039999935</v>
      </c>
      <c r="J480" s="267" t="s">
        <v>14451</v>
      </c>
      <c r="K480" s="265" t="s">
        <v>15002</v>
      </c>
      <c r="L480" s="212" t="s">
        <v>57</v>
      </c>
    </row>
    <row r="481" spans="2:12" ht="28.5">
      <c r="B481" s="271" t="s">
        <v>15356</v>
      </c>
      <c r="C481" s="265" t="s">
        <v>15357</v>
      </c>
      <c r="D481" s="265" t="s">
        <v>694</v>
      </c>
      <c r="E481" s="183" t="s">
        <v>15358</v>
      </c>
      <c r="F481" s="265"/>
      <c r="G481" s="183">
        <v>12</v>
      </c>
      <c r="H481" s="270">
        <v>42405156</v>
      </c>
      <c r="I481" s="213">
        <v>42405156</v>
      </c>
      <c r="J481" s="267" t="s">
        <v>14451</v>
      </c>
      <c r="K481" s="265" t="s">
        <v>15002</v>
      </c>
      <c r="L481" s="212" t="s">
        <v>57</v>
      </c>
    </row>
    <row r="482" spans="2:12" ht="28.5">
      <c r="B482" s="271" t="s">
        <v>15259</v>
      </c>
      <c r="C482" s="265" t="s">
        <v>15262</v>
      </c>
      <c r="D482" s="265" t="s">
        <v>697</v>
      </c>
      <c r="E482" s="183" t="s">
        <v>15359</v>
      </c>
      <c r="F482" s="265"/>
      <c r="G482" s="183">
        <v>17</v>
      </c>
      <c r="H482" s="270">
        <v>48346486</v>
      </c>
      <c r="I482" s="213">
        <v>48346486</v>
      </c>
      <c r="J482" s="267" t="s">
        <v>14451</v>
      </c>
      <c r="K482" s="265" t="s">
        <v>15002</v>
      </c>
      <c r="L482" s="212" t="s">
        <v>57</v>
      </c>
    </row>
    <row r="483" spans="2:12" ht="42.75">
      <c r="B483" s="271" t="s">
        <v>15360</v>
      </c>
      <c r="C483" s="265" t="s">
        <v>15361</v>
      </c>
      <c r="D483" s="265" t="s">
        <v>694</v>
      </c>
      <c r="E483" s="273" t="s">
        <v>15362</v>
      </c>
      <c r="F483" s="265"/>
      <c r="G483" s="183">
        <v>7</v>
      </c>
      <c r="H483" s="270">
        <v>53829500</v>
      </c>
      <c r="I483" s="213">
        <v>53829500</v>
      </c>
      <c r="J483" s="267" t="s">
        <v>14451</v>
      </c>
      <c r="K483" s="265" t="s">
        <v>15002</v>
      </c>
      <c r="L483" s="212" t="s">
        <v>57</v>
      </c>
    </row>
    <row r="484" spans="2:12" ht="28.5">
      <c r="B484" s="271" t="s">
        <v>15363</v>
      </c>
      <c r="C484" s="265" t="s">
        <v>15364</v>
      </c>
      <c r="D484" s="265" t="s">
        <v>694</v>
      </c>
      <c r="E484" s="273" t="s">
        <v>15365</v>
      </c>
      <c r="F484" s="265"/>
      <c r="G484" s="183">
        <v>23</v>
      </c>
      <c r="H484" s="270">
        <v>768174899</v>
      </c>
      <c r="I484" s="213">
        <v>768174899</v>
      </c>
      <c r="J484" s="267" t="s">
        <v>14451</v>
      </c>
      <c r="K484" s="265" t="s">
        <v>15002</v>
      </c>
      <c r="L484" s="212" t="s">
        <v>57</v>
      </c>
    </row>
    <row r="485" spans="2:12" ht="28.5">
      <c r="B485" s="271" t="s">
        <v>15366</v>
      </c>
      <c r="C485" s="265" t="s">
        <v>15367</v>
      </c>
      <c r="D485" s="265" t="s">
        <v>697</v>
      </c>
      <c r="E485" s="273" t="s">
        <v>15368</v>
      </c>
      <c r="F485" s="265"/>
      <c r="G485" s="183">
        <v>23</v>
      </c>
      <c r="H485" s="270">
        <v>41322457</v>
      </c>
      <c r="I485" s="213">
        <v>41322457</v>
      </c>
      <c r="J485" s="267" t="s">
        <v>14451</v>
      </c>
      <c r="K485" s="265" t="s">
        <v>15002</v>
      </c>
      <c r="L485" s="212" t="s">
        <v>57</v>
      </c>
    </row>
    <row r="486" spans="2:12" ht="28.5">
      <c r="B486" s="271" t="s">
        <v>666</v>
      </c>
      <c r="C486" s="265" t="s">
        <v>15274</v>
      </c>
      <c r="D486" s="265" t="s">
        <v>694</v>
      </c>
      <c r="E486" s="273" t="s">
        <v>15369</v>
      </c>
      <c r="F486" s="265"/>
      <c r="G486" s="183">
        <v>11</v>
      </c>
      <c r="H486" s="270">
        <v>61228420</v>
      </c>
      <c r="I486" s="213">
        <v>61228420</v>
      </c>
      <c r="J486" s="267" t="s">
        <v>14451</v>
      </c>
      <c r="K486" s="265" t="s">
        <v>15002</v>
      </c>
      <c r="L486" s="212" t="s">
        <v>57</v>
      </c>
    </row>
    <row r="487" spans="2:12" ht="28.5">
      <c r="B487" s="271" t="s">
        <v>15370</v>
      </c>
      <c r="C487" s="265" t="s">
        <v>15371</v>
      </c>
      <c r="D487" s="265" t="s">
        <v>697</v>
      </c>
      <c r="E487" s="183" t="s">
        <v>15341</v>
      </c>
      <c r="F487" s="265"/>
      <c r="G487" s="183">
        <v>5</v>
      </c>
      <c r="H487" s="270">
        <v>80818200</v>
      </c>
      <c r="I487" s="213">
        <v>80818200</v>
      </c>
      <c r="J487" s="267" t="s">
        <v>14451</v>
      </c>
      <c r="K487" s="265" t="s">
        <v>15002</v>
      </c>
      <c r="L487" s="212" t="s">
        <v>57</v>
      </c>
    </row>
    <row r="488" spans="2:12" ht="28.5">
      <c r="B488" s="271" t="s">
        <v>15372</v>
      </c>
      <c r="C488" s="265" t="s">
        <v>15373</v>
      </c>
      <c r="D488" s="265" t="s">
        <v>694</v>
      </c>
      <c r="E488" s="273" t="s">
        <v>15374</v>
      </c>
      <c r="F488" s="265"/>
      <c r="G488" s="183">
        <v>11</v>
      </c>
      <c r="H488" s="270">
        <v>25161405</v>
      </c>
      <c r="I488" s="213">
        <v>25161405</v>
      </c>
      <c r="J488" s="267" t="s">
        <v>14451</v>
      </c>
      <c r="K488" s="265" t="s">
        <v>15002</v>
      </c>
      <c r="L488" s="212" t="s">
        <v>57</v>
      </c>
    </row>
    <row r="489" spans="2:12" ht="28.5">
      <c r="B489" s="271" t="s">
        <v>15375</v>
      </c>
      <c r="C489" s="265" t="s">
        <v>15376</v>
      </c>
      <c r="D489" s="265" t="s">
        <v>697</v>
      </c>
      <c r="E489" s="273" t="s">
        <v>15377</v>
      </c>
      <c r="F489" s="265"/>
      <c r="G489" s="183">
        <v>6</v>
      </c>
      <c r="H489" s="270">
        <v>58042352</v>
      </c>
      <c r="I489" s="213">
        <v>58042352</v>
      </c>
      <c r="J489" s="267" t="s">
        <v>14451</v>
      </c>
      <c r="K489" s="265" t="s">
        <v>15002</v>
      </c>
      <c r="L489" s="212" t="s">
        <v>57</v>
      </c>
    </row>
    <row r="490" spans="2:12" ht="28.5">
      <c r="B490" s="271" t="s">
        <v>15378</v>
      </c>
      <c r="C490" s="265" t="s">
        <v>15379</v>
      </c>
      <c r="D490" s="265" t="s">
        <v>694</v>
      </c>
      <c r="E490" s="273" t="s">
        <v>15380</v>
      </c>
      <c r="F490" s="265"/>
      <c r="G490" s="183">
        <v>12</v>
      </c>
      <c r="H490" s="270">
        <v>39901327</v>
      </c>
      <c r="I490" s="213">
        <v>39901327</v>
      </c>
      <c r="J490" s="267" t="s">
        <v>14451</v>
      </c>
      <c r="K490" s="265" t="s">
        <v>15002</v>
      </c>
      <c r="L490" s="212" t="s">
        <v>57</v>
      </c>
    </row>
    <row r="491" spans="2:12" ht="28.5">
      <c r="B491" s="271" t="s">
        <v>15381</v>
      </c>
      <c r="C491" s="265" t="s">
        <v>15382</v>
      </c>
      <c r="D491" s="265" t="s">
        <v>694</v>
      </c>
      <c r="E491" s="273" t="s">
        <v>15383</v>
      </c>
      <c r="F491" s="265"/>
      <c r="G491" s="183">
        <v>2</v>
      </c>
      <c r="H491" s="270">
        <v>50486749</v>
      </c>
      <c r="I491" s="213">
        <v>50486749</v>
      </c>
      <c r="J491" s="267" t="s">
        <v>14451</v>
      </c>
      <c r="K491" s="265" t="s">
        <v>15002</v>
      </c>
      <c r="L491" s="212" t="s">
        <v>57</v>
      </c>
    </row>
    <row r="492" spans="2:12" ht="28.5">
      <c r="B492" s="271" t="s">
        <v>15384</v>
      </c>
      <c r="C492" s="265" t="s">
        <v>15385</v>
      </c>
      <c r="D492" s="265" t="s">
        <v>697</v>
      </c>
      <c r="E492" s="183" t="s">
        <v>15341</v>
      </c>
      <c r="F492" s="265"/>
      <c r="G492" s="183">
        <v>12</v>
      </c>
      <c r="H492" s="270">
        <v>93129975</v>
      </c>
      <c r="I492" s="213">
        <v>93129975</v>
      </c>
      <c r="J492" s="267" t="s">
        <v>14451</v>
      </c>
      <c r="K492" s="265" t="s">
        <v>15002</v>
      </c>
      <c r="L492" s="212" t="s">
        <v>57</v>
      </c>
    </row>
    <row r="493" spans="2:12" ht="28.5">
      <c r="B493" s="271" t="s">
        <v>15386</v>
      </c>
      <c r="C493" s="265" t="s">
        <v>15387</v>
      </c>
      <c r="D493" s="265" t="s">
        <v>694</v>
      </c>
      <c r="E493" s="183" t="s">
        <v>15388</v>
      </c>
      <c r="F493" s="265"/>
      <c r="G493" s="183">
        <v>15</v>
      </c>
      <c r="H493" s="270">
        <v>187543750</v>
      </c>
      <c r="I493" s="213">
        <v>187543750</v>
      </c>
      <c r="J493" s="267" t="s">
        <v>14451</v>
      </c>
      <c r="K493" s="265" t="s">
        <v>15002</v>
      </c>
      <c r="L493" s="212" t="s">
        <v>57</v>
      </c>
    </row>
    <row r="494" spans="2:12" ht="28.5">
      <c r="B494" s="271" t="s">
        <v>15389</v>
      </c>
      <c r="C494" s="265" t="s">
        <v>15390</v>
      </c>
      <c r="D494" s="265" t="s">
        <v>694</v>
      </c>
      <c r="E494" s="273" t="s">
        <v>15391</v>
      </c>
      <c r="F494" s="265"/>
      <c r="G494" s="183">
        <v>27</v>
      </c>
      <c r="H494" s="270">
        <v>90633789</v>
      </c>
      <c r="I494" s="213">
        <v>90633789</v>
      </c>
      <c r="J494" s="267" t="s">
        <v>14451</v>
      </c>
      <c r="K494" s="265" t="s">
        <v>15002</v>
      </c>
      <c r="L494" s="212" t="s">
        <v>57</v>
      </c>
    </row>
    <row r="495" spans="2:12" ht="28.5">
      <c r="B495" s="271" t="s">
        <v>15392</v>
      </c>
      <c r="C495" s="265" t="s">
        <v>15393</v>
      </c>
      <c r="D495" s="265" t="s">
        <v>697</v>
      </c>
      <c r="E495" s="183" t="s">
        <v>15394</v>
      </c>
      <c r="F495" s="265"/>
      <c r="G495" s="183">
        <v>19</v>
      </c>
      <c r="H495" s="270">
        <v>143430295</v>
      </c>
      <c r="I495" s="213">
        <v>143430295</v>
      </c>
      <c r="J495" s="267" t="s">
        <v>14451</v>
      </c>
      <c r="K495" s="265" t="s">
        <v>15002</v>
      </c>
      <c r="L495" s="212" t="s">
        <v>57</v>
      </c>
    </row>
    <row r="496" spans="2:12" ht="28.5">
      <c r="B496" s="271" t="s">
        <v>15395</v>
      </c>
      <c r="C496" s="265" t="s">
        <v>15396</v>
      </c>
      <c r="D496" s="265" t="s">
        <v>697</v>
      </c>
      <c r="E496" s="183" t="s">
        <v>15341</v>
      </c>
      <c r="F496" s="265"/>
      <c r="G496" s="183">
        <v>12</v>
      </c>
      <c r="H496" s="270">
        <v>38950677</v>
      </c>
      <c r="I496" s="213">
        <v>38950677</v>
      </c>
      <c r="J496" s="267" t="s">
        <v>14451</v>
      </c>
      <c r="K496" s="265" t="s">
        <v>15002</v>
      </c>
      <c r="L496" s="212" t="s">
        <v>57</v>
      </c>
    </row>
    <row r="497" spans="2:12" ht="42.75">
      <c r="B497" s="271" t="s">
        <v>490</v>
      </c>
      <c r="C497" s="265" t="s">
        <v>15397</v>
      </c>
      <c r="D497" s="265" t="s">
        <v>697</v>
      </c>
      <c r="E497" s="273" t="s">
        <v>15398</v>
      </c>
      <c r="F497" s="265"/>
      <c r="G497" s="183">
        <v>12</v>
      </c>
      <c r="H497" s="270">
        <v>230776320</v>
      </c>
      <c r="I497" s="213">
        <v>230776320</v>
      </c>
      <c r="J497" s="267" t="s">
        <v>14451</v>
      </c>
      <c r="K497" s="265" t="s">
        <v>15002</v>
      </c>
      <c r="L497" s="212" t="s">
        <v>57</v>
      </c>
    </row>
    <row r="498" spans="2:12" ht="28.5">
      <c r="B498" s="271" t="s">
        <v>482</v>
      </c>
      <c r="C498" s="265" t="s">
        <v>15399</v>
      </c>
      <c r="D498" s="265" t="s">
        <v>694</v>
      </c>
      <c r="E498" s="273" t="s">
        <v>15400</v>
      </c>
      <c r="F498" s="265"/>
      <c r="G498" s="183">
        <v>14</v>
      </c>
      <c r="H498" s="270">
        <v>40716379</v>
      </c>
      <c r="I498" s="213">
        <v>40716379</v>
      </c>
      <c r="J498" s="267" t="s">
        <v>14451</v>
      </c>
      <c r="K498" s="265" t="s">
        <v>15002</v>
      </c>
      <c r="L498" s="212" t="s">
        <v>57</v>
      </c>
    </row>
    <row r="499" spans="2:12" ht="42.75">
      <c r="B499" s="271" t="s">
        <v>15401</v>
      </c>
      <c r="C499" s="265" t="s">
        <v>15402</v>
      </c>
      <c r="D499" s="265" t="s">
        <v>694</v>
      </c>
      <c r="E499" s="183" t="s">
        <v>15403</v>
      </c>
      <c r="F499" s="265"/>
      <c r="G499" s="183">
        <v>21</v>
      </c>
      <c r="H499" s="270">
        <v>3442928445</v>
      </c>
      <c r="I499" s="213">
        <v>3442928445</v>
      </c>
      <c r="J499" s="267" t="s">
        <v>14451</v>
      </c>
      <c r="K499" s="265" t="s">
        <v>15002</v>
      </c>
      <c r="L499" s="212" t="s">
        <v>57</v>
      </c>
    </row>
    <row r="500" spans="2:12" ht="42.75">
      <c r="B500" s="274" t="s">
        <v>15404</v>
      </c>
      <c r="C500" s="275" t="s">
        <v>15405</v>
      </c>
      <c r="D500" s="265" t="s">
        <v>694</v>
      </c>
      <c r="E500" s="225" t="s">
        <v>15394</v>
      </c>
      <c r="F500" s="275" t="s">
        <v>822</v>
      </c>
      <c r="G500" s="183"/>
      <c r="H500" s="270">
        <v>48905809</v>
      </c>
      <c r="I500" s="270">
        <v>48905809</v>
      </c>
      <c r="J500" s="265" t="s">
        <v>14490</v>
      </c>
      <c r="K500" s="265" t="s">
        <v>15002</v>
      </c>
      <c r="L500" s="212" t="s">
        <v>58</v>
      </c>
    </row>
    <row r="501" spans="2:12" ht="28.5">
      <c r="B501" s="276" t="s">
        <v>15406</v>
      </c>
      <c r="C501" s="275" t="s">
        <v>15407</v>
      </c>
      <c r="D501" s="265" t="s">
        <v>694</v>
      </c>
      <c r="E501" s="225" t="s">
        <v>15408</v>
      </c>
      <c r="F501" s="275" t="s">
        <v>15409</v>
      </c>
      <c r="G501" s="183"/>
      <c r="H501" s="270">
        <v>89685000</v>
      </c>
      <c r="I501" s="270">
        <v>89685000</v>
      </c>
      <c r="J501" s="265" t="s">
        <v>14490</v>
      </c>
      <c r="K501" s="265" t="s">
        <v>15002</v>
      </c>
      <c r="L501" s="212" t="s">
        <v>58</v>
      </c>
    </row>
    <row r="502" spans="2:12" ht="42.75">
      <c r="B502" s="274" t="s">
        <v>553</v>
      </c>
      <c r="C502" s="275" t="s">
        <v>554</v>
      </c>
      <c r="D502" s="265" t="s">
        <v>697</v>
      </c>
      <c r="E502" s="225" t="s">
        <v>15410</v>
      </c>
      <c r="F502" s="275" t="s">
        <v>14537</v>
      </c>
      <c r="G502" s="183"/>
      <c r="H502" s="270">
        <v>1798804351</v>
      </c>
      <c r="I502" s="270">
        <v>1798804351</v>
      </c>
      <c r="J502" s="265" t="s">
        <v>14490</v>
      </c>
      <c r="K502" s="265" t="s">
        <v>15002</v>
      </c>
      <c r="L502" s="212" t="s">
        <v>58</v>
      </c>
    </row>
    <row r="503" spans="2:12" ht="28.5">
      <c r="B503" s="276" t="s">
        <v>508</v>
      </c>
      <c r="C503" s="275" t="s">
        <v>15411</v>
      </c>
      <c r="D503" s="265" t="s">
        <v>694</v>
      </c>
      <c r="E503" s="225" t="s">
        <v>15412</v>
      </c>
      <c r="F503" s="275" t="s">
        <v>15413</v>
      </c>
      <c r="G503" s="183"/>
      <c r="H503" s="270">
        <v>289432193</v>
      </c>
      <c r="I503" s="270">
        <v>289432193</v>
      </c>
      <c r="J503" s="265" t="s">
        <v>14490</v>
      </c>
      <c r="K503" s="265" t="s">
        <v>15002</v>
      </c>
      <c r="L503" s="212" t="s">
        <v>58</v>
      </c>
    </row>
    <row r="504" spans="2:12" ht="57">
      <c r="B504" s="276" t="s">
        <v>15363</v>
      </c>
      <c r="C504" s="275" t="s">
        <v>15414</v>
      </c>
      <c r="D504" s="265" t="s">
        <v>694</v>
      </c>
      <c r="E504" s="225" t="s">
        <v>15415</v>
      </c>
      <c r="F504" s="275" t="s">
        <v>822</v>
      </c>
      <c r="G504" s="183"/>
      <c r="H504" s="270">
        <v>28899332</v>
      </c>
      <c r="I504" s="270">
        <v>28899332</v>
      </c>
      <c r="J504" s="265" t="s">
        <v>14490</v>
      </c>
      <c r="K504" s="265" t="s">
        <v>15002</v>
      </c>
      <c r="L504" s="212" t="s">
        <v>58</v>
      </c>
    </row>
    <row r="505" spans="2:12" ht="28.5">
      <c r="B505" s="274" t="s">
        <v>15416</v>
      </c>
      <c r="C505" s="275" t="s">
        <v>15417</v>
      </c>
      <c r="D505" s="265" t="s">
        <v>694</v>
      </c>
      <c r="E505" s="225" t="s">
        <v>15418</v>
      </c>
      <c r="F505" s="275" t="s">
        <v>15419</v>
      </c>
      <c r="G505" s="183"/>
      <c r="H505" s="270">
        <v>55576325</v>
      </c>
      <c r="I505" s="270">
        <v>55576325</v>
      </c>
      <c r="J505" s="265" t="s">
        <v>14490</v>
      </c>
      <c r="K505" s="265" t="s">
        <v>15002</v>
      </c>
      <c r="L505" s="212" t="s">
        <v>58</v>
      </c>
    </row>
    <row r="506" spans="2:12" ht="28.5">
      <c r="B506" s="276" t="s">
        <v>15420</v>
      </c>
      <c r="C506" s="275" t="s">
        <v>15421</v>
      </c>
      <c r="D506" s="265" t="s">
        <v>694</v>
      </c>
      <c r="E506" s="225" t="s">
        <v>15422</v>
      </c>
      <c r="F506" s="275" t="s">
        <v>822</v>
      </c>
      <c r="G506" s="183"/>
      <c r="H506" s="270">
        <v>136842350</v>
      </c>
      <c r="I506" s="270">
        <v>136842350</v>
      </c>
      <c r="J506" s="265" t="s">
        <v>14490</v>
      </c>
      <c r="K506" s="265" t="s">
        <v>15002</v>
      </c>
      <c r="L506" s="212" t="s">
        <v>58</v>
      </c>
    </row>
    <row r="507" spans="2:12" ht="28.5">
      <c r="B507" s="276" t="s">
        <v>15423</v>
      </c>
      <c r="C507" s="275" t="s">
        <v>15424</v>
      </c>
      <c r="D507" s="265" t="s">
        <v>694</v>
      </c>
      <c r="E507" s="225" t="s">
        <v>15425</v>
      </c>
      <c r="F507" s="275" t="s">
        <v>822</v>
      </c>
      <c r="G507" s="183"/>
      <c r="H507" s="270">
        <v>39641500</v>
      </c>
      <c r="I507" s="270">
        <v>39641500</v>
      </c>
      <c r="J507" s="265" t="s">
        <v>14490</v>
      </c>
      <c r="K507" s="265" t="s">
        <v>15002</v>
      </c>
      <c r="L507" s="212" t="s">
        <v>58</v>
      </c>
    </row>
    <row r="508" spans="2:12" ht="28.5">
      <c r="B508" s="276" t="s">
        <v>15426</v>
      </c>
      <c r="C508" s="275" t="s">
        <v>15427</v>
      </c>
      <c r="D508" s="265" t="s">
        <v>694</v>
      </c>
      <c r="E508" s="225" t="s">
        <v>15428</v>
      </c>
      <c r="F508" s="275" t="s">
        <v>822</v>
      </c>
      <c r="G508" s="183"/>
      <c r="H508" s="270">
        <v>39754350</v>
      </c>
      <c r="I508" s="270">
        <v>39754350</v>
      </c>
      <c r="J508" s="265" t="s">
        <v>14490</v>
      </c>
      <c r="K508" s="265" t="s">
        <v>15002</v>
      </c>
      <c r="L508" s="212" t="s">
        <v>58</v>
      </c>
    </row>
    <row r="509" spans="2:12" ht="42.75">
      <c r="B509" s="274" t="s">
        <v>15429</v>
      </c>
      <c r="C509" s="275" t="s">
        <v>15430</v>
      </c>
      <c r="D509" s="265" t="s">
        <v>694</v>
      </c>
      <c r="E509" s="225" t="s">
        <v>15431</v>
      </c>
      <c r="F509" s="275" t="s">
        <v>822</v>
      </c>
      <c r="G509" s="183"/>
      <c r="H509" s="270">
        <v>41671600</v>
      </c>
      <c r="I509" s="270">
        <v>41671600</v>
      </c>
      <c r="J509" s="265" t="s">
        <v>14490</v>
      </c>
      <c r="K509" s="265" t="s">
        <v>15002</v>
      </c>
      <c r="L509" s="212" t="s">
        <v>58</v>
      </c>
    </row>
    <row r="510" spans="2:12" ht="28.5">
      <c r="B510" s="276" t="s">
        <v>15432</v>
      </c>
      <c r="C510" s="275" t="s">
        <v>15433</v>
      </c>
      <c r="D510" s="265" t="s">
        <v>694</v>
      </c>
      <c r="E510" s="225" t="s">
        <v>15428</v>
      </c>
      <c r="F510" s="275" t="s">
        <v>822</v>
      </c>
      <c r="G510" s="183"/>
      <c r="H510" s="270">
        <v>52876750</v>
      </c>
      <c r="I510" s="270">
        <v>52876750</v>
      </c>
      <c r="J510" s="265" t="s">
        <v>14490</v>
      </c>
      <c r="K510" s="265" t="s">
        <v>15002</v>
      </c>
      <c r="L510" s="212" t="s">
        <v>58</v>
      </c>
    </row>
    <row r="511" spans="2:12" ht="28.5">
      <c r="B511" s="276" t="s">
        <v>565</v>
      </c>
      <c r="C511" s="275" t="s">
        <v>15434</v>
      </c>
      <c r="D511" s="265" t="s">
        <v>694</v>
      </c>
      <c r="E511" s="225" t="s">
        <v>15435</v>
      </c>
      <c r="F511" s="275" t="s">
        <v>15436</v>
      </c>
      <c r="G511" s="183"/>
      <c r="H511" s="270">
        <v>125350000</v>
      </c>
      <c r="I511" s="270">
        <v>125350000</v>
      </c>
      <c r="J511" s="265" t="s">
        <v>14490</v>
      </c>
      <c r="K511" s="265" t="s">
        <v>15002</v>
      </c>
      <c r="L511" s="212" t="s">
        <v>58</v>
      </c>
    </row>
    <row r="512" spans="2:12" ht="28.5">
      <c r="B512" s="274" t="s">
        <v>15155</v>
      </c>
      <c r="C512" s="275" t="s">
        <v>15323</v>
      </c>
      <c r="D512" s="265" t="s">
        <v>694</v>
      </c>
      <c r="E512" s="225" t="s">
        <v>15437</v>
      </c>
      <c r="F512" s="275" t="s">
        <v>822</v>
      </c>
      <c r="G512" s="183"/>
      <c r="H512" s="270">
        <v>126370814</v>
      </c>
      <c r="I512" s="270">
        <v>126370814</v>
      </c>
      <c r="J512" s="265" t="s">
        <v>14490</v>
      </c>
      <c r="K512" s="265" t="s">
        <v>15002</v>
      </c>
      <c r="L512" s="212" t="s">
        <v>58</v>
      </c>
    </row>
    <row r="513" spans="2:12" ht="28.5">
      <c r="B513" s="276" t="s">
        <v>15438</v>
      </c>
      <c r="C513" s="275" t="s">
        <v>15439</v>
      </c>
      <c r="D513" s="265" t="s">
        <v>694</v>
      </c>
      <c r="E513" s="225" t="s">
        <v>15440</v>
      </c>
      <c r="F513" s="275" t="s">
        <v>15441</v>
      </c>
      <c r="G513" s="183"/>
      <c r="H513" s="270">
        <v>68000000</v>
      </c>
      <c r="I513" s="270">
        <v>68000000</v>
      </c>
      <c r="J513" s="265" t="s">
        <v>14490</v>
      </c>
      <c r="K513" s="265" t="s">
        <v>15002</v>
      </c>
      <c r="L513" s="212" t="s">
        <v>58</v>
      </c>
    </row>
    <row r="514" spans="2:12" ht="28.5">
      <c r="B514" s="276" t="s">
        <v>15442</v>
      </c>
      <c r="C514" s="275" t="s">
        <v>15443</v>
      </c>
      <c r="D514" s="265" t="s">
        <v>694</v>
      </c>
      <c r="E514" s="225" t="s">
        <v>15444</v>
      </c>
      <c r="F514" s="275" t="s">
        <v>822</v>
      </c>
      <c r="G514" s="183"/>
      <c r="H514" s="270">
        <v>33660000</v>
      </c>
      <c r="I514" s="270">
        <v>33660000</v>
      </c>
      <c r="J514" s="265" t="s">
        <v>14490</v>
      </c>
      <c r="K514" s="265" t="s">
        <v>15002</v>
      </c>
      <c r="L514" s="212" t="s">
        <v>58</v>
      </c>
    </row>
    <row r="515" spans="2:12" ht="28.5">
      <c r="B515" s="276" t="s">
        <v>15445</v>
      </c>
      <c r="C515" s="275" t="s">
        <v>15446</v>
      </c>
      <c r="D515" s="265" t="s">
        <v>694</v>
      </c>
      <c r="E515" s="225" t="s">
        <v>15447</v>
      </c>
      <c r="F515" s="275" t="s">
        <v>15448</v>
      </c>
      <c r="G515" s="183"/>
      <c r="H515" s="270">
        <v>50820000</v>
      </c>
      <c r="I515" s="270">
        <v>50820000</v>
      </c>
      <c r="J515" s="265" t="s">
        <v>14490</v>
      </c>
      <c r="K515" s="265" t="s">
        <v>15002</v>
      </c>
      <c r="L515" s="212" t="s">
        <v>58</v>
      </c>
    </row>
    <row r="516" spans="2:12" ht="57">
      <c r="B516" s="274" t="s">
        <v>15449</v>
      </c>
      <c r="C516" s="275" t="s">
        <v>15450</v>
      </c>
      <c r="D516" s="265" t="s">
        <v>694</v>
      </c>
      <c r="E516" s="225" t="s">
        <v>15451</v>
      </c>
      <c r="F516" s="275" t="s">
        <v>822</v>
      </c>
      <c r="G516" s="183"/>
      <c r="H516" s="270">
        <v>411128011</v>
      </c>
      <c r="I516" s="270">
        <v>411128011</v>
      </c>
      <c r="J516" s="265" t="s">
        <v>14490</v>
      </c>
      <c r="K516" s="265" t="s">
        <v>15002</v>
      </c>
      <c r="L516" s="212" t="s">
        <v>58</v>
      </c>
    </row>
    <row r="517" spans="2:12" ht="42.75">
      <c r="B517" s="274" t="s">
        <v>555</v>
      </c>
      <c r="C517" s="275" t="s">
        <v>556</v>
      </c>
      <c r="D517" s="265" t="s">
        <v>697</v>
      </c>
      <c r="E517" s="225" t="s">
        <v>15452</v>
      </c>
      <c r="F517" s="275" t="s">
        <v>14537</v>
      </c>
      <c r="G517" s="183"/>
      <c r="H517" s="270">
        <v>1149166819</v>
      </c>
      <c r="I517" s="270">
        <v>1149166819</v>
      </c>
      <c r="J517" s="265" t="s">
        <v>14490</v>
      </c>
      <c r="K517" s="265" t="s">
        <v>15002</v>
      </c>
      <c r="L517" s="212" t="s">
        <v>58</v>
      </c>
    </row>
    <row r="518" spans="2:12" ht="42.75">
      <c r="B518" s="274" t="s">
        <v>15182</v>
      </c>
      <c r="C518" s="275" t="s">
        <v>15453</v>
      </c>
      <c r="D518" s="265" t="s">
        <v>694</v>
      </c>
      <c r="E518" s="225" t="s">
        <v>15454</v>
      </c>
      <c r="F518" s="275" t="s">
        <v>822</v>
      </c>
      <c r="G518" s="183"/>
      <c r="H518" s="270">
        <v>134054160</v>
      </c>
      <c r="I518" s="270">
        <v>134054160</v>
      </c>
      <c r="J518" s="265" t="s">
        <v>14490</v>
      </c>
      <c r="K518" s="265" t="s">
        <v>15002</v>
      </c>
      <c r="L518" s="212" t="s">
        <v>58</v>
      </c>
    </row>
    <row r="519" spans="2:12" ht="42.75">
      <c r="B519" s="274" t="s">
        <v>15455</v>
      </c>
      <c r="C519" s="275" t="s">
        <v>15456</v>
      </c>
      <c r="D519" s="265" t="s">
        <v>694</v>
      </c>
      <c r="E519" s="225" t="s">
        <v>15457</v>
      </c>
      <c r="F519" s="275" t="s">
        <v>14517</v>
      </c>
      <c r="G519" s="183"/>
      <c r="H519" s="270">
        <v>359093907</v>
      </c>
      <c r="I519" s="270">
        <v>359093907</v>
      </c>
      <c r="J519" s="265" t="s">
        <v>14490</v>
      </c>
      <c r="K519" s="265" t="s">
        <v>15002</v>
      </c>
      <c r="L519" s="212" t="s">
        <v>58</v>
      </c>
    </row>
    <row r="520" spans="2:12" ht="28.5">
      <c r="B520" s="276" t="s">
        <v>15458</v>
      </c>
      <c r="C520" s="275" t="s">
        <v>15459</v>
      </c>
      <c r="D520" s="265" t="s">
        <v>697</v>
      </c>
      <c r="E520" s="225" t="s">
        <v>15460</v>
      </c>
      <c r="F520" s="275" t="s">
        <v>15461</v>
      </c>
      <c r="G520" s="183"/>
      <c r="H520" s="270">
        <v>238516195</v>
      </c>
      <c r="I520" s="270">
        <v>238516195</v>
      </c>
      <c r="J520" s="265" t="s">
        <v>14490</v>
      </c>
      <c r="K520" s="265" t="s">
        <v>15002</v>
      </c>
      <c r="L520" s="212" t="s">
        <v>58</v>
      </c>
    </row>
    <row r="521" spans="2:12" ht="42.75">
      <c r="B521" s="269" t="s">
        <v>15462</v>
      </c>
      <c r="C521" s="265" t="s">
        <v>15463</v>
      </c>
      <c r="D521" s="265" t="s">
        <v>694</v>
      </c>
      <c r="E521" s="183" t="s">
        <v>15464</v>
      </c>
      <c r="F521" s="265" t="s">
        <v>15465</v>
      </c>
      <c r="G521" s="183"/>
      <c r="H521" s="270">
        <v>900000</v>
      </c>
      <c r="I521" s="270">
        <v>900000</v>
      </c>
      <c r="J521" s="265"/>
      <c r="K521" s="265" t="s">
        <v>15002</v>
      </c>
      <c r="L521" s="212" t="s">
        <v>59</v>
      </c>
    </row>
    <row r="522" spans="2:12" ht="57">
      <c r="B522" s="269" t="s">
        <v>15466</v>
      </c>
      <c r="C522" s="265" t="s">
        <v>15467</v>
      </c>
      <c r="D522" s="265" t="s">
        <v>694</v>
      </c>
      <c r="E522" s="183" t="s">
        <v>15468</v>
      </c>
      <c r="F522" s="265" t="s">
        <v>15469</v>
      </c>
      <c r="G522" s="183"/>
      <c r="H522" s="270">
        <v>591820</v>
      </c>
      <c r="I522" s="270">
        <v>591820</v>
      </c>
      <c r="J522" s="265"/>
      <c r="K522" s="265" t="s">
        <v>15002</v>
      </c>
      <c r="L522" s="212" t="s">
        <v>59</v>
      </c>
    </row>
    <row r="523" spans="2:12" ht="42.75">
      <c r="B523" s="269" t="s">
        <v>15259</v>
      </c>
      <c r="C523" s="265" t="s">
        <v>15470</v>
      </c>
      <c r="D523" s="265" t="s">
        <v>694</v>
      </c>
      <c r="E523" s="183" t="s">
        <v>15471</v>
      </c>
      <c r="F523" s="265" t="s">
        <v>15472</v>
      </c>
      <c r="G523" s="183"/>
      <c r="H523" s="270">
        <v>312000</v>
      </c>
      <c r="I523" s="270">
        <v>312000</v>
      </c>
      <c r="J523" s="265"/>
      <c r="K523" s="265" t="s">
        <v>15002</v>
      </c>
      <c r="L523" s="212" t="s">
        <v>59</v>
      </c>
    </row>
    <row r="524" spans="2:12" ht="42.75">
      <c r="B524" s="269" t="s">
        <v>15473</v>
      </c>
      <c r="C524" s="265" t="s">
        <v>15474</v>
      </c>
      <c r="D524" s="265" t="s">
        <v>694</v>
      </c>
      <c r="E524" s="183" t="s">
        <v>15475</v>
      </c>
      <c r="F524" s="265" t="s">
        <v>14541</v>
      </c>
      <c r="G524" s="183"/>
      <c r="H524" s="270">
        <v>2400000</v>
      </c>
      <c r="I524" s="270">
        <v>2400000</v>
      </c>
      <c r="J524" s="265"/>
      <c r="K524" s="265" t="s">
        <v>15002</v>
      </c>
      <c r="L524" s="212" t="s">
        <v>59</v>
      </c>
    </row>
    <row r="525" spans="2:12" ht="57">
      <c r="B525" s="271" t="s">
        <v>15476</v>
      </c>
      <c r="C525" s="265" t="s">
        <v>15477</v>
      </c>
      <c r="D525" s="265" t="s">
        <v>694</v>
      </c>
      <c r="E525" s="183" t="s">
        <v>15478</v>
      </c>
      <c r="F525" s="265" t="s">
        <v>15479</v>
      </c>
      <c r="G525" s="183"/>
      <c r="H525" s="270">
        <v>2922000</v>
      </c>
      <c r="I525" s="270">
        <v>2922000</v>
      </c>
      <c r="J525" s="265"/>
      <c r="K525" s="265" t="s">
        <v>15002</v>
      </c>
      <c r="L525" s="212" t="s">
        <v>59</v>
      </c>
    </row>
    <row r="526" spans="2:12" ht="57">
      <c r="B526" s="271" t="s">
        <v>15480</v>
      </c>
      <c r="C526" s="265" t="s">
        <v>15481</v>
      </c>
      <c r="D526" s="265" t="s">
        <v>694</v>
      </c>
      <c r="E526" s="183" t="s">
        <v>15482</v>
      </c>
      <c r="F526" s="265" t="s">
        <v>15483</v>
      </c>
      <c r="G526" s="183"/>
      <c r="H526" s="270">
        <v>285900</v>
      </c>
      <c r="I526" s="270">
        <v>285900</v>
      </c>
      <c r="J526" s="265"/>
      <c r="K526" s="265" t="s">
        <v>15002</v>
      </c>
      <c r="L526" s="212" t="s">
        <v>59</v>
      </c>
    </row>
    <row r="527" spans="2:12" ht="42.75">
      <c r="B527" s="269" t="s">
        <v>15484</v>
      </c>
      <c r="C527" s="265" t="s">
        <v>15485</v>
      </c>
      <c r="D527" s="265" t="s">
        <v>694</v>
      </c>
      <c r="E527" s="183" t="s">
        <v>15486</v>
      </c>
      <c r="F527" s="265" t="s">
        <v>15487</v>
      </c>
      <c r="G527" s="183"/>
      <c r="H527" s="270">
        <v>650000</v>
      </c>
      <c r="I527" s="270">
        <v>650000</v>
      </c>
      <c r="J527" s="265"/>
      <c r="K527" s="265" t="s">
        <v>15002</v>
      </c>
      <c r="L527" s="212" t="s">
        <v>59</v>
      </c>
    </row>
    <row r="528" spans="2:12" ht="28.5">
      <c r="B528" s="269" t="s">
        <v>15488</v>
      </c>
      <c r="C528" s="265" t="s">
        <v>15489</v>
      </c>
      <c r="D528" s="265" t="s">
        <v>694</v>
      </c>
      <c r="E528" s="183" t="s">
        <v>15490</v>
      </c>
      <c r="F528" s="265" t="s">
        <v>15489</v>
      </c>
      <c r="G528" s="183"/>
      <c r="H528" s="270">
        <v>320000</v>
      </c>
      <c r="I528" s="270">
        <v>320000</v>
      </c>
      <c r="J528" s="265"/>
      <c r="K528" s="265" t="s">
        <v>15002</v>
      </c>
      <c r="L528" s="212" t="s">
        <v>59</v>
      </c>
    </row>
    <row r="529" spans="2:12" ht="28.5">
      <c r="B529" s="271" t="s">
        <v>15155</v>
      </c>
      <c r="C529" s="265" t="s">
        <v>15491</v>
      </c>
      <c r="D529" s="265" t="s">
        <v>694</v>
      </c>
      <c r="E529" s="183" t="s">
        <v>15492</v>
      </c>
      <c r="F529" s="265" t="s">
        <v>15424</v>
      </c>
      <c r="G529" s="183"/>
      <c r="H529" s="270">
        <v>3588000</v>
      </c>
      <c r="I529" s="270">
        <v>3588000</v>
      </c>
      <c r="J529" s="265"/>
      <c r="K529" s="265" t="s">
        <v>15002</v>
      </c>
      <c r="L529" s="212" t="s">
        <v>59</v>
      </c>
    </row>
    <row r="530" spans="2:12" ht="57">
      <c r="B530" s="269" t="s">
        <v>15493</v>
      </c>
      <c r="C530" s="265" t="s">
        <v>15494</v>
      </c>
      <c r="D530" s="265" t="s">
        <v>694</v>
      </c>
      <c r="E530" s="183" t="s">
        <v>15495</v>
      </c>
      <c r="F530" s="265" t="s">
        <v>14557</v>
      </c>
      <c r="G530" s="183"/>
      <c r="H530" s="270">
        <v>715600</v>
      </c>
      <c r="I530" s="270">
        <v>715600</v>
      </c>
      <c r="J530" s="265"/>
      <c r="K530" s="265" t="s">
        <v>15002</v>
      </c>
      <c r="L530" s="212" t="s">
        <v>59</v>
      </c>
    </row>
    <row r="531" spans="2:12" ht="28.5">
      <c r="B531" s="269" t="s">
        <v>15496</v>
      </c>
      <c r="C531" s="265" t="s">
        <v>15497</v>
      </c>
      <c r="D531" s="265" t="s">
        <v>694</v>
      </c>
      <c r="E531" s="183" t="s">
        <v>15498</v>
      </c>
      <c r="F531" s="265" t="s">
        <v>15424</v>
      </c>
      <c r="G531" s="183"/>
      <c r="H531" s="270">
        <v>1290000</v>
      </c>
      <c r="I531" s="270">
        <v>1290000</v>
      </c>
      <c r="J531" s="265"/>
      <c r="K531" s="265" t="s">
        <v>15002</v>
      </c>
      <c r="L531" s="212" t="s">
        <v>59</v>
      </c>
    </row>
    <row r="532" spans="2:12" ht="57">
      <c r="B532" s="269" t="s">
        <v>15499</v>
      </c>
      <c r="C532" s="265" t="s">
        <v>15500</v>
      </c>
      <c r="D532" s="265" t="s">
        <v>694</v>
      </c>
      <c r="E532" s="183" t="s">
        <v>15501</v>
      </c>
      <c r="F532" s="265" t="s">
        <v>15502</v>
      </c>
      <c r="G532" s="183"/>
      <c r="H532" s="270">
        <v>500000</v>
      </c>
      <c r="I532" s="270">
        <v>500000</v>
      </c>
      <c r="J532" s="265"/>
      <c r="K532" s="265" t="s">
        <v>15002</v>
      </c>
      <c r="L532" s="212" t="s">
        <v>59</v>
      </c>
    </row>
    <row r="533" spans="2:12" ht="28.5">
      <c r="B533" s="269" t="s">
        <v>15503</v>
      </c>
      <c r="C533" s="265" t="s">
        <v>15504</v>
      </c>
      <c r="D533" s="265" t="s">
        <v>694</v>
      </c>
      <c r="E533" s="183" t="s">
        <v>15505</v>
      </c>
      <c r="F533" s="265" t="s">
        <v>15487</v>
      </c>
      <c r="G533" s="183"/>
      <c r="H533" s="270">
        <v>3535000</v>
      </c>
      <c r="I533" s="270">
        <v>3535000</v>
      </c>
      <c r="J533" s="265"/>
      <c r="K533" s="265" t="s">
        <v>15002</v>
      </c>
      <c r="L533" s="212" t="s">
        <v>59</v>
      </c>
    </row>
    <row r="534" spans="2:12" ht="57">
      <c r="B534" s="269" t="s">
        <v>15506</v>
      </c>
      <c r="C534" s="265" t="s">
        <v>15507</v>
      </c>
      <c r="D534" s="265" t="s">
        <v>694</v>
      </c>
      <c r="E534" s="183" t="s">
        <v>14568</v>
      </c>
      <c r="F534" s="265" t="s">
        <v>15508</v>
      </c>
      <c r="G534" s="183"/>
      <c r="H534" s="270">
        <v>8000000</v>
      </c>
      <c r="I534" s="270">
        <v>8000000</v>
      </c>
      <c r="J534" s="265"/>
      <c r="K534" s="265" t="s">
        <v>15002</v>
      </c>
      <c r="L534" s="212" t="s">
        <v>59</v>
      </c>
    </row>
    <row r="535" spans="2:12" ht="28.5">
      <c r="B535" s="269" t="s">
        <v>15509</v>
      </c>
      <c r="C535" s="265" t="s">
        <v>15510</v>
      </c>
      <c r="D535" s="265" t="s">
        <v>694</v>
      </c>
      <c r="E535" s="183" t="s">
        <v>15511</v>
      </c>
      <c r="F535" s="265" t="s">
        <v>15512</v>
      </c>
      <c r="G535" s="183"/>
      <c r="H535" s="270">
        <v>1216250</v>
      </c>
      <c r="I535" s="270">
        <v>1216250</v>
      </c>
      <c r="J535" s="265"/>
      <c r="K535" s="265" t="s">
        <v>15002</v>
      </c>
      <c r="L535" s="212" t="s">
        <v>59</v>
      </c>
    </row>
    <row r="536" spans="2:12" ht="28.5">
      <c r="B536" s="269" t="s">
        <v>15513</v>
      </c>
      <c r="C536" s="265" t="s">
        <v>15514</v>
      </c>
      <c r="D536" s="265" t="s">
        <v>694</v>
      </c>
      <c r="E536" s="183" t="s">
        <v>15515</v>
      </c>
      <c r="F536" s="265" t="s">
        <v>15516</v>
      </c>
      <c r="G536" s="183"/>
      <c r="H536" s="270">
        <v>43152000</v>
      </c>
      <c r="I536" s="270">
        <v>43152000</v>
      </c>
      <c r="J536" s="265" t="s">
        <v>15517</v>
      </c>
      <c r="K536" s="265" t="s">
        <v>15002</v>
      </c>
      <c r="L536" s="212" t="s">
        <v>821</v>
      </c>
    </row>
    <row r="537" spans="2:12" ht="28.5">
      <c r="B537" s="276" t="s">
        <v>15518</v>
      </c>
      <c r="C537" s="275" t="s">
        <v>15519</v>
      </c>
      <c r="D537" s="275" t="s">
        <v>694</v>
      </c>
      <c r="E537" s="225" t="s">
        <v>15520</v>
      </c>
      <c r="F537" s="275" t="s">
        <v>14566</v>
      </c>
      <c r="G537" s="225" t="s">
        <v>14591</v>
      </c>
      <c r="H537" s="277">
        <v>245667965</v>
      </c>
      <c r="I537" s="275" t="s">
        <v>822</v>
      </c>
      <c r="J537" s="275" t="s">
        <v>14580</v>
      </c>
      <c r="K537" s="265" t="s">
        <v>15002</v>
      </c>
      <c r="L537" s="278" t="s">
        <v>61</v>
      </c>
    </row>
    <row r="538" spans="2:12" ht="57">
      <c r="B538" s="274" t="s">
        <v>508</v>
      </c>
      <c r="C538" s="275" t="s">
        <v>15411</v>
      </c>
      <c r="D538" s="275" t="s">
        <v>694</v>
      </c>
      <c r="E538" s="225" t="s">
        <v>15521</v>
      </c>
      <c r="F538" s="275" t="s">
        <v>15522</v>
      </c>
      <c r="G538" s="225" t="s">
        <v>14591</v>
      </c>
      <c r="H538" s="277">
        <v>33150133</v>
      </c>
      <c r="I538" s="275" t="s">
        <v>822</v>
      </c>
      <c r="J538" s="275" t="s">
        <v>15523</v>
      </c>
      <c r="K538" s="265" t="s">
        <v>15002</v>
      </c>
      <c r="L538" s="278" t="s">
        <v>61</v>
      </c>
    </row>
    <row r="539" spans="2:12" ht="28.5">
      <c r="B539" s="276" t="s">
        <v>15112</v>
      </c>
      <c r="C539" s="275" t="s">
        <v>15524</v>
      </c>
      <c r="D539" s="275" t="s">
        <v>694</v>
      </c>
      <c r="E539" s="225" t="s">
        <v>15525</v>
      </c>
      <c r="F539" s="275" t="s">
        <v>15526</v>
      </c>
      <c r="G539" s="225" t="s">
        <v>14591</v>
      </c>
      <c r="H539" s="277">
        <v>78649211</v>
      </c>
      <c r="I539" s="275" t="s">
        <v>822</v>
      </c>
      <c r="J539" s="275" t="s">
        <v>14580</v>
      </c>
      <c r="K539" s="265" t="s">
        <v>15002</v>
      </c>
      <c r="L539" s="278" t="s">
        <v>61</v>
      </c>
    </row>
    <row r="540" spans="2:12" ht="42.75">
      <c r="B540" s="276" t="s">
        <v>15527</v>
      </c>
      <c r="C540" s="275" t="s">
        <v>15528</v>
      </c>
      <c r="D540" s="275" t="s">
        <v>694</v>
      </c>
      <c r="E540" s="225" t="s">
        <v>15529</v>
      </c>
      <c r="F540" s="275" t="s">
        <v>15530</v>
      </c>
      <c r="G540" s="225" t="s">
        <v>14591</v>
      </c>
      <c r="H540" s="277">
        <v>5664000</v>
      </c>
      <c r="I540" s="275" t="s">
        <v>822</v>
      </c>
      <c r="J540" s="275" t="s">
        <v>14580</v>
      </c>
      <c r="K540" s="265" t="s">
        <v>15002</v>
      </c>
      <c r="L540" s="278" t="s">
        <v>61</v>
      </c>
    </row>
    <row r="541" spans="2:12" ht="28.5">
      <c r="B541" s="274" t="s">
        <v>15531</v>
      </c>
      <c r="C541" s="275" t="s">
        <v>15532</v>
      </c>
      <c r="D541" s="275" t="s">
        <v>694</v>
      </c>
      <c r="E541" s="225" t="s">
        <v>15533</v>
      </c>
      <c r="F541" s="275" t="s">
        <v>14597</v>
      </c>
      <c r="G541" s="225" t="s">
        <v>822</v>
      </c>
      <c r="H541" s="277">
        <v>5098062</v>
      </c>
      <c r="I541" s="275" t="s">
        <v>822</v>
      </c>
      <c r="J541" s="275" t="s">
        <v>14580</v>
      </c>
      <c r="K541" s="265" t="s">
        <v>15002</v>
      </c>
      <c r="L541" s="278" t="s">
        <v>61</v>
      </c>
    </row>
    <row r="542" spans="2:12" ht="28.5">
      <c r="B542" s="274" t="s">
        <v>15534</v>
      </c>
      <c r="C542" s="275" t="s">
        <v>15535</v>
      </c>
      <c r="D542" s="275" t="s">
        <v>694</v>
      </c>
      <c r="E542" s="225" t="s">
        <v>15536</v>
      </c>
      <c r="F542" s="275" t="s">
        <v>15537</v>
      </c>
      <c r="G542" s="225" t="s">
        <v>822</v>
      </c>
      <c r="H542" s="277">
        <v>2835520</v>
      </c>
      <c r="I542" s="275" t="s">
        <v>822</v>
      </c>
      <c r="J542" s="275" t="s">
        <v>14580</v>
      </c>
      <c r="K542" s="265" t="s">
        <v>15002</v>
      </c>
      <c r="L542" s="278" t="s">
        <v>61</v>
      </c>
    </row>
    <row r="543" spans="2:12" ht="57">
      <c r="B543" s="269" t="s">
        <v>15538</v>
      </c>
      <c r="C543" s="265" t="s">
        <v>15539</v>
      </c>
      <c r="D543" s="265" t="s">
        <v>694</v>
      </c>
      <c r="E543" s="183" t="s">
        <v>15540</v>
      </c>
      <c r="F543" s="265" t="s">
        <v>15541</v>
      </c>
      <c r="G543" s="183"/>
      <c r="H543" s="270">
        <v>3371227920.7166662</v>
      </c>
      <c r="I543" s="279">
        <v>3371227920.7166662</v>
      </c>
      <c r="J543" s="280" t="s">
        <v>14608</v>
      </c>
      <c r="K543" s="265" t="s">
        <v>15002</v>
      </c>
      <c r="L543" s="278" t="s">
        <v>62</v>
      </c>
    </row>
    <row r="544" spans="2:12" ht="57">
      <c r="B544" s="269" t="s">
        <v>15542</v>
      </c>
      <c r="C544" s="265" t="s">
        <v>15543</v>
      </c>
      <c r="D544" s="265" t="s">
        <v>694</v>
      </c>
      <c r="E544" s="183" t="s">
        <v>15544</v>
      </c>
      <c r="F544" s="265" t="s">
        <v>15545</v>
      </c>
      <c r="G544" s="183"/>
      <c r="H544" s="270">
        <v>53665771</v>
      </c>
      <c r="I544" s="279">
        <v>53665771</v>
      </c>
      <c r="J544" s="280" t="s">
        <v>14608</v>
      </c>
      <c r="K544" s="265" t="s">
        <v>15002</v>
      </c>
      <c r="L544" s="278" t="s">
        <v>62</v>
      </c>
    </row>
    <row r="545" spans="2:12" ht="42.75">
      <c r="B545" s="269" t="s">
        <v>15546</v>
      </c>
      <c r="C545" s="265" t="s">
        <v>15547</v>
      </c>
      <c r="D545" s="265" t="s">
        <v>694</v>
      </c>
      <c r="E545" s="183" t="s">
        <v>15548</v>
      </c>
      <c r="F545" s="265" t="s">
        <v>15549</v>
      </c>
      <c r="G545" s="183"/>
      <c r="H545" s="270">
        <v>1192500</v>
      </c>
      <c r="I545" s="279">
        <v>1192500</v>
      </c>
      <c r="J545" s="280" t="s">
        <v>14608</v>
      </c>
      <c r="K545" s="265" t="s">
        <v>15002</v>
      </c>
      <c r="L545" s="278" t="s">
        <v>62</v>
      </c>
    </row>
    <row r="546" spans="2:12" ht="42.75">
      <c r="B546" s="271" t="s">
        <v>15546</v>
      </c>
      <c r="C546" s="265" t="s">
        <v>15550</v>
      </c>
      <c r="D546" s="265" t="s">
        <v>694</v>
      </c>
      <c r="E546" s="183" t="s">
        <v>15551</v>
      </c>
      <c r="F546" s="265" t="s">
        <v>15552</v>
      </c>
      <c r="G546" s="183"/>
      <c r="H546" s="270">
        <v>4921250</v>
      </c>
      <c r="I546" s="279">
        <v>4921250</v>
      </c>
      <c r="J546" s="280" t="s">
        <v>14608</v>
      </c>
      <c r="K546" s="265" t="s">
        <v>15002</v>
      </c>
      <c r="L546" s="278" t="s">
        <v>62</v>
      </c>
    </row>
    <row r="547" spans="2:12" ht="42.75">
      <c r="B547" s="271" t="s">
        <v>15553</v>
      </c>
      <c r="C547" s="265" t="s">
        <v>15554</v>
      </c>
      <c r="D547" s="265" t="s">
        <v>694</v>
      </c>
      <c r="E547" s="183" t="s">
        <v>15555</v>
      </c>
      <c r="F547" s="265" t="s">
        <v>15556</v>
      </c>
      <c r="G547" s="183"/>
      <c r="H547" s="270">
        <v>123218584.94</v>
      </c>
      <c r="I547" s="279">
        <v>123218584.94</v>
      </c>
      <c r="J547" s="280" t="s">
        <v>14608</v>
      </c>
      <c r="K547" s="265" t="s">
        <v>15002</v>
      </c>
      <c r="L547" s="278" t="s">
        <v>62</v>
      </c>
    </row>
    <row r="548" spans="2:12" ht="42.75">
      <c r="B548" s="271" t="s">
        <v>15557</v>
      </c>
      <c r="C548" s="265" t="s">
        <v>15558</v>
      </c>
      <c r="D548" s="265" t="s">
        <v>694</v>
      </c>
      <c r="E548" s="183" t="s">
        <v>15559</v>
      </c>
      <c r="F548" s="265" t="s">
        <v>15560</v>
      </c>
      <c r="G548" s="183"/>
      <c r="H548" s="270">
        <v>320876220</v>
      </c>
      <c r="I548" s="279">
        <v>320876220</v>
      </c>
      <c r="J548" s="280" t="s">
        <v>14608</v>
      </c>
      <c r="K548" s="265" t="s">
        <v>15002</v>
      </c>
      <c r="L548" s="278" t="s">
        <v>62</v>
      </c>
    </row>
    <row r="549" spans="2:12" ht="28.5">
      <c r="B549" s="271" t="s">
        <v>15561</v>
      </c>
      <c r="C549" s="265" t="s">
        <v>15562</v>
      </c>
      <c r="D549" s="265" t="s">
        <v>694</v>
      </c>
      <c r="E549" s="183" t="s">
        <v>15563</v>
      </c>
      <c r="F549" s="265" t="s">
        <v>15564</v>
      </c>
      <c r="G549" s="183"/>
      <c r="H549" s="270">
        <v>1345200</v>
      </c>
      <c r="I549" s="279">
        <v>1345200</v>
      </c>
      <c r="J549" s="280" t="s">
        <v>14608</v>
      </c>
      <c r="K549" s="265" t="s">
        <v>15002</v>
      </c>
      <c r="L549" s="278" t="s">
        <v>62</v>
      </c>
    </row>
    <row r="550" spans="2:12" ht="42.75">
      <c r="B550" s="269" t="s">
        <v>15565</v>
      </c>
      <c r="C550" s="265" t="s">
        <v>15566</v>
      </c>
      <c r="D550" s="265" t="s">
        <v>694</v>
      </c>
      <c r="E550" s="183" t="s">
        <v>15567</v>
      </c>
      <c r="F550" s="265" t="s">
        <v>15568</v>
      </c>
      <c r="G550" s="183"/>
      <c r="H550" s="270">
        <v>63023694.68</v>
      </c>
      <c r="I550" s="279">
        <v>63023694.68</v>
      </c>
      <c r="J550" s="280" t="s">
        <v>14608</v>
      </c>
      <c r="K550" s="265" t="s">
        <v>15002</v>
      </c>
      <c r="L550" s="278" t="s">
        <v>62</v>
      </c>
    </row>
    <row r="551" spans="2:12" ht="28.5">
      <c r="B551" s="269" t="s">
        <v>15569</v>
      </c>
      <c r="C551" s="265" t="s">
        <v>15570</v>
      </c>
      <c r="D551" s="265" t="s">
        <v>694</v>
      </c>
      <c r="E551" s="183" t="s">
        <v>15571</v>
      </c>
      <c r="F551" s="265" t="s">
        <v>15572</v>
      </c>
      <c r="G551" s="183"/>
      <c r="H551" s="270">
        <v>29979514</v>
      </c>
      <c r="I551" s="279">
        <v>29979514</v>
      </c>
      <c r="J551" s="280" t="s">
        <v>14608</v>
      </c>
      <c r="K551" s="265" t="s">
        <v>15002</v>
      </c>
      <c r="L551" s="278" t="s">
        <v>62</v>
      </c>
    </row>
    <row r="552" spans="2:12" ht="28.5">
      <c r="B552" s="269" t="s">
        <v>15573</v>
      </c>
      <c r="C552" s="265" t="s">
        <v>15574</v>
      </c>
      <c r="D552" s="265" t="s">
        <v>694</v>
      </c>
      <c r="E552" s="183" t="s">
        <v>15575</v>
      </c>
      <c r="F552" s="265" t="s">
        <v>15576</v>
      </c>
      <c r="G552" s="183"/>
      <c r="H552" s="270">
        <v>3380000</v>
      </c>
      <c r="I552" s="279">
        <v>3380000</v>
      </c>
      <c r="J552" s="280" t="s">
        <v>14608</v>
      </c>
      <c r="K552" s="265" t="s">
        <v>15002</v>
      </c>
      <c r="L552" s="278" t="s">
        <v>62</v>
      </c>
    </row>
    <row r="553" spans="2:12" ht="28.5">
      <c r="B553" s="269" t="s">
        <v>15577</v>
      </c>
      <c r="C553" s="265" t="s">
        <v>15578</v>
      </c>
      <c r="D553" s="265" t="s">
        <v>694</v>
      </c>
      <c r="E553" s="183" t="s">
        <v>15579</v>
      </c>
      <c r="F553" s="265" t="s">
        <v>15580</v>
      </c>
      <c r="G553" s="183"/>
      <c r="H553" s="270">
        <v>2041000</v>
      </c>
      <c r="I553" s="279">
        <v>2041000</v>
      </c>
      <c r="J553" s="280" t="s">
        <v>14608</v>
      </c>
      <c r="K553" s="265" t="s">
        <v>15002</v>
      </c>
      <c r="L553" s="278" t="s">
        <v>62</v>
      </c>
    </row>
    <row r="554" spans="2:12" ht="42.75">
      <c r="B554" s="269" t="s">
        <v>15581</v>
      </c>
      <c r="C554" s="265" t="s">
        <v>15582</v>
      </c>
      <c r="D554" s="265" t="s">
        <v>694</v>
      </c>
      <c r="E554" s="183" t="s">
        <v>15583</v>
      </c>
      <c r="F554" s="265" t="s">
        <v>15584</v>
      </c>
      <c r="G554" s="183"/>
      <c r="H554" s="270">
        <v>51642700</v>
      </c>
      <c r="I554" s="279">
        <v>51642700</v>
      </c>
      <c r="J554" s="280" t="s">
        <v>14608</v>
      </c>
      <c r="K554" s="265" t="s">
        <v>15002</v>
      </c>
      <c r="L554" s="278" t="s">
        <v>62</v>
      </c>
    </row>
    <row r="555" spans="2:12" ht="42.75">
      <c r="B555" s="269" t="s">
        <v>15585</v>
      </c>
      <c r="C555" s="265" t="s">
        <v>15586</v>
      </c>
      <c r="D555" s="265" t="s">
        <v>694</v>
      </c>
      <c r="E555" s="183" t="s">
        <v>15587</v>
      </c>
      <c r="F555" s="265" t="s">
        <v>15588</v>
      </c>
      <c r="G555" s="183"/>
      <c r="H555" s="270">
        <v>6025000</v>
      </c>
      <c r="I555" s="279">
        <v>6025000</v>
      </c>
      <c r="J555" s="280" t="s">
        <v>14608</v>
      </c>
      <c r="K555" s="265" t="s">
        <v>15002</v>
      </c>
      <c r="L555" s="278" t="s">
        <v>62</v>
      </c>
    </row>
    <row r="556" spans="2:12" ht="57">
      <c r="B556" s="269" t="s">
        <v>15589</v>
      </c>
      <c r="C556" s="265" t="s">
        <v>15590</v>
      </c>
      <c r="D556" s="265" t="s">
        <v>694</v>
      </c>
      <c r="E556" s="183" t="s">
        <v>15591</v>
      </c>
      <c r="F556" s="265" t="s">
        <v>15592</v>
      </c>
      <c r="G556" s="183"/>
      <c r="H556" s="270">
        <v>59157015.520000003</v>
      </c>
      <c r="I556" s="279">
        <v>59157015.520000003</v>
      </c>
      <c r="J556" s="280" t="s">
        <v>14608</v>
      </c>
      <c r="K556" s="265" t="s">
        <v>15002</v>
      </c>
      <c r="L556" s="278" t="s">
        <v>62</v>
      </c>
    </row>
    <row r="557" spans="2:12" ht="57">
      <c r="B557" s="269" t="s">
        <v>15593</v>
      </c>
      <c r="C557" s="265" t="s">
        <v>15594</v>
      </c>
      <c r="D557" s="265" t="s">
        <v>694</v>
      </c>
      <c r="E557" s="183" t="s">
        <v>15595</v>
      </c>
      <c r="F557" s="265" t="s">
        <v>14651</v>
      </c>
      <c r="G557" s="183"/>
      <c r="H557" s="270">
        <v>141600</v>
      </c>
      <c r="I557" s="279">
        <v>141600</v>
      </c>
      <c r="J557" s="280" t="s">
        <v>14608</v>
      </c>
      <c r="K557" s="265" t="s">
        <v>15002</v>
      </c>
      <c r="L557" s="278" t="s">
        <v>62</v>
      </c>
    </row>
    <row r="558" spans="2:12" ht="42.75">
      <c r="B558" s="269" t="s">
        <v>15596</v>
      </c>
      <c r="C558" s="265" t="s">
        <v>15597</v>
      </c>
      <c r="D558" s="265" t="s">
        <v>694</v>
      </c>
      <c r="E558" s="183" t="s">
        <v>15598</v>
      </c>
      <c r="F558" s="265" t="s">
        <v>15599</v>
      </c>
      <c r="G558" s="183"/>
      <c r="H558" s="270">
        <v>4961500</v>
      </c>
      <c r="I558" s="279">
        <v>4961500</v>
      </c>
      <c r="J558" s="280" t="s">
        <v>14608</v>
      </c>
      <c r="K558" s="265" t="s">
        <v>15002</v>
      </c>
      <c r="L558" s="278" t="s">
        <v>62</v>
      </c>
    </row>
    <row r="559" spans="2:12" ht="28.5">
      <c r="B559" s="269" t="s">
        <v>15600</v>
      </c>
      <c r="C559" s="265" t="s">
        <v>15601</v>
      </c>
      <c r="D559" s="265" t="s">
        <v>694</v>
      </c>
      <c r="E559" s="183" t="s">
        <v>15602</v>
      </c>
      <c r="F559" s="265" t="s">
        <v>15603</v>
      </c>
      <c r="G559" s="183"/>
      <c r="H559" s="270">
        <v>96244989</v>
      </c>
      <c r="I559" s="279">
        <v>96244989</v>
      </c>
      <c r="J559" s="280" t="s">
        <v>14608</v>
      </c>
      <c r="K559" s="265" t="s">
        <v>15002</v>
      </c>
      <c r="L559" s="278" t="s">
        <v>62</v>
      </c>
    </row>
    <row r="560" spans="2:12" ht="42.75">
      <c r="B560" s="269" t="s">
        <v>15604</v>
      </c>
      <c r="C560" s="265" t="s">
        <v>15605</v>
      </c>
      <c r="D560" s="265" t="s">
        <v>694</v>
      </c>
      <c r="E560" s="183" t="s">
        <v>15606</v>
      </c>
      <c r="F560" s="265" t="s">
        <v>15607</v>
      </c>
      <c r="G560" s="183"/>
      <c r="H560" s="270">
        <v>37000000</v>
      </c>
      <c r="I560" s="279">
        <v>37000000</v>
      </c>
      <c r="J560" s="280" t="s">
        <v>14608</v>
      </c>
      <c r="K560" s="265" t="s">
        <v>15002</v>
      </c>
      <c r="L560" s="278" t="s">
        <v>62</v>
      </c>
    </row>
    <row r="561" spans="2:12" ht="42.75">
      <c r="B561" s="269" t="s">
        <v>15608</v>
      </c>
      <c r="C561" s="265" t="s">
        <v>15609</v>
      </c>
      <c r="D561" s="265" t="s">
        <v>694</v>
      </c>
      <c r="E561" s="183" t="s">
        <v>15610</v>
      </c>
      <c r="F561" s="265" t="s">
        <v>15611</v>
      </c>
      <c r="G561" s="183"/>
      <c r="H561" s="270">
        <v>3398400</v>
      </c>
      <c r="I561" s="279">
        <v>3398400</v>
      </c>
      <c r="J561" s="280" t="s">
        <v>14608</v>
      </c>
      <c r="K561" s="265" t="s">
        <v>15002</v>
      </c>
      <c r="L561" s="278" t="s">
        <v>62</v>
      </c>
    </row>
    <row r="562" spans="2:12" ht="28.5">
      <c r="B562" s="269" t="s">
        <v>15612</v>
      </c>
      <c r="C562" s="265" t="s">
        <v>15613</v>
      </c>
      <c r="D562" s="265" t="s">
        <v>694</v>
      </c>
      <c r="E562" s="183" t="s">
        <v>14654</v>
      </c>
      <c r="F562" s="265" t="s">
        <v>15564</v>
      </c>
      <c r="G562" s="183"/>
      <c r="H562" s="270">
        <v>1037500</v>
      </c>
      <c r="I562" s="279">
        <v>1037500</v>
      </c>
      <c r="J562" s="280" t="s">
        <v>14608</v>
      </c>
      <c r="K562" s="265" t="s">
        <v>15002</v>
      </c>
      <c r="L562" s="278" t="s">
        <v>62</v>
      </c>
    </row>
    <row r="563" spans="2:12" ht="42.75">
      <c r="B563" s="269" t="s">
        <v>15614</v>
      </c>
      <c r="C563" s="265" t="s">
        <v>15615</v>
      </c>
      <c r="D563" s="265" t="s">
        <v>694</v>
      </c>
      <c r="E563" s="183" t="s">
        <v>15616</v>
      </c>
      <c r="F563" s="265" t="s">
        <v>15617</v>
      </c>
      <c r="G563" s="183"/>
      <c r="H563" s="270">
        <v>552750</v>
      </c>
      <c r="I563" s="279">
        <v>552750</v>
      </c>
      <c r="J563" s="280" t="s">
        <v>14608</v>
      </c>
      <c r="K563" s="265" t="s">
        <v>15002</v>
      </c>
      <c r="L563" s="278" t="s">
        <v>62</v>
      </c>
    </row>
    <row r="564" spans="2:12" ht="42.75">
      <c r="B564" s="269" t="s">
        <v>15618</v>
      </c>
      <c r="C564" s="265" t="s">
        <v>15619</v>
      </c>
      <c r="D564" s="265" t="s">
        <v>694</v>
      </c>
      <c r="E564" s="183" t="s">
        <v>15620</v>
      </c>
      <c r="F564" s="265" t="s">
        <v>15621</v>
      </c>
      <c r="G564" s="183"/>
      <c r="H564" s="270">
        <v>12278500</v>
      </c>
      <c r="I564" s="279">
        <v>12278500</v>
      </c>
      <c r="J564" s="280" t="s">
        <v>14608</v>
      </c>
      <c r="K564" s="265" t="s">
        <v>15002</v>
      </c>
      <c r="L564" s="278" t="s">
        <v>62</v>
      </c>
    </row>
    <row r="565" spans="2:12" ht="28.5">
      <c r="B565" s="269" t="s">
        <v>15622</v>
      </c>
      <c r="C565" s="265" t="s">
        <v>15623</v>
      </c>
      <c r="D565" s="265" t="s">
        <v>694</v>
      </c>
      <c r="E565" s="183" t="s">
        <v>15624</v>
      </c>
      <c r="F565" s="265" t="s">
        <v>15625</v>
      </c>
      <c r="G565" s="183"/>
      <c r="H565" s="270">
        <v>2478000</v>
      </c>
      <c r="I565" s="279">
        <v>2478000</v>
      </c>
      <c r="J565" s="280" t="s">
        <v>14608</v>
      </c>
      <c r="K565" s="265" t="s">
        <v>15002</v>
      </c>
      <c r="L565" s="278" t="s">
        <v>62</v>
      </c>
    </row>
    <row r="566" spans="2:12" ht="42.75">
      <c r="B566" s="269" t="s">
        <v>15626</v>
      </c>
      <c r="C566" s="265" t="s">
        <v>15627</v>
      </c>
      <c r="D566" s="265" t="s">
        <v>694</v>
      </c>
      <c r="E566" s="183" t="s">
        <v>15628</v>
      </c>
      <c r="F566" s="265" t="s">
        <v>15629</v>
      </c>
      <c r="G566" s="183"/>
      <c r="H566" s="270">
        <v>39459200</v>
      </c>
      <c r="I566" s="279">
        <v>39459200</v>
      </c>
      <c r="J566" s="280" t="s">
        <v>14608</v>
      </c>
      <c r="K566" s="265" t="s">
        <v>15002</v>
      </c>
      <c r="L566" s="278" t="s">
        <v>62</v>
      </c>
    </row>
    <row r="567" spans="2:12" ht="42.75">
      <c r="B567" s="269" t="s">
        <v>15630</v>
      </c>
      <c r="C567" s="265" t="s">
        <v>15631</v>
      </c>
      <c r="D567" s="265" t="s">
        <v>694</v>
      </c>
      <c r="E567" s="183" t="s">
        <v>15632</v>
      </c>
      <c r="F567" s="265" t="s">
        <v>15633</v>
      </c>
      <c r="G567" s="183"/>
      <c r="H567" s="270">
        <v>885000</v>
      </c>
      <c r="I567" s="279">
        <v>885000</v>
      </c>
      <c r="J567" s="280" t="s">
        <v>14608</v>
      </c>
      <c r="K567" s="265" t="s">
        <v>15002</v>
      </c>
      <c r="L567" s="278" t="s">
        <v>62</v>
      </c>
    </row>
    <row r="568" spans="2:12" ht="28.5">
      <c r="B568" s="269" t="s">
        <v>15634</v>
      </c>
      <c r="C568" s="265" t="s">
        <v>15635</v>
      </c>
      <c r="D568" s="265" t="s">
        <v>694</v>
      </c>
      <c r="E568" s="183" t="s">
        <v>15636</v>
      </c>
      <c r="F568" s="265" t="s">
        <v>15637</v>
      </c>
      <c r="G568" s="183"/>
      <c r="H568" s="270">
        <v>14927000</v>
      </c>
      <c r="I568" s="279">
        <v>14927000</v>
      </c>
      <c r="J568" s="280" t="s">
        <v>14608</v>
      </c>
      <c r="K568" s="265" t="s">
        <v>15002</v>
      </c>
      <c r="L568" s="278" t="s">
        <v>62</v>
      </c>
    </row>
    <row r="569" spans="2:12" ht="42.75">
      <c r="B569" s="269" t="s">
        <v>15638</v>
      </c>
      <c r="C569" s="265" t="s">
        <v>15639</v>
      </c>
      <c r="D569" s="265" t="s">
        <v>694</v>
      </c>
      <c r="E569" s="183" t="s">
        <v>15640</v>
      </c>
      <c r="F569" s="265" t="s">
        <v>15641</v>
      </c>
      <c r="G569" s="183"/>
      <c r="H569" s="270">
        <v>8400000</v>
      </c>
      <c r="I569" s="279">
        <v>8400000</v>
      </c>
      <c r="J569" s="280" t="s">
        <v>14608</v>
      </c>
      <c r="K569" s="265" t="s">
        <v>15002</v>
      </c>
      <c r="L569" s="278" t="s">
        <v>62</v>
      </c>
    </row>
    <row r="570" spans="2:12" ht="42.75">
      <c r="B570" s="269" t="s">
        <v>15642</v>
      </c>
      <c r="C570" s="265" t="s">
        <v>15643</v>
      </c>
      <c r="D570" s="265" t="s">
        <v>694</v>
      </c>
      <c r="E570" s="183" t="s">
        <v>15644</v>
      </c>
      <c r="F570" s="265" t="s">
        <v>15645</v>
      </c>
      <c r="G570" s="183"/>
      <c r="H570" s="270">
        <v>97397200</v>
      </c>
      <c r="I570" s="279">
        <v>97397200</v>
      </c>
      <c r="J570" s="280" t="s">
        <v>14608</v>
      </c>
      <c r="K570" s="265" t="s">
        <v>15002</v>
      </c>
      <c r="L570" s="278" t="s">
        <v>62</v>
      </c>
    </row>
    <row r="571" spans="2:12" ht="28.5">
      <c r="B571" s="269" t="s">
        <v>15646</v>
      </c>
      <c r="C571" s="265" t="s">
        <v>15647</v>
      </c>
      <c r="D571" s="265" t="s">
        <v>694</v>
      </c>
      <c r="E571" s="183" t="s">
        <v>15648</v>
      </c>
      <c r="F571" s="265" t="s">
        <v>15649</v>
      </c>
      <c r="G571" s="183"/>
      <c r="H571" s="270">
        <v>49967812</v>
      </c>
      <c r="I571" s="279">
        <v>49967812</v>
      </c>
      <c r="J571" s="280" t="s">
        <v>14608</v>
      </c>
      <c r="K571" s="265" t="s">
        <v>15002</v>
      </c>
      <c r="L571" s="278" t="s">
        <v>62</v>
      </c>
    </row>
    <row r="572" spans="2:12" ht="28.5">
      <c r="B572" s="269" t="s">
        <v>15650</v>
      </c>
      <c r="C572" s="265" t="s">
        <v>15651</v>
      </c>
      <c r="D572" s="265" t="s">
        <v>694</v>
      </c>
      <c r="E572" s="183" t="s">
        <v>1246</v>
      </c>
      <c r="F572" s="265" t="s">
        <v>15652</v>
      </c>
      <c r="G572" s="183"/>
      <c r="H572" s="270">
        <v>14312968</v>
      </c>
      <c r="I572" s="279">
        <v>14312968</v>
      </c>
      <c r="J572" s="280" t="s">
        <v>14608</v>
      </c>
      <c r="K572" s="265" t="s">
        <v>15002</v>
      </c>
      <c r="L572" s="278" t="s">
        <v>62</v>
      </c>
    </row>
    <row r="573" spans="2:12" ht="42.75">
      <c r="B573" s="269" t="s">
        <v>15653</v>
      </c>
      <c r="C573" s="265" t="s">
        <v>15654</v>
      </c>
      <c r="D573" s="265" t="s">
        <v>694</v>
      </c>
      <c r="E573" s="183" t="s">
        <v>15655</v>
      </c>
      <c r="F573" s="265" t="s">
        <v>15656</v>
      </c>
      <c r="G573" s="183"/>
      <c r="H573" s="270">
        <v>9569800</v>
      </c>
      <c r="I573" s="279">
        <v>9569800</v>
      </c>
      <c r="J573" s="280" t="s">
        <v>14608</v>
      </c>
      <c r="K573" s="265" t="s">
        <v>15002</v>
      </c>
      <c r="L573" s="278" t="s">
        <v>62</v>
      </c>
    </row>
    <row r="574" spans="2:12" ht="42.75">
      <c r="B574" s="269" t="s">
        <v>15657</v>
      </c>
      <c r="C574" s="265" t="s">
        <v>15658</v>
      </c>
      <c r="D574" s="265" t="s">
        <v>694</v>
      </c>
      <c r="E574" s="183" t="s">
        <v>15659</v>
      </c>
      <c r="F574" s="265" t="s">
        <v>14637</v>
      </c>
      <c r="G574" s="183"/>
      <c r="H574" s="270">
        <v>67381466.577777773</v>
      </c>
      <c r="I574" s="279">
        <v>67381466.577777773</v>
      </c>
      <c r="J574" s="280" t="s">
        <v>14608</v>
      </c>
      <c r="K574" s="265" t="s">
        <v>15002</v>
      </c>
      <c r="L574" s="278" t="s">
        <v>62</v>
      </c>
    </row>
    <row r="575" spans="2:12" ht="42.75">
      <c r="B575" s="269" t="s">
        <v>15660</v>
      </c>
      <c r="C575" s="265" t="s">
        <v>15661</v>
      </c>
      <c r="D575" s="265" t="s">
        <v>694</v>
      </c>
      <c r="E575" s="183" t="s">
        <v>15662</v>
      </c>
      <c r="F575" s="265" t="s">
        <v>15663</v>
      </c>
      <c r="G575" s="183"/>
      <c r="H575" s="270">
        <v>10620000</v>
      </c>
      <c r="I575" s="279">
        <v>10620000</v>
      </c>
      <c r="J575" s="280" t="s">
        <v>14608</v>
      </c>
      <c r="K575" s="265" t="s">
        <v>15002</v>
      </c>
      <c r="L575" s="278" t="s">
        <v>62</v>
      </c>
    </row>
    <row r="576" spans="2:12" ht="42.75">
      <c r="B576" s="269" t="s">
        <v>15664</v>
      </c>
      <c r="C576" s="265" t="s">
        <v>15665</v>
      </c>
      <c r="D576" s="265" t="s">
        <v>694</v>
      </c>
      <c r="E576" s="183" t="s">
        <v>14654</v>
      </c>
      <c r="F576" s="265" t="s">
        <v>15666</v>
      </c>
      <c r="G576" s="183"/>
      <c r="H576" s="270">
        <v>5300000</v>
      </c>
      <c r="I576" s="279">
        <v>5300000</v>
      </c>
      <c r="J576" s="280" t="s">
        <v>14608</v>
      </c>
      <c r="K576" s="265" t="s">
        <v>15002</v>
      </c>
      <c r="L576" s="278" t="s">
        <v>62</v>
      </c>
    </row>
    <row r="577" spans="2:12" ht="42.75">
      <c r="B577" s="269" t="s">
        <v>15667</v>
      </c>
      <c r="C577" s="265" t="s">
        <v>15668</v>
      </c>
      <c r="D577" s="265" t="s">
        <v>694</v>
      </c>
      <c r="E577" s="183" t="s">
        <v>15669</v>
      </c>
      <c r="F577" s="265" t="s">
        <v>15670</v>
      </c>
      <c r="G577" s="183"/>
      <c r="H577" s="270">
        <v>878000</v>
      </c>
      <c r="I577" s="279">
        <v>878000</v>
      </c>
      <c r="J577" s="280" t="s">
        <v>14608</v>
      </c>
      <c r="K577" s="265" t="s">
        <v>15002</v>
      </c>
      <c r="L577" s="278" t="s">
        <v>62</v>
      </c>
    </row>
    <row r="578" spans="2:12" ht="42.75">
      <c r="B578" s="271" t="s">
        <v>15671</v>
      </c>
      <c r="C578" s="265" t="s">
        <v>15167</v>
      </c>
      <c r="D578" s="265" t="s">
        <v>694</v>
      </c>
      <c r="E578" s="183" t="s">
        <v>15672</v>
      </c>
      <c r="F578" s="265" t="s">
        <v>15673</v>
      </c>
      <c r="G578" s="183"/>
      <c r="H578" s="270">
        <v>4644480</v>
      </c>
      <c r="I578" s="279">
        <v>4644480</v>
      </c>
      <c r="J578" s="280" t="s">
        <v>14608</v>
      </c>
      <c r="K578" s="265" t="s">
        <v>15002</v>
      </c>
      <c r="L578" s="278" t="s">
        <v>62</v>
      </c>
    </row>
    <row r="579" spans="2:12" ht="28.5">
      <c r="B579" s="271" t="s">
        <v>15674</v>
      </c>
      <c r="C579" s="265" t="s">
        <v>15675</v>
      </c>
      <c r="D579" s="265" t="s">
        <v>694</v>
      </c>
      <c r="E579" s="183" t="s">
        <v>15676</v>
      </c>
      <c r="F579" s="265" t="s">
        <v>15677</v>
      </c>
      <c r="G579" s="183"/>
      <c r="H579" s="270">
        <v>2350000</v>
      </c>
      <c r="I579" s="279">
        <v>2350000</v>
      </c>
      <c r="J579" s="280" t="s">
        <v>14608</v>
      </c>
      <c r="K579" s="265" t="s">
        <v>15002</v>
      </c>
      <c r="L579" s="278" t="s">
        <v>62</v>
      </c>
    </row>
    <row r="580" spans="2:12" ht="42.75">
      <c r="B580" s="271" t="s">
        <v>15678</v>
      </c>
      <c r="C580" s="265" t="s">
        <v>15679</v>
      </c>
      <c r="D580" s="265" t="s">
        <v>694</v>
      </c>
      <c r="E580" s="183" t="s">
        <v>15680</v>
      </c>
      <c r="F580" s="265" t="s">
        <v>15681</v>
      </c>
      <c r="G580" s="183"/>
      <c r="H580" s="270">
        <v>181401145.91999999</v>
      </c>
      <c r="I580" s="279">
        <v>181401145.91999999</v>
      </c>
      <c r="J580" s="280" t="s">
        <v>14608</v>
      </c>
      <c r="K580" s="265" t="s">
        <v>15002</v>
      </c>
      <c r="L580" s="278" t="s">
        <v>62</v>
      </c>
    </row>
    <row r="581" spans="2:12" ht="57">
      <c r="B581" s="271" t="s">
        <v>15682</v>
      </c>
      <c r="C581" s="265" t="s">
        <v>15683</v>
      </c>
      <c r="D581" s="265" t="s">
        <v>694</v>
      </c>
      <c r="E581" s="183" t="s">
        <v>15684</v>
      </c>
      <c r="F581" s="265" t="s">
        <v>15685</v>
      </c>
      <c r="G581" s="183"/>
      <c r="H581" s="270">
        <v>402668440.51111108</v>
      </c>
      <c r="I581" s="279">
        <v>402668440.51111108</v>
      </c>
      <c r="J581" s="280" t="s">
        <v>14608</v>
      </c>
      <c r="K581" s="265" t="s">
        <v>15002</v>
      </c>
      <c r="L581" s="278" t="s">
        <v>62</v>
      </c>
    </row>
    <row r="582" spans="2:12">
      <c r="B582" s="271" t="s">
        <v>15686</v>
      </c>
      <c r="C582" s="265" t="s">
        <v>15687</v>
      </c>
      <c r="D582" s="265" t="s">
        <v>694</v>
      </c>
      <c r="E582" s="183" t="s">
        <v>14654</v>
      </c>
      <c r="F582" s="265" t="s">
        <v>14655</v>
      </c>
      <c r="G582" s="183"/>
      <c r="H582" s="270">
        <v>2977650</v>
      </c>
      <c r="I582" s="279">
        <v>2977650</v>
      </c>
      <c r="J582" s="280" t="s">
        <v>14608</v>
      </c>
      <c r="K582" s="265" t="s">
        <v>15002</v>
      </c>
      <c r="L582" s="278" t="s">
        <v>62</v>
      </c>
    </row>
    <row r="583" spans="2:12" ht="28.5">
      <c r="B583" s="271" t="s">
        <v>15688</v>
      </c>
      <c r="C583" s="265" t="s">
        <v>15689</v>
      </c>
      <c r="D583" s="265" t="s">
        <v>694</v>
      </c>
      <c r="E583" s="183" t="s">
        <v>15690</v>
      </c>
      <c r="F583" s="265" t="s">
        <v>14655</v>
      </c>
      <c r="G583" s="183"/>
      <c r="H583" s="270">
        <v>4392500</v>
      </c>
      <c r="I583" s="279">
        <v>4392500</v>
      </c>
      <c r="J583" s="280" t="s">
        <v>14608</v>
      </c>
      <c r="K583" s="265" t="s">
        <v>15002</v>
      </c>
      <c r="L583" s="278" t="s">
        <v>62</v>
      </c>
    </row>
    <row r="584" spans="2:12" ht="42.75">
      <c r="B584" s="271" t="s">
        <v>15691</v>
      </c>
      <c r="C584" s="265" t="s">
        <v>15692</v>
      </c>
      <c r="D584" s="265" t="s">
        <v>694</v>
      </c>
      <c r="E584" s="183" t="s">
        <v>15693</v>
      </c>
      <c r="F584" s="265" t="s">
        <v>15694</v>
      </c>
      <c r="G584" s="183"/>
      <c r="H584" s="270">
        <v>33297447.68</v>
      </c>
      <c r="I584" s="279">
        <v>33297447.68</v>
      </c>
      <c r="J584" s="280" t="s">
        <v>14608</v>
      </c>
      <c r="K584" s="265" t="s">
        <v>15002</v>
      </c>
      <c r="L584" s="278" t="s">
        <v>62</v>
      </c>
    </row>
    <row r="585" spans="2:12" ht="57">
      <c r="B585" s="271" t="s">
        <v>15695</v>
      </c>
      <c r="C585" s="265" t="s">
        <v>15696</v>
      </c>
      <c r="D585" s="265" t="s">
        <v>694</v>
      </c>
      <c r="E585" s="183" t="s">
        <v>15697</v>
      </c>
      <c r="F585" s="265" t="s">
        <v>15698</v>
      </c>
      <c r="G585" s="183"/>
      <c r="H585" s="270">
        <v>364679000</v>
      </c>
      <c r="I585" s="279">
        <v>364679000</v>
      </c>
      <c r="J585" s="280" t="s">
        <v>14608</v>
      </c>
      <c r="K585" s="265" t="s">
        <v>15002</v>
      </c>
      <c r="L585" s="278" t="s">
        <v>62</v>
      </c>
    </row>
    <row r="586" spans="2:12" ht="42.75">
      <c r="B586" s="271" t="s">
        <v>15699</v>
      </c>
      <c r="C586" s="265" t="s">
        <v>15700</v>
      </c>
      <c r="D586" s="265" t="s">
        <v>694</v>
      </c>
      <c r="E586" s="183" t="s">
        <v>15701</v>
      </c>
      <c r="F586" s="265" t="s">
        <v>15702</v>
      </c>
      <c r="G586" s="183"/>
      <c r="H586" s="270">
        <v>9675364.1111111119</v>
      </c>
      <c r="I586" s="279">
        <v>9675364.1111111119</v>
      </c>
      <c r="J586" s="280" t="s">
        <v>14608</v>
      </c>
      <c r="K586" s="265" t="s">
        <v>15002</v>
      </c>
      <c r="L586" s="278" t="s">
        <v>62</v>
      </c>
    </row>
    <row r="587" spans="2:12" ht="28.5">
      <c r="B587" s="271" t="s">
        <v>15703</v>
      </c>
      <c r="C587" s="265" t="s">
        <v>15704</v>
      </c>
      <c r="D587" s="265" t="s">
        <v>694</v>
      </c>
      <c r="E587" s="183" t="s">
        <v>14654</v>
      </c>
      <c r="F587" s="265" t="s">
        <v>15705</v>
      </c>
      <c r="G587" s="183"/>
      <c r="H587" s="270">
        <v>160000</v>
      </c>
      <c r="I587" s="279">
        <v>160000</v>
      </c>
      <c r="J587" s="280" t="s">
        <v>14608</v>
      </c>
      <c r="K587" s="265" t="s">
        <v>15002</v>
      </c>
      <c r="L587" s="278" t="s">
        <v>62</v>
      </c>
    </row>
    <row r="588" spans="2:12" ht="42.75">
      <c r="B588" s="271" t="s">
        <v>15706</v>
      </c>
      <c r="C588" s="265" t="s">
        <v>15707</v>
      </c>
      <c r="D588" s="265" t="s">
        <v>694</v>
      </c>
      <c r="E588" s="183" t="s">
        <v>15708</v>
      </c>
      <c r="F588" s="265" t="s">
        <v>15702</v>
      </c>
      <c r="G588" s="183"/>
      <c r="H588" s="270">
        <v>4956000</v>
      </c>
      <c r="I588" s="279">
        <v>4956000</v>
      </c>
      <c r="J588" s="280" t="s">
        <v>14608</v>
      </c>
      <c r="K588" s="265" t="s">
        <v>15002</v>
      </c>
      <c r="L588" s="278" t="s">
        <v>62</v>
      </c>
    </row>
    <row r="589" spans="2:12" ht="42.75">
      <c r="B589" s="271" t="s">
        <v>15709</v>
      </c>
      <c r="C589" s="265" t="s">
        <v>15710</v>
      </c>
      <c r="D589" s="265" t="s">
        <v>694</v>
      </c>
      <c r="E589" s="183" t="s">
        <v>15711</v>
      </c>
      <c r="F589" s="265" t="s">
        <v>15603</v>
      </c>
      <c r="G589" s="183"/>
      <c r="H589" s="270">
        <v>158766703</v>
      </c>
      <c r="I589" s="279">
        <v>158766703</v>
      </c>
      <c r="J589" s="280" t="s">
        <v>14608</v>
      </c>
      <c r="K589" s="265" t="s">
        <v>15002</v>
      </c>
      <c r="L589" s="278" t="s">
        <v>62</v>
      </c>
    </row>
    <row r="590" spans="2:12" ht="42.75">
      <c r="B590" s="271" t="s">
        <v>15712</v>
      </c>
      <c r="C590" s="265" t="s">
        <v>15713</v>
      </c>
      <c r="D590" s="265" t="s">
        <v>694</v>
      </c>
      <c r="E590" s="183" t="s">
        <v>15714</v>
      </c>
      <c r="F590" s="265" t="s">
        <v>14607</v>
      </c>
      <c r="G590" s="183"/>
      <c r="H590" s="270">
        <v>1971225</v>
      </c>
      <c r="I590" s="279">
        <v>1971225</v>
      </c>
      <c r="J590" s="280" t="s">
        <v>14608</v>
      </c>
      <c r="K590" s="265" t="s">
        <v>15002</v>
      </c>
      <c r="L590" s="278" t="s">
        <v>62</v>
      </c>
    </row>
    <row r="591" spans="2:12" ht="42.75">
      <c r="B591" s="271" t="s">
        <v>15715</v>
      </c>
      <c r="C591" s="265" t="s">
        <v>15716</v>
      </c>
      <c r="D591" s="265" t="s">
        <v>694</v>
      </c>
      <c r="E591" s="183" t="s">
        <v>15717</v>
      </c>
      <c r="F591" s="265" t="s">
        <v>15718</v>
      </c>
      <c r="G591" s="183"/>
      <c r="H591" s="270">
        <v>6667000</v>
      </c>
      <c r="I591" s="279">
        <v>6667000</v>
      </c>
      <c r="J591" s="280" t="s">
        <v>14608</v>
      </c>
      <c r="K591" s="265" t="s">
        <v>15002</v>
      </c>
      <c r="L591" s="278" t="s">
        <v>62</v>
      </c>
    </row>
    <row r="592" spans="2:12" ht="57">
      <c r="B592" s="271" t="s">
        <v>15719</v>
      </c>
      <c r="C592" s="265" t="s">
        <v>15720</v>
      </c>
      <c r="D592" s="265" t="s">
        <v>694</v>
      </c>
      <c r="E592" s="183" t="s">
        <v>15721</v>
      </c>
      <c r="F592" s="265" t="s">
        <v>15541</v>
      </c>
      <c r="G592" s="183"/>
      <c r="H592" s="270">
        <v>371476213</v>
      </c>
      <c r="I592" s="279">
        <v>371476213</v>
      </c>
      <c r="J592" s="280" t="s">
        <v>14608</v>
      </c>
      <c r="K592" s="265" t="s">
        <v>15002</v>
      </c>
      <c r="L592" s="278" t="s">
        <v>62</v>
      </c>
    </row>
    <row r="593" spans="2:12" ht="42.75">
      <c r="B593" s="271" t="s">
        <v>15722</v>
      </c>
      <c r="C593" s="265" t="s">
        <v>15723</v>
      </c>
      <c r="D593" s="265" t="s">
        <v>694</v>
      </c>
      <c r="E593" s="183" t="s">
        <v>15724</v>
      </c>
      <c r="F593" s="265" t="s">
        <v>15725</v>
      </c>
      <c r="G593" s="183"/>
      <c r="H593" s="270">
        <v>73691</v>
      </c>
      <c r="I593" s="279">
        <v>73691</v>
      </c>
      <c r="J593" s="280" t="s">
        <v>14608</v>
      </c>
      <c r="K593" s="265" t="s">
        <v>15002</v>
      </c>
      <c r="L593" s="278" t="s">
        <v>62</v>
      </c>
    </row>
    <row r="594" spans="2:12" ht="28.5">
      <c r="B594" s="271" t="s">
        <v>15726</v>
      </c>
      <c r="C594" s="265" t="s">
        <v>15727</v>
      </c>
      <c r="D594" s="265" t="s">
        <v>694</v>
      </c>
      <c r="E594" s="183" t="s">
        <v>15728</v>
      </c>
      <c r="F594" s="265" t="s">
        <v>15729</v>
      </c>
      <c r="G594" s="183"/>
      <c r="H594" s="270">
        <v>30242413</v>
      </c>
      <c r="I594" s="279">
        <v>30242413</v>
      </c>
      <c r="J594" s="280" t="s">
        <v>14608</v>
      </c>
      <c r="K594" s="265" t="s">
        <v>15002</v>
      </c>
      <c r="L594" s="278" t="s">
        <v>62</v>
      </c>
    </row>
    <row r="595" spans="2:12" ht="57">
      <c r="B595" s="271" t="s">
        <v>15730</v>
      </c>
      <c r="C595" s="265" t="s">
        <v>15731</v>
      </c>
      <c r="D595" s="265" t="s">
        <v>694</v>
      </c>
      <c r="E595" s="183" t="s">
        <v>15732</v>
      </c>
      <c r="F595" s="265" t="s">
        <v>15733</v>
      </c>
      <c r="G595" s="183"/>
      <c r="H595" s="270">
        <v>3776000</v>
      </c>
      <c r="I595" s="279">
        <v>3776000</v>
      </c>
      <c r="J595" s="280" t="s">
        <v>14608</v>
      </c>
      <c r="K595" s="265" t="s">
        <v>15002</v>
      </c>
      <c r="L595" s="278" t="s">
        <v>62</v>
      </c>
    </row>
    <row r="596" spans="2:12" ht="57">
      <c r="B596" s="271" t="s">
        <v>15734</v>
      </c>
      <c r="C596" s="265" t="s">
        <v>15735</v>
      </c>
      <c r="D596" s="265" t="s">
        <v>694</v>
      </c>
      <c r="E596" s="183" t="s">
        <v>15736</v>
      </c>
      <c r="F596" s="265" t="s">
        <v>14651</v>
      </c>
      <c r="G596" s="183"/>
      <c r="H596" s="270">
        <v>53398365.097777776</v>
      </c>
      <c r="I596" s="279">
        <v>53398365.097777776</v>
      </c>
      <c r="J596" s="280" t="s">
        <v>14608</v>
      </c>
      <c r="K596" s="265" t="s">
        <v>15002</v>
      </c>
      <c r="L596" s="278" t="s">
        <v>62</v>
      </c>
    </row>
    <row r="597" spans="2:12" ht="28.5">
      <c r="B597" s="271" t="s">
        <v>15737</v>
      </c>
      <c r="C597" s="265" t="s">
        <v>15738</v>
      </c>
      <c r="D597" s="265" t="s">
        <v>694</v>
      </c>
      <c r="E597" s="183" t="s">
        <v>15739</v>
      </c>
      <c r="F597" s="265" t="s">
        <v>15740</v>
      </c>
      <c r="G597" s="183"/>
      <c r="H597" s="270">
        <v>1952000</v>
      </c>
      <c r="I597" s="279">
        <v>1952000</v>
      </c>
      <c r="J597" s="280" t="s">
        <v>14608</v>
      </c>
      <c r="K597" s="265" t="s">
        <v>15002</v>
      </c>
      <c r="L597" s="278" t="s">
        <v>62</v>
      </c>
    </row>
    <row r="598" spans="2:12" ht="57">
      <c r="B598" s="271" t="s">
        <v>15741</v>
      </c>
      <c r="C598" s="265" t="s">
        <v>15742</v>
      </c>
      <c r="D598" s="265" t="s">
        <v>694</v>
      </c>
      <c r="E598" s="183" t="s">
        <v>15743</v>
      </c>
      <c r="F598" s="265" t="s">
        <v>15744</v>
      </c>
      <c r="G598" s="183"/>
      <c r="H598" s="270">
        <v>12191878</v>
      </c>
      <c r="I598" s="279">
        <v>12191878</v>
      </c>
      <c r="J598" s="280" t="s">
        <v>14608</v>
      </c>
      <c r="K598" s="265" t="s">
        <v>15002</v>
      </c>
      <c r="L598" s="278" t="s">
        <v>62</v>
      </c>
    </row>
    <row r="599" spans="2:12" ht="57">
      <c r="B599" s="271" t="s">
        <v>15745</v>
      </c>
      <c r="C599" s="265" t="s">
        <v>15746</v>
      </c>
      <c r="D599" s="265" t="s">
        <v>694</v>
      </c>
      <c r="E599" s="183" t="s">
        <v>15747</v>
      </c>
      <c r="F599" s="265" t="s">
        <v>15748</v>
      </c>
      <c r="G599" s="183"/>
      <c r="H599" s="270">
        <v>18720000</v>
      </c>
      <c r="I599" s="279">
        <v>18720000</v>
      </c>
      <c r="J599" s="280" t="s">
        <v>14608</v>
      </c>
      <c r="K599" s="265" t="s">
        <v>15002</v>
      </c>
      <c r="L599" s="278" t="s">
        <v>62</v>
      </c>
    </row>
    <row r="600" spans="2:12" ht="57">
      <c r="B600" s="271" t="s">
        <v>15749</v>
      </c>
      <c r="C600" s="265" t="s">
        <v>15750</v>
      </c>
      <c r="D600" s="265" t="s">
        <v>694</v>
      </c>
      <c r="E600" s="183" t="s">
        <v>15747</v>
      </c>
      <c r="F600" s="265" t="s">
        <v>15748</v>
      </c>
      <c r="G600" s="183"/>
      <c r="H600" s="270">
        <v>22230000</v>
      </c>
      <c r="I600" s="279">
        <v>22230000</v>
      </c>
      <c r="J600" s="280" t="s">
        <v>14608</v>
      </c>
      <c r="K600" s="265" t="s">
        <v>15002</v>
      </c>
      <c r="L600" s="278" t="s">
        <v>62</v>
      </c>
    </row>
    <row r="601" spans="2:12" ht="57">
      <c r="B601" s="271" t="s">
        <v>15751</v>
      </c>
      <c r="C601" s="265" t="s">
        <v>15752</v>
      </c>
      <c r="D601" s="265" t="s">
        <v>694</v>
      </c>
      <c r="E601" s="183" t="s">
        <v>15747</v>
      </c>
      <c r="F601" s="265" t="s">
        <v>15748</v>
      </c>
      <c r="G601" s="183"/>
      <c r="H601" s="270">
        <v>11700000</v>
      </c>
      <c r="I601" s="279">
        <v>11700000</v>
      </c>
      <c r="J601" s="280" t="s">
        <v>14608</v>
      </c>
      <c r="K601" s="265" t="s">
        <v>15002</v>
      </c>
      <c r="L601" s="278" t="s">
        <v>62</v>
      </c>
    </row>
    <row r="602" spans="2:12" ht="57">
      <c r="B602" s="271" t="s">
        <v>15753</v>
      </c>
      <c r="C602" s="265" t="s">
        <v>15754</v>
      </c>
      <c r="D602" s="265" t="s">
        <v>694</v>
      </c>
      <c r="E602" s="183" t="s">
        <v>15747</v>
      </c>
      <c r="F602" s="265" t="s">
        <v>15748</v>
      </c>
      <c r="G602" s="183"/>
      <c r="H602" s="270">
        <v>18720000</v>
      </c>
      <c r="I602" s="279">
        <v>18720000</v>
      </c>
      <c r="J602" s="280" t="s">
        <v>14608</v>
      </c>
      <c r="K602" s="265" t="s">
        <v>15002</v>
      </c>
      <c r="L602" s="278" t="s">
        <v>62</v>
      </c>
    </row>
    <row r="603" spans="2:12" ht="57">
      <c r="B603" s="271" t="s">
        <v>15755</v>
      </c>
      <c r="C603" s="265" t="s">
        <v>15756</v>
      </c>
      <c r="D603" s="265" t="s">
        <v>694</v>
      </c>
      <c r="E603" s="183" t="s">
        <v>15747</v>
      </c>
      <c r="F603" s="265" t="s">
        <v>15748</v>
      </c>
      <c r="G603" s="183"/>
      <c r="H603" s="270">
        <v>22230000</v>
      </c>
      <c r="I603" s="279">
        <v>22230000</v>
      </c>
      <c r="J603" s="280" t="s">
        <v>14608</v>
      </c>
      <c r="K603" s="265" t="s">
        <v>15002</v>
      </c>
      <c r="L603" s="278" t="s">
        <v>62</v>
      </c>
    </row>
    <row r="604" spans="2:12" ht="42.75">
      <c r="B604" s="271" t="s">
        <v>15757</v>
      </c>
      <c r="C604" s="265" t="s">
        <v>15758</v>
      </c>
      <c r="D604" s="265" t="s">
        <v>694</v>
      </c>
      <c r="E604" s="183" t="s">
        <v>15759</v>
      </c>
      <c r="F604" s="265" t="s">
        <v>15760</v>
      </c>
      <c r="G604" s="183"/>
      <c r="H604" s="270">
        <v>185049238</v>
      </c>
      <c r="I604" s="279">
        <v>185049238</v>
      </c>
      <c r="J604" s="280" t="s">
        <v>14608</v>
      </c>
      <c r="K604" s="265" t="s">
        <v>15002</v>
      </c>
      <c r="L604" s="278" t="s">
        <v>62</v>
      </c>
    </row>
    <row r="605" spans="2:12" ht="71.25">
      <c r="B605" s="271" t="s">
        <v>15761</v>
      </c>
      <c r="C605" s="265" t="s">
        <v>15762</v>
      </c>
      <c r="D605" s="265" t="s">
        <v>694</v>
      </c>
      <c r="E605" s="183" t="s">
        <v>15763</v>
      </c>
      <c r="F605" s="265" t="s">
        <v>15764</v>
      </c>
      <c r="G605" s="183"/>
      <c r="H605" s="270">
        <v>63702300</v>
      </c>
      <c r="I605" s="279">
        <v>63702300</v>
      </c>
      <c r="J605" s="280" t="s">
        <v>14608</v>
      </c>
      <c r="K605" s="265" t="s">
        <v>15002</v>
      </c>
      <c r="L605" s="278" t="s">
        <v>62</v>
      </c>
    </row>
    <row r="606" spans="2:12" ht="28.5">
      <c r="B606" s="271" t="s">
        <v>15765</v>
      </c>
      <c r="C606" s="265" t="s">
        <v>15766</v>
      </c>
      <c r="D606" s="265" t="s">
        <v>694</v>
      </c>
      <c r="E606" s="183" t="s">
        <v>15767</v>
      </c>
      <c r="F606" s="265" t="s">
        <v>15729</v>
      </c>
      <c r="G606" s="183"/>
      <c r="H606" s="270">
        <v>54671603.660000004</v>
      </c>
      <c r="I606" s="279">
        <v>54671603.660000004</v>
      </c>
      <c r="J606" s="280" t="s">
        <v>14608</v>
      </c>
      <c r="K606" s="265" t="s">
        <v>15002</v>
      </c>
      <c r="L606" s="278" t="s">
        <v>62</v>
      </c>
    </row>
    <row r="607" spans="2:12" ht="42.75">
      <c r="B607" s="271" t="s">
        <v>15768</v>
      </c>
      <c r="C607" s="265" t="s">
        <v>15769</v>
      </c>
      <c r="D607" s="265" t="s">
        <v>694</v>
      </c>
      <c r="E607" s="183" t="s">
        <v>15770</v>
      </c>
      <c r="F607" s="265" t="s">
        <v>15771</v>
      </c>
      <c r="G607" s="183"/>
      <c r="H607" s="270">
        <v>9440000</v>
      </c>
      <c r="I607" s="279">
        <v>9440000</v>
      </c>
      <c r="J607" s="280" t="s">
        <v>14608</v>
      </c>
      <c r="K607" s="265" t="s">
        <v>15002</v>
      </c>
      <c r="L607" s="278" t="s">
        <v>62</v>
      </c>
    </row>
    <row r="608" spans="2:12" ht="57">
      <c r="B608" s="269" t="s">
        <v>15772</v>
      </c>
      <c r="C608" s="265" t="s">
        <v>15507</v>
      </c>
      <c r="D608" s="265" t="s">
        <v>694</v>
      </c>
      <c r="E608" s="183" t="s">
        <v>15773</v>
      </c>
      <c r="F608" s="265" t="s">
        <v>15774</v>
      </c>
      <c r="G608" s="183"/>
      <c r="H608" s="270">
        <v>40745400</v>
      </c>
      <c r="I608" s="279">
        <v>40745400</v>
      </c>
      <c r="J608" s="280" t="s">
        <v>14608</v>
      </c>
      <c r="K608" s="265" t="s">
        <v>15002</v>
      </c>
      <c r="L608" s="278" t="s">
        <v>62</v>
      </c>
    </row>
    <row r="609" spans="2:12" ht="42.75">
      <c r="B609" s="269" t="s">
        <v>15775</v>
      </c>
      <c r="C609" s="265" t="s">
        <v>15776</v>
      </c>
      <c r="D609" s="265" t="s">
        <v>694</v>
      </c>
      <c r="E609" s="183" t="s">
        <v>15777</v>
      </c>
      <c r="F609" s="265" t="s">
        <v>14659</v>
      </c>
      <c r="G609" s="183"/>
      <c r="H609" s="270">
        <v>246922200</v>
      </c>
      <c r="I609" s="279">
        <v>246922200</v>
      </c>
      <c r="J609" s="280" t="s">
        <v>14608</v>
      </c>
      <c r="K609" s="265" t="s">
        <v>15002</v>
      </c>
      <c r="L609" s="278" t="s">
        <v>62</v>
      </c>
    </row>
    <row r="610" spans="2:12" ht="57">
      <c r="B610" s="269" t="s">
        <v>743</v>
      </c>
      <c r="C610" s="265" t="s">
        <v>15778</v>
      </c>
      <c r="D610" s="265" t="s">
        <v>694</v>
      </c>
      <c r="E610" s="183" t="s">
        <v>15779</v>
      </c>
      <c r="F610" s="265" t="s">
        <v>14563</v>
      </c>
      <c r="G610" s="183"/>
      <c r="H610" s="270">
        <v>17530450</v>
      </c>
      <c r="I610" s="279">
        <v>17530450</v>
      </c>
      <c r="J610" s="280" t="s">
        <v>14608</v>
      </c>
      <c r="K610" s="265" t="s">
        <v>15002</v>
      </c>
      <c r="L610" s="278" t="s">
        <v>62</v>
      </c>
    </row>
    <row r="611" spans="2:12" ht="42.75">
      <c r="B611" s="269" t="s">
        <v>743</v>
      </c>
      <c r="C611" s="265" t="s">
        <v>15780</v>
      </c>
      <c r="D611" s="265" t="s">
        <v>694</v>
      </c>
      <c r="E611" s="183" t="s">
        <v>14654</v>
      </c>
      <c r="F611" s="265" t="s">
        <v>15781</v>
      </c>
      <c r="G611" s="183"/>
      <c r="H611" s="270">
        <v>4650000</v>
      </c>
      <c r="I611" s="279">
        <v>4650000</v>
      </c>
      <c r="J611" s="280" t="s">
        <v>14608</v>
      </c>
      <c r="K611" s="265" t="s">
        <v>15002</v>
      </c>
      <c r="L611" s="278" t="s">
        <v>62</v>
      </c>
    </row>
    <row r="612" spans="2:12" ht="42.75">
      <c r="B612" s="269" t="s">
        <v>15782</v>
      </c>
      <c r="C612" s="265" t="s">
        <v>15783</v>
      </c>
      <c r="D612" s="265"/>
      <c r="E612" s="183" t="s">
        <v>15784</v>
      </c>
      <c r="F612" s="265" t="s">
        <v>15785</v>
      </c>
      <c r="G612" s="183"/>
      <c r="H612" s="270">
        <v>93161000</v>
      </c>
      <c r="I612" s="281">
        <v>93161000</v>
      </c>
      <c r="J612" s="265" t="s">
        <v>14713</v>
      </c>
      <c r="K612" s="265" t="s">
        <v>15002</v>
      </c>
      <c r="L612" s="278" t="s">
        <v>63</v>
      </c>
    </row>
    <row r="613" spans="2:12" ht="28.5">
      <c r="B613" s="269" t="s">
        <v>15786</v>
      </c>
      <c r="C613" s="265" t="s">
        <v>15787</v>
      </c>
      <c r="D613" s="265"/>
      <c r="E613" s="183" t="s">
        <v>14743</v>
      </c>
      <c r="F613" s="265" t="s">
        <v>15788</v>
      </c>
      <c r="G613" s="183"/>
      <c r="H613" s="270">
        <v>45858930</v>
      </c>
      <c r="I613" s="281">
        <v>45858930</v>
      </c>
      <c r="J613" s="265" t="s">
        <v>14713</v>
      </c>
      <c r="K613" s="265" t="s">
        <v>15002</v>
      </c>
      <c r="L613" s="278" t="s">
        <v>63</v>
      </c>
    </row>
    <row r="614" spans="2:12" ht="42.75">
      <c r="B614" s="271" t="s">
        <v>662</v>
      </c>
      <c r="C614" s="265" t="s">
        <v>15789</v>
      </c>
      <c r="D614" s="265"/>
      <c r="E614" s="183" t="s">
        <v>15784</v>
      </c>
      <c r="F614" s="265" t="s">
        <v>15790</v>
      </c>
      <c r="G614" s="183"/>
      <c r="H614" s="270">
        <v>934193642</v>
      </c>
      <c r="I614" s="281">
        <v>934193642</v>
      </c>
      <c r="J614" s="265" t="s">
        <v>14713</v>
      </c>
      <c r="K614" s="265" t="s">
        <v>15002</v>
      </c>
      <c r="L614" s="278" t="s">
        <v>63</v>
      </c>
    </row>
    <row r="615" spans="2:12" ht="28.5">
      <c r="B615" s="271" t="s">
        <v>639</v>
      </c>
      <c r="C615" s="265" t="s">
        <v>15791</v>
      </c>
      <c r="D615" s="265"/>
      <c r="E615" s="183" t="s">
        <v>14743</v>
      </c>
      <c r="F615" s="265" t="s">
        <v>15792</v>
      </c>
      <c r="G615" s="183"/>
      <c r="H615" s="270">
        <v>43779333</v>
      </c>
      <c r="I615" s="281">
        <v>43779333</v>
      </c>
      <c r="J615" s="265" t="s">
        <v>14713</v>
      </c>
      <c r="K615" s="265" t="s">
        <v>15002</v>
      </c>
      <c r="L615" s="278" t="s">
        <v>63</v>
      </c>
    </row>
    <row r="616" spans="2:12" ht="42.75">
      <c r="B616" s="269" t="s">
        <v>637</v>
      </c>
      <c r="C616" s="265" t="s">
        <v>15793</v>
      </c>
      <c r="D616" s="265"/>
      <c r="E616" s="183" t="s">
        <v>14743</v>
      </c>
      <c r="F616" s="265" t="s">
        <v>15794</v>
      </c>
      <c r="G616" s="183"/>
      <c r="H616" s="270">
        <v>35061095</v>
      </c>
      <c r="I616" s="281">
        <v>35061095</v>
      </c>
      <c r="J616" s="265" t="s">
        <v>14713</v>
      </c>
      <c r="K616" s="265" t="s">
        <v>15002</v>
      </c>
      <c r="L616" s="278" t="s">
        <v>63</v>
      </c>
    </row>
    <row r="617" spans="2:12" ht="71.25">
      <c r="B617" s="271" t="s">
        <v>594</v>
      </c>
      <c r="C617" s="265" t="s">
        <v>15795</v>
      </c>
      <c r="D617" s="265"/>
      <c r="E617" s="183" t="s">
        <v>14743</v>
      </c>
      <c r="F617" s="265" t="s">
        <v>15796</v>
      </c>
      <c r="G617" s="183"/>
      <c r="H617" s="270">
        <v>315061639</v>
      </c>
      <c r="I617" s="281">
        <v>315061639</v>
      </c>
      <c r="J617" s="265" t="s">
        <v>14713</v>
      </c>
      <c r="K617" s="265" t="s">
        <v>15002</v>
      </c>
      <c r="L617" s="278" t="s">
        <v>63</v>
      </c>
    </row>
    <row r="618" spans="2:12" ht="28.5">
      <c r="B618" s="269" t="s">
        <v>582</v>
      </c>
      <c r="C618" s="265" t="s">
        <v>15797</v>
      </c>
      <c r="D618" s="265"/>
      <c r="E618" s="183" t="s">
        <v>14743</v>
      </c>
      <c r="F618" s="265" t="s">
        <v>15792</v>
      </c>
      <c r="G618" s="183"/>
      <c r="H618" s="270">
        <v>139033392</v>
      </c>
      <c r="I618" s="281">
        <v>139033392</v>
      </c>
      <c r="J618" s="265" t="s">
        <v>14713</v>
      </c>
      <c r="K618" s="265" t="s">
        <v>15002</v>
      </c>
      <c r="L618" s="278" t="s">
        <v>63</v>
      </c>
    </row>
    <row r="619" spans="2:12" ht="28.5">
      <c r="B619" s="271" t="s">
        <v>15798</v>
      </c>
      <c r="C619" s="265" t="s">
        <v>15799</v>
      </c>
      <c r="D619" s="265"/>
      <c r="E619" s="183" t="s">
        <v>14743</v>
      </c>
      <c r="F619" s="265" t="s">
        <v>14712</v>
      </c>
      <c r="G619" s="183"/>
      <c r="H619" s="270">
        <v>28598250</v>
      </c>
      <c r="I619" s="281">
        <v>28598250</v>
      </c>
      <c r="J619" s="265" t="s">
        <v>14713</v>
      </c>
      <c r="K619" s="265" t="s">
        <v>15002</v>
      </c>
      <c r="L619" s="278" t="s">
        <v>63</v>
      </c>
    </row>
    <row r="620" spans="2:12" ht="28.5">
      <c r="B620" s="269" t="s">
        <v>559</v>
      </c>
      <c r="C620" s="265" t="s">
        <v>560</v>
      </c>
      <c r="D620" s="265"/>
      <c r="E620" s="183" t="s">
        <v>14743</v>
      </c>
      <c r="F620" s="265" t="s">
        <v>15800</v>
      </c>
      <c r="G620" s="183"/>
      <c r="H620" s="270">
        <v>35791528</v>
      </c>
      <c r="I620" s="281">
        <v>35791528</v>
      </c>
      <c r="J620" s="265" t="s">
        <v>14713</v>
      </c>
      <c r="K620" s="265" t="s">
        <v>15002</v>
      </c>
      <c r="L620" s="278" t="s">
        <v>63</v>
      </c>
    </row>
    <row r="621" spans="2:12" ht="28.5">
      <c r="B621" s="269" t="s">
        <v>549</v>
      </c>
      <c r="C621" s="265" t="s">
        <v>550</v>
      </c>
      <c r="D621" s="265"/>
      <c r="E621" s="183" t="s">
        <v>14743</v>
      </c>
      <c r="F621" s="265" t="s">
        <v>15800</v>
      </c>
      <c r="G621" s="183"/>
      <c r="H621" s="270">
        <v>99970954</v>
      </c>
      <c r="I621" s="281">
        <v>99970954</v>
      </c>
      <c r="J621" s="265" t="s">
        <v>14713</v>
      </c>
      <c r="K621" s="265" t="s">
        <v>15002</v>
      </c>
      <c r="L621" s="278" t="s">
        <v>63</v>
      </c>
    </row>
    <row r="622" spans="2:12" ht="42.75">
      <c r="B622" s="269" t="s">
        <v>592</v>
      </c>
      <c r="C622" s="265" t="s">
        <v>593</v>
      </c>
      <c r="D622" s="265"/>
      <c r="E622" s="183" t="s">
        <v>14743</v>
      </c>
      <c r="F622" s="265" t="s">
        <v>15801</v>
      </c>
      <c r="G622" s="183"/>
      <c r="H622" s="270">
        <v>180129454</v>
      </c>
      <c r="I622" s="281">
        <v>180129454</v>
      </c>
      <c r="J622" s="265" t="s">
        <v>14713</v>
      </c>
      <c r="K622" s="265" t="s">
        <v>15002</v>
      </c>
      <c r="L622" s="278" t="s">
        <v>63</v>
      </c>
    </row>
    <row r="623" spans="2:12" ht="57">
      <c r="B623" s="269" t="s">
        <v>586</v>
      </c>
      <c r="C623" s="265" t="s">
        <v>15802</v>
      </c>
      <c r="D623" s="265"/>
      <c r="E623" s="183" t="s">
        <v>14743</v>
      </c>
      <c r="F623" s="265" t="s">
        <v>15803</v>
      </c>
      <c r="G623" s="183"/>
      <c r="H623" s="270">
        <v>80324471</v>
      </c>
      <c r="I623" s="281">
        <v>80324471</v>
      </c>
      <c r="J623" s="265" t="s">
        <v>14713</v>
      </c>
      <c r="K623" s="265" t="s">
        <v>15002</v>
      </c>
      <c r="L623" s="278" t="s">
        <v>63</v>
      </c>
    </row>
    <row r="624" spans="2:12" ht="42.75">
      <c r="B624" s="269" t="s">
        <v>543</v>
      </c>
      <c r="C624" s="265" t="s">
        <v>544</v>
      </c>
      <c r="D624" s="265"/>
      <c r="E624" s="183" t="s">
        <v>14711</v>
      </c>
      <c r="F624" s="265" t="s">
        <v>15804</v>
      </c>
      <c r="G624" s="183"/>
      <c r="H624" s="270">
        <v>713198635</v>
      </c>
      <c r="I624" s="281">
        <v>713198635</v>
      </c>
      <c r="J624" s="265" t="s">
        <v>14713</v>
      </c>
      <c r="K624" s="265" t="s">
        <v>15002</v>
      </c>
      <c r="L624" s="278" t="s">
        <v>63</v>
      </c>
    </row>
    <row r="625" spans="2:12" ht="28.5">
      <c r="B625" s="271" t="s">
        <v>15805</v>
      </c>
      <c r="C625" s="265" t="s">
        <v>15806</v>
      </c>
      <c r="D625" s="265"/>
      <c r="E625" s="183" t="s">
        <v>14711</v>
      </c>
      <c r="F625" s="265" t="s">
        <v>15807</v>
      </c>
      <c r="G625" s="183"/>
      <c r="H625" s="270">
        <v>102212500</v>
      </c>
      <c r="I625" s="281">
        <v>102212500</v>
      </c>
      <c r="J625" s="265" t="s">
        <v>14713</v>
      </c>
      <c r="K625" s="265" t="s">
        <v>15002</v>
      </c>
      <c r="L625" s="278" t="s">
        <v>63</v>
      </c>
    </row>
    <row r="626" spans="2:12" ht="28.5">
      <c r="B626" s="271" t="s">
        <v>15808</v>
      </c>
      <c r="C626" s="265" t="s">
        <v>15809</v>
      </c>
      <c r="D626" s="265"/>
      <c r="E626" s="183" t="s">
        <v>14711</v>
      </c>
      <c r="F626" s="265" t="s">
        <v>14712</v>
      </c>
      <c r="G626" s="183"/>
      <c r="H626" s="270">
        <v>77534085</v>
      </c>
      <c r="I626" s="281">
        <v>77534085</v>
      </c>
      <c r="J626" s="265" t="s">
        <v>14713</v>
      </c>
      <c r="K626" s="265" t="s">
        <v>15002</v>
      </c>
      <c r="L626" s="278" t="s">
        <v>63</v>
      </c>
    </row>
    <row r="627" spans="2:12" ht="28.5">
      <c r="B627" s="269" t="s">
        <v>15810</v>
      </c>
      <c r="C627" s="265" t="s">
        <v>15811</v>
      </c>
      <c r="D627" s="265"/>
      <c r="E627" s="183" t="s">
        <v>14711</v>
      </c>
      <c r="F627" s="265" t="s">
        <v>15785</v>
      </c>
      <c r="G627" s="183"/>
      <c r="H627" s="270">
        <v>257217355</v>
      </c>
      <c r="I627" s="281">
        <v>257217355</v>
      </c>
      <c r="J627" s="265" t="s">
        <v>14713</v>
      </c>
      <c r="K627" s="265" t="s">
        <v>15002</v>
      </c>
      <c r="L627" s="278" t="s">
        <v>63</v>
      </c>
    </row>
    <row r="628" spans="2:12" ht="28.5">
      <c r="B628" s="271" t="s">
        <v>15363</v>
      </c>
      <c r="C628" s="265" t="s">
        <v>15812</v>
      </c>
      <c r="D628" s="265"/>
      <c r="E628" s="183" t="s">
        <v>14711</v>
      </c>
      <c r="F628" s="265" t="s">
        <v>14712</v>
      </c>
      <c r="G628" s="183"/>
      <c r="H628" s="270">
        <v>2253256265</v>
      </c>
      <c r="I628" s="281">
        <v>2253256265</v>
      </c>
      <c r="J628" s="265" t="s">
        <v>14713</v>
      </c>
      <c r="K628" s="265" t="s">
        <v>15002</v>
      </c>
      <c r="L628" s="278" t="s">
        <v>63</v>
      </c>
    </row>
    <row r="629" spans="2:12" ht="57">
      <c r="B629" s="269" t="s">
        <v>15813</v>
      </c>
      <c r="C629" s="265" t="s">
        <v>15814</v>
      </c>
      <c r="D629" s="265"/>
      <c r="E629" s="183" t="s">
        <v>14711</v>
      </c>
      <c r="F629" s="265" t="s">
        <v>15815</v>
      </c>
      <c r="G629" s="183"/>
      <c r="H629" s="270">
        <v>71210000</v>
      </c>
      <c r="I629" s="281">
        <v>71210000</v>
      </c>
      <c r="J629" s="265" t="s">
        <v>14713</v>
      </c>
      <c r="K629" s="265" t="s">
        <v>15002</v>
      </c>
      <c r="L629" s="278" t="s">
        <v>63</v>
      </c>
    </row>
    <row r="630" spans="2:12">
      <c r="B630" s="271" t="s">
        <v>666</v>
      </c>
      <c r="C630" s="265" t="s">
        <v>15274</v>
      </c>
      <c r="D630" s="265"/>
      <c r="E630" s="183" t="s">
        <v>14711</v>
      </c>
      <c r="F630" s="265" t="s">
        <v>14597</v>
      </c>
      <c r="G630" s="183"/>
      <c r="H630" s="270">
        <v>87093209</v>
      </c>
      <c r="I630" s="281">
        <v>87093209</v>
      </c>
      <c r="J630" s="265" t="s">
        <v>14713</v>
      </c>
      <c r="K630" s="265" t="s">
        <v>15002</v>
      </c>
      <c r="L630" s="278" t="s">
        <v>63</v>
      </c>
    </row>
    <row r="631" spans="2:12" ht="28.5">
      <c r="B631" s="269" t="s">
        <v>15118</v>
      </c>
      <c r="C631" s="265" t="s">
        <v>15816</v>
      </c>
      <c r="D631" s="265"/>
      <c r="E631" s="183" t="s">
        <v>14711</v>
      </c>
      <c r="F631" s="265" t="s">
        <v>15817</v>
      </c>
      <c r="G631" s="183"/>
      <c r="H631" s="270">
        <v>92588440</v>
      </c>
      <c r="I631" s="281">
        <v>92588440</v>
      </c>
      <c r="J631" s="265" t="s">
        <v>14713</v>
      </c>
      <c r="K631" s="265" t="s">
        <v>15002</v>
      </c>
      <c r="L631" s="278" t="s">
        <v>63</v>
      </c>
    </row>
    <row r="632" spans="2:12" ht="57">
      <c r="B632" s="271" t="s">
        <v>15818</v>
      </c>
      <c r="C632" s="265" t="s">
        <v>15819</v>
      </c>
      <c r="D632" s="265"/>
      <c r="E632" s="183" t="s">
        <v>14711</v>
      </c>
      <c r="F632" s="265" t="s">
        <v>15820</v>
      </c>
      <c r="G632" s="183"/>
      <c r="H632" s="270">
        <v>84947619</v>
      </c>
      <c r="I632" s="281">
        <v>84947619</v>
      </c>
      <c r="J632" s="265" t="s">
        <v>14713</v>
      </c>
      <c r="K632" s="265" t="s">
        <v>15002</v>
      </c>
      <c r="L632" s="278" t="s">
        <v>63</v>
      </c>
    </row>
    <row r="633" spans="2:12" ht="28.5">
      <c r="B633" s="269" t="s">
        <v>15821</v>
      </c>
      <c r="C633" s="265" t="s">
        <v>15822</v>
      </c>
      <c r="D633" s="265"/>
      <c r="E633" s="183" t="s">
        <v>14711</v>
      </c>
      <c r="F633" s="265" t="s">
        <v>15823</v>
      </c>
      <c r="G633" s="183"/>
      <c r="H633" s="270">
        <v>166932300</v>
      </c>
      <c r="I633" s="281">
        <v>166932300</v>
      </c>
      <c r="J633" s="265" t="s">
        <v>14713</v>
      </c>
      <c r="K633" s="265" t="s">
        <v>15002</v>
      </c>
      <c r="L633" s="278" t="s">
        <v>63</v>
      </c>
    </row>
    <row r="634" spans="2:12" ht="28.5">
      <c r="B634" s="269" t="s">
        <v>15135</v>
      </c>
      <c r="C634" s="265" t="s">
        <v>15824</v>
      </c>
      <c r="D634" s="265"/>
      <c r="E634" s="183" t="s">
        <v>14711</v>
      </c>
      <c r="F634" s="265" t="s">
        <v>14712</v>
      </c>
      <c r="G634" s="183"/>
      <c r="H634" s="270">
        <v>558080912</v>
      </c>
      <c r="I634" s="281">
        <v>558080912</v>
      </c>
      <c r="J634" s="265" t="s">
        <v>14713</v>
      </c>
      <c r="K634" s="265" t="s">
        <v>15002</v>
      </c>
      <c r="L634" s="278" t="s">
        <v>63</v>
      </c>
    </row>
    <row r="635" spans="2:12" ht="28.5">
      <c r="B635" s="269" t="s">
        <v>565</v>
      </c>
      <c r="C635" s="265" t="s">
        <v>15434</v>
      </c>
      <c r="D635" s="265"/>
      <c r="E635" s="183" t="s">
        <v>14711</v>
      </c>
      <c r="F635" s="265" t="s">
        <v>15825</v>
      </c>
      <c r="G635" s="183"/>
      <c r="H635" s="270">
        <v>5386001216</v>
      </c>
      <c r="I635" s="281">
        <v>5386001216</v>
      </c>
      <c r="J635" s="265" t="s">
        <v>14713</v>
      </c>
      <c r="K635" s="265" t="s">
        <v>15002</v>
      </c>
      <c r="L635" s="278" t="s">
        <v>63</v>
      </c>
    </row>
    <row r="636" spans="2:12" ht="28.5">
      <c r="B636" s="269" t="s">
        <v>15826</v>
      </c>
      <c r="C636" s="265" t="s">
        <v>15827</v>
      </c>
      <c r="D636" s="265"/>
      <c r="E636" s="183" t="s">
        <v>14743</v>
      </c>
      <c r="F636" s="265" t="s">
        <v>15800</v>
      </c>
      <c r="G636" s="183"/>
      <c r="H636" s="270">
        <v>75760868</v>
      </c>
      <c r="I636" s="281">
        <v>75760868</v>
      </c>
      <c r="J636" s="265" t="s">
        <v>14713</v>
      </c>
      <c r="K636" s="265" t="s">
        <v>15002</v>
      </c>
      <c r="L636" s="278" t="s">
        <v>63</v>
      </c>
    </row>
    <row r="637" spans="2:12" ht="28.5">
      <c r="B637" s="269" t="s">
        <v>15828</v>
      </c>
      <c r="C637" s="265" t="s">
        <v>15829</v>
      </c>
      <c r="D637" s="265"/>
      <c r="E637" s="183" t="s">
        <v>14711</v>
      </c>
      <c r="F637" s="265" t="s">
        <v>15830</v>
      </c>
      <c r="G637" s="183"/>
      <c r="H637" s="270">
        <v>79658496</v>
      </c>
      <c r="I637" s="281">
        <v>79658496</v>
      </c>
      <c r="J637" s="265" t="s">
        <v>14713</v>
      </c>
      <c r="K637" s="265" t="s">
        <v>15002</v>
      </c>
      <c r="L637" s="278" t="s">
        <v>63</v>
      </c>
    </row>
    <row r="638" spans="2:12" ht="42.75">
      <c r="B638" s="269" t="s">
        <v>557</v>
      </c>
      <c r="C638" s="265" t="s">
        <v>15831</v>
      </c>
      <c r="D638" s="265"/>
      <c r="E638" s="183" t="s">
        <v>14743</v>
      </c>
      <c r="F638" s="265" t="s">
        <v>15800</v>
      </c>
      <c r="G638" s="183"/>
      <c r="H638" s="270">
        <v>48171934</v>
      </c>
      <c r="I638" s="281">
        <v>48171934</v>
      </c>
      <c r="J638" s="265" t="s">
        <v>14713</v>
      </c>
      <c r="K638" s="265" t="s">
        <v>15002</v>
      </c>
      <c r="L638" s="278" t="s">
        <v>63</v>
      </c>
    </row>
    <row r="639" spans="2:12" ht="28.5">
      <c r="B639" s="271" t="s">
        <v>15832</v>
      </c>
      <c r="C639" s="265" t="s">
        <v>15833</v>
      </c>
      <c r="D639" s="265"/>
      <c r="E639" s="183" t="s">
        <v>14711</v>
      </c>
      <c r="F639" s="265" t="s">
        <v>14712</v>
      </c>
      <c r="G639" s="183"/>
      <c r="H639" s="270">
        <v>426849111</v>
      </c>
      <c r="I639" s="281">
        <v>426849111</v>
      </c>
      <c r="J639" s="265" t="s">
        <v>14713</v>
      </c>
      <c r="K639" s="265" t="s">
        <v>15002</v>
      </c>
      <c r="L639" s="278" t="s">
        <v>63</v>
      </c>
    </row>
    <row r="640" spans="2:12" ht="28.5">
      <c r="B640" s="271" t="s">
        <v>15389</v>
      </c>
      <c r="C640" s="265" t="s">
        <v>15834</v>
      </c>
      <c r="D640" s="265"/>
      <c r="E640" s="183" t="s">
        <v>14711</v>
      </c>
      <c r="F640" s="265" t="s">
        <v>14712</v>
      </c>
      <c r="G640" s="183"/>
      <c r="H640" s="270">
        <v>89370072</v>
      </c>
      <c r="I640" s="281">
        <v>89370072</v>
      </c>
      <c r="J640" s="265" t="s">
        <v>14713</v>
      </c>
      <c r="K640" s="265" t="s">
        <v>15002</v>
      </c>
      <c r="L640" s="278" t="s">
        <v>63</v>
      </c>
    </row>
    <row r="641" spans="2:12" ht="42.75">
      <c r="B641" s="269" t="s">
        <v>555</v>
      </c>
      <c r="C641" s="265" t="s">
        <v>556</v>
      </c>
      <c r="D641" s="265"/>
      <c r="E641" s="183" t="s">
        <v>14743</v>
      </c>
      <c r="F641" s="265" t="s">
        <v>15835</v>
      </c>
      <c r="G641" s="183"/>
      <c r="H641" s="270">
        <v>61528740</v>
      </c>
      <c r="I641" s="281">
        <v>61528740</v>
      </c>
      <c r="J641" s="265" t="s">
        <v>14713</v>
      </c>
      <c r="K641" s="265" t="s">
        <v>15002</v>
      </c>
      <c r="L641" s="278" t="s">
        <v>63</v>
      </c>
    </row>
    <row r="642" spans="2:12" ht="28.5">
      <c r="B642" s="269" t="s">
        <v>15836</v>
      </c>
      <c r="C642" s="265" t="s">
        <v>15837</v>
      </c>
      <c r="D642" s="265"/>
      <c r="E642" s="183" t="s">
        <v>14711</v>
      </c>
      <c r="F642" s="265" t="s">
        <v>14712</v>
      </c>
      <c r="G642" s="183"/>
      <c r="H642" s="270">
        <v>38783382</v>
      </c>
      <c r="I642" s="281">
        <v>38783382</v>
      </c>
      <c r="J642" s="265" t="s">
        <v>14713</v>
      </c>
      <c r="K642" s="265" t="s">
        <v>15002</v>
      </c>
      <c r="L642" s="278" t="s">
        <v>63</v>
      </c>
    </row>
    <row r="643" spans="2:12" ht="28.5">
      <c r="B643" s="269" t="s">
        <v>227</v>
      </c>
      <c r="C643" s="265" t="s">
        <v>15838</v>
      </c>
      <c r="D643" s="265"/>
      <c r="E643" s="183" t="s">
        <v>14711</v>
      </c>
      <c r="F643" s="265" t="s">
        <v>14712</v>
      </c>
      <c r="G643" s="183"/>
      <c r="H643" s="270">
        <v>517529120</v>
      </c>
      <c r="I643" s="281">
        <v>517529120</v>
      </c>
      <c r="J643" s="265" t="s">
        <v>14713</v>
      </c>
      <c r="K643" s="265" t="s">
        <v>15002</v>
      </c>
      <c r="L643" s="278" t="s">
        <v>63</v>
      </c>
    </row>
    <row r="644" spans="2:12" ht="28.5">
      <c r="B644" s="271" t="s">
        <v>15839</v>
      </c>
      <c r="C644" s="265" t="s">
        <v>15840</v>
      </c>
      <c r="D644" s="265"/>
      <c r="E644" s="183" t="s">
        <v>14711</v>
      </c>
      <c r="F644" s="265" t="s">
        <v>14712</v>
      </c>
      <c r="G644" s="183"/>
      <c r="H644" s="270">
        <v>199200000</v>
      </c>
      <c r="I644" s="281">
        <v>199200000</v>
      </c>
      <c r="J644" s="265" t="s">
        <v>14713</v>
      </c>
      <c r="K644" s="265" t="s">
        <v>15002</v>
      </c>
      <c r="L644" s="278" t="s">
        <v>63</v>
      </c>
    </row>
    <row r="645" spans="2:12" ht="28.5">
      <c r="B645" s="269" t="s">
        <v>15841</v>
      </c>
      <c r="C645" s="265" t="s">
        <v>15842</v>
      </c>
      <c r="D645" s="265"/>
      <c r="E645" s="183" t="s">
        <v>14711</v>
      </c>
      <c r="F645" s="265" t="s">
        <v>14712</v>
      </c>
      <c r="G645" s="183"/>
      <c r="H645" s="270">
        <v>52095525</v>
      </c>
      <c r="I645" s="281">
        <v>52095525</v>
      </c>
      <c r="J645" s="265" t="s">
        <v>14713</v>
      </c>
      <c r="K645" s="265" t="s">
        <v>15002</v>
      </c>
      <c r="L645" s="278" t="s">
        <v>63</v>
      </c>
    </row>
    <row r="646" spans="2:12" ht="28.5">
      <c r="B646" s="269" t="s">
        <v>15843</v>
      </c>
      <c r="C646" s="265" t="s">
        <v>15844</v>
      </c>
      <c r="D646" s="265"/>
      <c r="E646" s="183" t="s">
        <v>14711</v>
      </c>
      <c r="F646" s="265" t="s">
        <v>15807</v>
      </c>
      <c r="G646" s="183"/>
      <c r="H646" s="270">
        <v>178207575</v>
      </c>
      <c r="I646" s="281">
        <v>178207575</v>
      </c>
      <c r="J646" s="265" t="s">
        <v>14713</v>
      </c>
      <c r="K646" s="265" t="s">
        <v>15002</v>
      </c>
      <c r="L646" s="278" t="s">
        <v>63</v>
      </c>
    </row>
    <row r="647" spans="2:12" ht="42.75">
      <c r="B647" s="269" t="s">
        <v>15845</v>
      </c>
      <c r="C647" s="265" t="s">
        <v>15846</v>
      </c>
      <c r="D647" s="265"/>
      <c r="E647" s="183" t="s">
        <v>14711</v>
      </c>
      <c r="F647" s="265" t="s">
        <v>14712</v>
      </c>
      <c r="G647" s="183"/>
      <c r="H647" s="270">
        <v>71211897</v>
      </c>
      <c r="I647" s="281">
        <v>71211897</v>
      </c>
      <c r="J647" s="265" t="s">
        <v>14713</v>
      </c>
      <c r="K647" s="265" t="s">
        <v>15002</v>
      </c>
      <c r="L647" s="278" t="s">
        <v>63</v>
      </c>
    </row>
    <row r="648" spans="2:12">
      <c r="B648" s="269" t="s">
        <v>15847</v>
      </c>
      <c r="C648" s="265" t="s">
        <v>474</v>
      </c>
      <c r="D648" s="265"/>
      <c r="E648" s="183" t="s">
        <v>14743</v>
      </c>
      <c r="F648" s="265" t="s">
        <v>15800</v>
      </c>
      <c r="G648" s="183"/>
      <c r="H648" s="270">
        <v>28114906</v>
      </c>
      <c r="I648" s="281">
        <v>28114906</v>
      </c>
      <c r="J648" s="265" t="s">
        <v>14713</v>
      </c>
      <c r="K648" s="265" t="s">
        <v>15002</v>
      </c>
      <c r="L648" s="278" t="s">
        <v>63</v>
      </c>
    </row>
    <row r="649" spans="2:12" ht="28.5">
      <c r="B649" s="271" t="s">
        <v>482</v>
      </c>
      <c r="C649" s="265" t="s">
        <v>15848</v>
      </c>
      <c r="D649" s="265"/>
      <c r="E649" s="183" t="s">
        <v>14711</v>
      </c>
      <c r="F649" s="265" t="s">
        <v>14712</v>
      </c>
      <c r="G649" s="183"/>
      <c r="H649" s="270">
        <v>38043895</v>
      </c>
      <c r="I649" s="281">
        <v>38043895</v>
      </c>
      <c r="J649" s="265" t="s">
        <v>14713</v>
      </c>
      <c r="K649" s="265" t="s">
        <v>15002</v>
      </c>
      <c r="L649" s="278" t="s">
        <v>63</v>
      </c>
    </row>
    <row r="650" spans="2:12" ht="28.5">
      <c r="B650" s="271" t="s">
        <v>15212</v>
      </c>
      <c r="C650" s="265" t="s">
        <v>15849</v>
      </c>
      <c r="D650" s="265"/>
      <c r="E650" s="183" t="s">
        <v>14711</v>
      </c>
      <c r="F650" s="265" t="s">
        <v>15817</v>
      </c>
      <c r="G650" s="183"/>
      <c r="H650" s="270">
        <v>686376766</v>
      </c>
      <c r="I650" s="281">
        <v>686376766</v>
      </c>
      <c r="J650" s="265" t="s">
        <v>14713</v>
      </c>
      <c r="K650" s="265" t="s">
        <v>15002</v>
      </c>
      <c r="L650" s="278" t="s">
        <v>63</v>
      </c>
    </row>
    <row r="651" spans="2:12" ht="28.5">
      <c r="B651" s="271">
        <v>0</v>
      </c>
      <c r="C651" s="183" t="s">
        <v>15850</v>
      </c>
      <c r="D651" s="265" t="s">
        <v>694</v>
      </c>
      <c r="E651" s="183" t="s">
        <v>15851</v>
      </c>
      <c r="F651" s="183"/>
      <c r="G651" s="183">
        <v>2</v>
      </c>
      <c r="H651" s="270">
        <v>87500</v>
      </c>
      <c r="I651" s="282">
        <v>-87500</v>
      </c>
      <c r="J651" s="265" t="s">
        <v>14747</v>
      </c>
      <c r="K651" s="265" t="s">
        <v>15002</v>
      </c>
      <c r="L651" s="283" t="s">
        <v>64</v>
      </c>
    </row>
    <row r="652" spans="2:12" ht="42.75">
      <c r="B652" s="271">
        <v>0</v>
      </c>
      <c r="C652" s="183" t="s">
        <v>15852</v>
      </c>
      <c r="D652" s="265" t="s">
        <v>694</v>
      </c>
      <c r="E652" s="183" t="s">
        <v>15853</v>
      </c>
      <c r="F652" s="183"/>
      <c r="G652" s="183">
        <v>2</v>
      </c>
      <c r="H652" s="270">
        <v>25000</v>
      </c>
      <c r="I652" s="282">
        <v>-25000</v>
      </c>
      <c r="J652" s="265" t="s">
        <v>14747</v>
      </c>
      <c r="K652" s="265" t="s">
        <v>15002</v>
      </c>
      <c r="L652" s="283" t="s">
        <v>64</v>
      </c>
    </row>
    <row r="653" spans="2:12" ht="57">
      <c r="B653" s="271">
        <v>0</v>
      </c>
      <c r="C653" s="183" t="s">
        <v>15854</v>
      </c>
      <c r="D653" s="265" t="s">
        <v>694</v>
      </c>
      <c r="E653" s="183" t="s">
        <v>15855</v>
      </c>
      <c r="F653" s="183" t="s">
        <v>14751</v>
      </c>
      <c r="G653" s="183">
        <v>6</v>
      </c>
      <c r="H653" s="270">
        <v>75760000</v>
      </c>
      <c r="I653" s="282">
        <v>-75760000</v>
      </c>
      <c r="J653" s="265" t="s">
        <v>14747</v>
      </c>
      <c r="K653" s="265" t="s">
        <v>15002</v>
      </c>
      <c r="L653" s="283" t="s">
        <v>64</v>
      </c>
    </row>
    <row r="654" spans="2:12">
      <c r="B654" s="271">
        <v>0</v>
      </c>
      <c r="C654" s="183" t="s">
        <v>15856</v>
      </c>
      <c r="D654" s="265" t="s">
        <v>694</v>
      </c>
      <c r="E654" s="183" t="s">
        <v>14804</v>
      </c>
      <c r="F654" s="183"/>
      <c r="G654" s="183">
        <v>627</v>
      </c>
      <c r="H654" s="270">
        <v>460527047</v>
      </c>
      <c r="I654" s="282">
        <v>-452886513.60000002</v>
      </c>
      <c r="J654" s="265" t="s">
        <v>14747</v>
      </c>
      <c r="K654" s="265" t="s">
        <v>15002</v>
      </c>
      <c r="L654" s="283" t="s">
        <v>64</v>
      </c>
    </row>
    <row r="655" spans="2:12" ht="42.75">
      <c r="B655" s="271">
        <v>0</v>
      </c>
      <c r="C655" s="183" t="s">
        <v>15857</v>
      </c>
      <c r="D655" s="265" t="s">
        <v>694</v>
      </c>
      <c r="E655" s="183" t="s">
        <v>15858</v>
      </c>
      <c r="F655" s="183"/>
      <c r="G655" s="183">
        <v>4</v>
      </c>
      <c r="H655" s="270">
        <v>1435000</v>
      </c>
      <c r="I655" s="282">
        <v>-1219750</v>
      </c>
      <c r="J655" s="265" t="s">
        <v>14747</v>
      </c>
      <c r="K655" s="265" t="s">
        <v>15002</v>
      </c>
      <c r="L655" s="283" t="s">
        <v>64</v>
      </c>
    </row>
    <row r="656" spans="2:12" ht="28.5">
      <c r="B656" s="271">
        <v>0</v>
      </c>
      <c r="C656" s="183" t="s">
        <v>15859</v>
      </c>
      <c r="D656" s="265" t="s">
        <v>694</v>
      </c>
      <c r="E656" s="183" t="s">
        <v>14760</v>
      </c>
      <c r="F656" s="183" t="s">
        <v>14751</v>
      </c>
      <c r="G656" s="183">
        <v>36</v>
      </c>
      <c r="H656" s="270">
        <v>4360847</v>
      </c>
      <c r="I656" s="282">
        <v>-3706720.5999999992</v>
      </c>
      <c r="J656" s="265" t="s">
        <v>14747</v>
      </c>
      <c r="K656" s="265" t="s">
        <v>15002</v>
      </c>
      <c r="L656" s="283" t="s">
        <v>64</v>
      </c>
    </row>
    <row r="657" spans="2:12" ht="28.5">
      <c r="B657" s="271">
        <v>0</v>
      </c>
      <c r="C657" s="183" t="s">
        <v>15860</v>
      </c>
      <c r="D657" s="265" t="s">
        <v>694</v>
      </c>
      <c r="E657" s="183" t="s">
        <v>15861</v>
      </c>
      <c r="F657" s="183"/>
      <c r="G657" s="183">
        <v>4</v>
      </c>
      <c r="H657" s="270">
        <v>2210000</v>
      </c>
      <c r="I657" s="282">
        <v>0</v>
      </c>
      <c r="J657" s="265" t="s">
        <v>14747</v>
      </c>
      <c r="K657" s="265" t="s">
        <v>15002</v>
      </c>
      <c r="L657" s="283" t="s">
        <v>64</v>
      </c>
    </row>
    <row r="658" spans="2:12" ht="28.5">
      <c r="B658" s="271">
        <v>0</v>
      </c>
      <c r="C658" s="183" t="s">
        <v>15862</v>
      </c>
      <c r="D658" s="265" t="s">
        <v>694</v>
      </c>
      <c r="E658" s="183" t="e">
        <v>#N/A</v>
      </c>
      <c r="F658" s="183"/>
      <c r="G658" s="183">
        <v>4</v>
      </c>
      <c r="H658" s="270">
        <v>5152400</v>
      </c>
      <c r="I658" s="282">
        <v>-5152400</v>
      </c>
      <c r="J658" s="265" t="s">
        <v>14747</v>
      </c>
      <c r="K658" s="265" t="s">
        <v>15002</v>
      </c>
      <c r="L658" s="283" t="s">
        <v>64</v>
      </c>
    </row>
    <row r="659" spans="2:12">
      <c r="B659" s="271">
        <v>0</v>
      </c>
      <c r="C659" s="183" t="s">
        <v>15863</v>
      </c>
      <c r="D659" s="265" t="s">
        <v>694</v>
      </c>
      <c r="E659" s="183" t="s">
        <v>15864</v>
      </c>
      <c r="F659" s="183" t="s">
        <v>14751</v>
      </c>
      <c r="G659" s="183">
        <v>50</v>
      </c>
      <c r="H659" s="270">
        <v>7152744</v>
      </c>
      <c r="I659" s="282">
        <v>-5612153.4000000013</v>
      </c>
      <c r="J659" s="265" t="s">
        <v>14747</v>
      </c>
      <c r="K659" s="265" t="s">
        <v>15002</v>
      </c>
      <c r="L659" s="283" t="s">
        <v>64</v>
      </c>
    </row>
    <row r="660" spans="2:12" ht="28.5">
      <c r="B660" s="271">
        <v>0</v>
      </c>
      <c r="C660" s="183" t="s">
        <v>15865</v>
      </c>
      <c r="D660" s="265" t="s">
        <v>694</v>
      </c>
      <c r="E660" s="183" t="s">
        <v>15866</v>
      </c>
      <c r="F660" s="183" t="s">
        <v>14751</v>
      </c>
      <c r="G660" s="183">
        <v>37</v>
      </c>
      <c r="H660" s="270">
        <v>181625000</v>
      </c>
      <c r="I660" s="282">
        <v>-181625000</v>
      </c>
      <c r="J660" s="265" t="s">
        <v>14747</v>
      </c>
      <c r="K660" s="265" t="s">
        <v>15002</v>
      </c>
      <c r="L660" s="283" t="s">
        <v>64</v>
      </c>
    </row>
    <row r="661" spans="2:12" ht="42.75">
      <c r="B661" s="271">
        <v>0</v>
      </c>
      <c r="C661" s="183" t="s">
        <v>15867</v>
      </c>
      <c r="D661" s="265" t="s">
        <v>694</v>
      </c>
      <c r="E661" s="183" t="s">
        <v>15868</v>
      </c>
      <c r="F661" s="183" t="s">
        <v>14751</v>
      </c>
      <c r="G661" s="183">
        <v>12</v>
      </c>
      <c r="H661" s="270">
        <v>692256259</v>
      </c>
      <c r="I661" s="282">
        <v>-858834944</v>
      </c>
      <c r="J661" s="265" t="s">
        <v>14747</v>
      </c>
      <c r="K661" s="265" t="s">
        <v>15002</v>
      </c>
      <c r="L661" s="283" t="s">
        <v>64</v>
      </c>
    </row>
    <row r="662" spans="2:12" ht="28.5">
      <c r="B662" s="271">
        <v>0</v>
      </c>
      <c r="C662" s="183" t="s">
        <v>15869</v>
      </c>
      <c r="D662" s="265" t="s">
        <v>694</v>
      </c>
      <c r="E662" s="183" t="s">
        <v>15870</v>
      </c>
      <c r="F662" s="183"/>
      <c r="G662" s="183">
        <v>2</v>
      </c>
      <c r="H662" s="270">
        <v>59950000</v>
      </c>
      <c r="I662" s="282">
        <v>0</v>
      </c>
      <c r="J662" s="265" t="s">
        <v>14747</v>
      </c>
      <c r="K662" s="265" t="s">
        <v>15002</v>
      </c>
      <c r="L662" s="283" t="s">
        <v>64</v>
      </c>
    </row>
    <row r="663" spans="2:12">
      <c r="B663" s="271">
        <v>0</v>
      </c>
      <c r="C663" s="183" t="s">
        <v>15871</v>
      </c>
      <c r="D663" s="265" t="s">
        <v>694</v>
      </c>
      <c r="E663" s="183" t="s">
        <v>14760</v>
      </c>
      <c r="F663" s="183"/>
      <c r="G663" s="183">
        <v>6</v>
      </c>
      <c r="H663" s="270">
        <v>337353</v>
      </c>
      <c r="I663" s="282">
        <v>-155000</v>
      </c>
      <c r="J663" s="265" t="s">
        <v>14747</v>
      </c>
      <c r="K663" s="265" t="s">
        <v>15002</v>
      </c>
      <c r="L663" s="283" t="s">
        <v>64</v>
      </c>
    </row>
    <row r="664" spans="2:12">
      <c r="B664" s="271">
        <v>0</v>
      </c>
      <c r="C664" s="183" t="s">
        <v>15872</v>
      </c>
      <c r="D664" s="265" t="s">
        <v>694</v>
      </c>
      <c r="E664" s="183" t="s">
        <v>14760</v>
      </c>
      <c r="F664" s="183"/>
      <c r="G664" s="183">
        <v>6</v>
      </c>
      <c r="H664" s="270">
        <v>337353</v>
      </c>
      <c r="I664" s="282">
        <v>-155000</v>
      </c>
      <c r="J664" s="265" t="s">
        <v>14747</v>
      </c>
      <c r="K664" s="265" t="s">
        <v>15002</v>
      </c>
      <c r="L664" s="283" t="s">
        <v>64</v>
      </c>
    </row>
    <row r="665" spans="2:12" ht="28.5">
      <c r="B665" s="271">
        <v>0</v>
      </c>
      <c r="C665" s="183" t="s">
        <v>15873</v>
      </c>
      <c r="D665" s="265" t="s">
        <v>694</v>
      </c>
      <c r="E665" s="183" t="s">
        <v>15874</v>
      </c>
      <c r="F665" s="183" t="s">
        <v>14751</v>
      </c>
      <c r="G665" s="183">
        <v>2</v>
      </c>
      <c r="H665" s="270">
        <v>1989000</v>
      </c>
      <c r="I665" s="282">
        <v>-3978000</v>
      </c>
      <c r="J665" s="265" t="s">
        <v>14747</v>
      </c>
      <c r="K665" s="265" t="s">
        <v>15002</v>
      </c>
      <c r="L665" s="283" t="s">
        <v>64</v>
      </c>
    </row>
    <row r="666" spans="2:12" ht="42.75">
      <c r="B666" s="271">
        <v>0</v>
      </c>
      <c r="C666" s="183" t="s">
        <v>15875</v>
      </c>
      <c r="D666" s="265" t="s">
        <v>694</v>
      </c>
      <c r="E666" s="183" t="s">
        <v>15876</v>
      </c>
      <c r="F666" s="183" t="s">
        <v>14751</v>
      </c>
      <c r="G666" s="183">
        <v>13</v>
      </c>
      <c r="H666" s="270">
        <v>9600000</v>
      </c>
      <c r="I666" s="282">
        <v>-10064000</v>
      </c>
      <c r="J666" s="265" t="s">
        <v>14747</v>
      </c>
      <c r="K666" s="265" t="s">
        <v>15002</v>
      </c>
      <c r="L666" s="283" t="s">
        <v>64</v>
      </c>
    </row>
    <row r="667" spans="2:12" ht="28.5">
      <c r="B667" s="271">
        <v>0</v>
      </c>
      <c r="C667" s="183" t="s">
        <v>15877</v>
      </c>
      <c r="D667" s="265" t="s">
        <v>694</v>
      </c>
      <c r="E667" s="183" t="s">
        <v>14760</v>
      </c>
      <c r="F667" s="183" t="s">
        <v>14751</v>
      </c>
      <c r="G667" s="183">
        <v>50</v>
      </c>
      <c r="H667" s="270">
        <v>11399700</v>
      </c>
      <c r="I667" s="282">
        <v>-8944450.75</v>
      </c>
      <c r="J667" s="265" t="s">
        <v>14747</v>
      </c>
      <c r="K667" s="265" t="s">
        <v>15002</v>
      </c>
      <c r="L667" s="283" t="s">
        <v>64</v>
      </c>
    </row>
    <row r="668" spans="2:12" ht="28.5">
      <c r="B668" s="271">
        <v>0</v>
      </c>
      <c r="C668" s="183" t="s">
        <v>15878</v>
      </c>
      <c r="D668" s="265" t="s">
        <v>694</v>
      </c>
      <c r="E668" s="183" t="s">
        <v>15879</v>
      </c>
      <c r="F668" s="183"/>
      <c r="G668" s="183">
        <v>2</v>
      </c>
      <c r="H668" s="270">
        <v>1816970.24</v>
      </c>
      <c r="I668" s="282">
        <v>-1797123.62</v>
      </c>
      <c r="J668" s="265" t="s">
        <v>14747</v>
      </c>
      <c r="K668" s="265" t="s">
        <v>15002</v>
      </c>
      <c r="L668" s="283" t="s">
        <v>64</v>
      </c>
    </row>
    <row r="669" spans="2:12" ht="28.5">
      <c r="B669" s="271">
        <v>0</v>
      </c>
      <c r="C669" s="183" t="s">
        <v>15880</v>
      </c>
      <c r="D669" s="265" t="s">
        <v>694</v>
      </c>
      <c r="E669" s="183" t="s">
        <v>14820</v>
      </c>
      <c r="F669" s="183" t="s">
        <v>14754</v>
      </c>
      <c r="G669" s="183">
        <v>2</v>
      </c>
      <c r="H669" s="270">
        <v>2100000</v>
      </c>
      <c r="I669" s="282">
        <v>-2100000</v>
      </c>
      <c r="J669" s="265" t="s">
        <v>14747</v>
      </c>
      <c r="K669" s="265" t="s">
        <v>15002</v>
      </c>
      <c r="L669" s="283" t="s">
        <v>64</v>
      </c>
    </row>
    <row r="670" spans="2:12" ht="28.5">
      <c r="B670" s="271">
        <v>0</v>
      </c>
      <c r="C670" s="183" t="s">
        <v>15881</v>
      </c>
      <c r="D670" s="265" t="s">
        <v>694</v>
      </c>
      <c r="E670" s="183" t="s">
        <v>15882</v>
      </c>
      <c r="F670" s="183"/>
      <c r="G670" s="183">
        <v>16</v>
      </c>
      <c r="H670" s="270">
        <v>38375850</v>
      </c>
      <c r="I670" s="282">
        <v>-38375850</v>
      </c>
      <c r="J670" s="265" t="s">
        <v>14747</v>
      </c>
      <c r="K670" s="265" t="s">
        <v>15002</v>
      </c>
      <c r="L670" s="283" t="s">
        <v>64</v>
      </c>
    </row>
    <row r="671" spans="2:12">
      <c r="B671" s="271">
        <v>0</v>
      </c>
      <c r="C671" s="183" t="s">
        <v>15883</v>
      </c>
      <c r="D671" s="265" t="s">
        <v>694</v>
      </c>
      <c r="E671" s="183" t="s">
        <v>15884</v>
      </c>
      <c r="F671" s="183"/>
      <c r="G671" s="183">
        <v>6</v>
      </c>
      <c r="H671" s="270">
        <v>261176</v>
      </c>
      <c r="I671" s="282">
        <v>-119999.6</v>
      </c>
      <c r="J671" s="265" t="s">
        <v>14747</v>
      </c>
      <c r="K671" s="265" t="s">
        <v>15002</v>
      </c>
      <c r="L671" s="283" t="s">
        <v>64</v>
      </c>
    </row>
    <row r="672" spans="2:12" ht="28.5">
      <c r="B672" s="271">
        <v>0</v>
      </c>
      <c r="C672" s="183" t="s">
        <v>15885</v>
      </c>
      <c r="D672" s="265" t="s">
        <v>694</v>
      </c>
      <c r="E672" s="183" t="s">
        <v>14804</v>
      </c>
      <c r="F672" s="183" t="s">
        <v>14754</v>
      </c>
      <c r="G672" s="183">
        <v>6</v>
      </c>
      <c r="H672" s="270">
        <v>2108604.65</v>
      </c>
      <c r="I672" s="282">
        <v>-212175</v>
      </c>
      <c r="J672" s="265" t="s">
        <v>14747</v>
      </c>
      <c r="K672" s="265" t="s">
        <v>15002</v>
      </c>
      <c r="L672" s="283" t="s">
        <v>64</v>
      </c>
    </row>
    <row r="673" spans="2:12" ht="42.75">
      <c r="B673" s="271">
        <v>0</v>
      </c>
      <c r="C673" s="183" t="s">
        <v>15886</v>
      </c>
      <c r="D673" s="265" t="s">
        <v>694</v>
      </c>
      <c r="E673" s="183" t="s">
        <v>15858</v>
      </c>
      <c r="F673" s="183" t="s">
        <v>14751</v>
      </c>
      <c r="G673" s="183">
        <v>8</v>
      </c>
      <c r="H673" s="270">
        <v>500000</v>
      </c>
      <c r="I673" s="282">
        <v>-425000</v>
      </c>
      <c r="J673" s="265" t="s">
        <v>14747</v>
      </c>
      <c r="K673" s="265" t="s">
        <v>15002</v>
      </c>
      <c r="L673" s="283" t="s">
        <v>64</v>
      </c>
    </row>
    <row r="674" spans="2:12" ht="42.75">
      <c r="B674" s="271">
        <v>0</v>
      </c>
      <c r="C674" s="183" t="s">
        <v>15887</v>
      </c>
      <c r="D674" s="265" t="s">
        <v>694</v>
      </c>
      <c r="E674" s="183" t="s">
        <v>15888</v>
      </c>
      <c r="F674" s="183" t="s">
        <v>14751</v>
      </c>
      <c r="G674" s="183">
        <v>4</v>
      </c>
      <c r="H674" s="270">
        <v>250000</v>
      </c>
      <c r="I674" s="282">
        <v>-212500</v>
      </c>
      <c r="J674" s="265" t="s">
        <v>14747</v>
      </c>
      <c r="K674" s="265" t="s">
        <v>15002</v>
      </c>
      <c r="L674" s="283" t="s">
        <v>64</v>
      </c>
    </row>
    <row r="675" spans="2:12" ht="42.75">
      <c r="B675" s="271">
        <v>0</v>
      </c>
      <c r="C675" s="183" t="s">
        <v>15889</v>
      </c>
      <c r="D675" s="265" t="s">
        <v>694</v>
      </c>
      <c r="E675" s="183" t="s">
        <v>15890</v>
      </c>
      <c r="F675" s="183" t="s">
        <v>14751</v>
      </c>
      <c r="G675" s="183">
        <v>6</v>
      </c>
      <c r="H675" s="270">
        <v>300000</v>
      </c>
      <c r="I675" s="282">
        <v>-127500</v>
      </c>
      <c r="J675" s="265" t="s">
        <v>14747</v>
      </c>
      <c r="K675" s="265" t="s">
        <v>15002</v>
      </c>
      <c r="L675" s="283" t="s">
        <v>64</v>
      </c>
    </row>
    <row r="676" spans="2:12" ht="28.5">
      <c r="B676" s="271">
        <v>0</v>
      </c>
      <c r="C676" s="183" t="s">
        <v>15891</v>
      </c>
      <c r="D676" s="265" t="s">
        <v>694</v>
      </c>
      <c r="E676" s="183" t="e">
        <v>#N/A</v>
      </c>
      <c r="F676" s="183" t="s">
        <v>14751</v>
      </c>
      <c r="G676" s="183">
        <v>14</v>
      </c>
      <c r="H676" s="270">
        <v>59569750</v>
      </c>
      <c r="I676" s="282">
        <v>-43371750</v>
      </c>
      <c r="J676" s="265" t="s">
        <v>14747</v>
      </c>
      <c r="K676" s="265" t="s">
        <v>15002</v>
      </c>
      <c r="L676" s="283" t="s">
        <v>64</v>
      </c>
    </row>
    <row r="677" spans="2:12" ht="42.75">
      <c r="B677" s="271">
        <v>0</v>
      </c>
      <c r="C677" s="183" t="s">
        <v>15892</v>
      </c>
      <c r="D677" s="265" t="s">
        <v>694</v>
      </c>
      <c r="E677" s="183" t="s">
        <v>15893</v>
      </c>
      <c r="F677" s="183" t="s">
        <v>14754</v>
      </c>
      <c r="G677" s="183">
        <v>2</v>
      </c>
      <c r="H677" s="270">
        <v>2100000</v>
      </c>
      <c r="I677" s="282">
        <v>0</v>
      </c>
      <c r="J677" s="265" t="s">
        <v>14747</v>
      </c>
      <c r="K677" s="265" t="s">
        <v>15002</v>
      </c>
      <c r="L677" s="283" t="s">
        <v>64</v>
      </c>
    </row>
    <row r="678" spans="2:12">
      <c r="B678" s="271">
        <v>0</v>
      </c>
      <c r="C678" s="183" t="s">
        <v>15894</v>
      </c>
      <c r="D678" s="265" t="s">
        <v>694</v>
      </c>
      <c r="E678" s="183" t="s">
        <v>14804</v>
      </c>
      <c r="F678" s="183" t="s">
        <v>14751</v>
      </c>
      <c r="G678" s="183">
        <v>24</v>
      </c>
      <c r="H678" s="270">
        <v>2250000</v>
      </c>
      <c r="I678" s="282">
        <v>-2910000</v>
      </c>
      <c r="J678" s="265" t="s">
        <v>14747</v>
      </c>
      <c r="K678" s="265" t="s">
        <v>15002</v>
      </c>
      <c r="L678" s="283" t="s">
        <v>64</v>
      </c>
    </row>
    <row r="679" spans="2:12" ht="42.75">
      <c r="B679" s="271">
        <v>0</v>
      </c>
      <c r="C679" s="183" t="s">
        <v>15895</v>
      </c>
      <c r="D679" s="265" t="s">
        <v>694</v>
      </c>
      <c r="E679" s="183" t="s">
        <v>15896</v>
      </c>
      <c r="F679" s="183" t="s">
        <v>14751</v>
      </c>
      <c r="G679" s="183">
        <v>10</v>
      </c>
      <c r="H679" s="270">
        <v>1725000</v>
      </c>
      <c r="I679" s="282">
        <v>-1725000</v>
      </c>
      <c r="J679" s="265" t="s">
        <v>14747</v>
      </c>
      <c r="K679" s="265" t="s">
        <v>15002</v>
      </c>
      <c r="L679" s="283" t="s">
        <v>64</v>
      </c>
    </row>
    <row r="680" spans="2:12" ht="28.5">
      <c r="B680" s="271" t="s">
        <v>15897</v>
      </c>
      <c r="C680" s="183" t="s">
        <v>15898</v>
      </c>
      <c r="D680" s="265" t="s">
        <v>694</v>
      </c>
      <c r="E680" s="183" t="s">
        <v>15899</v>
      </c>
      <c r="F680" s="183"/>
      <c r="G680" s="183">
        <v>10</v>
      </c>
      <c r="H680" s="270">
        <v>8593600</v>
      </c>
      <c r="I680" s="282">
        <v>-6160000</v>
      </c>
      <c r="J680" s="265" t="s">
        <v>14747</v>
      </c>
      <c r="K680" s="265" t="s">
        <v>15002</v>
      </c>
      <c r="L680" s="283" t="s">
        <v>64</v>
      </c>
    </row>
    <row r="681" spans="2:12">
      <c r="B681" s="271" t="s">
        <v>15900</v>
      </c>
      <c r="C681" s="183" t="s">
        <v>15901</v>
      </c>
      <c r="D681" s="265" t="s">
        <v>694</v>
      </c>
      <c r="E681" s="183" t="s">
        <v>14760</v>
      </c>
      <c r="F681" s="183" t="s">
        <v>14754</v>
      </c>
      <c r="G681" s="183">
        <v>6</v>
      </c>
      <c r="H681" s="270">
        <v>2560000</v>
      </c>
      <c r="I681" s="282">
        <v>-350000</v>
      </c>
      <c r="J681" s="265" t="s">
        <v>14747</v>
      </c>
      <c r="K681" s="265" t="s">
        <v>15002</v>
      </c>
      <c r="L681" s="283" t="s">
        <v>64</v>
      </c>
    </row>
    <row r="682" spans="2:12">
      <c r="B682" s="271" t="s">
        <v>15902</v>
      </c>
      <c r="C682" s="183" t="s">
        <v>15566</v>
      </c>
      <c r="D682" s="265" t="s">
        <v>694</v>
      </c>
      <c r="E682" s="183" t="s">
        <v>14760</v>
      </c>
      <c r="F682" s="265" t="s">
        <v>14751</v>
      </c>
      <c r="G682" s="183">
        <v>6</v>
      </c>
      <c r="H682" s="270">
        <v>10220000</v>
      </c>
      <c r="I682" s="284">
        <v>-8340000</v>
      </c>
      <c r="J682" s="265" t="s">
        <v>14747</v>
      </c>
      <c r="K682" s="265" t="s">
        <v>15002</v>
      </c>
      <c r="L682" s="283" t="s">
        <v>64</v>
      </c>
    </row>
    <row r="683" spans="2:12" ht="28.5">
      <c r="B683" s="271" t="s">
        <v>15903</v>
      </c>
      <c r="C683" s="183" t="s">
        <v>15904</v>
      </c>
      <c r="D683" s="265" t="s">
        <v>694</v>
      </c>
      <c r="E683" s="183" t="s">
        <v>15905</v>
      </c>
      <c r="F683" s="183" t="s">
        <v>14751</v>
      </c>
      <c r="G683" s="183">
        <v>12</v>
      </c>
      <c r="H683" s="270">
        <v>62791250</v>
      </c>
      <c r="I683" s="282">
        <v>-48743750</v>
      </c>
      <c r="J683" s="265" t="s">
        <v>14747</v>
      </c>
      <c r="K683" s="265" t="s">
        <v>15002</v>
      </c>
      <c r="L683" s="283" t="s">
        <v>64</v>
      </c>
    </row>
    <row r="684" spans="2:12" ht="42.75">
      <c r="B684" s="271" t="s">
        <v>15085</v>
      </c>
      <c r="C684" s="183" t="s">
        <v>15906</v>
      </c>
      <c r="D684" s="265" t="s">
        <v>694</v>
      </c>
      <c r="E684" s="183" t="s">
        <v>15907</v>
      </c>
      <c r="F684" s="183" t="s">
        <v>14751</v>
      </c>
      <c r="G684" s="183">
        <v>81</v>
      </c>
      <c r="H684" s="270">
        <v>48589933</v>
      </c>
      <c r="I684" s="282">
        <v>-50149044</v>
      </c>
      <c r="J684" s="265" t="s">
        <v>14747</v>
      </c>
      <c r="K684" s="265" t="s">
        <v>15002</v>
      </c>
      <c r="L684" s="283" t="s">
        <v>64</v>
      </c>
    </row>
    <row r="685" spans="2:12" ht="42.75">
      <c r="B685" s="271" t="s">
        <v>15908</v>
      </c>
      <c r="C685" s="183" t="s">
        <v>15909</v>
      </c>
      <c r="D685" s="265" t="s">
        <v>694</v>
      </c>
      <c r="E685" s="183" t="s">
        <v>15910</v>
      </c>
      <c r="F685" s="183"/>
      <c r="G685" s="183">
        <v>14</v>
      </c>
      <c r="H685" s="270">
        <v>11080312</v>
      </c>
      <c r="I685" s="282">
        <v>-17044384</v>
      </c>
      <c r="J685" s="265" t="s">
        <v>14747</v>
      </c>
      <c r="K685" s="265" t="s">
        <v>15002</v>
      </c>
      <c r="L685" s="283" t="s">
        <v>64</v>
      </c>
    </row>
    <row r="686" spans="2:12" ht="28.5">
      <c r="B686" s="271" t="s">
        <v>15911</v>
      </c>
      <c r="C686" s="183" t="s">
        <v>15912</v>
      </c>
      <c r="D686" s="265" t="s">
        <v>694</v>
      </c>
      <c r="E686" s="183" t="s">
        <v>15913</v>
      </c>
      <c r="F686" s="183"/>
      <c r="G686" s="183">
        <v>2</v>
      </c>
      <c r="H686" s="270">
        <v>325000</v>
      </c>
      <c r="I686" s="282">
        <v>-325000</v>
      </c>
      <c r="J686" s="265" t="s">
        <v>14747</v>
      </c>
      <c r="K686" s="265" t="s">
        <v>15002</v>
      </c>
      <c r="L686" s="283" t="s">
        <v>64</v>
      </c>
    </row>
    <row r="687" spans="2:12" ht="42.75">
      <c r="B687" s="271" t="s">
        <v>15087</v>
      </c>
      <c r="C687" s="183" t="s">
        <v>15914</v>
      </c>
      <c r="D687" s="265" t="s">
        <v>694</v>
      </c>
      <c r="E687" s="183" t="s">
        <v>15915</v>
      </c>
      <c r="F687" s="183"/>
      <c r="G687" s="183">
        <v>34</v>
      </c>
      <c r="H687" s="270">
        <v>24425418</v>
      </c>
      <c r="I687" s="282">
        <v>-24200418</v>
      </c>
      <c r="J687" s="265" t="s">
        <v>14747</v>
      </c>
      <c r="K687" s="265" t="s">
        <v>15002</v>
      </c>
      <c r="L687" s="283" t="s">
        <v>64</v>
      </c>
    </row>
    <row r="688" spans="2:12" ht="42.75">
      <c r="B688" s="271" t="s">
        <v>15916</v>
      </c>
      <c r="C688" s="183" t="s">
        <v>15917</v>
      </c>
      <c r="D688" s="265" t="s">
        <v>694</v>
      </c>
      <c r="E688" s="183" t="s">
        <v>15918</v>
      </c>
      <c r="F688" s="183" t="s">
        <v>14751</v>
      </c>
      <c r="G688" s="183">
        <v>24</v>
      </c>
      <c r="H688" s="270">
        <v>520000</v>
      </c>
      <c r="I688" s="282">
        <v>-580000</v>
      </c>
      <c r="J688" s="265" t="s">
        <v>14747</v>
      </c>
      <c r="K688" s="265" t="s">
        <v>15002</v>
      </c>
      <c r="L688" s="283" t="s">
        <v>64</v>
      </c>
    </row>
    <row r="689" spans="2:12" ht="28.5">
      <c r="B689" s="271" t="s">
        <v>15919</v>
      </c>
      <c r="C689" s="183" t="s">
        <v>15920</v>
      </c>
      <c r="D689" s="265" t="s">
        <v>694</v>
      </c>
      <c r="E689" s="183" t="s">
        <v>15921</v>
      </c>
      <c r="F689" s="183" t="s">
        <v>14754</v>
      </c>
      <c r="G689" s="183">
        <v>2</v>
      </c>
      <c r="H689" s="270">
        <v>481250</v>
      </c>
      <c r="I689" s="282">
        <v>-481250</v>
      </c>
      <c r="J689" s="265" t="s">
        <v>14747</v>
      </c>
      <c r="K689" s="265" t="s">
        <v>15002</v>
      </c>
      <c r="L689" s="283" t="s">
        <v>64</v>
      </c>
    </row>
    <row r="690" spans="2:12" ht="57">
      <c r="B690" s="271" t="s">
        <v>15922</v>
      </c>
      <c r="C690" s="183" t="s">
        <v>15923</v>
      </c>
      <c r="D690" s="265" t="s">
        <v>694</v>
      </c>
      <c r="E690" s="183" t="s">
        <v>15924</v>
      </c>
      <c r="F690" s="183"/>
      <c r="G690" s="183">
        <v>34</v>
      </c>
      <c r="H690" s="270">
        <v>13705900</v>
      </c>
      <c r="I690" s="282">
        <v>-15040900</v>
      </c>
      <c r="J690" s="265" t="s">
        <v>14747</v>
      </c>
      <c r="K690" s="265" t="s">
        <v>15002</v>
      </c>
      <c r="L690" s="283" t="s">
        <v>64</v>
      </c>
    </row>
    <row r="691" spans="2:12" ht="28.5">
      <c r="B691" s="271" t="s">
        <v>15925</v>
      </c>
      <c r="C691" s="183" t="s">
        <v>15926</v>
      </c>
      <c r="D691" s="265" t="s">
        <v>694</v>
      </c>
      <c r="E691" s="183" t="s">
        <v>15927</v>
      </c>
      <c r="F691" s="183"/>
      <c r="G691" s="183">
        <v>2</v>
      </c>
      <c r="H691" s="270">
        <v>855000</v>
      </c>
      <c r="I691" s="282">
        <v>-855000</v>
      </c>
      <c r="J691" s="265" t="s">
        <v>14747</v>
      </c>
      <c r="K691" s="265" t="s">
        <v>15002</v>
      </c>
      <c r="L691" s="283" t="s">
        <v>64</v>
      </c>
    </row>
    <row r="692" spans="2:12">
      <c r="B692" s="271" t="s">
        <v>15928</v>
      </c>
      <c r="C692" s="183" t="s">
        <v>15929</v>
      </c>
      <c r="D692" s="265" t="s">
        <v>694</v>
      </c>
      <c r="E692" s="183" t="s">
        <v>15930</v>
      </c>
      <c r="F692" s="183"/>
      <c r="G692" s="183">
        <v>26</v>
      </c>
      <c r="H692" s="270">
        <v>26213650</v>
      </c>
      <c r="I692" s="282">
        <v>-25973650</v>
      </c>
      <c r="J692" s="265" t="s">
        <v>14747</v>
      </c>
      <c r="K692" s="265" t="s">
        <v>15002</v>
      </c>
      <c r="L692" s="283" t="s">
        <v>64</v>
      </c>
    </row>
    <row r="693" spans="2:12" ht="28.5">
      <c r="B693" s="271" t="s">
        <v>15931</v>
      </c>
      <c r="C693" s="183" t="s">
        <v>15797</v>
      </c>
      <c r="D693" s="265" t="s">
        <v>694</v>
      </c>
      <c r="E693" s="183" t="s">
        <v>15932</v>
      </c>
      <c r="F693" s="183"/>
      <c r="G693" s="183">
        <v>12</v>
      </c>
      <c r="H693" s="270">
        <v>1774500</v>
      </c>
      <c r="I693" s="282">
        <v>-1024500</v>
      </c>
      <c r="J693" s="265" t="s">
        <v>14747</v>
      </c>
      <c r="K693" s="265" t="s">
        <v>15002</v>
      </c>
      <c r="L693" s="283" t="s">
        <v>64</v>
      </c>
    </row>
    <row r="694" spans="2:12" ht="42.75">
      <c r="B694" s="271" t="s">
        <v>15933</v>
      </c>
      <c r="C694" s="183" t="s">
        <v>15934</v>
      </c>
      <c r="D694" s="265" t="s">
        <v>694</v>
      </c>
      <c r="E694" s="183" t="s">
        <v>15935</v>
      </c>
      <c r="F694" s="183" t="s">
        <v>14751</v>
      </c>
      <c r="G694" s="183">
        <v>185</v>
      </c>
      <c r="H694" s="270">
        <v>136680200</v>
      </c>
      <c r="I694" s="282">
        <v>-151002200</v>
      </c>
      <c r="J694" s="265" t="s">
        <v>14747</v>
      </c>
      <c r="K694" s="265" t="s">
        <v>15002</v>
      </c>
      <c r="L694" s="283" t="s">
        <v>64</v>
      </c>
    </row>
    <row r="695" spans="2:12" ht="28.5">
      <c r="B695" s="271" t="s">
        <v>15936</v>
      </c>
      <c r="C695" s="183" t="s">
        <v>15937</v>
      </c>
      <c r="D695" s="265" t="s">
        <v>694</v>
      </c>
      <c r="E695" s="183" t="s">
        <v>14804</v>
      </c>
      <c r="F695" s="265"/>
      <c r="G695" s="183">
        <v>31</v>
      </c>
      <c r="H695" s="270">
        <v>22705292</v>
      </c>
      <c r="I695" s="284">
        <v>-20203020</v>
      </c>
      <c r="J695" s="265" t="s">
        <v>14747</v>
      </c>
      <c r="K695" s="265" t="s">
        <v>15002</v>
      </c>
      <c r="L695" s="283" t="s">
        <v>64</v>
      </c>
    </row>
    <row r="696" spans="2:12" ht="28.5">
      <c r="B696" s="271" t="s">
        <v>15938</v>
      </c>
      <c r="C696" s="183" t="s">
        <v>15939</v>
      </c>
      <c r="D696" s="265" t="s">
        <v>694</v>
      </c>
      <c r="E696" s="183" t="s">
        <v>15940</v>
      </c>
      <c r="F696" s="183" t="s">
        <v>14754</v>
      </c>
      <c r="G696" s="183">
        <v>115</v>
      </c>
      <c r="H696" s="270">
        <v>32080120</v>
      </c>
      <c r="I696" s="282">
        <v>-40430575</v>
      </c>
      <c r="J696" s="265" t="s">
        <v>14747</v>
      </c>
      <c r="K696" s="265" t="s">
        <v>15002</v>
      </c>
      <c r="L696" s="283" t="s">
        <v>64</v>
      </c>
    </row>
    <row r="697" spans="2:12" ht="28.5">
      <c r="B697" s="271" t="s">
        <v>15941</v>
      </c>
      <c r="C697" s="183" t="s">
        <v>15942</v>
      </c>
      <c r="D697" s="265" t="s">
        <v>694</v>
      </c>
      <c r="E697" s="183" t="s">
        <v>15943</v>
      </c>
      <c r="F697" s="183"/>
      <c r="G697" s="183">
        <v>18</v>
      </c>
      <c r="H697" s="270">
        <v>4453000</v>
      </c>
      <c r="I697" s="282">
        <v>-4678000</v>
      </c>
      <c r="J697" s="265" t="s">
        <v>14747</v>
      </c>
      <c r="K697" s="265" t="s">
        <v>15002</v>
      </c>
      <c r="L697" s="283" t="s">
        <v>64</v>
      </c>
    </row>
    <row r="698" spans="2:12" ht="28.5">
      <c r="B698" s="271" t="s">
        <v>15944</v>
      </c>
      <c r="C698" s="183" t="s">
        <v>15945</v>
      </c>
      <c r="D698" s="265" t="s">
        <v>694</v>
      </c>
      <c r="E698" s="183" t="s">
        <v>15946</v>
      </c>
      <c r="F698" s="183" t="s">
        <v>14751</v>
      </c>
      <c r="G698" s="183">
        <v>2</v>
      </c>
      <c r="H698" s="270">
        <v>537000</v>
      </c>
      <c r="I698" s="282">
        <v>-537000</v>
      </c>
      <c r="J698" s="265" t="s">
        <v>14747</v>
      </c>
      <c r="K698" s="265" t="s">
        <v>15002</v>
      </c>
      <c r="L698" s="283" t="s">
        <v>64</v>
      </c>
    </row>
    <row r="699" spans="2:12">
      <c r="B699" s="271" t="s">
        <v>15947</v>
      </c>
      <c r="C699" s="183" t="s">
        <v>15948</v>
      </c>
      <c r="D699" s="265" t="s">
        <v>694</v>
      </c>
      <c r="E699" s="183" t="s">
        <v>15949</v>
      </c>
      <c r="F699" s="183"/>
      <c r="G699" s="183">
        <v>2</v>
      </c>
      <c r="H699" s="270">
        <v>1875000</v>
      </c>
      <c r="I699" s="282">
        <v>-1875000</v>
      </c>
      <c r="J699" s="265" t="s">
        <v>14747</v>
      </c>
      <c r="K699" s="265" t="s">
        <v>15002</v>
      </c>
      <c r="L699" s="283" t="s">
        <v>64</v>
      </c>
    </row>
    <row r="700" spans="2:12" ht="28.5">
      <c r="B700" s="271" t="s">
        <v>15950</v>
      </c>
      <c r="C700" s="183" t="s">
        <v>15951</v>
      </c>
      <c r="D700" s="265" t="s">
        <v>694</v>
      </c>
      <c r="E700" s="183" t="s">
        <v>15952</v>
      </c>
      <c r="F700" s="183"/>
      <c r="G700" s="183">
        <v>16</v>
      </c>
      <c r="H700" s="270">
        <v>5445000</v>
      </c>
      <c r="I700" s="282">
        <v>-5370000</v>
      </c>
      <c r="J700" s="265" t="s">
        <v>14747</v>
      </c>
      <c r="K700" s="265" t="s">
        <v>15002</v>
      </c>
      <c r="L700" s="283" t="s">
        <v>64</v>
      </c>
    </row>
    <row r="701" spans="2:12" ht="42.75">
      <c r="B701" s="271" t="s">
        <v>15953</v>
      </c>
      <c r="C701" s="183" t="s">
        <v>15954</v>
      </c>
      <c r="D701" s="265" t="s">
        <v>694</v>
      </c>
      <c r="E701" s="183" t="s">
        <v>15955</v>
      </c>
      <c r="F701" s="183" t="s">
        <v>14751</v>
      </c>
      <c r="G701" s="183">
        <v>18</v>
      </c>
      <c r="H701" s="270">
        <v>22293869</v>
      </c>
      <c r="I701" s="282">
        <v>-24140302</v>
      </c>
      <c r="J701" s="265" t="s">
        <v>14747</v>
      </c>
      <c r="K701" s="265" t="s">
        <v>15002</v>
      </c>
      <c r="L701" s="283" t="s">
        <v>64</v>
      </c>
    </row>
    <row r="702" spans="2:12" ht="28.5">
      <c r="B702" s="271" t="s">
        <v>15956</v>
      </c>
      <c r="C702" s="183" t="s">
        <v>15957</v>
      </c>
      <c r="D702" s="265" t="s">
        <v>694</v>
      </c>
      <c r="E702" s="183" t="s">
        <v>15958</v>
      </c>
      <c r="F702" s="183" t="s">
        <v>14754</v>
      </c>
      <c r="G702" s="183">
        <v>55</v>
      </c>
      <c r="H702" s="270">
        <v>15218090</v>
      </c>
      <c r="I702" s="282">
        <v>-15528595</v>
      </c>
      <c r="J702" s="265" t="s">
        <v>14747</v>
      </c>
      <c r="K702" s="265" t="s">
        <v>15002</v>
      </c>
      <c r="L702" s="283" t="s">
        <v>64</v>
      </c>
    </row>
    <row r="703" spans="2:12" ht="28.5">
      <c r="B703" s="271" t="s">
        <v>15959</v>
      </c>
      <c r="C703" s="183" t="s">
        <v>15960</v>
      </c>
      <c r="D703" s="265" t="s">
        <v>694</v>
      </c>
      <c r="E703" s="183" t="s">
        <v>14760</v>
      </c>
      <c r="F703" s="183"/>
      <c r="G703" s="183">
        <v>2</v>
      </c>
      <c r="H703" s="270">
        <v>120000</v>
      </c>
      <c r="I703" s="282">
        <v>-120000</v>
      </c>
      <c r="J703" s="265" t="s">
        <v>14747</v>
      </c>
      <c r="K703" s="265" t="s">
        <v>15002</v>
      </c>
      <c r="L703" s="283" t="s">
        <v>64</v>
      </c>
    </row>
    <row r="704" spans="2:12" ht="28.5">
      <c r="B704" s="271" t="s">
        <v>15961</v>
      </c>
      <c r="C704" s="183" t="s">
        <v>15962</v>
      </c>
      <c r="D704" s="265" t="s">
        <v>694</v>
      </c>
      <c r="E704" s="183" t="s">
        <v>15963</v>
      </c>
      <c r="F704" s="265"/>
      <c r="G704" s="183">
        <v>18</v>
      </c>
      <c r="H704" s="270">
        <v>5064750</v>
      </c>
      <c r="I704" s="284">
        <v>-7785350</v>
      </c>
      <c r="J704" s="265" t="s">
        <v>14747</v>
      </c>
      <c r="K704" s="265" t="s">
        <v>15002</v>
      </c>
      <c r="L704" s="283" t="s">
        <v>64</v>
      </c>
    </row>
    <row r="705" spans="2:12" ht="28.5">
      <c r="B705" s="271" t="s">
        <v>15964</v>
      </c>
      <c r="C705" s="183" t="s">
        <v>15965</v>
      </c>
      <c r="D705" s="265" t="s">
        <v>694</v>
      </c>
      <c r="E705" s="183" t="s">
        <v>15966</v>
      </c>
      <c r="F705" s="183"/>
      <c r="G705" s="183">
        <v>68</v>
      </c>
      <c r="H705" s="270">
        <v>11121480</v>
      </c>
      <c r="I705" s="282">
        <v>-10276080</v>
      </c>
      <c r="J705" s="265" t="s">
        <v>14747</v>
      </c>
      <c r="K705" s="265" t="s">
        <v>15002</v>
      </c>
      <c r="L705" s="283" t="s">
        <v>64</v>
      </c>
    </row>
    <row r="706" spans="2:12" ht="28.5">
      <c r="B706" s="271" t="s">
        <v>15967</v>
      </c>
      <c r="C706" s="183" t="s">
        <v>15968</v>
      </c>
      <c r="D706" s="265" t="s">
        <v>694</v>
      </c>
      <c r="E706" s="183" t="s">
        <v>15884</v>
      </c>
      <c r="F706" s="183"/>
      <c r="G706" s="183">
        <v>4</v>
      </c>
      <c r="H706" s="270">
        <v>1640000</v>
      </c>
      <c r="I706" s="282">
        <v>-1640000</v>
      </c>
      <c r="J706" s="265" t="s">
        <v>14747</v>
      </c>
      <c r="K706" s="265" t="s">
        <v>15002</v>
      </c>
      <c r="L706" s="283" t="s">
        <v>64</v>
      </c>
    </row>
    <row r="707" spans="2:12" ht="28.5">
      <c r="B707" s="271" t="s">
        <v>15969</v>
      </c>
      <c r="C707" s="183" t="s">
        <v>15970</v>
      </c>
      <c r="D707" s="265" t="s">
        <v>694</v>
      </c>
      <c r="E707" s="183" t="s">
        <v>15971</v>
      </c>
      <c r="F707" s="183"/>
      <c r="G707" s="183">
        <v>4</v>
      </c>
      <c r="H707" s="270">
        <v>206850</v>
      </c>
      <c r="I707" s="282">
        <v>-206850</v>
      </c>
      <c r="J707" s="265" t="s">
        <v>14747</v>
      </c>
      <c r="K707" s="265" t="s">
        <v>15002</v>
      </c>
      <c r="L707" s="283" t="s">
        <v>64</v>
      </c>
    </row>
    <row r="708" spans="2:12">
      <c r="B708" s="271" t="s">
        <v>15972</v>
      </c>
      <c r="C708" s="183" t="s">
        <v>15973</v>
      </c>
      <c r="D708" s="265" t="s">
        <v>694</v>
      </c>
      <c r="E708" s="183" t="s">
        <v>15974</v>
      </c>
      <c r="F708" s="183"/>
      <c r="G708" s="183">
        <v>8</v>
      </c>
      <c r="H708" s="270">
        <v>3867295</v>
      </c>
      <c r="I708" s="282">
        <v>-3225650</v>
      </c>
      <c r="J708" s="265" t="s">
        <v>14747</v>
      </c>
      <c r="K708" s="265" t="s">
        <v>15002</v>
      </c>
      <c r="L708" s="283" t="s">
        <v>64</v>
      </c>
    </row>
    <row r="709" spans="2:12" ht="42.75">
      <c r="B709" s="271" t="s">
        <v>15975</v>
      </c>
      <c r="C709" s="183" t="s">
        <v>15976</v>
      </c>
      <c r="D709" s="265" t="s">
        <v>694</v>
      </c>
      <c r="E709" s="183" t="s">
        <v>15977</v>
      </c>
      <c r="F709" s="265" t="s">
        <v>14754</v>
      </c>
      <c r="G709" s="183">
        <v>2</v>
      </c>
      <c r="H709" s="270">
        <v>9552020</v>
      </c>
      <c r="I709" s="284">
        <v>-9552020</v>
      </c>
      <c r="J709" s="265" t="s">
        <v>14747</v>
      </c>
      <c r="K709" s="265" t="s">
        <v>15002</v>
      </c>
      <c r="L709" s="283" t="s">
        <v>64</v>
      </c>
    </row>
    <row r="710" spans="2:12" ht="42.75">
      <c r="B710" s="271" t="s">
        <v>15978</v>
      </c>
      <c r="C710" s="183" t="s">
        <v>15979</v>
      </c>
      <c r="D710" s="265" t="s">
        <v>694</v>
      </c>
      <c r="E710" s="183" t="s">
        <v>15980</v>
      </c>
      <c r="F710" s="183" t="s">
        <v>14754</v>
      </c>
      <c r="G710" s="183">
        <v>4</v>
      </c>
      <c r="H710" s="270">
        <v>142900</v>
      </c>
      <c r="I710" s="282">
        <v>-142900</v>
      </c>
      <c r="J710" s="265" t="s">
        <v>14747</v>
      </c>
      <c r="K710" s="265" t="s">
        <v>15002</v>
      </c>
      <c r="L710" s="283" t="s">
        <v>64</v>
      </c>
    </row>
    <row r="711" spans="2:12" ht="28.5">
      <c r="B711" s="271" t="s">
        <v>15981</v>
      </c>
      <c r="C711" s="183" t="s">
        <v>15982</v>
      </c>
      <c r="D711" s="265" t="s">
        <v>694</v>
      </c>
      <c r="E711" s="183" t="s">
        <v>15983</v>
      </c>
      <c r="F711" s="265"/>
      <c r="G711" s="183">
        <v>2</v>
      </c>
      <c r="H711" s="270">
        <v>2500000</v>
      </c>
      <c r="I711" s="284">
        <v>-2500000</v>
      </c>
      <c r="J711" s="265" t="s">
        <v>14747</v>
      </c>
      <c r="K711" s="265" t="s">
        <v>15002</v>
      </c>
      <c r="L711" s="283" t="s">
        <v>64</v>
      </c>
    </row>
    <row r="712" spans="2:12" ht="28.5">
      <c r="B712" s="271" t="s">
        <v>607</v>
      </c>
      <c r="C712" s="183" t="s">
        <v>608</v>
      </c>
      <c r="D712" s="265" t="s">
        <v>694</v>
      </c>
      <c r="E712" s="183" t="s">
        <v>14804</v>
      </c>
      <c r="F712" s="183" t="s">
        <v>14751</v>
      </c>
      <c r="G712" s="183">
        <v>14</v>
      </c>
      <c r="H712" s="270">
        <v>11000000</v>
      </c>
      <c r="I712" s="282">
        <v>-11000000</v>
      </c>
      <c r="J712" s="265" t="s">
        <v>14747</v>
      </c>
      <c r="K712" s="265" t="s">
        <v>15002</v>
      </c>
      <c r="L712" s="283" t="s">
        <v>64</v>
      </c>
    </row>
    <row r="713" spans="2:12" ht="28.5">
      <c r="B713" s="271" t="s">
        <v>15984</v>
      </c>
      <c r="C713" s="183" t="s">
        <v>15985</v>
      </c>
      <c r="D713" s="265" t="s">
        <v>694</v>
      </c>
      <c r="E713" s="183" t="s">
        <v>15986</v>
      </c>
      <c r="F713" s="183" t="s">
        <v>14751</v>
      </c>
      <c r="G713" s="183">
        <v>103</v>
      </c>
      <c r="H713" s="270">
        <v>171393000</v>
      </c>
      <c r="I713" s="282">
        <v>-176768000</v>
      </c>
      <c r="J713" s="265" t="s">
        <v>14747</v>
      </c>
      <c r="K713" s="265" t="s">
        <v>15002</v>
      </c>
      <c r="L713" s="283" t="s">
        <v>64</v>
      </c>
    </row>
    <row r="714" spans="2:12">
      <c r="B714" s="271" t="s">
        <v>15987</v>
      </c>
      <c r="C714" s="183" t="s">
        <v>15988</v>
      </c>
      <c r="D714" s="265" t="s">
        <v>694</v>
      </c>
      <c r="E714" s="183" t="s">
        <v>14804</v>
      </c>
      <c r="F714" s="183"/>
      <c r="G714" s="183">
        <v>16</v>
      </c>
      <c r="H714" s="270">
        <v>1430000</v>
      </c>
      <c r="I714" s="282">
        <v>-1702500</v>
      </c>
      <c r="J714" s="265" t="s">
        <v>14747</v>
      </c>
      <c r="K714" s="265" t="s">
        <v>15002</v>
      </c>
      <c r="L714" s="283" t="s">
        <v>64</v>
      </c>
    </row>
    <row r="715" spans="2:12" ht="28.5">
      <c r="B715" s="271" t="s">
        <v>666</v>
      </c>
      <c r="C715" s="183" t="s">
        <v>15274</v>
      </c>
      <c r="D715" s="265" t="s">
        <v>694</v>
      </c>
      <c r="E715" s="183" t="s">
        <v>15989</v>
      </c>
      <c r="F715" s="183" t="s">
        <v>14751</v>
      </c>
      <c r="G715" s="183">
        <v>487</v>
      </c>
      <c r="H715" s="270">
        <v>111088128</v>
      </c>
      <c r="I715" s="282">
        <v>-111088128</v>
      </c>
      <c r="J715" s="265" t="s">
        <v>14747</v>
      </c>
      <c r="K715" s="265" t="s">
        <v>15002</v>
      </c>
      <c r="L715" s="283" t="s">
        <v>64</v>
      </c>
    </row>
    <row r="716" spans="2:12" ht="28.5">
      <c r="B716" s="271" t="s">
        <v>15112</v>
      </c>
      <c r="C716" s="183" t="s">
        <v>15524</v>
      </c>
      <c r="D716" s="265" t="s">
        <v>694</v>
      </c>
      <c r="E716" s="183" t="s">
        <v>15990</v>
      </c>
      <c r="F716" s="183" t="s">
        <v>14751</v>
      </c>
      <c r="G716" s="183">
        <v>65</v>
      </c>
      <c r="H716" s="270">
        <v>153537711</v>
      </c>
      <c r="I716" s="282">
        <v>-147902491</v>
      </c>
      <c r="J716" s="265" t="s">
        <v>14747</v>
      </c>
      <c r="K716" s="265" t="s">
        <v>15002</v>
      </c>
      <c r="L716" s="283" t="s">
        <v>64</v>
      </c>
    </row>
    <row r="717" spans="2:12" ht="28.5">
      <c r="B717" s="271" t="s">
        <v>15991</v>
      </c>
      <c r="C717" s="183" t="s">
        <v>15643</v>
      </c>
      <c r="D717" s="265" t="s">
        <v>694</v>
      </c>
      <c r="E717" s="183" t="s">
        <v>15992</v>
      </c>
      <c r="F717" s="183"/>
      <c r="G717" s="183">
        <v>34</v>
      </c>
      <c r="H717" s="270">
        <v>60543000</v>
      </c>
      <c r="I717" s="282">
        <v>-38664000</v>
      </c>
      <c r="J717" s="265" t="s">
        <v>14747</v>
      </c>
      <c r="K717" s="265" t="s">
        <v>15002</v>
      </c>
      <c r="L717" s="283" t="s">
        <v>64</v>
      </c>
    </row>
    <row r="718" spans="2:12">
      <c r="B718" s="271" t="s">
        <v>15993</v>
      </c>
      <c r="C718" s="183" t="s">
        <v>15994</v>
      </c>
      <c r="D718" s="265" t="s">
        <v>694</v>
      </c>
      <c r="E718" s="183" t="s">
        <v>14760</v>
      </c>
      <c r="F718" s="183" t="s">
        <v>14754</v>
      </c>
      <c r="G718" s="183">
        <v>154</v>
      </c>
      <c r="H718" s="270">
        <v>36346900</v>
      </c>
      <c r="I718" s="282">
        <v>-31089500</v>
      </c>
      <c r="J718" s="265" t="s">
        <v>14747</v>
      </c>
      <c r="K718" s="265" t="s">
        <v>15002</v>
      </c>
      <c r="L718" s="283" t="s">
        <v>64</v>
      </c>
    </row>
    <row r="719" spans="2:12" ht="28.5">
      <c r="B719" s="271" t="s">
        <v>15995</v>
      </c>
      <c r="C719" s="183" t="s">
        <v>15996</v>
      </c>
      <c r="D719" s="265" t="s">
        <v>694</v>
      </c>
      <c r="E719" s="183" t="s">
        <v>15997</v>
      </c>
      <c r="F719" s="183"/>
      <c r="G719" s="183">
        <v>4</v>
      </c>
      <c r="H719" s="270">
        <v>2217500</v>
      </c>
      <c r="I719" s="282">
        <v>-2217500</v>
      </c>
      <c r="J719" s="265" t="s">
        <v>14747</v>
      </c>
      <c r="K719" s="265" t="s">
        <v>15002</v>
      </c>
      <c r="L719" s="283" t="s">
        <v>64</v>
      </c>
    </row>
    <row r="720" spans="2:12" ht="28.5">
      <c r="B720" s="271" t="s">
        <v>15998</v>
      </c>
      <c r="C720" s="183" t="s">
        <v>15999</v>
      </c>
      <c r="D720" s="265" t="s">
        <v>694</v>
      </c>
      <c r="E720" s="183" t="s">
        <v>16000</v>
      </c>
      <c r="F720" s="265" t="s">
        <v>14754</v>
      </c>
      <c r="G720" s="183">
        <v>99</v>
      </c>
      <c r="H720" s="270">
        <v>150893764</v>
      </c>
      <c r="I720" s="284">
        <v>-149997964</v>
      </c>
      <c r="J720" s="265" t="s">
        <v>14747</v>
      </c>
      <c r="K720" s="265" t="s">
        <v>15002</v>
      </c>
      <c r="L720" s="283" t="s">
        <v>64</v>
      </c>
    </row>
    <row r="721" spans="2:12" ht="28.5">
      <c r="B721" s="271" t="s">
        <v>16001</v>
      </c>
      <c r="C721" s="183" t="s">
        <v>16002</v>
      </c>
      <c r="D721" s="265" t="s">
        <v>694</v>
      </c>
      <c r="E721" s="183" t="s">
        <v>16003</v>
      </c>
      <c r="F721" s="183"/>
      <c r="G721" s="183">
        <v>10</v>
      </c>
      <c r="H721" s="270">
        <v>4307500</v>
      </c>
      <c r="I721" s="282">
        <v>-4352500</v>
      </c>
      <c r="J721" s="265" t="s">
        <v>14747</v>
      </c>
      <c r="K721" s="265" t="s">
        <v>15002</v>
      </c>
      <c r="L721" s="283" t="s">
        <v>64</v>
      </c>
    </row>
    <row r="722" spans="2:12" ht="42.75">
      <c r="B722" s="271" t="s">
        <v>16004</v>
      </c>
      <c r="C722" s="183" t="s">
        <v>16005</v>
      </c>
      <c r="D722" s="265" t="s">
        <v>694</v>
      </c>
      <c r="E722" s="183" t="s">
        <v>16006</v>
      </c>
      <c r="F722" s="183"/>
      <c r="G722" s="183">
        <v>2</v>
      </c>
      <c r="H722" s="270">
        <v>220000</v>
      </c>
      <c r="I722" s="282">
        <v>-220000</v>
      </c>
      <c r="J722" s="265" t="s">
        <v>14747</v>
      </c>
      <c r="K722" s="265" t="s">
        <v>15002</v>
      </c>
      <c r="L722" s="283" t="s">
        <v>64</v>
      </c>
    </row>
    <row r="723" spans="2:12" ht="28.5">
      <c r="B723" s="271" t="s">
        <v>16007</v>
      </c>
      <c r="C723" s="183" t="s">
        <v>16008</v>
      </c>
      <c r="D723" s="265" t="s">
        <v>694</v>
      </c>
      <c r="E723" s="183" t="s">
        <v>14804</v>
      </c>
      <c r="F723" s="183" t="s">
        <v>14751</v>
      </c>
      <c r="G723" s="183">
        <v>4</v>
      </c>
      <c r="H723" s="270">
        <v>2888658</v>
      </c>
      <c r="I723" s="282">
        <v>-2888658</v>
      </c>
      <c r="J723" s="265" t="s">
        <v>14747</v>
      </c>
      <c r="K723" s="265" t="s">
        <v>15002</v>
      </c>
      <c r="L723" s="283" t="s">
        <v>64</v>
      </c>
    </row>
    <row r="724" spans="2:12" ht="57">
      <c r="B724" s="271" t="s">
        <v>15420</v>
      </c>
      <c r="C724" s="183" t="s">
        <v>16009</v>
      </c>
      <c r="D724" s="265" t="s">
        <v>694</v>
      </c>
      <c r="E724" s="183" t="s">
        <v>16010</v>
      </c>
      <c r="F724" s="183" t="s">
        <v>14754</v>
      </c>
      <c r="G724" s="183">
        <v>10</v>
      </c>
      <c r="H724" s="270">
        <v>18072850</v>
      </c>
      <c r="I724" s="282">
        <v>-23679350</v>
      </c>
      <c r="J724" s="265" t="s">
        <v>14747</v>
      </c>
      <c r="K724" s="265" t="s">
        <v>15002</v>
      </c>
      <c r="L724" s="283" t="s">
        <v>64</v>
      </c>
    </row>
    <row r="725" spans="2:12" ht="28.5">
      <c r="B725" s="271" t="s">
        <v>16011</v>
      </c>
      <c r="C725" s="183" t="s">
        <v>16012</v>
      </c>
      <c r="D725" s="265" t="s">
        <v>694</v>
      </c>
      <c r="E725" s="183" t="s">
        <v>16013</v>
      </c>
      <c r="F725" s="183"/>
      <c r="G725" s="183">
        <v>2</v>
      </c>
      <c r="H725" s="270">
        <v>590155</v>
      </c>
      <c r="I725" s="282">
        <v>-590155</v>
      </c>
      <c r="J725" s="265" t="s">
        <v>14747</v>
      </c>
      <c r="K725" s="265" t="s">
        <v>15002</v>
      </c>
      <c r="L725" s="283" t="s">
        <v>64</v>
      </c>
    </row>
    <row r="726" spans="2:12" ht="28.5">
      <c r="B726" s="271" t="s">
        <v>16014</v>
      </c>
      <c r="C726" s="183" t="s">
        <v>15424</v>
      </c>
      <c r="D726" s="265" t="s">
        <v>694</v>
      </c>
      <c r="E726" s="183" t="s">
        <v>16015</v>
      </c>
      <c r="F726" s="183"/>
      <c r="G726" s="183">
        <v>6</v>
      </c>
      <c r="H726" s="270">
        <v>233400</v>
      </c>
      <c r="I726" s="282">
        <v>-137300</v>
      </c>
      <c r="J726" s="265" t="s">
        <v>14747</v>
      </c>
      <c r="K726" s="265" t="s">
        <v>15002</v>
      </c>
      <c r="L726" s="283" t="s">
        <v>64</v>
      </c>
    </row>
    <row r="727" spans="2:12" ht="28.5">
      <c r="B727" s="271" t="s">
        <v>16016</v>
      </c>
      <c r="C727" s="183" t="s">
        <v>16017</v>
      </c>
      <c r="D727" s="265" t="s">
        <v>694</v>
      </c>
      <c r="E727" s="183" t="s">
        <v>16018</v>
      </c>
      <c r="F727" s="183"/>
      <c r="G727" s="183">
        <v>36</v>
      </c>
      <c r="H727" s="270">
        <v>2246400</v>
      </c>
      <c r="I727" s="282">
        <v>-2534850</v>
      </c>
      <c r="J727" s="265" t="s">
        <v>14747</v>
      </c>
      <c r="K727" s="265" t="s">
        <v>15002</v>
      </c>
      <c r="L727" s="283" t="s">
        <v>64</v>
      </c>
    </row>
    <row r="728" spans="2:12">
      <c r="B728" s="271" t="s">
        <v>16019</v>
      </c>
      <c r="C728" s="183" t="s">
        <v>16020</v>
      </c>
      <c r="D728" s="265" t="s">
        <v>694</v>
      </c>
      <c r="E728" s="183" t="s">
        <v>16021</v>
      </c>
      <c r="F728" s="183"/>
      <c r="G728" s="183">
        <v>2</v>
      </c>
      <c r="H728" s="270">
        <v>3467097.6</v>
      </c>
      <c r="I728" s="282">
        <v>-6934195.2000000002</v>
      </c>
      <c r="J728" s="265" t="s">
        <v>14747</v>
      </c>
      <c r="K728" s="265" t="s">
        <v>15002</v>
      </c>
      <c r="L728" s="283" t="s">
        <v>64</v>
      </c>
    </row>
    <row r="729" spans="2:12" ht="28.5">
      <c r="B729" s="271" t="s">
        <v>16022</v>
      </c>
      <c r="C729" s="183" t="s">
        <v>16023</v>
      </c>
      <c r="D729" s="265" t="s">
        <v>694</v>
      </c>
      <c r="E729" s="183" t="s">
        <v>16024</v>
      </c>
      <c r="F729" s="265" t="s">
        <v>14751</v>
      </c>
      <c r="G729" s="183">
        <v>10</v>
      </c>
      <c r="H729" s="270">
        <v>8200000</v>
      </c>
      <c r="I729" s="284">
        <v>-6500000</v>
      </c>
      <c r="J729" s="265" t="s">
        <v>14747</v>
      </c>
      <c r="K729" s="265" t="s">
        <v>15002</v>
      </c>
      <c r="L729" s="283" t="s">
        <v>64</v>
      </c>
    </row>
    <row r="730" spans="2:12" ht="28.5">
      <c r="B730" s="271" t="s">
        <v>16022</v>
      </c>
      <c r="C730" s="183" t="s">
        <v>16023</v>
      </c>
      <c r="D730" s="265" t="s">
        <v>694</v>
      </c>
      <c r="E730" s="183" t="s">
        <v>16024</v>
      </c>
      <c r="F730" s="265" t="s">
        <v>14751</v>
      </c>
      <c r="G730" s="183">
        <v>2</v>
      </c>
      <c r="H730" s="270">
        <v>3500000</v>
      </c>
      <c r="I730" s="284">
        <v>-3500000</v>
      </c>
      <c r="J730" s="265" t="s">
        <v>14747</v>
      </c>
      <c r="K730" s="265" t="s">
        <v>15002</v>
      </c>
      <c r="L730" s="283" t="s">
        <v>64</v>
      </c>
    </row>
    <row r="731" spans="2:12" ht="42.75">
      <c r="B731" s="271" t="s">
        <v>16025</v>
      </c>
      <c r="C731" s="183" t="s">
        <v>16026</v>
      </c>
      <c r="D731" s="265" t="s">
        <v>694</v>
      </c>
      <c r="E731" s="183" t="s">
        <v>16027</v>
      </c>
      <c r="F731" s="183"/>
      <c r="G731" s="183">
        <v>10</v>
      </c>
      <c r="H731" s="270">
        <v>1335500</v>
      </c>
      <c r="I731" s="282">
        <v>-1193000</v>
      </c>
      <c r="J731" s="265" t="s">
        <v>14747</v>
      </c>
      <c r="K731" s="265" t="s">
        <v>15002</v>
      </c>
      <c r="L731" s="283" t="s">
        <v>64</v>
      </c>
    </row>
    <row r="732" spans="2:12" ht="28.5">
      <c r="B732" s="271" t="s">
        <v>16028</v>
      </c>
      <c r="C732" s="183" t="s">
        <v>16029</v>
      </c>
      <c r="D732" s="265" t="s">
        <v>694</v>
      </c>
      <c r="E732" s="183" t="s">
        <v>14804</v>
      </c>
      <c r="F732" s="183" t="s">
        <v>14751</v>
      </c>
      <c r="G732" s="183">
        <v>12</v>
      </c>
      <c r="H732" s="270">
        <v>5137250</v>
      </c>
      <c r="I732" s="282">
        <v>-4839250</v>
      </c>
      <c r="J732" s="265" t="s">
        <v>14747</v>
      </c>
      <c r="K732" s="265" t="s">
        <v>15002</v>
      </c>
      <c r="L732" s="283" t="s">
        <v>64</v>
      </c>
    </row>
    <row r="733" spans="2:12" ht="28.5">
      <c r="B733" s="271" t="s">
        <v>16030</v>
      </c>
      <c r="C733" s="183" t="s">
        <v>16031</v>
      </c>
      <c r="D733" s="265" t="s">
        <v>694</v>
      </c>
      <c r="E733" s="183" t="s">
        <v>16032</v>
      </c>
      <c r="F733" s="265"/>
      <c r="G733" s="183">
        <v>14</v>
      </c>
      <c r="H733" s="270">
        <v>3145000</v>
      </c>
      <c r="I733" s="284">
        <v>-3385000</v>
      </c>
      <c r="J733" s="265" t="s">
        <v>14747</v>
      </c>
      <c r="K733" s="265" t="s">
        <v>15002</v>
      </c>
      <c r="L733" s="283" t="s">
        <v>64</v>
      </c>
    </row>
    <row r="734" spans="2:12" ht="28.5">
      <c r="B734" s="271" t="s">
        <v>16033</v>
      </c>
      <c r="C734" s="183" t="s">
        <v>16034</v>
      </c>
      <c r="D734" s="265" t="s">
        <v>694</v>
      </c>
      <c r="E734" s="183" t="s">
        <v>16035</v>
      </c>
      <c r="F734" s="265"/>
      <c r="G734" s="183">
        <v>16</v>
      </c>
      <c r="H734" s="270">
        <v>12975500</v>
      </c>
      <c r="I734" s="284">
        <v>-12837500</v>
      </c>
      <c r="J734" s="265" t="s">
        <v>14747</v>
      </c>
      <c r="K734" s="265" t="s">
        <v>15002</v>
      </c>
      <c r="L734" s="283" t="s">
        <v>64</v>
      </c>
    </row>
    <row r="735" spans="2:12" ht="28.5">
      <c r="B735" s="271" t="s">
        <v>16036</v>
      </c>
      <c r="C735" s="183" t="s">
        <v>16037</v>
      </c>
      <c r="D735" s="265" t="s">
        <v>694</v>
      </c>
      <c r="E735" s="183" t="s">
        <v>14760</v>
      </c>
      <c r="F735" s="265"/>
      <c r="G735" s="183">
        <v>8</v>
      </c>
      <c r="H735" s="270">
        <v>3289500</v>
      </c>
      <c r="I735" s="284">
        <v>-3289500</v>
      </c>
      <c r="J735" s="265" t="s">
        <v>14747</v>
      </c>
      <c r="K735" s="265" t="s">
        <v>15002</v>
      </c>
      <c r="L735" s="283" t="s">
        <v>64</v>
      </c>
    </row>
    <row r="736" spans="2:12" ht="28.5">
      <c r="B736" s="271" t="s">
        <v>16038</v>
      </c>
      <c r="C736" s="183" t="s">
        <v>16039</v>
      </c>
      <c r="D736" s="265" t="s">
        <v>694</v>
      </c>
      <c r="E736" s="183" t="s">
        <v>16040</v>
      </c>
      <c r="F736" s="265" t="s">
        <v>14754</v>
      </c>
      <c r="G736" s="183">
        <v>30</v>
      </c>
      <c r="H736" s="270">
        <v>11554750</v>
      </c>
      <c r="I736" s="284">
        <v>-18374500</v>
      </c>
      <c r="J736" s="265" t="s">
        <v>14747</v>
      </c>
      <c r="K736" s="265" t="s">
        <v>15002</v>
      </c>
      <c r="L736" s="283" t="s">
        <v>64</v>
      </c>
    </row>
    <row r="737" spans="2:12" ht="28.5">
      <c r="B737" s="271" t="s">
        <v>16041</v>
      </c>
      <c r="C737" s="183" t="s">
        <v>16042</v>
      </c>
      <c r="D737" s="265" t="s">
        <v>694</v>
      </c>
      <c r="E737" s="183" t="s">
        <v>14804</v>
      </c>
      <c r="F737" s="183"/>
      <c r="G737" s="183">
        <v>2</v>
      </c>
      <c r="H737" s="270">
        <v>55000</v>
      </c>
      <c r="I737" s="282">
        <v>-55000</v>
      </c>
      <c r="J737" s="265" t="s">
        <v>14747</v>
      </c>
      <c r="K737" s="265" t="s">
        <v>15002</v>
      </c>
      <c r="L737" s="283" t="s">
        <v>64</v>
      </c>
    </row>
    <row r="738" spans="2:12" ht="28.5">
      <c r="B738" s="271" t="s">
        <v>16043</v>
      </c>
      <c r="C738" s="183" t="s">
        <v>16044</v>
      </c>
      <c r="D738" s="265" t="s">
        <v>694</v>
      </c>
      <c r="E738" s="183" t="s">
        <v>16045</v>
      </c>
      <c r="F738" s="183"/>
      <c r="G738" s="183">
        <v>2</v>
      </c>
      <c r="H738" s="270">
        <v>840000</v>
      </c>
      <c r="I738" s="282">
        <v>-840000</v>
      </c>
      <c r="J738" s="265" t="s">
        <v>14747</v>
      </c>
      <c r="K738" s="265" t="s">
        <v>15002</v>
      </c>
      <c r="L738" s="283" t="s">
        <v>64</v>
      </c>
    </row>
    <row r="739" spans="2:12" ht="42.75">
      <c r="B739" s="271" t="s">
        <v>16046</v>
      </c>
      <c r="C739" s="183" t="s">
        <v>16047</v>
      </c>
      <c r="D739" s="265" t="s">
        <v>694</v>
      </c>
      <c r="E739" s="183" t="s">
        <v>16048</v>
      </c>
      <c r="F739" s="183"/>
      <c r="G739" s="183">
        <v>4</v>
      </c>
      <c r="H739" s="270">
        <v>301000</v>
      </c>
      <c r="I739" s="282">
        <v>-571000</v>
      </c>
      <c r="J739" s="265" t="s">
        <v>14747</v>
      </c>
      <c r="K739" s="265" t="s">
        <v>15002</v>
      </c>
      <c r="L739" s="283" t="s">
        <v>64</v>
      </c>
    </row>
    <row r="740" spans="2:12" ht="28.5">
      <c r="B740" s="271" t="s">
        <v>16049</v>
      </c>
      <c r="C740" s="183" t="s">
        <v>16050</v>
      </c>
      <c r="D740" s="265" t="s">
        <v>694</v>
      </c>
      <c r="E740" s="183" t="s">
        <v>16051</v>
      </c>
      <c r="F740" s="265"/>
      <c r="G740" s="183">
        <v>26</v>
      </c>
      <c r="H740" s="270">
        <v>1568750</v>
      </c>
      <c r="I740" s="284">
        <v>-1768250</v>
      </c>
      <c r="J740" s="265" t="s">
        <v>14747</v>
      </c>
      <c r="K740" s="265" t="s">
        <v>15002</v>
      </c>
      <c r="L740" s="283" t="s">
        <v>64</v>
      </c>
    </row>
    <row r="741" spans="2:12" ht="28.5">
      <c r="B741" s="271" t="s">
        <v>16052</v>
      </c>
      <c r="C741" s="183" t="s">
        <v>16053</v>
      </c>
      <c r="D741" s="265" t="s">
        <v>694</v>
      </c>
      <c r="E741" s="183" t="s">
        <v>16054</v>
      </c>
      <c r="F741" s="183"/>
      <c r="G741" s="183">
        <v>6</v>
      </c>
      <c r="H741" s="270">
        <v>2140000</v>
      </c>
      <c r="I741" s="282">
        <v>-1780000</v>
      </c>
      <c r="J741" s="265" t="s">
        <v>14747</v>
      </c>
      <c r="K741" s="265" t="s">
        <v>15002</v>
      </c>
      <c r="L741" s="283" t="s">
        <v>64</v>
      </c>
    </row>
    <row r="742" spans="2:12" ht="42.75">
      <c r="B742" s="271" t="s">
        <v>16055</v>
      </c>
      <c r="C742" s="183" t="s">
        <v>16056</v>
      </c>
      <c r="D742" s="265" t="s">
        <v>694</v>
      </c>
      <c r="E742" s="183" t="s">
        <v>16057</v>
      </c>
      <c r="F742" s="183"/>
      <c r="G742" s="183">
        <v>10</v>
      </c>
      <c r="H742" s="270">
        <v>3878280</v>
      </c>
      <c r="I742" s="282">
        <v>-5188280</v>
      </c>
      <c r="J742" s="265" t="s">
        <v>14747</v>
      </c>
      <c r="K742" s="265" t="s">
        <v>15002</v>
      </c>
      <c r="L742" s="283" t="s">
        <v>64</v>
      </c>
    </row>
    <row r="743" spans="2:12" ht="42.75">
      <c r="B743" s="271" t="s">
        <v>16058</v>
      </c>
      <c r="C743" s="183" t="s">
        <v>16059</v>
      </c>
      <c r="D743" s="265" t="s">
        <v>694</v>
      </c>
      <c r="E743" s="183" t="s">
        <v>16060</v>
      </c>
      <c r="F743" s="183"/>
      <c r="G743" s="183">
        <v>6</v>
      </c>
      <c r="H743" s="270">
        <v>850000</v>
      </c>
      <c r="I743" s="282">
        <v>-205000</v>
      </c>
      <c r="J743" s="265" t="s">
        <v>14747</v>
      </c>
      <c r="K743" s="265" t="s">
        <v>15002</v>
      </c>
      <c r="L743" s="283" t="s">
        <v>64</v>
      </c>
    </row>
    <row r="744" spans="2:12" ht="71.25">
      <c r="B744" s="271" t="s">
        <v>16061</v>
      </c>
      <c r="C744" s="183" t="s">
        <v>16062</v>
      </c>
      <c r="D744" s="265" t="s">
        <v>694</v>
      </c>
      <c r="E744" s="183" t="s">
        <v>16063</v>
      </c>
      <c r="F744" s="183"/>
      <c r="G744" s="183">
        <v>5</v>
      </c>
      <c r="H744" s="270">
        <v>3200000</v>
      </c>
      <c r="I744" s="282">
        <v>-1600000</v>
      </c>
      <c r="J744" s="265" t="s">
        <v>14747</v>
      </c>
      <c r="K744" s="265" t="s">
        <v>15002</v>
      </c>
      <c r="L744" s="283" t="s">
        <v>64</v>
      </c>
    </row>
    <row r="745" spans="2:12" ht="42.75">
      <c r="B745" s="271" t="s">
        <v>16064</v>
      </c>
      <c r="C745" s="183" t="s">
        <v>16065</v>
      </c>
      <c r="D745" s="265" t="s">
        <v>694</v>
      </c>
      <c r="E745" s="183" t="s">
        <v>16066</v>
      </c>
      <c r="F745" s="183"/>
      <c r="G745" s="183">
        <v>34</v>
      </c>
      <c r="H745" s="270">
        <v>19449050</v>
      </c>
      <c r="I745" s="282">
        <v>-20574050</v>
      </c>
      <c r="J745" s="265" t="s">
        <v>14747</v>
      </c>
      <c r="K745" s="265" t="s">
        <v>15002</v>
      </c>
      <c r="L745" s="283" t="s">
        <v>64</v>
      </c>
    </row>
    <row r="746" spans="2:12">
      <c r="B746" s="271" t="s">
        <v>15432</v>
      </c>
      <c r="C746" s="183" t="s">
        <v>16067</v>
      </c>
      <c r="D746" s="265" t="s">
        <v>694</v>
      </c>
      <c r="E746" s="183" t="s">
        <v>16068</v>
      </c>
      <c r="F746" s="183"/>
      <c r="G746" s="183">
        <v>12</v>
      </c>
      <c r="H746" s="270">
        <v>1117000</v>
      </c>
      <c r="I746" s="282">
        <v>-914500</v>
      </c>
      <c r="J746" s="265" t="s">
        <v>14747</v>
      </c>
      <c r="K746" s="265" t="s">
        <v>15002</v>
      </c>
      <c r="L746" s="283" t="s">
        <v>64</v>
      </c>
    </row>
    <row r="747" spans="2:12" ht="28.5">
      <c r="B747" s="271" t="s">
        <v>16069</v>
      </c>
      <c r="C747" s="183" t="s">
        <v>16070</v>
      </c>
      <c r="D747" s="265" t="s">
        <v>694</v>
      </c>
      <c r="E747" s="183" t="s">
        <v>16071</v>
      </c>
      <c r="F747" s="183"/>
      <c r="G747" s="183">
        <v>30</v>
      </c>
      <c r="H747" s="270">
        <v>6236750</v>
      </c>
      <c r="I747" s="282">
        <v>-6241750</v>
      </c>
      <c r="J747" s="265" t="s">
        <v>14747</v>
      </c>
      <c r="K747" s="265" t="s">
        <v>15002</v>
      </c>
      <c r="L747" s="283" t="s">
        <v>64</v>
      </c>
    </row>
    <row r="748" spans="2:12" ht="57">
      <c r="B748" s="271" t="s">
        <v>565</v>
      </c>
      <c r="C748" s="183" t="s">
        <v>16072</v>
      </c>
      <c r="D748" s="265" t="s">
        <v>694</v>
      </c>
      <c r="E748" s="183" t="s">
        <v>16073</v>
      </c>
      <c r="F748" s="183" t="s">
        <v>14751</v>
      </c>
      <c r="G748" s="183">
        <v>2</v>
      </c>
      <c r="H748" s="270">
        <v>13800000</v>
      </c>
      <c r="I748" s="282">
        <v>-13800000</v>
      </c>
      <c r="J748" s="265" t="s">
        <v>14747</v>
      </c>
      <c r="K748" s="265" t="s">
        <v>15002</v>
      </c>
      <c r="L748" s="283" t="s">
        <v>64</v>
      </c>
    </row>
    <row r="749" spans="2:12" ht="28.5">
      <c r="B749" s="271" t="s">
        <v>16074</v>
      </c>
      <c r="C749" s="183" t="s">
        <v>16075</v>
      </c>
      <c r="D749" s="265" t="s">
        <v>694</v>
      </c>
      <c r="E749" s="183" t="s">
        <v>14804</v>
      </c>
      <c r="F749" s="265" t="s">
        <v>14751</v>
      </c>
      <c r="G749" s="183">
        <v>63</v>
      </c>
      <c r="H749" s="270">
        <v>41862752</v>
      </c>
      <c r="I749" s="284">
        <v>-31713818</v>
      </c>
      <c r="J749" s="265" t="s">
        <v>14747</v>
      </c>
      <c r="K749" s="265" t="s">
        <v>15002</v>
      </c>
      <c r="L749" s="283" t="s">
        <v>64</v>
      </c>
    </row>
    <row r="750" spans="2:12" ht="28.5">
      <c r="B750" s="271" t="s">
        <v>16076</v>
      </c>
      <c r="C750" s="183" t="s">
        <v>16077</v>
      </c>
      <c r="D750" s="265" t="s">
        <v>694</v>
      </c>
      <c r="E750" s="183" t="s">
        <v>16078</v>
      </c>
      <c r="F750" s="183"/>
      <c r="G750" s="183">
        <v>10</v>
      </c>
      <c r="H750" s="270">
        <v>1145000</v>
      </c>
      <c r="I750" s="282">
        <v>-1206000</v>
      </c>
      <c r="J750" s="265" t="s">
        <v>14747</v>
      </c>
      <c r="K750" s="265" t="s">
        <v>15002</v>
      </c>
      <c r="L750" s="283" t="s">
        <v>64</v>
      </c>
    </row>
    <row r="751" spans="2:12" ht="42.75">
      <c r="B751" s="271" t="s">
        <v>16079</v>
      </c>
      <c r="C751" s="183" t="s">
        <v>16080</v>
      </c>
      <c r="D751" s="265" t="s">
        <v>694</v>
      </c>
      <c r="E751" s="183" t="s">
        <v>16081</v>
      </c>
      <c r="F751" s="183"/>
      <c r="G751" s="183">
        <v>2</v>
      </c>
      <c r="H751" s="270">
        <v>525000</v>
      </c>
      <c r="I751" s="282">
        <v>-1050000</v>
      </c>
      <c r="J751" s="265" t="s">
        <v>14747</v>
      </c>
      <c r="K751" s="265" t="s">
        <v>15002</v>
      </c>
      <c r="L751" s="283" t="s">
        <v>64</v>
      </c>
    </row>
    <row r="752" spans="2:12" ht="28.5">
      <c r="B752" s="271" t="s">
        <v>16082</v>
      </c>
      <c r="C752" s="183" t="s">
        <v>16083</v>
      </c>
      <c r="D752" s="265" t="s">
        <v>694</v>
      </c>
      <c r="E752" s="183" t="s">
        <v>16084</v>
      </c>
      <c r="F752" s="183"/>
      <c r="G752" s="183">
        <v>4</v>
      </c>
      <c r="H752" s="270">
        <v>265000</v>
      </c>
      <c r="I752" s="282">
        <v>-265000</v>
      </c>
      <c r="J752" s="265" t="s">
        <v>14747</v>
      </c>
      <c r="K752" s="265" t="s">
        <v>15002</v>
      </c>
      <c r="L752" s="283" t="s">
        <v>64</v>
      </c>
    </row>
    <row r="753" spans="2:12" ht="28.5">
      <c r="B753" s="271" t="s">
        <v>16085</v>
      </c>
      <c r="C753" s="183" t="s">
        <v>16086</v>
      </c>
      <c r="D753" s="265" t="s">
        <v>694</v>
      </c>
      <c r="E753" s="183" t="s">
        <v>16087</v>
      </c>
      <c r="F753" s="265"/>
      <c r="G753" s="183">
        <v>14</v>
      </c>
      <c r="H753" s="270">
        <v>24279524</v>
      </c>
      <c r="I753" s="284">
        <v>-24279524</v>
      </c>
      <c r="J753" s="265" t="s">
        <v>14747</v>
      </c>
      <c r="K753" s="265" t="s">
        <v>15002</v>
      </c>
      <c r="L753" s="283" t="s">
        <v>64</v>
      </c>
    </row>
    <row r="754" spans="2:12" ht="28.5">
      <c r="B754" s="271" t="s">
        <v>16088</v>
      </c>
      <c r="C754" s="183" t="s">
        <v>16089</v>
      </c>
      <c r="D754" s="265" t="s">
        <v>694</v>
      </c>
      <c r="E754" s="183" t="s">
        <v>14820</v>
      </c>
      <c r="F754" s="183" t="s">
        <v>14751</v>
      </c>
      <c r="G754" s="183">
        <v>58</v>
      </c>
      <c r="H754" s="270">
        <v>50325408</v>
      </c>
      <c r="I754" s="282">
        <v>-68972570</v>
      </c>
      <c r="J754" s="265" t="s">
        <v>14747</v>
      </c>
      <c r="K754" s="265" t="s">
        <v>15002</v>
      </c>
      <c r="L754" s="283" t="s">
        <v>64</v>
      </c>
    </row>
    <row r="755" spans="2:12" ht="28.5">
      <c r="B755" s="271" t="s">
        <v>16090</v>
      </c>
      <c r="C755" s="183" t="s">
        <v>16091</v>
      </c>
      <c r="D755" s="265" t="s">
        <v>694</v>
      </c>
      <c r="E755" s="183" t="s">
        <v>16092</v>
      </c>
      <c r="F755" s="265"/>
      <c r="G755" s="183">
        <v>4</v>
      </c>
      <c r="H755" s="270">
        <v>966250</v>
      </c>
      <c r="I755" s="284">
        <v>-666250</v>
      </c>
      <c r="J755" s="265" t="s">
        <v>14747</v>
      </c>
      <c r="K755" s="265" t="s">
        <v>15002</v>
      </c>
      <c r="L755" s="283" t="s">
        <v>64</v>
      </c>
    </row>
    <row r="756" spans="2:12" ht="42.75">
      <c r="B756" s="271" t="s">
        <v>16093</v>
      </c>
      <c r="C756" s="183" t="s">
        <v>16094</v>
      </c>
      <c r="D756" s="265" t="s">
        <v>694</v>
      </c>
      <c r="E756" s="183" t="s">
        <v>16095</v>
      </c>
      <c r="F756" s="183" t="s">
        <v>14751</v>
      </c>
      <c r="G756" s="183">
        <v>2</v>
      </c>
      <c r="H756" s="270">
        <v>2000000</v>
      </c>
      <c r="I756" s="282">
        <v>-2000000</v>
      </c>
      <c r="J756" s="265" t="s">
        <v>14747</v>
      </c>
      <c r="K756" s="265" t="s">
        <v>15002</v>
      </c>
      <c r="L756" s="283" t="s">
        <v>64</v>
      </c>
    </row>
    <row r="757" spans="2:12" ht="28.5">
      <c r="B757" s="271" t="s">
        <v>16096</v>
      </c>
      <c r="C757" s="183" t="s">
        <v>16097</v>
      </c>
      <c r="D757" s="265" t="s">
        <v>694</v>
      </c>
      <c r="E757" s="183" t="s">
        <v>16098</v>
      </c>
      <c r="F757" s="183" t="s">
        <v>14751</v>
      </c>
      <c r="G757" s="183">
        <v>8</v>
      </c>
      <c r="H757" s="270">
        <v>360000</v>
      </c>
      <c r="I757" s="282">
        <v>-400000</v>
      </c>
      <c r="J757" s="265" t="s">
        <v>14747</v>
      </c>
      <c r="K757" s="265" t="s">
        <v>15002</v>
      </c>
      <c r="L757" s="283" t="s">
        <v>64</v>
      </c>
    </row>
    <row r="758" spans="2:12" ht="28.5">
      <c r="B758" s="271" t="s">
        <v>16099</v>
      </c>
      <c r="C758" s="183" t="s">
        <v>16100</v>
      </c>
      <c r="D758" s="265" t="s">
        <v>694</v>
      </c>
      <c r="E758" s="183" t="s">
        <v>16101</v>
      </c>
      <c r="F758" s="183"/>
      <c r="G758" s="183">
        <v>2</v>
      </c>
      <c r="H758" s="270">
        <v>350000</v>
      </c>
      <c r="I758" s="282">
        <v>-350000</v>
      </c>
      <c r="J758" s="265" t="s">
        <v>14747</v>
      </c>
      <c r="K758" s="265" t="s">
        <v>15002</v>
      </c>
      <c r="L758" s="283" t="s">
        <v>64</v>
      </c>
    </row>
    <row r="759" spans="2:12" ht="28.5">
      <c r="B759" s="271" t="s">
        <v>16102</v>
      </c>
      <c r="C759" s="183" t="s">
        <v>16103</v>
      </c>
      <c r="D759" s="265" t="s">
        <v>694</v>
      </c>
      <c r="E759" s="183" t="s">
        <v>16104</v>
      </c>
      <c r="F759" s="183" t="s">
        <v>14751</v>
      </c>
      <c r="G759" s="183">
        <v>2</v>
      </c>
      <c r="H759" s="270">
        <v>149000</v>
      </c>
      <c r="I759" s="282">
        <v>-149000</v>
      </c>
      <c r="J759" s="265" t="s">
        <v>14747</v>
      </c>
      <c r="K759" s="265" t="s">
        <v>15002</v>
      </c>
      <c r="L759" s="283" t="s">
        <v>64</v>
      </c>
    </row>
    <row r="760" spans="2:12" ht="42.75">
      <c r="B760" s="271" t="s">
        <v>16105</v>
      </c>
      <c r="C760" s="183" t="s">
        <v>16106</v>
      </c>
      <c r="D760" s="265" t="s">
        <v>694</v>
      </c>
      <c r="E760" s="183" t="s">
        <v>16107</v>
      </c>
      <c r="F760" s="183"/>
      <c r="G760" s="183">
        <v>16</v>
      </c>
      <c r="H760" s="270">
        <v>6464000</v>
      </c>
      <c r="I760" s="282">
        <v>-7289000</v>
      </c>
      <c r="J760" s="265" t="s">
        <v>14747</v>
      </c>
      <c r="K760" s="265" t="s">
        <v>15002</v>
      </c>
      <c r="L760" s="283" t="s">
        <v>64</v>
      </c>
    </row>
    <row r="761" spans="2:12" ht="42.75">
      <c r="B761" s="271" t="s">
        <v>16105</v>
      </c>
      <c r="C761" s="183" t="s">
        <v>16106</v>
      </c>
      <c r="D761" s="265" t="s">
        <v>694</v>
      </c>
      <c r="E761" s="183" t="s">
        <v>16107</v>
      </c>
      <c r="F761" s="183"/>
      <c r="G761" s="183">
        <v>12</v>
      </c>
      <c r="H761" s="270">
        <v>6384000</v>
      </c>
      <c r="I761" s="282">
        <v>-7114000</v>
      </c>
      <c r="J761" s="265" t="s">
        <v>14747</v>
      </c>
      <c r="K761" s="265" t="s">
        <v>15002</v>
      </c>
      <c r="L761" s="283" t="s">
        <v>64</v>
      </c>
    </row>
    <row r="762" spans="2:12">
      <c r="B762" s="271" t="s">
        <v>16108</v>
      </c>
      <c r="C762" s="183" t="s">
        <v>16109</v>
      </c>
      <c r="D762" s="265" t="s">
        <v>694</v>
      </c>
      <c r="E762" s="183" t="s">
        <v>14760</v>
      </c>
      <c r="F762" s="183"/>
      <c r="G762" s="183">
        <v>14</v>
      </c>
      <c r="H762" s="270">
        <v>9340000</v>
      </c>
      <c r="I762" s="282">
        <v>-9340000</v>
      </c>
      <c r="J762" s="265" t="s">
        <v>14747</v>
      </c>
      <c r="K762" s="265" t="s">
        <v>15002</v>
      </c>
      <c r="L762" s="283" t="s">
        <v>64</v>
      </c>
    </row>
    <row r="763" spans="2:12">
      <c r="B763" s="271" t="s">
        <v>16108</v>
      </c>
      <c r="C763" s="183" t="s">
        <v>16109</v>
      </c>
      <c r="D763" s="265" t="s">
        <v>694</v>
      </c>
      <c r="E763" s="183" t="s">
        <v>14760</v>
      </c>
      <c r="F763" s="183"/>
      <c r="G763" s="183">
        <v>12</v>
      </c>
      <c r="H763" s="270">
        <v>5251000</v>
      </c>
      <c r="I763" s="282">
        <v>-5251000</v>
      </c>
      <c r="J763" s="265" t="s">
        <v>14747</v>
      </c>
      <c r="K763" s="265" t="s">
        <v>15002</v>
      </c>
      <c r="L763" s="283" t="s">
        <v>64</v>
      </c>
    </row>
    <row r="764" spans="2:12" ht="28.5">
      <c r="B764" s="271" t="s">
        <v>16110</v>
      </c>
      <c r="C764" s="183" t="s">
        <v>16111</v>
      </c>
      <c r="D764" s="183" t="s">
        <v>694</v>
      </c>
      <c r="E764" s="183" t="s">
        <v>15966</v>
      </c>
      <c r="F764" s="183" t="s">
        <v>14751</v>
      </c>
      <c r="G764" s="183">
        <v>24</v>
      </c>
      <c r="H764" s="296">
        <v>24000000</v>
      </c>
      <c r="I764" s="297">
        <v>-26000000</v>
      </c>
      <c r="J764" s="183" t="s">
        <v>14747</v>
      </c>
      <c r="K764" s="183" t="s">
        <v>15002</v>
      </c>
      <c r="L764" s="212" t="s">
        <v>64</v>
      </c>
    </row>
    <row r="765" spans="2:12" ht="42.75">
      <c r="B765" s="271" t="s">
        <v>16112</v>
      </c>
      <c r="C765" s="183" t="s">
        <v>16113</v>
      </c>
      <c r="D765" s="183" t="s">
        <v>694</v>
      </c>
      <c r="E765" s="183" t="s">
        <v>16114</v>
      </c>
      <c r="F765" s="183"/>
      <c r="G765" s="183">
        <v>4</v>
      </c>
      <c r="H765" s="296">
        <v>945000</v>
      </c>
      <c r="I765" s="297">
        <v>-945000</v>
      </c>
      <c r="J765" s="183" t="s">
        <v>14747</v>
      </c>
      <c r="K765" s="183" t="s">
        <v>15002</v>
      </c>
      <c r="L765" s="212" t="s">
        <v>64</v>
      </c>
    </row>
    <row r="766" spans="2:12" ht="57">
      <c r="B766" s="271" t="s">
        <v>16115</v>
      </c>
      <c r="C766" s="183" t="s">
        <v>16116</v>
      </c>
      <c r="D766" s="183" t="s">
        <v>694</v>
      </c>
      <c r="E766" s="183" t="s">
        <v>16117</v>
      </c>
      <c r="F766" s="183"/>
      <c r="G766" s="183">
        <v>16</v>
      </c>
      <c r="H766" s="296">
        <v>10543590</v>
      </c>
      <c r="I766" s="297">
        <v>-11756040</v>
      </c>
      <c r="J766" s="183" t="s">
        <v>14747</v>
      </c>
      <c r="K766" s="183" t="s">
        <v>15002</v>
      </c>
      <c r="L766" s="212" t="s">
        <v>64</v>
      </c>
    </row>
    <row r="767" spans="2:12" ht="42.75">
      <c r="B767" s="271" t="s">
        <v>16118</v>
      </c>
      <c r="C767" s="183" t="s">
        <v>16119</v>
      </c>
      <c r="D767" s="183" t="s">
        <v>694</v>
      </c>
      <c r="E767" s="183" t="s">
        <v>16120</v>
      </c>
      <c r="F767" s="183"/>
      <c r="G767" s="183">
        <v>2</v>
      </c>
      <c r="H767" s="296">
        <v>487000</v>
      </c>
      <c r="I767" s="297">
        <v>-487000</v>
      </c>
      <c r="J767" s="183" t="s">
        <v>14747</v>
      </c>
      <c r="K767" s="183" t="s">
        <v>15002</v>
      </c>
      <c r="L767" s="212" t="s">
        <v>64</v>
      </c>
    </row>
    <row r="768" spans="2:12" ht="28.5">
      <c r="B768" s="271" t="s">
        <v>16121</v>
      </c>
      <c r="C768" s="183" t="s">
        <v>16122</v>
      </c>
      <c r="D768" s="183" t="s">
        <v>694</v>
      </c>
      <c r="E768" s="183" t="s">
        <v>16123</v>
      </c>
      <c r="F768" s="183"/>
      <c r="G768" s="183">
        <v>6</v>
      </c>
      <c r="H768" s="296">
        <v>127079</v>
      </c>
      <c r="I768" s="297">
        <v>-127079</v>
      </c>
      <c r="J768" s="183" t="s">
        <v>14747</v>
      </c>
      <c r="K768" s="183" t="s">
        <v>15002</v>
      </c>
      <c r="L768" s="212" t="s">
        <v>64</v>
      </c>
    </row>
    <row r="769" spans="2:12" ht="28.5">
      <c r="B769" s="271" t="s">
        <v>15172</v>
      </c>
      <c r="C769" s="183" t="s">
        <v>15173</v>
      </c>
      <c r="D769" s="183" t="s">
        <v>694</v>
      </c>
      <c r="E769" s="183" t="s">
        <v>16124</v>
      </c>
      <c r="F769" s="183" t="s">
        <v>14751</v>
      </c>
      <c r="G769" s="183">
        <v>4</v>
      </c>
      <c r="H769" s="296">
        <v>25238407</v>
      </c>
      <c r="I769" s="297">
        <v>-25398005</v>
      </c>
      <c r="J769" s="183" t="s">
        <v>14747</v>
      </c>
      <c r="K769" s="183" t="s">
        <v>15002</v>
      </c>
      <c r="L769" s="212" t="s">
        <v>64</v>
      </c>
    </row>
    <row r="770" spans="2:12" ht="28.5">
      <c r="B770" s="271" t="s">
        <v>16125</v>
      </c>
      <c r="C770" s="183" t="s">
        <v>16126</v>
      </c>
      <c r="D770" s="183" t="s">
        <v>694</v>
      </c>
      <c r="E770" s="183" t="s">
        <v>16127</v>
      </c>
      <c r="F770" s="183"/>
      <c r="G770" s="183">
        <v>20</v>
      </c>
      <c r="H770" s="296">
        <v>102891535</v>
      </c>
      <c r="I770" s="297">
        <v>-98700769</v>
      </c>
      <c r="J770" s="183" t="s">
        <v>14747</v>
      </c>
      <c r="K770" s="183" t="s">
        <v>15002</v>
      </c>
      <c r="L770" s="212" t="s">
        <v>64</v>
      </c>
    </row>
    <row r="771" spans="2:12" ht="42.75">
      <c r="B771" s="271" t="s">
        <v>15449</v>
      </c>
      <c r="C771" s="183" t="s">
        <v>16128</v>
      </c>
      <c r="D771" s="183" t="s">
        <v>694</v>
      </c>
      <c r="E771" s="183" t="s">
        <v>16129</v>
      </c>
      <c r="F771" s="183"/>
      <c r="G771" s="183">
        <v>30</v>
      </c>
      <c r="H771" s="296">
        <v>78066350</v>
      </c>
      <c r="I771" s="297">
        <v>-70260850</v>
      </c>
      <c r="J771" s="183" t="s">
        <v>14747</v>
      </c>
      <c r="K771" s="183" t="s">
        <v>15002</v>
      </c>
      <c r="L771" s="212" t="s">
        <v>64</v>
      </c>
    </row>
    <row r="772" spans="2:12" ht="42.75">
      <c r="B772" s="271" t="s">
        <v>16130</v>
      </c>
      <c r="C772" s="183" t="s">
        <v>16131</v>
      </c>
      <c r="D772" s="183" t="s">
        <v>694</v>
      </c>
      <c r="E772" s="183" t="s">
        <v>16132</v>
      </c>
      <c r="F772" s="183"/>
      <c r="G772" s="183">
        <v>13</v>
      </c>
      <c r="H772" s="296">
        <v>14613170.1</v>
      </c>
      <c r="I772" s="297">
        <v>-14613170.1</v>
      </c>
      <c r="J772" s="183" t="s">
        <v>14747</v>
      </c>
      <c r="K772" s="183" t="s">
        <v>15002</v>
      </c>
      <c r="L772" s="212" t="s">
        <v>64</v>
      </c>
    </row>
    <row r="773" spans="2:12" ht="28.5">
      <c r="B773" s="271" t="s">
        <v>16133</v>
      </c>
      <c r="C773" s="183" t="s">
        <v>16134</v>
      </c>
      <c r="D773" s="183" t="s">
        <v>694</v>
      </c>
      <c r="E773" s="183" t="s">
        <v>16135</v>
      </c>
      <c r="F773" s="183" t="s">
        <v>14754</v>
      </c>
      <c r="G773" s="183">
        <v>34</v>
      </c>
      <c r="H773" s="296">
        <v>117318520</v>
      </c>
      <c r="I773" s="297">
        <v>-94585690</v>
      </c>
      <c r="J773" s="183" t="s">
        <v>14747</v>
      </c>
      <c r="K773" s="183" t="s">
        <v>15002</v>
      </c>
      <c r="L773" s="212" t="s">
        <v>64</v>
      </c>
    </row>
    <row r="774" spans="2:12">
      <c r="B774" s="271" t="s">
        <v>16136</v>
      </c>
      <c r="C774" s="183" t="s">
        <v>16137</v>
      </c>
      <c r="D774" s="183" t="s">
        <v>694</v>
      </c>
      <c r="E774" s="183" t="s">
        <v>16138</v>
      </c>
      <c r="F774" s="183" t="s">
        <v>14751</v>
      </c>
      <c r="G774" s="183">
        <v>2</v>
      </c>
      <c r="H774" s="296">
        <v>180000</v>
      </c>
      <c r="I774" s="297">
        <v>-180000</v>
      </c>
      <c r="J774" s="183" t="s">
        <v>14747</v>
      </c>
      <c r="K774" s="183" t="s">
        <v>15002</v>
      </c>
      <c r="L774" s="212" t="s">
        <v>64</v>
      </c>
    </row>
    <row r="775" spans="2:12" ht="28.5">
      <c r="B775" s="271" t="s">
        <v>16139</v>
      </c>
      <c r="C775" s="183" t="s">
        <v>16140</v>
      </c>
      <c r="D775" s="183" t="s">
        <v>694</v>
      </c>
      <c r="E775" s="183" t="s">
        <v>16141</v>
      </c>
      <c r="F775" s="183"/>
      <c r="G775" s="183">
        <v>7</v>
      </c>
      <c r="H775" s="296">
        <v>5562175</v>
      </c>
      <c r="I775" s="297">
        <v>-5562175</v>
      </c>
      <c r="J775" s="183" t="s">
        <v>14747</v>
      </c>
      <c r="K775" s="183" t="s">
        <v>15002</v>
      </c>
      <c r="L775" s="212" t="s">
        <v>64</v>
      </c>
    </row>
    <row r="776" spans="2:12" ht="42.75">
      <c r="B776" s="271" t="s">
        <v>16142</v>
      </c>
      <c r="C776" s="183" t="s">
        <v>16143</v>
      </c>
      <c r="D776" s="183" t="s">
        <v>694</v>
      </c>
      <c r="E776" s="183" t="s">
        <v>16144</v>
      </c>
      <c r="F776" s="183" t="s">
        <v>14751</v>
      </c>
      <c r="G776" s="183">
        <v>2</v>
      </c>
      <c r="H776" s="296">
        <v>1500000</v>
      </c>
      <c r="I776" s="297">
        <v>-1500000</v>
      </c>
      <c r="J776" s="183" t="s">
        <v>14747</v>
      </c>
      <c r="K776" s="183" t="s">
        <v>15002</v>
      </c>
      <c r="L776" s="212" t="s">
        <v>64</v>
      </c>
    </row>
    <row r="777" spans="2:12">
      <c r="B777" s="271" t="s">
        <v>16145</v>
      </c>
      <c r="C777" s="183" t="s">
        <v>16146</v>
      </c>
      <c r="D777" s="183" t="s">
        <v>694</v>
      </c>
      <c r="E777" s="183" t="s">
        <v>16147</v>
      </c>
      <c r="F777" s="183"/>
      <c r="G777" s="183">
        <v>4</v>
      </c>
      <c r="H777" s="296">
        <v>12872625</v>
      </c>
      <c r="I777" s="297">
        <v>-12872625</v>
      </c>
      <c r="J777" s="183" t="s">
        <v>14747</v>
      </c>
      <c r="K777" s="183" t="s">
        <v>15002</v>
      </c>
      <c r="L777" s="212" t="s">
        <v>64</v>
      </c>
    </row>
    <row r="778" spans="2:12" ht="28.5">
      <c r="B778" s="271" t="s">
        <v>16148</v>
      </c>
      <c r="C778" s="183" t="s">
        <v>16149</v>
      </c>
      <c r="D778" s="183" t="s">
        <v>694</v>
      </c>
      <c r="E778" s="183" t="s">
        <v>16150</v>
      </c>
      <c r="F778" s="183"/>
      <c r="G778" s="183">
        <v>2</v>
      </c>
      <c r="H778" s="296">
        <v>2090000</v>
      </c>
      <c r="I778" s="297">
        <v>-2090000</v>
      </c>
      <c r="J778" s="183" t="s">
        <v>14747</v>
      </c>
      <c r="K778" s="183" t="s">
        <v>15002</v>
      </c>
      <c r="L778" s="212" t="s">
        <v>64</v>
      </c>
    </row>
    <row r="779" spans="2:12" ht="28.5">
      <c r="B779" s="271" t="s">
        <v>16151</v>
      </c>
      <c r="C779" s="183" t="s">
        <v>16152</v>
      </c>
      <c r="D779" s="183" t="s">
        <v>694</v>
      </c>
      <c r="E779" s="183" t="s">
        <v>16153</v>
      </c>
      <c r="F779" s="183"/>
      <c r="G779" s="183">
        <v>4</v>
      </c>
      <c r="H779" s="296">
        <v>85100</v>
      </c>
      <c r="I779" s="297">
        <v>-85100</v>
      </c>
      <c r="J779" s="183" t="s">
        <v>14747</v>
      </c>
      <c r="K779" s="183" t="s">
        <v>15002</v>
      </c>
      <c r="L779" s="212" t="s">
        <v>64</v>
      </c>
    </row>
    <row r="780" spans="2:12" ht="57">
      <c r="B780" s="271" t="s">
        <v>16154</v>
      </c>
      <c r="C780" s="183" t="s">
        <v>16155</v>
      </c>
      <c r="D780" s="183" t="s">
        <v>694</v>
      </c>
      <c r="E780" s="183" t="s">
        <v>16156</v>
      </c>
      <c r="F780" s="183"/>
      <c r="G780" s="183">
        <v>10</v>
      </c>
      <c r="H780" s="296">
        <v>5775000</v>
      </c>
      <c r="I780" s="297">
        <v>-4380000</v>
      </c>
      <c r="J780" s="183" t="s">
        <v>14747</v>
      </c>
      <c r="K780" s="183" t="s">
        <v>15002</v>
      </c>
      <c r="L780" s="212" t="s">
        <v>64</v>
      </c>
    </row>
    <row r="781" spans="2:12" ht="28.5">
      <c r="B781" s="271" t="s">
        <v>15389</v>
      </c>
      <c r="C781" s="183" t="s">
        <v>15390</v>
      </c>
      <c r="D781" s="183" t="s">
        <v>694</v>
      </c>
      <c r="E781" s="183" t="s">
        <v>16157</v>
      </c>
      <c r="F781" s="183" t="s">
        <v>14754</v>
      </c>
      <c r="G781" s="183">
        <v>16</v>
      </c>
      <c r="H781" s="296">
        <v>6195400</v>
      </c>
      <c r="I781" s="297">
        <v>-5761400</v>
      </c>
      <c r="J781" s="183" t="s">
        <v>14747</v>
      </c>
      <c r="K781" s="183" t="s">
        <v>15002</v>
      </c>
      <c r="L781" s="212" t="s">
        <v>64</v>
      </c>
    </row>
    <row r="782" spans="2:12" ht="28.5">
      <c r="B782" s="271" t="s">
        <v>16158</v>
      </c>
      <c r="C782" s="183" t="s">
        <v>16159</v>
      </c>
      <c r="D782" s="183" t="s">
        <v>694</v>
      </c>
      <c r="E782" s="183" t="s">
        <v>16160</v>
      </c>
      <c r="F782" s="183" t="s">
        <v>14751</v>
      </c>
      <c r="G782" s="183">
        <v>24</v>
      </c>
      <c r="H782" s="296">
        <v>29200000</v>
      </c>
      <c r="I782" s="297">
        <v>-26720000</v>
      </c>
      <c r="J782" s="183" t="s">
        <v>14747</v>
      </c>
      <c r="K782" s="183" t="s">
        <v>15002</v>
      </c>
      <c r="L782" s="212" t="s">
        <v>64</v>
      </c>
    </row>
    <row r="783" spans="2:12" ht="28.5">
      <c r="B783" s="271" t="s">
        <v>16161</v>
      </c>
      <c r="C783" s="183" t="s">
        <v>16162</v>
      </c>
      <c r="D783" s="183" t="s">
        <v>694</v>
      </c>
      <c r="E783" s="183" t="s">
        <v>16163</v>
      </c>
      <c r="F783" s="183"/>
      <c r="G783" s="183">
        <v>4</v>
      </c>
      <c r="H783" s="296">
        <v>48000</v>
      </c>
      <c r="I783" s="297">
        <v>-48000</v>
      </c>
      <c r="J783" s="183" t="s">
        <v>14747</v>
      </c>
      <c r="K783" s="183" t="s">
        <v>15002</v>
      </c>
      <c r="L783" s="212" t="s">
        <v>64</v>
      </c>
    </row>
    <row r="784" spans="2:12">
      <c r="B784" s="271" t="s">
        <v>16164</v>
      </c>
      <c r="C784" s="183" t="s">
        <v>16165</v>
      </c>
      <c r="D784" s="183" t="s">
        <v>694</v>
      </c>
      <c r="E784" s="183" t="s">
        <v>16166</v>
      </c>
      <c r="F784" s="183"/>
      <c r="G784" s="183">
        <v>46</v>
      </c>
      <c r="H784" s="296">
        <v>11965500</v>
      </c>
      <c r="I784" s="297">
        <v>-9465500</v>
      </c>
      <c r="J784" s="183" t="s">
        <v>14747</v>
      </c>
      <c r="K784" s="183" t="s">
        <v>15002</v>
      </c>
      <c r="L784" s="212" t="s">
        <v>64</v>
      </c>
    </row>
    <row r="785" spans="2:12" ht="42.75">
      <c r="B785" s="271" t="s">
        <v>16167</v>
      </c>
      <c r="C785" s="183" t="s">
        <v>16168</v>
      </c>
      <c r="D785" s="183" t="s">
        <v>694</v>
      </c>
      <c r="E785" s="183" t="s">
        <v>16169</v>
      </c>
      <c r="F785" s="183" t="s">
        <v>14751</v>
      </c>
      <c r="G785" s="183">
        <v>4</v>
      </c>
      <c r="H785" s="296">
        <v>10000000</v>
      </c>
      <c r="I785" s="297">
        <v>-15500000</v>
      </c>
      <c r="J785" s="183" t="s">
        <v>14747</v>
      </c>
      <c r="K785" s="183" t="s">
        <v>15002</v>
      </c>
      <c r="L785" s="212" t="s">
        <v>64</v>
      </c>
    </row>
    <row r="786" spans="2:12">
      <c r="B786" s="271" t="s">
        <v>15836</v>
      </c>
      <c r="C786" s="183" t="s">
        <v>15837</v>
      </c>
      <c r="D786" s="183" t="s">
        <v>694</v>
      </c>
      <c r="E786" s="183" t="s">
        <v>16170</v>
      </c>
      <c r="F786" s="183" t="s">
        <v>14751</v>
      </c>
      <c r="G786" s="183">
        <v>143</v>
      </c>
      <c r="H786" s="296">
        <v>69175120</v>
      </c>
      <c r="I786" s="297">
        <v>-68287620</v>
      </c>
      <c r="J786" s="183" t="s">
        <v>14747</v>
      </c>
      <c r="K786" s="183" t="s">
        <v>15002</v>
      </c>
      <c r="L786" s="212" t="s">
        <v>64</v>
      </c>
    </row>
    <row r="787" spans="2:12" ht="42.75">
      <c r="B787" s="271" t="s">
        <v>16171</v>
      </c>
      <c r="C787" s="183" t="s">
        <v>16172</v>
      </c>
      <c r="D787" s="183" t="s">
        <v>694</v>
      </c>
      <c r="E787" s="183" t="s">
        <v>16173</v>
      </c>
      <c r="F787" s="183"/>
      <c r="G787" s="183">
        <v>4</v>
      </c>
      <c r="H787" s="296">
        <v>329600</v>
      </c>
      <c r="I787" s="297">
        <v>-228000</v>
      </c>
      <c r="J787" s="183" t="s">
        <v>14747</v>
      </c>
      <c r="K787" s="183" t="s">
        <v>15002</v>
      </c>
      <c r="L787" s="212" t="s">
        <v>64</v>
      </c>
    </row>
    <row r="788" spans="2:12" ht="42.75">
      <c r="B788" s="271" t="s">
        <v>15187</v>
      </c>
      <c r="C788" s="183" t="s">
        <v>16174</v>
      </c>
      <c r="D788" s="183" t="s">
        <v>694</v>
      </c>
      <c r="E788" s="183" t="s">
        <v>16175</v>
      </c>
      <c r="F788" s="183"/>
      <c r="G788" s="183">
        <v>22</v>
      </c>
      <c r="H788" s="296">
        <v>4407000</v>
      </c>
      <c r="I788" s="297">
        <v>-4342000</v>
      </c>
      <c r="J788" s="183" t="s">
        <v>14747</v>
      </c>
      <c r="K788" s="183" t="s">
        <v>15002</v>
      </c>
      <c r="L788" s="212" t="s">
        <v>64</v>
      </c>
    </row>
    <row r="789" spans="2:12" ht="42.75">
      <c r="B789" s="271" t="s">
        <v>16176</v>
      </c>
      <c r="C789" s="183" t="s">
        <v>16177</v>
      </c>
      <c r="D789" s="183" t="s">
        <v>694</v>
      </c>
      <c r="E789" s="183" t="s">
        <v>16178</v>
      </c>
      <c r="F789" s="183"/>
      <c r="G789" s="183">
        <v>4</v>
      </c>
      <c r="H789" s="296">
        <v>5000000</v>
      </c>
      <c r="I789" s="297">
        <v>-2000000</v>
      </c>
      <c r="J789" s="183" t="s">
        <v>14747</v>
      </c>
      <c r="K789" s="183" t="s">
        <v>15002</v>
      </c>
      <c r="L789" s="212" t="s">
        <v>64</v>
      </c>
    </row>
    <row r="790" spans="2:12" ht="42.75">
      <c r="B790" s="271" t="s">
        <v>16179</v>
      </c>
      <c r="C790" s="183" t="s">
        <v>16180</v>
      </c>
      <c r="D790" s="183" t="s">
        <v>694</v>
      </c>
      <c r="E790" s="183" t="s">
        <v>16181</v>
      </c>
      <c r="F790" s="183"/>
      <c r="G790" s="183">
        <v>4</v>
      </c>
      <c r="H790" s="296">
        <v>4400000</v>
      </c>
      <c r="I790" s="297">
        <v>-4400000</v>
      </c>
      <c r="J790" s="183" t="s">
        <v>14747</v>
      </c>
      <c r="K790" s="183" t="s">
        <v>15002</v>
      </c>
      <c r="L790" s="212" t="s">
        <v>64</v>
      </c>
    </row>
    <row r="791" spans="2:12" ht="28.5">
      <c r="B791" s="271" t="s">
        <v>16182</v>
      </c>
      <c r="C791" s="183" t="s">
        <v>16183</v>
      </c>
      <c r="D791" s="183" t="s">
        <v>694</v>
      </c>
      <c r="E791" s="183" t="s">
        <v>16184</v>
      </c>
      <c r="F791" s="183"/>
      <c r="G791" s="183">
        <v>16</v>
      </c>
      <c r="H791" s="296">
        <v>3940000</v>
      </c>
      <c r="I791" s="297">
        <v>-4309250</v>
      </c>
      <c r="J791" s="183" t="s">
        <v>14747</v>
      </c>
      <c r="K791" s="183" t="s">
        <v>15002</v>
      </c>
      <c r="L791" s="212" t="s">
        <v>64</v>
      </c>
    </row>
    <row r="792" spans="2:12" ht="42.75">
      <c r="B792" s="271" t="s">
        <v>15845</v>
      </c>
      <c r="C792" s="183" t="s">
        <v>15846</v>
      </c>
      <c r="D792" s="183" t="s">
        <v>694</v>
      </c>
      <c r="E792" s="183" t="s">
        <v>16185</v>
      </c>
      <c r="F792" s="183"/>
      <c r="G792" s="183">
        <v>4</v>
      </c>
      <c r="H792" s="296">
        <v>565728</v>
      </c>
      <c r="I792" s="297">
        <v>-211456</v>
      </c>
      <c r="J792" s="183" t="s">
        <v>14747</v>
      </c>
      <c r="K792" s="183" t="s">
        <v>15002</v>
      </c>
      <c r="L792" s="212" t="s">
        <v>64</v>
      </c>
    </row>
    <row r="793" spans="2:12">
      <c r="B793" s="271" t="s">
        <v>16186</v>
      </c>
      <c r="C793" s="183" t="s">
        <v>16187</v>
      </c>
      <c r="D793" s="183" t="s">
        <v>694</v>
      </c>
      <c r="E793" s="183" t="s">
        <v>14760</v>
      </c>
      <c r="F793" s="183"/>
      <c r="G793" s="183">
        <v>2</v>
      </c>
      <c r="H793" s="296">
        <v>760000</v>
      </c>
      <c r="I793" s="297">
        <v>-760000</v>
      </c>
      <c r="J793" s="183" t="s">
        <v>14747</v>
      </c>
      <c r="K793" s="183" t="s">
        <v>15002</v>
      </c>
      <c r="L793" s="212" t="s">
        <v>64</v>
      </c>
    </row>
    <row r="794" spans="2:12" ht="42.75">
      <c r="B794" s="271" t="s">
        <v>16188</v>
      </c>
      <c r="C794" s="183" t="s">
        <v>16189</v>
      </c>
      <c r="D794" s="183" t="s">
        <v>694</v>
      </c>
      <c r="E794" s="183" t="s">
        <v>16190</v>
      </c>
      <c r="F794" s="183"/>
      <c r="G794" s="183">
        <v>12</v>
      </c>
      <c r="H794" s="296">
        <v>2400000</v>
      </c>
      <c r="I794" s="297">
        <v>-1600000</v>
      </c>
      <c r="J794" s="183" t="s">
        <v>14747</v>
      </c>
      <c r="K794" s="183" t="s">
        <v>15002</v>
      </c>
      <c r="L794" s="212" t="s">
        <v>64</v>
      </c>
    </row>
    <row r="795" spans="2:12" ht="42.75">
      <c r="B795" s="271" t="s">
        <v>16191</v>
      </c>
      <c r="C795" s="183" t="s">
        <v>16192</v>
      </c>
      <c r="D795" s="183" t="s">
        <v>694</v>
      </c>
      <c r="E795" s="183" t="s">
        <v>16193</v>
      </c>
      <c r="F795" s="183" t="s">
        <v>14751</v>
      </c>
      <c r="G795" s="183">
        <v>26</v>
      </c>
      <c r="H795" s="296">
        <v>70864250</v>
      </c>
      <c r="I795" s="297">
        <v>-118832470</v>
      </c>
      <c r="J795" s="183" t="s">
        <v>14747</v>
      </c>
      <c r="K795" s="183" t="s">
        <v>15002</v>
      </c>
      <c r="L795" s="212" t="s">
        <v>64</v>
      </c>
    </row>
    <row r="796" spans="2:12" ht="42.75">
      <c r="B796" s="271" t="s">
        <v>16194</v>
      </c>
      <c r="C796" s="183" t="s">
        <v>16195</v>
      </c>
      <c r="D796" s="183" t="s">
        <v>694</v>
      </c>
      <c r="E796" s="183" t="s">
        <v>16196</v>
      </c>
      <c r="F796" s="183" t="s">
        <v>14751</v>
      </c>
      <c r="G796" s="183">
        <v>2</v>
      </c>
      <c r="H796" s="296">
        <v>258000</v>
      </c>
      <c r="I796" s="297">
        <v>-3377900</v>
      </c>
      <c r="J796" s="183" t="s">
        <v>14747</v>
      </c>
      <c r="K796" s="183" t="s">
        <v>15002</v>
      </c>
      <c r="L796" s="212" t="s">
        <v>64</v>
      </c>
    </row>
    <row r="797" spans="2:12" ht="28.5">
      <c r="B797" s="271" t="s">
        <v>15199</v>
      </c>
      <c r="C797" s="183" t="s">
        <v>16197</v>
      </c>
      <c r="D797" s="183" t="s">
        <v>694</v>
      </c>
      <c r="E797" s="183" t="s">
        <v>16198</v>
      </c>
      <c r="F797" s="183" t="s">
        <v>14754</v>
      </c>
      <c r="G797" s="183">
        <v>26</v>
      </c>
      <c r="H797" s="296">
        <v>21957500</v>
      </c>
      <c r="I797" s="297">
        <v>-29575500</v>
      </c>
      <c r="J797" s="183" t="s">
        <v>14747</v>
      </c>
      <c r="K797" s="183" t="s">
        <v>15002</v>
      </c>
      <c r="L797" s="212" t="s">
        <v>64</v>
      </c>
    </row>
    <row r="798" spans="2:12" ht="42.75">
      <c r="B798" s="271" t="s">
        <v>16199</v>
      </c>
      <c r="C798" s="183" t="s">
        <v>16200</v>
      </c>
      <c r="D798" s="183" t="s">
        <v>694</v>
      </c>
      <c r="E798" s="183" t="s">
        <v>16201</v>
      </c>
      <c r="F798" s="183" t="s">
        <v>14751</v>
      </c>
      <c r="G798" s="183">
        <v>106</v>
      </c>
      <c r="H798" s="296">
        <v>124932650</v>
      </c>
      <c r="I798" s="297">
        <v>-118943750</v>
      </c>
      <c r="J798" s="183" t="s">
        <v>14747</v>
      </c>
      <c r="K798" s="183" t="s">
        <v>15002</v>
      </c>
      <c r="L798" s="212" t="s">
        <v>64</v>
      </c>
    </row>
    <row r="799" spans="2:12">
      <c r="B799" s="271" t="s">
        <v>16202</v>
      </c>
      <c r="C799" s="183" t="s">
        <v>16203</v>
      </c>
      <c r="D799" s="183" t="s">
        <v>694</v>
      </c>
      <c r="E799" s="183" t="e">
        <v>#N/A</v>
      </c>
      <c r="F799" s="183"/>
      <c r="G799" s="183">
        <v>81</v>
      </c>
      <c r="H799" s="296">
        <v>181402528.5</v>
      </c>
      <c r="I799" s="297">
        <v>-204475033</v>
      </c>
      <c r="J799" s="183" t="s">
        <v>14747</v>
      </c>
      <c r="K799" s="183" t="s">
        <v>15002</v>
      </c>
      <c r="L799" s="212" t="s">
        <v>64</v>
      </c>
    </row>
    <row r="800" spans="2:12" ht="28.5">
      <c r="B800" s="271" t="s">
        <v>16204</v>
      </c>
      <c r="C800" s="183" t="s">
        <v>16205</v>
      </c>
      <c r="D800" s="183" t="s">
        <v>694</v>
      </c>
      <c r="E800" s="183" t="s">
        <v>16206</v>
      </c>
      <c r="F800" s="183"/>
      <c r="G800" s="183">
        <v>6</v>
      </c>
      <c r="H800" s="296">
        <v>525000</v>
      </c>
      <c r="I800" s="297">
        <v>-525000</v>
      </c>
      <c r="J800" s="183" t="s">
        <v>14747</v>
      </c>
      <c r="K800" s="183" t="s">
        <v>15002</v>
      </c>
      <c r="L800" s="212" t="s">
        <v>64</v>
      </c>
    </row>
    <row r="801" spans="2:12" ht="28.5">
      <c r="B801" s="271" t="s">
        <v>16207</v>
      </c>
      <c r="C801" s="183" t="s">
        <v>16208</v>
      </c>
      <c r="D801" s="183" t="s">
        <v>694</v>
      </c>
      <c r="E801" s="183" t="s">
        <v>16209</v>
      </c>
      <c r="F801" s="183" t="s">
        <v>14754</v>
      </c>
      <c r="G801" s="183">
        <v>104</v>
      </c>
      <c r="H801" s="296">
        <v>120146400</v>
      </c>
      <c r="I801" s="297">
        <v>-164655100</v>
      </c>
      <c r="J801" s="183" t="s">
        <v>14747</v>
      </c>
      <c r="K801" s="183" t="s">
        <v>15002</v>
      </c>
      <c r="L801" s="212" t="s">
        <v>64</v>
      </c>
    </row>
    <row r="802" spans="2:12" ht="28.5">
      <c r="B802" s="271" t="s">
        <v>16210</v>
      </c>
      <c r="C802" s="183" t="s">
        <v>16211</v>
      </c>
      <c r="D802" s="183" t="s">
        <v>694</v>
      </c>
      <c r="E802" s="183" t="s">
        <v>16212</v>
      </c>
      <c r="F802" s="183"/>
      <c r="G802" s="183">
        <v>36</v>
      </c>
      <c r="H802" s="296">
        <v>31430250</v>
      </c>
      <c r="I802" s="297">
        <v>-33342750</v>
      </c>
      <c r="J802" s="183" t="s">
        <v>14747</v>
      </c>
      <c r="K802" s="183" t="s">
        <v>15002</v>
      </c>
      <c r="L802" s="212" t="s">
        <v>64</v>
      </c>
    </row>
    <row r="803" spans="2:12" ht="28.5">
      <c r="B803" s="271" t="s">
        <v>16213</v>
      </c>
      <c r="C803" s="183" t="s">
        <v>16214</v>
      </c>
      <c r="D803" s="183" t="s">
        <v>694</v>
      </c>
      <c r="E803" s="183" t="s">
        <v>16215</v>
      </c>
      <c r="F803" s="183" t="s">
        <v>14751</v>
      </c>
      <c r="G803" s="183">
        <v>6</v>
      </c>
      <c r="H803" s="296">
        <v>9400000</v>
      </c>
      <c r="I803" s="297">
        <v>-3900000</v>
      </c>
      <c r="J803" s="183" t="s">
        <v>14747</v>
      </c>
      <c r="K803" s="183" t="s">
        <v>15002</v>
      </c>
      <c r="L803" s="212" t="s">
        <v>64</v>
      </c>
    </row>
    <row r="804" spans="2:12" ht="28.5">
      <c r="B804" s="271" t="s">
        <v>16216</v>
      </c>
      <c r="C804" s="183" t="s">
        <v>16217</v>
      </c>
      <c r="D804" s="183" t="s">
        <v>694</v>
      </c>
      <c r="E804" s="183" t="s">
        <v>16218</v>
      </c>
      <c r="F804" s="183"/>
      <c r="G804" s="183">
        <v>4</v>
      </c>
      <c r="H804" s="296">
        <v>2050000</v>
      </c>
      <c r="I804" s="297">
        <v>-850000</v>
      </c>
      <c r="J804" s="183" t="s">
        <v>14747</v>
      </c>
      <c r="K804" s="183" t="s">
        <v>15002</v>
      </c>
      <c r="L804" s="212" t="s">
        <v>64</v>
      </c>
    </row>
    <row r="805" spans="2:12">
      <c r="B805" s="271" t="s">
        <v>16219</v>
      </c>
      <c r="C805" s="183" t="s">
        <v>16220</v>
      </c>
      <c r="D805" s="183" t="s">
        <v>694</v>
      </c>
      <c r="E805" s="183" t="s">
        <v>16221</v>
      </c>
      <c r="F805" s="183"/>
      <c r="G805" s="183">
        <v>10</v>
      </c>
      <c r="H805" s="296">
        <v>1945000</v>
      </c>
      <c r="I805" s="297">
        <v>-2545000</v>
      </c>
      <c r="J805" s="183" t="s">
        <v>14747</v>
      </c>
      <c r="K805" s="183" t="s">
        <v>15002</v>
      </c>
      <c r="L805" s="212" t="s">
        <v>64</v>
      </c>
    </row>
    <row r="806" spans="2:12">
      <c r="B806" s="271" t="s">
        <v>16222</v>
      </c>
      <c r="C806" s="183" t="s">
        <v>16223</v>
      </c>
      <c r="D806" s="183" t="s">
        <v>694</v>
      </c>
      <c r="E806" s="183" t="s">
        <v>16224</v>
      </c>
      <c r="F806" s="183"/>
      <c r="G806" s="183">
        <v>20</v>
      </c>
      <c r="H806" s="296">
        <v>13080739</v>
      </c>
      <c r="I806" s="297">
        <v>-13080739</v>
      </c>
      <c r="J806" s="183" t="s">
        <v>14747</v>
      </c>
      <c r="K806" s="183" t="s">
        <v>15002</v>
      </c>
      <c r="L806" s="212" t="s">
        <v>64</v>
      </c>
    </row>
    <row r="807" spans="2:12" ht="28.5">
      <c r="B807" s="271" t="s">
        <v>16225</v>
      </c>
      <c r="C807" s="183" t="s">
        <v>16226</v>
      </c>
      <c r="D807" s="183" t="s">
        <v>694</v>
      </c>
      <c r="E807" s="183" t="s">
        <v>16227</v>
      </c>
      <c r="F807" s="183" t="s">
        <v>14754</v>
      </c>
      <c r="G807" s="183">
        <v>2</v>
      </c>
      <c r="H807" s="296">
        <v>121770</v>
      </c>
      <c r="I807" s="297">
        <v>-121770</v>
      </c>
      <c r="J807" s="183" t="s">
        <v>14747</v>
      </c>
      <c r="K807" s="183" t="s">
        <v>15002</v>
      </c>
      <c r="L807" s="212" t="s">
        <v>64</v>
      </c>
    </row>
    <row r="808" spans="2:12" ht="28.5">
      <c r="B808" s="271" t="s">
        <v>15401</v>
      </c>
      <c r="C808" s="183" t="s">
        <v>16228</v>
      </c>
      <c r="D808" s="183" t="s">
        <v>694</v>
      </c>
      <c r="E808" s="183" t="s">
        <v>16229</v>
      </c>
      <c r="F808" s="183" t="s">
        <v>14754</v>
      </c>
      <c r="G808" s="183">
        <v>94</v>
      </c>
      <c r="H808" s="296">
        <v>49093535287</v>
      </c>
      <c r="I808" s="297">
        <v>-129807828</v>
      </c>
      <c r="J808" s="183" t="s">
        <v>14747</v>
      </c>
      <c r="K808" s="183" t="s">
        <v>15002</v>
      </c>
      <c r="L808" s="212" t="s">
        <v>64</v>
      </c>
    </row>
    <row r="809" spans="2:12">
      <c r="B809" s="271" t="s">
        <v>16230</v>
      </c>
      <c r="C809" s="183" t="s">
        <v>16231</v>
      </c>
      <c r="D809" s="183" t="s">
        <v>694</v>
      </c>
      <c r="E809" s="183" t="s">
        <v>14804</v>
      </c>
      <c r="F809" s="183" t="s">
        <v>14754</v>
      </c>
      <c r="G809" s="183">
        <v>2</v>
      </c>
      <c r="H809" s="296">
        <v>65564</v>
      </c>
      <c r="I809" s="297">
        <v>-65564</v>
      </c>
      <c r="J809" s="183" t="s">
        <v>14747</v>
      </c>
      <c r="K809" s="183" t="s">
        <v>15002</v>
      </c>
      <c r="L809" s="212" t="s">
        <v>64</v>
      </c>
    </row>
    <row r="810" spans="2:12" ht="28.5">
      <c r="B810" s="271" t="s">
        <v>695</v>
      </c>
      <c r="C810" s="183" t="s">
        <v>16232</v>
      </c>
      <c r="D810" s="183" t="s">
        <v>694</v>
      </c>
      <c r="E810" s="183" t="s">
        <v>15949</v>
      </c>
      <c r="F810" s="183" t="s">
        <v>14751</v>
      </c>
      <c r="G810" s="183">
        <v>2</v>
      </c>
      <c r="H810" s="296">
        <v>8017200</v>
      </c>
      <c r="I810" s="297">
        <v>-8017200</v>
      </c>
      <c r="J810" s="183" t="s">
        <v>14747</v>
      </c>
      <c r="K810" s="183" t="s">
        <v>15002</v>
      </c>
      <c r="L810" s="212" t="s">
        <v>64</v>
      </c>
    </row>
    <row r="811" spans="2:12">
      <c r="B811" s="271" t="s">
        <v>695</v>
      </c>
      <c r="C811" s="183" t="s">
        <v>15041</v>
      </c>
      <c r="D811" s="183" t="s">
        <v>694</v>
      </c>
      <c r="E811" s="183" t="s">
        <v>16233</v>
      </c>
      <c r="F811" s="183" t="s">
        <v>14751</v>
      </c>
      <c r="G811" s="183">
        <v>2</v>
      </c>
      <c r="H811" s="296">
        <v>10409600</v>
      </c>
      <c r="I811" s="297">
        <v>-10409600</v>
      </c>
      <c r="J811" s="183" t="s">
        <v>14747</v>
      </c>
      <c r="K811" s="183" t="s">
        <v>15002</v>
      </c>
      <c r="L811" s="212" t="s">
        <v>64</v>
      </c>
    </row>
    <row r="812" spans="2:12" ht="28.5">
      <c r="B812" s="271" t="s">
        <v>695</v>
      </c>
      <c r="C812" s="183" t="s">
        <v>16234</v>
      </c>
      <c r="D812" s="183" t="s">
        <v>694</v>
      </c>
      <c r="E812" s="183" t="s">
        <v>16235</v>
      </c>
      <c r="F812" s="183" t="s">
        <v>14751</v>
      </c>
      <c r="G812" s="183">
        <v>8</v>
      </c>
      <c r="H812" s="296">
        <v>2647019</v>
      </c>
      <c r="I812" s="297">
        <v>-2249966.1500000004</v>
      </c>
      <c r="J812" s="183" t="s">
        <v>14747</v>
      </c>
      <c r="K812" s="183" t="s">
        <v>15002</v>
      </c>
      <c r="L812" s="212" t="s">
        <v>64</v>
      </c>
    </row>
    <row r="813" spans="2:12" ht="28.5">
      <c r="B813" s="271" t="s">
        <v>695</v>
      </c>
      <c r="C813" s="183" t="s">
        <v>16236</v>
      </c>
      <c r="D813" s="183" t="s">
        <v>694</v>
      </c>
      <c r="E813" s="183" t="s">
        <v>15949</v>
      </c>
      <c r="F813" s="298" t="s">
        <v>14751</v>
      </c>
      <c r="G813" s="298">
        <v>4</v>
      </c>
      <c r="H813" s="296">
        <v>298580</v>
      </c>
      <c r="I813" s="299">
        <v>-391580</v>
      </c>
      <c r="J813" s="183" t="s">
        <v>14747</v>
      </c>
      <c r="K813" s="183" t="s">
        <v>15002</v>
      </c>
      <c r="L813" s="212" t="s">
        <v>64</v>
      </c>
    </row>
    <row r="814" spans="2:12" ht="28.5">
      <c r="B814" s="271" t="s">
        <v>16237</v>
      </c>
      <c r="C814" s="183" t="s">
        <v>16238</v>
      </c>
      <c r="D814" s="183" t="s">
        <v>694</v>
      </c>
      <c r="E814" s="183" t="s">
        <v>16239</v>
      </c>
      <c r="F814" s="183" t="s">
        <v>14754</v>
      </c>
      <c r="G814" s="183">
        <v>667</v>
      </c>
      <c r="H814" s="296">
        <v>9928463454</v>
      </c>
      <c r="I814" s="297">
        <v>-12109125427.950001</v>
      </c>
      <c r="J814" s="183" t="s">
        <v>14747</v>
      </c>
      <c r="K814" s="183" t="s">
        <v>15002</v>
      </c>
      <c r="L814" s="212" t="s">
        <v>64</v>
      </c>
    </row>
    <row r="815" spans="2:12" ht="71.25">
      <c r="B815" s="271" t="s">
        <v>662</v>
      </c>
      <c r="C815" s="183" t="s">
        <v>16240</v>
      </c>
      <c r="D815" s="183" t="s">
        <v>697</v>
      </c>
      <c r="E815" s="183" t="s">
        <v>16241</v>
      </c>
      <c r="F815" s="183" t="s">
        <v>14854</v>
      </c>
      <c r="G815" s="183"/>
      <c r="H815" s="296">
        <v>24865034</v>
      </c>
      <c r="I815" s="300">
        <v>24865034</v>
      </c>
      <c r="J815" s="183"/>
      <c r="K815" s="183" t="s">
        <v>15002</v>
      </c>
      <c r="L815" s="212" t="s">
        <v>65</v>
      </c>
    </row>
    <row r="816" spans="2:12" ht="57">
      <c r="B816" s="271" t="s">
        <v>16242</v>
      </c>
      <c r="C816" s="183" t="s">
        <v>16243</v>
      </c>
      <c r="D816" s="183" t="s">
        <v>694</v>
      </c>
      <c r="E816" s="183" t="s">
        <v>16244</v>
      </c>
      <c r="F816" s="183" t="s">
        <v>14848</v>
      </c>
      <c r="G816" s="183"/>
      <c r="H816" s="296">
        <v>3489229799</v>
      </c>
      <c r="I816" s="300">
        <v>3489229799</v>
      </c>
      <c r="J816" s="183"/>
      <c r="K816" s="183" t="s">
        <v>15002</v>
      </c>
      <c r="L816" s="212" t="s">
        <v>65</v>
      </c>
    </row>
    <row r="817" spans="2:12" ht="57">
      <c r="B817" s="271" t="s">
        <v>666</v>
      </c>
      <c r="C817" s="183" t="s">
        <v>16245</v>
      </c>
      <c r="D817" s="183" t="s">
        <v>694</v>
      </c>
      <c r="E817" s="183" t="s">
        <v>16246</v>
      </c>
      <c r="F817" s="183" t="s">
        <v>16247</v>
      </c>
      <c r="G817" s="183"/>
      <c r="H817" s="296">
        <v>36573524</v>
      </c>
      <c r="I817" s="300">
        <v>36573524</v>
      </c>
      <c r="J817" s="183"/>
      <c r="K817" s="183" t="s">
        <v>15002</v>
      </c>
      <c r="L817" s="212" t="s">
        <v>65</v>
      </c>
    </row>
    <row r="818" spans="2:12" ht="71.25">
      <c r="B818" s="271" t="s">
        <v>513</v>
      </c>
      <c r="C818" s="183" t="s">
        <v>514</v>
      </c>
      <c r="D818" s="183" t="s">
        <v>694</v>
      </c>
      <c r="E818" s="183" t="s">
        <v>16248</v>
      </c>
      <c r="F818" s="183" t="s">
        <v>16249</v>
      </c>
      <c r="G818" s="183"/>
      <c r="H818" s="296">
        <v>103946900</v>
      </c>
      <c r="I818" s="300">
        <v>103946900</v>
      </c>
      <c r="J818" s="183"/>
      <c r="K818" s="183" t="s">
        <v>15002</v>
      </c>
      <c r="L818" s="212" t="s">
        <v>65</v>
      </c>
    </row>
    <row r="819" spans="2:12" ht="71.25">
      <c r="B819" s="271" t="s">
        <v>16250</v>
      </c>
      <c r="C819" s="183" t="s">
        <v>16251</v>
      </c>
      <c r="D819" s="183" t="s">
        <v>697</v>
      </c>
      <c r="E819" s="183" t="s">
        <v>16252</v>
      </c>
      <c r="F819" s="183" t="s">
        <v>16253</v>
      </c>
      <c r="G819" s="183"/>
      <c r="H819" s="296">
        <v>47019487432</v>
      </c>
      <c r="I819" s="300">
        <v>47019487432</v>
      </c>
      <c r="J819" s="183"/>
      <c r="K819" s="183" t="s">
        <v>15002</v>
      </c>
      <c r="L819" s="212" t="s">
        <v>65</v>
      </c>
    </row>
    <row r="820" spans="2:12" ht="42.75">
      <c r="B820" s="271" t="s">
        <v>647</v>
      </c>
      <c r="C820" s="183" t="s">
        <v>648</v>
      </c>
      <c r="D820" s="183" t="s">
        <v>697</v>
      </c>
      <c r="E820" s="183" t="s">
        <v>16254</v>
      </c>
      <c r="F820" s="183" t="s">
        <v>14835</v>
      </c>
      <c r="G820" s="183"/>
      <c r="H820" s="296">
        <v>53091074</v>
      </c>
      <c r="I820" s="300">
        <v>53091074</v>
      </c>
      <c r="J820" s="183"/>
      <c r="K820" s="183" t="s">
        <v>15002</v>
      </c>
      <c r="L820" s="212" t="s">
        <v>65</v>
      </c>
    </row>
    <row r="821" spans="2:12" ht="28.5">
      <c r="B821" s="271" t="s">
        <v>16255</v>
      </c>
      <c r="C821" s="183" t="s">
        <v>16256</v>
      </c>
      <c r="D821" s="183" t="s">
        <v>694</v>
      </c>
      <c r="E821" s="183" t="s">
        <v>16257</v>
      </c>
      <c r="F821" s="183" t="s">
        <v>14842</v>
      </c>
      <c r="G821" s="183"/>
      <c r="H821" s="296">
        <v>52373891</v>
      </c>
      <c r="I821" s="300">
        <v>52373891</v>
      </c>
      <c r="J821" s="183"/>
      <c r="K821" s="183" t="s">
        <v>15002</v>
      </c>
      <c r="L821" s="212" t="s">
        <v>65</v>
      </c>
    </row>
    <row r="822" spans="2:12" ht="42.75">
      <c r="B822" s="271" t="s">
        <v>16255</v>
      </c>
      <c r="C822" s="183" t="s">
        <v>16258</v>
      </c>
      <c r="D822" s="183" t="s">
        <v>694</v>
      </c>
      <c r="E822" s="183" t="s">
        <v>16259</v>
      </c>
      <c r="F822" s="183" t="s">
        <v>14842</v>
      </c>
      <c r="G822" s="183"/>
      <c r="H822" s="296">
        <v>52373891</v>
      </c>
      <c r="I822" s="300">
        <v>52373891</v>
      </c>
      <c r="J822" s="183"/>
      <c r="K822" s="183" t="s">
        <v>15002</v>
      </c>
      <c r="L822" s="212" t="s">
        <v>65</v>
      </c>
    </row>
    <row r="823" spans="2:12" ht="42.75">
      <c r="B823" s="276" t="s">
        <v>16260</v>
      </c>
      <c r="C823" s="225" t="s">
        <v>16261</v>
      </c>
      <c r="D823" s="183" t="s">
        <v>694</v>
      </c>
      <c r="E823" s="225" t="s">
        <v>14858</v>
      </c>
      <c r="F823" s="183" t="s">
        <v>16262</v>
      </c>
      <c r="G823" s="183"/>
      <c r="H823" s="301">
        <v>41819784</v>
      </c>
      <c r="I823" s="288">
        <v>41819784</v>
      </c>
      <c r="J823" s="183" t="s">
        <v>14858</v>
      </c>
      <c r="K823" s="183" t="s">
        <v>15002</v>
      </c>
      <c r="L823" s="212" t="s">
        <v>66</v>
      </c>
    </row>
    <row r="824" spans="2:12" ht="28.5">
      <c r="B824" s="276" t="s">
        <v>16263</v>
      </c>
      <c r="C824" s="225" t="s">
        <v>16264</v>
      </c>
      <c r="D824" s="183" t="s">
        <v>694</v>
      </c>
      <c r="E824" s="225" t="s">
        <v>14858</v>
      </c>
      <c r="F824" s="183" t="s">
        <v>16262</v>
      </c>
      <c r="G824" s="183"/>
      <c r="H824" s="301">
        <v>85728370</v>
      </c>
      <c r="I824" s="288">
        <v>85728370</v>
      </c>
      <c r="J824" s="183" t="s">
        <v>14858</v>
      </c>
      <c r="K824" s="183" t="s">
        <v>15002</v>
      </c>
      <c r="L824" s="212" t="s">
        <v>66</v>
      </c>
    </row>
    <row r="825" spans="2:12" ht="28.5">
      <c r="B825" s="276" t="s">
        <v>15991</v>
      </c>
      <c r="C825" s="225" t="s">
        <v>15643</v>
      </c>
      <c r="D825" s="183" t="s">
        <v>694</v>
      </c>
      <c r="E825" s="225" t="s">
        <v>14711</v>
      </c>
      <c r="F825" s="183" t="s">
        <v>14861</v>
      </c>
      <c r="G825" s="183"/>
      <c r="H825" s="301">
        <v>75456831</v>
      </c>
      <c r="I825" s="288">
        <v>75456831</v>
      </c>
      <c r="J825" s="183" t="s">
        <v>14858</v>
      </c>
      <c r="K825" s="183" t="s">
        <v>15002</v>
      </c>
      <c r="L825" s="212" t="s">
        <v>66</v>
      </c>
    </row>
    <row r="826" spans="2:12" ht="28.5">
      <c r="B826" s="276" t="s">
        <v>16265</v>
      </c>
      <c r="C826" s="225" t="s">
        <v>16266</v>
      </c>
      <c r="D826" s="183" t="s">
        <v>694</v>
      </c>
      <c r="E826" s="225" t="s">
        <v>14711</v>
      </c>
      <c r="F826" s="183" t="s">
        <v>16267</v>
      </c>
      <c r="G826" s="183"/>
      <c r="H826" s="301">
        <v>29097497</v>
      </c>
      <c r="I826" s="288">
        <v>29097497</v>
      </c>
      <c r="J826" s="183" t="s">
        <v>14858</v>
      </c>
      <c r="K826" s="183" t="s">
        <v>15002</v>
      </c>
      <c r="L826" s="212" t="s">
        <v>66</v>
      </c>
    </row>
    <row r="827" spans="2:12">
      <c r="B827" s="276" t="s">
        <v>16268</v>
      </c>
      <c r="C827" s="225" t="s">
        <v>14309</v>
      </c>
      <c r="D827" s="183" t="s">
        <v>694</v>
      </c>
      <c r="E827" s="225" t="s">
        <v>14711</v>
      </c>
      <c r="F827" s="183" t="s">
        <v>16269</v>
      </c>
      <c r="G827" s="183"/>
      <c r="H827" s="301">
        <v>27134612</v>
      </c>
      <c r="I827" s="288">
        <v>27134612</v>
      </c>
      <c r="J827" s="183" t="s">
        <v>14858</v>
      </c>
      <c r="K827" s="183" t="s">
        <v>15002</v>
      </c>
      <c r="L827" s="212" t="s">
        <v>66</v>
      </c>
    </row>
    <row r="828" spans="2:12" ht="28.5">
      <c r="B828" s="276" t="s">
        <v>16270</v>
      </c>
      <c r="C828" s="225" t="s">
        <v>16271</v>
      </c>
      <c r="D828" s="183" t="s">
        <v>694</v>
      </c>
      <c r="E828" s="225" t="s">
        <v>14711</v>
      </c>
      <c r="F828" s="183" t="s">
        <v>16272</v>
      </c>
      <c r="G828" s="183"/>
      <c r="H828" s="301">
        <v>33525000</v>
      </c>
      <c r="I828" s="288">
        <v>33525000</v>
      </c>
      <c r="J828" s="183" t="s">
        <v>14858</v>
      </c>
      <c r="K828" s="183" t="s">
        <v>15002</v>
      </c>
      <c r="L828" s="212" t="s">
        <v>66</v>
      </c>
    </row>
    <row r="829" spans="2:12" ht="71.25">
      <c r="B829" s="276" t="s">
        <v>15172</v>
      </c>
      <c r="C829" s="225" t="s">
        <v>16273</v>
      </c>
      <c r="D829" s="183" t="s">
        <v>694</v>
      </c>
      <c r="E829" s="225" t="s">
        <v>14711</v>
      </c>
      <c r="F829" s="183" t="s">
        <v>16274</v>
      </c>
      <c r="G829" s="183"/>
      <c r="H829" s="301">
        <v>174826360</v>
      </c>
      <c r="I829" s="288">
        <v>174826360</v>
      </c>
      <c r="J829" s="183" t="s">
        <v>14858</v>
      </c>
      <c r="K829" s="183" t="s">
        <v>15002</v>
      </c>
      <c r="L829" s="212" t="s">
        <v>66</v>
      </c>
    </row>
    <row r="830" spans="2:12">
      <c r="B830" s="276" t="s">
        <v>15534</v>
      </c>
      <c r="C830" s="225" t="s">
        <v>16275</v>
      </c>
      <c r="D830" s="183" t="s">
        <v>694</v>
      </c>
      <c r="E830" s="225" t="s">
        <v>14711</v>
      </c>
      <c r="F830" s="183" t="s">
        <v>16276</v>
      </c>
      <c r="G830" s="183"/>
      <c r="H830" s="301">
        <v>277035597</v>
      </c>
      <c r="I830" s="288">
        <v>277035597</v>
      </c>
      <c r="J830" s="183" t="s">
        <v>14858</v>
      </c>
      <c r="K830" s="183" t="s">
        <v>15002</v>
      </c>
      <c r="L830" s="212" t="s">
        <v>66</v>
      </c>
    </row>
    <row r="831" spans="2:12" ht="28.5">
      <c r="B831" s="271">
        <v>851308224</v>
      </c>
      <c r="C831" s="183" t="s">
        <v>16277</v>
      </c>
      <c r="D831" s="183"/>
      <c r="E831" s="183"/>
      <c r="F831" s="183"/>
      <c r="G831" s="183"/>
      <c r="H831" s="296">
        <v>19855612</v>
      </c>
      <c r="I831" s="183"/>
      <c r="J831" s="183"/>
      <c r="K831" s="183" t="s">
        <v>15002</v>
      </c>
      <c r="L831" s="212" t="s">
        <v>67</v>
      </c>
    </row>
    <row r="832" spans="2:12" ht="28.5">
      <c r="B832" s="271" t="s">
        <v>16278</v>
      </c>
      <c r="C832" s="183" t="s">
        <v>16279</v>
      </c>
      <c r="D832" s="183"/>
      <c r="E832" s="183"/>
      <c r="F832" s="183"/>
      <c r="G832" s="183"/>
      <c r="H832" s="296">
        <v>506170867</v>
      </c>
      <c r="I832" s="183"/>
      <c r="J832" s="183"/>
      <c r="K832" s="183" t="s">
        <v>15002</v>
      </c>
      <c r="L832" s="212" t="s">
        <v>67</v>
      </c>
    </row>
    <row r="833" spans="2:12" ht="28.5">
      <c r="B833" s="289" t="s">
        <v>16280</v>
      </c>
      <c r="C833" s="183" t="s">
        <v>16281</v>
      </c>
      <c r="D833" s="183"/>
      <c r="E833" s="183"/>
      <c r="F833" s="183"/>
      <c r="G833" s="183"/>
      <c r="H833" s="296">
        <v>4720000</v>
      </c>
      <c r="I833" s="183"/>
      <c r="J833" s="183"/>
      <c r="K833" s="183" t="s">
        <v>15002</v>
      </c>
      <c r="L833" s="212" t="s">
        <v>67</v>
      </c>
    </row>
    <row r="834" spans="2:12" ht="42.75">
      <c r="B834" s="271" t="s">
        <v>662</v>
      </c>
      <c r="C834" s="183" t="s">
        <v>15224</v>
      </c>
      <c r="D834" s="183"/>
      <c r="E834" s="183"/>
      <c r="F834" s="183"/>
      <c r="G834" s="183"/>
      <c r="H834" s="296">
        <v>90315913</v>
      </c>
      <c r="I834" s="183"/>
      <c r="J834" s="183"/>
      <c r="K834" s="183" t="s">
        <v>15002</v>
      </c>
      <c r="L834" s="212" t="s">
        <v>67</v>
      </c>
    </row>
    <row r="835" spans="2:12" ht="28.5">
      <c r="B835" s="271" t="s">
        <v>16282</v>
      </c>
      <c r="C835" s="183" t="s">
        <v>16283</v>
      </c>
      <c r="D835" s="183"/>
      <c r="E835" s="183"/>
      <c r="F835" s="183"/>
      <c r="G835" s="183"/>
      <c r="H835" s="296">
        <v>173679984</v>
      </c>
      <c r="I835" s="183"/>
      <c r="J835" s="183"/>
      <c r="K835" s="183" t="s">
        <v>15002</v>
      </c>
      <c r="L835" s="212" t="s">
        <v>67</v>
      </c>
    </row>
    <row r="836" spans="2:12" ht="28.5">
      <c r="B836" s="271" t="s">
        <v>656</v>
      </c>
      <c r="C836" s="183" t="s">
        <v>16284</v>
      </c>
      <c r="D836" s="183"/>
      <c r="E836" s="183"/>
      <c r="F836" s="183"/>
      <c r="G836" s="183"/>
      <c r="H836" s="296">
        <v>1808197954</v>
      </c>
      <c r="I836" s="183"/>
      <c r="J836" s="183"/>
      <c r="K836" s="183" t="s">
        <v>15002</v>
      </c>
      <c r="L836" s="212" t="s">
        <v>67</v>
      </c>
    </row>
    <row r="837" spans="2:12">
      <c r="B837" s="271" t="s">
        <v>16285</v>
      </c>
      <c r="C837" s="183" t="s">
        <v>16286</v>
      </c>
      <c r="D837" s="183"/>
      <c r="E837" s="183"/>
      <c r="F837" s="183"/>
      <c r="G837" s="183"/>
      <c r="H837" s="296">
        <v>37453200</v>
      </c>
      <c r="I837" s="183"/>
      <c r="J837" s="183"/>
      <c r="K837" s="183" t="s">
        <v>15002</v>
      </c>
      <c r="L837" s="212" t="s">
        <v>67</v>
      </c>
    </row>
    <row r="838" spans="2:12">
      <c r="B838" s="271" t="s">
        <v>16287</v>
      </c>
      <c r="C838" s="183" t="s">
        <v>16288</v>
      </c>
      <c r="D838" s="183"/>
      <c r="E838" s="183"/>
      <c r="F838" s="183"/>
      <c r="G838" s="183"/>
      <c r="H838" s="296">
        <v>3156070</v>
      </c>
      <c r="I838" s="183"/>
      <c r="J838" s="183"/>
      <c r="K838" s="183" t="s">
        <v>15002</v>
      </c>
      <c r="L838" s="212" t="s">
        <v>67</v>
      </c>
    </row>
    <row r="839" spans="2:12">
      <c r="B839" s="271" t="s">
        <v>15226</v>
      </c>
      <c r="C839" s="183" t="s">
        <v>15227</v>
      </c>
      <c r="D839" s="183"/>
      <c r="E839" s="183"/>
      <c r="F839" s="183"/>
      <c r="G839" s="183"/>
      <c r="H839" s="296">
        <v>39225000</v>
      </c>
      <c r="I839" s="183"/>
      <c r="J839" s="183"/>
      <c r="K839" s="183" t="s">
        <v>15002</v>
      </c>
      <c r="L839" s="212" t="s">
        <v>67</v>
      </c>
    </row>
    <row r="840" spans="2:12">
      <c r="B840" s="271" t="s">
        <v>16289</v>
      </c>
      <c r="C840" s="183" t="s">
        <v>16290</v>
      </c>
      <c r="D840" s="183"/>
      <c r="E840" s="183"/>
      <c r="F840" s="183"/>
      <c r="G840" s="183"/>
      <c r="H840" s="296">
        <v>38696328</v>
      </c>
      <c r="I840" s="183"/>
      <c r="J840" s="183"/>
      <c r="K840" s="183" t="s">
        <v>15002</v>
      </c>
      <c r="L840" s="212" t="s">
        <v>67</v>
      </c>
    </row>
    <row r="841" spans="2:12" ht="28.5">
      <c r="B841" s="271" t="s">
        <v>15228</v>
      </c>
      <c r="C841" s="183" t="s">
        <v>15229</v>
      </c>
      <c r="D841" s="183"/>
      <c r="E841" s="183"/>
      <c r="F841" s="183"/>
      <c r="G841" s="183"/>
      <c r="H841" s="296">
        <v>4130000</v>
      </c>
      <c r="I841" s="183"/>
      <c r="J841" s="183"/>
      <c r="K841" s="183" t="s">
        <v>15002</v>
      </c>
      <c r="L841" s="212" t="s">
        <v>67</v>
      </c>
    </row>
    <row r="842" spans="2:12" ht="28.5">
      <c r="B842" s="271" t="s">
        <v>15231</v>
      </c>
      <c r="C842" s="183" t="s">
        <v>15232</v>
      </c>
      <c r="D842" s="183"/>
      <c r="E842" s="183"/>
      <c r="F842" s="183"/>
      <c r="G842" s="183"/>
      <c r="H842" s="296">
        <v>7189681</v>
      </c>
      <c r="I842" s="183"/>
      <c r="J842" s="183"/>
      <c r="K842" s="183" t="s">
        <v>15002</v>
      </c>
      <c r="L842" s="212" t="s">
        <v>67</v>
      </c>
    </row>
    <row r="843" spans="2:12" ht="28.5">
      <c r="B843" s="271" t="s">
        <v>16291</v>
      </c>
      <c r="C843" s="183" t="s">
        <v>16292</v>
      </c>
      <c r="D843" s="183"/>
      <c r="E843" s="183"/>
      <c r="F843" s="183"/>
      <c r="G843" s="183"/>
      <c r="H843" s="296">
        <v>57457307</v>
      </c>
      <c r="I843" s="183"/>
      <c r="J843" s="183"/>
      <c r="K843" s="183" t="s">
        <v>15002</v>
      </c>
      <c r="L843" s="212" t="s">
        <v>67</v>
      </c>
    </row>
    <row r="844" spans="2:12" ht="28.5">
      <c r="B844" s="271" t="s">
        <v>15234</v>
      </c>
      <c r="C844" s="183" t="s">
        <v>15235</v>
      </c>
      <c r="D844" s="183"/>
      <c r="E844" s="183"/>
      <c r="F844" s="183"/>
      <c r="G844" s="183"/>
      <c r="H844" s="296">
        <v>191868000</v>
      </c>
      <c r="I844" s="183"/>
      <c r="J844" s="183"/>
      <c r="K844" s="183" t="s">
        <v>15002</v>
      </c>
      <c r="L844" s="212" t="s">
        <v>67</v>
      </c>
    </row>
    <row r="845" spans="2:12" ht="28.5">
      <c r="B845" s="271" t="s">
        <v>16293</v>
      </c>
      <c r="C845" s="183" t="s">
        <v>16294</v>
      </c>
      <c r="D845" s="183"/>
      <c r="E845" s="183"/>
      <c r="F845" s="183"/>
      <c r="G845" s="183"/>
      <c r="H845" s="296">
        <v>179514752</v>
      </c>
      <c r="I845" s="183"/>
      <c r="J845" s="183"/>
      <c r="K845" s="183" t="s">
        <v>15002</v>
      </c>
      <c r="L845" s="212" t="s">
        <v>67</v>
      </c>
    </row>
    <row r="846" spans="2:12" ht="28.5">
      <c r="B846" s="271" t="s">
        <v>16295</v>
      </c>
      <c r="C846" s="183" t="s">
        <v>16296</v>
      </c>
      <c r="D846" s="183"/>
      <c r="E846" s="183"/>
      <c r="F846" s="183"/>
      <c r="G846" s="183"/>
      <c r="H846" s="296">
        <v>40775070</v>
      </c>
      <c r="I846" s="183"/>
      <c r="J846" s="183"/>
      <c r="K846" s="183" t="s">
        <v>15002</v>
      </c>
      <c r="L846" s="212" t="s">
        <v>67</v>
      </c>
    </row>
    <row r="847" spans="2:12">
      <c r="B847" s="271" t="s">
        <v>15238</v>
      </c>
      <c r="C847" s="183" t="s">
        <v>15239</v>
      </c>
      <c r="D847" s="183"/>
      <c r="E847" s="183"/>
      <c r="F847" s="183"/>
      <c r="G847" s="183"/>
      <c r="H847" s="296">
        <v>27123000</v>
      </c>
      <c r="I847" s="183"/>
      <c r="J847" s="183"/>
      <c r="K847" s="183" t="s">
        <v>15002</v>
      </c>
      <c r="L847" s="212" t="s">
        <v>67</v>
      </c>
    </row>
    <row r="848" spans="2:12" ht="28.5">
      <c r="B848" s="271" t="s">
        <v>16297</v>
      </c>
      <c r="C848" s="183" t="s">
        <v>16298</v>
      </c>
      <c r="D848" s="183"/>
      <c r="E848" s="183"/>
      <c r="F848" s="183"/>
      <c r="G848" s="183"/>
      <c r="H848" s="296">
        <v>33430827</v>
      </c>
      <c r="I848" s="183"/>
      <c r="J848" s="183"/>
      <c r="K848" s="183" t="s">
        <v>15002</v>
      </c>
      <c r="L848" s="212" t="s">
        <v>67</v>
      </c>
    </row>
    <row r="849" spans="2:12" ht="28.5">
      <c r="B849" s="271" t="s">
        <v>584</v>
      </c>
      <c r="C849" s="183" t="s">
        <v>15240</v>
      </c>
      <c r="D849" s="183"/>
      <c r="E849" s="183"/>
      <c r="F849" s="183"/>
      <c r="G849" s="183"/>
      <c r="H849" s="296">
        <v>291133543</v>
      </c>
      <c r="I849" s="183"/>
      <c r="J849" s="183"/>
      <c r="K849" s="183" t="s">
        <v>15002</v>
      </c>
      <c r="L849" s="212" t="s">
        <v>67</v>
      </c>
    </row>
    <row r="850" spans="2:12" ht="28.5">
      <c r="B850" s="271" t="s">
        <v>15241</v>
      </c>
      <c r="C850" s="183" t="s">
        <v>15242</v>
      </c>
      <c r="D850" s="183"/>
      <c r="E850" s="183"/>
      <c r="F850" s="183"/>
      <c r="G850" s="183"/>
      <c r="H850" s="296">
        <v>147819963</v>
      </c>
      <c r="I850" s="183"/>
      <c r="J850" s="183"/>
      <c r="K850" s="183" t="s">
        <v>15002</v>
      </c>
      <c r="L850" s="212" t="s">
        <v>67</v>
      </c>
    </row>
    <row r="851" spans="2:12" ht="28.5">
      <c r="B851" s="271" t="s">
        <v>16299</v>
      </c>
      <c r="C851" s="183" t="s">
        <v>16300</v>
      </c>
      <c r="D851" s="183"/>
      <c r="E851" s="183"/>
      <c r="F851" s="183"/>
      <c r="G851" s="183"/>
      <c r="H851" s="296">
        <v>2707157</v>
      </c>
      <c r="I851" s="183"/>
      <c r="J851" s="183"/>
      <c r="K851" s="183" t="s">
        <v>15002</v>
      </c>
      <c r="L851" s="212" t="s">
        <v>67</v>
      </c>
    </row>
    <row r="852" spans="2:12">
      <c r="B852" s="271" t="s">
        <v>16301</v>
      </c>
      <c r="C852" s="183" t="s">
        <v>16302</v>
      </c>
      <c r="D852" s="183"/>
      <c r="E852" s="183"/>
      <c r="F852" s="183"/>
      <c r="G852" s="183"/>
      <c r="H852" s="296">
        <v>42881200</v>
      </c>
      <c r="I852" s="183"/>
      <c r="J852" s="183"/>
      <c r="K852" s="183" t="s">
        <v>15002</v>
      </c>
      <c r="L852" s="212" t="s">
        <v>67</v>
      </c>
    </row>
    <row r="853" spans="2:12" ht="28.5">
      <c r="B853" s="271" t="s">
        <v>16303</v>
      </c>
      <c r="C853" s="183" t="s">
        <v>16304</v>
      </c>
      <c r="D853" s="183"/>
      <c r="E853" s="183"/>
      <c r="F853" s="183"/>
      <c r="G853" s="183"/>
      <c r="H853" s="296">
        <v>164350881</v>
      </c>
      <c r="I853" s="183"/>
      <c r="J853" s="183"/>
      <c r="K853" s="183" t="s">
        <v>15002</v>
      </c>
      <c r="L853" s="212" t="s">
        <v>67</v>
      </c>
    </row>
    <row r="854" spans="2:12" ht="28.5">
      <c r="B854" s="271" t="s">
        <v>16305</v>
      </c>
      <c r="C854" s="183" t="s">
        <v>16306</v>
      </c>
      <c r="D854" s="183"/>
      <c r="E854" s="183"/>
      <c r="F854" s="183"/>
      <c r="G854" s="183"/>
      <c r="H854" s="296">
        <v>61451876</v>
      </c>
      <c r="I854" s="183"/>
      <c r="J854" s="183"/>
      <c r="K854" s="183" t="s">
        <v>15002</v>
      </c>
      <c r="L854" s="212" t="s">
        <v>67</v>
      </c>
    </row>
    <row r="855" spans="2:12">
      <c r="B855" s="271" t="s">
        <v>16307</v>
      </c>
      <c r="C855" s="183" t="s">
        <v>15086</v>
      </c>
      <c r="D855" s="183"/>
      <c r="E855" s="183"/>
      <c r="F855" s="183"/>
      <c r="G855" s="183"/>
      <c r="H855" s="296">
        <v>165168276</v>
      </c>
      <c r="I855" s="183"/>
      <c r="J855" s="183"/>
      <c r="K855" s="183" t="s">
        <v>15002</v>
      </c>
      <c r="L855" s="212" t="s">
        <v>67</v>
      </c>
    </row>
    <row r="856" spans="2:12">
      <c r="B856" s="271" t="s">
        <v>15246</v>
      </c>
      <c r="C856" s="183" t="s">
        <v>15247</v>
      </c>
      <c r="D856" s="183"/>
      <c r="E856" s="183"/>
      <c r="F856" s="183"/>
      <c r="G856" s="183"/>
      <c r="H856" s="296">
        <v>76003782</v>
      </c>
      <c r="I856" s="183"/>
      <c r="J856" s="183"/>
      <c r="K856" s="183" t="s">
        <v>15002</v>
      </c>
      <c r="L856" s="212" t="s">
        <v>67</v>
      </c>
    </row>
    <row r="857" spans="2:12" ht="28.5">
      <c r="B857" s="271" t="s">
        <v>15248</v>
      </c>
      <c r="C857" s="183" t="s">
        <v>15249</v>
      </c>
      <c r="D857" s="183"/>
      <c r="E857" s="183"/>
      <c r="F857" s="183"/>
      <c r="G857" s="183"/>
      <c r="H857" s="296">
        <v>3587200</v>
      </c>
      <c r="I857" s="183"/>
      <c r="J857" s="183"/>
      <c r="K857" s="183" t="s">
        <v>15002</v>
      </c>
      <c r="L857" s="212" t="s">
        <v>67</v>
      </c>
    </row>
    <row r="858" spans="2:12" ht="28.5">
      <c r="B858" s="271" t="s">
        <v>16308</v>
      </c>
      <c r="C858" s="183" t="s">
        <v>16309</v>
      </c>
      <c r="D858" s="183"/>
      <c r="E858" s="183"/>
      <c r="F858" s="183"/>
      <c r="G858" s="183"/>
      <c r="H858" s="296">
        <v>15551220</v>
      </c>
      <c r="I858" s="183"/>
      <c r="J858" s="183"/>
      <c r="K858" s="183" t="s">
        <v>15002</v>
      </c>
      <c r="L858" s="212" t="s">
        <v>67</v>
      </c>
    </row>
    <row r="859" spans="2:12" ht="28.5">
      <c r="B859" s="271" t="s">
        <v>16310</v>
      </c>
      <c r="C859" s="183" t="s">
        <v>16311</v>
      </c>
      <c r="D859" s="183"/>
      <c r="E859" s="183"/>
      <c r="F859" s="183"/>
      <c r="G859" s="183"/>
      <c r="H859" s="296">
        <v>39996466</v>
      </c>
      <c r="I859" s="183"/>
      <c r="J859" s="183"/>
      <c r="K859" s="183" t="s">
        <v>15002</v>
      </c>
      <c r="L859" s="212" t="s">
        <v>67</v>
      </c>
    </row>
    <row r="860" spans="2:12" ht="42.75">
      <c r="B860" s="271" t="s">
        <v>16312</v>
      </c>
      <c r="C860" s="183" t="s">
        <v>16313</v>
      </c>
      <c r="D860" s="183"/>
      <c r="E860" s="183"/>
      <c r="F860" s="183"/>
      <c r="G860" s="183"/>
      <c r="H860" s="296">
        <v>183586489</v>
      </c>
      <c r="I860" s="183"/>
      <c r="J860" s="183"/>
      <c r="K860" s="183" t="s">
        <v>15002</v>
      </c>
      <c r="L860" s="212" t="s">
        <v>67</v>
      </c>
    </row>
    <row r="861" spans="2:12" ht="28.5">
      <c r="B861" s="271" t="s">
        <v>16314</v>
      </c>
      <c r="C861" s="183" t="s">
        <v>16315</v>
      </c>
      <c r="D861" s="183"/>
      <c r="E861" s="183"/>
      <c r="F861" s="183"/>
      <c r="G861" s="183"/>
      <c r="H861" s="296">
        <v>30390900</v>
      </c>
      <c r="I861" s="183"/>
      <c r="J861" s="183"/>
      <c r="K861" s="183" t="s">
        <v>15002</v>
      </c>
      <c r="L861" s="212" t="s">
        <v>67</v>
      </c>
    </row>
    <row r="862" spans="2:12">
      <c r="B862" s="271" t="s">
        <v>16316</v>
      </c>
      <c r="C862" s="183" t="s">
        <v>16317</v>
      </c>
      <c r="D862" s="183"/>
      <c r="E862" s="183"/>
      <c r="F862" s="183"/>
      <c r="G862" s="183"/>
      <c r="H862" s="296">
        <v>20514770</v>
      </c>
      <c r="I862" s="183"/>
      <c r="J862" s="183"/>
      <c r="K862" s="183" t="s">
        <v>15002</v>
      </c>
      <c r="L862" s="212" t="s">
        <v>67</v>
      </c>
    </row>
    <row r="863" spans="2:12" ht="28.5">
      <c r="B863" s="271" t="s">
        <v>16318</v>
      </c>
      <c r="C863" s="183" t="s">
        <v>16319</v>
      </c>
      <c r="D863" s="183"/>
      <c r="E863" s="183"/>
      <c r="F863" s="183"/>
      <c r="G863" s="183"/>
      <c r="H863" s="296">
        <v>3360050</v>
      </c>
      <c r="I863" s="183"/>
      <c r="J863" s="183"/>
      <c r="K863" s="183" t="s">
        <v>15002</v>
      </c>
      <c r="L863" s="212" t="s">
        <v>67</v>
      </c>
    </row>
    <row r="864" spans="2:12" ht="28.5">
      <c r="B864" s="271" t="s">
        <v>16320</v>
      </c>
      <c r="C864" s="183" t="s">
        <v>16321</v>
      </c>
      <c r="D864" s="183"/>
      <c r="E864" s="183"/>
      <c r="F864" s="183"/>
      <c r="G864" s="183"/>
      <c r="H864" s="296">
        <v>25695247</v>
      </c>
      <c r="I864" s="183"/>
      <c r="J864" s="183"/>
      <c r="K864" s="183" t="s">
        <v>15002</v>
      </c>
      <c r="L864" s="212" t="s">
        <v>67</v>
      </c>
    </row>
    <row r="865" spans="2:12" ht="28.5">
      <c r="B865" s="271" t="s">
        <v>16322</v>
      </c>
      <c r="C865" s="183" t="s">
        <v>16323</v>
      </c>
      <c r="D865" s="183"/>
      <c r="E865" s="183"/>
      <c r="F865" s="183"/>
      <c r="G865" s="183"/>
      <c r="H865" s="296">
        <v>1750662889</v>
      </c>
      <c r="I865" s="183"/>
      <c r="J865" s="183"/>
      <c r="K865" s="183" t="s">
        <v>15002</v>
      </c>
      <c r="L865" s="212" t="s">
        <v>67</v>
      </c>
    </row>
    <row r="866" spans="2:12" ht="28.5">
      <c r="B866" s="271" t="s">
        <v>16324</v>
      </c>
      <c r="C866" s="183" t="s">
        <v>16325</v>
      </c>
      <c r="D866" s="183"/>
      <c r="E866" s="183"/>
      <c r="F866" s="183"/>
      <c r="G866" s="183"/>
      <c r="H866" s="296">
        <v>31082527</v>
      </c>
      <c r="I866" s="183"/>
      <c r="J866" s="183"/>
      <c r="K866" s="183" t="s">
        <v>15002</v>
      </c>
      <c r="L866" s="212" t="s">
        <v>67</v>
      </c>
    </row>
    <row r="867" spans="2:12" ht="28.5">
      <c r="B867" s="271" t="s">
        <v>543</v>
      </c>
      <c r="C867" s="183" t="s">
        <v>15250</v>
      </c>
      <c r="D867" s="183"/>
      <c r="E867" s="183"/>
      <c r="F867" s="183"/>
      <c r="G867" s="183"/>
      <c r="H867" s="296">
        <v>3309919282</v>
      </c>
      <c r="I867" s="183"/>
      <c r="J867" s="183"/>
      <c r="K867" s="183" t="s">
        <v>15002</v>
      </c>
      <c r="L867" s="212" t="s">
        <v>67</v>
      </c>
    </row>
    <row r="868" spans="2:12" ht="28.5">
      <c r="B868" s="271" t="s">
        <v>15251</v>
      </c>
      <c r="C868" s="183" t="s">
        <v>15252</v>
      </c>
      <c r="D868" s="183"/>
      <c r="E868" s="183"/>
      <c r="F868" s="183"/>
      <c r="G868" s="183"/>
      <c r="H868" s="296">
        <v>22536560</v>
      </c>
      <c r="I868" s="183"/>
      <c r="J868" s="183"/>
      <c r="K868" s="183" t="s">
        <v>15002</v>
      </c>
      <c r="L868" s="212" t="s">
        <v>67</v>
      </c>
    </row>
    <row r="869" spans="2:12">
      <c r="B869" s="271" t="s">
        <v>16326</v>
      </c>
      <c r="C869" s="183" t="s">
        <v>16327</v>
      </c>
      <c r="D869" s="183"/>
      <c r="E869" s="183"/>
      <c r="F869" s="183"/>
      <c r="G869" s="183"/>
      <c r="H869" s="296">
        <v>64900000</v>
      </c>
      <c r="I869" s="183"/>
      <c r="J869" s="183"/>
      <c r="K869" s="183" t="s">
        <v>15002</v>
      </c>
      <c r="L869" s="212" t="s">
        <v>67</v>
      </c>
    </row>
    <row r="870" spans="2:12" ht="28.5">
      <c r="B870" s="271" t="s">
        <v>561</v>
      </c>
      <c r="C870" s="183" t="s">
        <v>15254</v>
      </c>
      <c r="D870" s="183"/>
      <c r="E870" s="183"/>
      <c r="F870" s="183"/>
      <c r="G870" s="183"/>
      <c r="H870" s="296">
        <v>120076000</v>
      </c>
      <c r="I870" s="183"/>
      <c r="J870" s="183"/>
      <c r="K870" s="183" t="s">
        <v>15002</v>
      </c>
      <c r="L870" s="212" t="s">
        <v>67</v>
      </c>
    </row>
    <row r="871" spans="2:12" ht="28.5">
      <c r="B871" s="289" t="s">
        <v>15466</v>
      </c>
      <c r="C871" s="183" t="s">
        <v>16328</v>
      </c>
      <c r="D871" s="183"/>
      <c r="E871" s="183"/>
      <c r="F871" s="183"/>
      <c r="G871" s="183"/>
      <c r="H871" s="296">
        <v>9322724</v>
      </c>
      <c r="I871" s="183"/>
      <c r="J871" s="183"/>
      <c r="K871" s="183" t="s">
        <v>15002</v>
      </c>
      <c r="L871" s="212" t="s">
        <v>67</v>
      </c>
    </row>
    <row r="872" spans="2:12" ht="28.5">
      <c r="B872" s="271" t="s">
        <v>15256</v>
      </c>
      <c r="C872" s="183" t="s">
        <v>15257</v>
      </c>
      <c r="D872" s="183"/>
      <c r="E872" s="183"/>
      <c r="F872" s="183"/>
      <c r="G872" s="183"/>
      <c r="H872" s="296">
        <v>12000001</v>
      </c>
      <c r="I872" s="183"/>
      <c r="J872" s="183"/>
      <c r="K872" s="183" t="s">
        <v>15002</v>
      </c>
      <c r="L872" s="212" t="s">
        <v>67</v>
      </c>
    </row>
    <row r="873" spans="2:12" ht="28.5">
      <c r="B873" s="271" t="s">
        <v>15259</v>
      </c>
      <c r="C873" s="183" t="s">
        <v>15262</v>
      </c>
      <c r="D873" s="183"/>
      <c r="E873" s="183"/>
      <c r="F873" s="183"/>
      <c r="G873" s="183"/>
      <c r="H873" s="296">
        <v>242609888</v>
      </c>
      <c r="I873" s="183"/>
      <c r="J873" s="183"/>
      <c r="K873" s="183" t="s">
        <v>15002</v>
      </c>
      <c r="L873" s="212" t="s">
        <v>67</v>
      </c>
    </row>
    <row r="874" spans="2:12" ht="42.75">
      <c r="B874" s="271" t="s">
        <v>527</v>
      </c>
      <c r="C874" s="183" t="s">
        <v>16329</v>
      </c>
      <c r="D874" s="183"/>
      <c r="E874" s="183"/>
      <c r="F874" s="183"/>
      <c r="G874" s="183"/>
      <c r="H874" s="296">
        <v>186886640</v>
      </c>
      <c r="I874" s="183"/>
      <c r="J874" s="183"/>
      <c r="K874" s="183" t="s">
        <v>15002</v>
      </c>
      <c r="L874" s="212" t="s">
        <v>67</v>
      </c>
    </row>
    <row r="875" spans="2:12" ht="28.5">
      <c r="B875" s="271" t="s">
        <v>660</v>
      </c>
      <c r="C875" s="183" t="s">
        <v>16330</v>
      </c>
      <c r="D875" s="183"/>
      <c r="E875" s="183"/>
      <c r="F875" s="183"/>
      <c r="G875" s="183"/>
      <c r="H875" s="296">
        <v>13733076</v>
      </c>
      <c r="I875" s="183"/>
      <c r="J875" s="183"/>
      <c r="K875" s="183" t="s">
        <v>15002</v>
      </c>
      <c r="L875" s="212" t="s">
        <v>67</v>
      </c>
    </row>
    <row r="876" spans="2:12" ht="28.5">
      <c r="B876" s="271" t="s">
        <v>16331</v>
      </c>
      <c r="C876" s="183" t="s">
        <v>16332</v>
      </c>
      <c r="D876" s="183"/>
      <c r="E876" s="183"/>
      <c r="F876" s="183"/>
      <c r="G876" s="183"/>
      <c r="H876" s="296">
        <v>1315000</v>
      </c>
      <c r="I876" s="183"/>
      <c r="J876" s="183"/>
      <c r="K876" s="183" t="s">
        <v>15002</v>
      </c>
      <c r="L876" s="212" t="s">
        <v>67</v>
      </c>
    </row>
    <row r="877" spans="2:12">
      <c r="B877" s="271" t="s">
        <v>16333</v>
      </c>
      <c r="C877" s="183" t="s">
        <v>16334</v>
      </c>
      <c r="D877" s="183"/>
      <c r="E877" s="183"/>
      <c r="F877" s="183"/>
      <c r="G877" s="183"/>
      <c r="H877" s="296">
        <v>459426121</v>
      </c>
      <c r="I877" s="183"/>
      <c r="J877" s="183"/>
      <c r="K877" s="183" t="s">
        <v>15002</v>
      </c>
      <c r="L877" s="212" t="s">
        <v>67</v>
      </c>
    </row>
    <row r="878" spans="2:12">
      <c r="B878" s="271" t="s">
        <v>16335</v>
      </c>
      <c r="C878" s="183" t="s">
        <v>16336</v>
      </c>
      <c r="D878" s="183"/>
      <c r="E878" s="183"/>
      <c r="F878" s="183"/>
      <c r="G878" s="183"/>
      <c r="H878" s="296">
        <v>8850000</v>
      </c>
      <c r="I878" s="183"/>
      <c r="J878" s="183"/>
      <c r="K878" s="183" t="s">
        <v>15002</v>
      </c>
      <c r="L878" s="212" t="s">
        <v>67</v>
      </c>
    </row>
    <row r="879" spans="2:12" ht="28.5">
      <c r="B879" s="271" t="s">
        <v>15269</v>
      </c>
      <c r="C879" s="183" t="s">
        <v>15270</v>
      </c>
      <c r="D879" s="183"/>
      <c r="E879" s="183"/>
      <c r="F879" s="183"/>
      <c r="G879" s="183"/>
      <c r="H879" s="296">
        <v>36695000</v>
      </c>
      <c r="I879" s="183"/>
      <c r="J879" s="183"/>
      <c r="K879" s="183" t="s">
        <v>15002</v>
      </c>
      <c r="L879" s="212" t="s">
        <v>67</v>
      </c>
    </row>
    <row r="880" spans="2:12" ht="28.5">
      <c r="B880" s="271" t="s">
        <v>16337</v>
      </c>
      <c r="C880" s="183" t="s">
        <v>16338</v>
      </c>
      <c r="D880" s="183"/>
      <c r="E880" s="183"/>
      <c r="F880" s="183"/>
      <c r="G880" s="183"/>
      <c r="H880" s="296">
        <v>12744000</v>
      </c>
      <c r="I880" s="183"/>
      <c r="J880" s="183"/>
      <c r="K880" s="183" t="s">
        <v>15002</v>
      </c>
      <c r="L880" s="212" t="s">
        <v>67</v>
      </c>
    </row>
    <row r="881" spans="2:12" ht="28.5">
      <c r="B881" s="271" t="s">
        <v>15271</v>
      </c>
      <c r="C881" s="183" t="s">
        <v>15272</v>
      </c>
      <c r="D881" s="183"/>
      <c r="E881" s="183"/>
      <c r="F881" s="183"/>
      <c r="G881" s="183"/>
      <c r="H881" s="296">
        <v>392226868</v>
      </c>
      <c r="I881" s="183"/>
      <c r="J881" s="183"/>
      <c r="K881" s="183" t="s">
        <v>15002</v>
      </c>
      <c r="L881" s="212" t="s">
        <v>67</v>
      </c>
    </row>
    <row r="882" spans="2:12">
      <c r="B882" s="271" t="s">
        <v>15104</v>
      </c>
      <c r="C882" s="183" t="s">
        <v>15105</v>
      </c>
      <c r="D882" s="183"/>
      <c r="E882" s="183"/>
      <c r="F882" s="183"/>
      <c r="G882" s="183"/>
      <c r="H882" s="296">
        <v>117465626</v>
      </c>
      <c r="I882" s="183"/>
      <c r="J882" s="183"/>
      <c r="K882" s="183" t="s">
        <v>15002</v>
      </c>
      <c r="L882" s="212" t="s">
        <v>67</v>
      </c>
    </row>
    <row r="883" spans="2:12">
      <c r="B883" s="271" t="s">
        <v>16339</v>
      </c>
      <c r="C883" s="183" t="s">
        <v>16340</v>
      </c>
      <c r="D883" s="183"/>
      <c r="E883" s="183"/>
      <c r="F883" s="183"/>
      <c r="G883" s="183"/>
      <c r="H883" s="296">
        <v>8260000</v>
      </c>
      <c r="I883" s="183"/>
      <c r="J883" s="183"/>
      <c r="K883" s="183" t="s">
        <v>15002</v>
      </c>
      <c r="L883" s="212" t="s">
        <v>67</v>
      </c>
    </row>
    <row r="884" spans="2:12">
      <c r="B884" s="271" t="s">
        <v>15987</v>
      </c>
      <c r="C884" s="183" t="s">
        <v>16341</v>
      </c>
      <c r="D884" s="183"/>
      <c r="E884" s="183"/>
      <c r="F884" s="183"/>
      <c r="G884" s="183"/>
      <c r="H884" s="296">
        <v>1710000</v>
      </c>
      <c r="I884" s="183"/>
      <c r="J884" s="183"/>
      <c r="K884" s="183" t="s">
        <v>15002</v>
      </c>
      <c r="L884" s="212" t="s">
        <v>67</v>
      </c>
    </row>
    <row r="885" spans="2:12" ht="28.5">
      <c r="B885" s="271" t="s">
        <v>16342</v>
      </c>
      <c r="C885" s="183" t="s">
        <v>16343</v>
      </c>
      <c r="D885" s="183"/>
      <c r="E885" s="183"/>
      <c r="F885" s="183"/>
      <c r="G885" s="183"/>
      <c r="H885" s="296">
        <v>4039907</v>
      </c>
      <c r="I885" s="183"/>
      <c r="J885" s="183"/>
      <c r="K885" s="183" t="s">
        <v>15002</v>
      </c>
      <c r="L885" s="212" t="s">
        <v>67</v>
      </c>
    </row>
    <row r="886" spans="2:12">
      <c r="B886" s="271" t="s">
        <v>15273</v>
      </c>
      <c r="C886" s="183" t="s">
        <v>15274</v>
      </c>
      <c r="D886" s="183"/>
      <c r="E886" s="183"/>
      <c r="F886" s="183"/>
      <c r="G886" s="183"/>
      <c r="H886" s="296">
        <v>3020022</v>
      </c>
      <c r="I886" s="183"/>
      <c r="J886" s="183"/>
      <c r="K886" s="183" t="s">
        <v>15002</v>
      </c>
      <c r="L886" s="212" t="s">
        <v>67</v>
      </c>
    </row>
    <row r="887" spans="2:12">
      <c r="B887" s="271" t="s">
        <v>16344</v>
      </c>
      <c r="C887" s="183" t="s">
        <v>16345</v>
      </c>
      <c r="D887" s="183"/>
      <c r="E887" s="183"/>
      <c r="F887" s="183"/>
      <c r="G887" s="183"/>
      <c r="H887" s="296">
        <v>51464727</v>
      </c>
      <c r="I887" s="183"/>
      <c r="J887" s="183"/>
      <c r="K887" s="183" t="s">
        <v>15002</v>
      </c>
      <c r="L887" s="212" t="s">
        <v>67</v>
      </c>
    </row>
    <row r="888" spans="2:12" ht="28.5">
      <c r="B888" s="271" t="s">
        <v>15998</v>
      </c>
      <c r="C888" s="183" t="s">
        <v>16346</v>
      </c>
      <c r="D888" s="183"/>
      <c r="E888" s="183"/>
      <c r="F888" s="183"/>
      <c r="G888" s="183"/>
      <c r="H888" s="296">
        <v>402592898</v>
      </c>
      <c r="I888" s="183"/>
      <c r="J888" s="183"/>
      <c r="K888" s="183" t="s">
        <v>15002</v>
      </c>
      <c r="L888" s="212" t="s">
        <v>67</v>
      </c>
    </row>
    <row r="889" spans="2:12" ht="28.5">
      <c r="B889" s="271" t="s">
        <v>15275</v>
      </c>
      <c r="C889" s="183" t="s">
        <v>15124</v>
      </c>
      <c r="D889" s="183"/>
      <c r="E889" s="183"/>
      <c r="F889" s="183"/>
      <c r="G889" s="183"/>
      <c r="H889" s="296">
        <v>81685500</v>
      </c>
      <c r="I889" s="183"/>
      <c r="J889" s="183"/>
      <c r="K889" s="183" t="s">
        <v>15002</v>
      </c>
      <c r="L889" s="212" t="s">
        <v>67</v>
      </c>
    </row>
    <row r="890" spans="2:12" ht="28.5">
      <c r="B890" s="271" t="s">
        <v>16347</v>
      </c>
      <c r="C890" s="183" t="s">
        <v>16348</v>
      </c>
      <c r="D890" s="183"/>
      <c r="E890" s="183"/>
      <c r="F890" s="183"/>
      <c r="G890" s="183"/>
      <c r="H890" s="296">
        <v>474646832</v>
      </c>
      <c r="I890" s="183"/>
      <c r="J890" s="183"/>
      <c r="K890" s="183" t="s">
        <v>15002</v>
      </c>
      <c r="L890" s="212" t="s">
        <v>67</v>
      </c>
    </row>
    <row r="891" spans="2:12">
      <c r="B891" s="271" t="s">
        <v>16349</v>
      </c>
      <c r="C891" s="183" t="s">
        <v>16350</v>
      </c>
      <c r="D891" s="183"/>
      <c r="E891" s="183"/>
      <c r="F891" s="183"/>
      <c r="G891" s="183"/>
      <c r="H891" s="296">
        <v>26715200</v>
      </c>
      <c r="I891" s="183"/>
      <c r="J891" s="183"/>
      <c r="K891" s="183" t="s">
        <v>15002</v>
      </c>
      <c r="L891" s="212" t="s">
        <v>67</v>
      </c>
    </row>
    <row r="892" spans="2:12" ht="28.5">
      <c r="B892" s="271" t="s">
        <v>16351</v>
      </c>
      <c r="C892" s="183" t="s">
        <v>16352</v>
      </c>
      <c r="D892" s="183"/>
      <c r="E892" s="183"/>
      <c r="F892" s="183"/>
      <c r="G892" s="183"/>
      <c r="H892" s="296">
        <v>18734000</v>
      </c>
      <c r="I892" s="183"/>
      <c r="J892" s="183"/>
      <c r="K892" s="183" t="s">
        <v>15002</v>
      </c>
      <c r="L892" s="212" t="s">
        <v>67</v>
      </c>
    </row>
    <row r="893" spans="2:12" ht="28.5">
      <c r="B893" s="271" t="s">
        <v>15276</v>
      </c>
      <c r="C893" s="183" t="s">
        <v>15277</v>
      </c>
      <c r="D893" s="183"/>
      <c r="E893" s="183"/>
      <c r="F893" s="183"/>
      <c r="G893" s="183"/>
      <c r="H893" s="296">
        <v>91546337</v>
      </c>
      <c r="I893" s="183"/>
      <c r="J893" s="183"/>
      <c r="K893" s="183" t="s">
        <v>15002</v>
      </c>
      <c r="L893" s="212" t="s">
        <v>67</v>
      </c>
    </row>
    <row r="894" spans="2:12" ht="28.5">
      <c r="B894" s="271" t="s">
        <v>16353</v>
      </c>
      <c r="C894" s="183" t="s">
        <v>16354</v>
      </c>
      <c r="D894" s="183"/>
      <c r="E894" s="183"/>
      <c r="F894" s="183"/>
      <c r="G894" s="183"/>
      <c r="H894" s="296">
        <v>34160000</v>
      </c>
      <c r="I894" s="183"/>
      <c r="J894" s="183"/>
      <c r="K894" s="183" t="s">
        <v>15002</v>
      </c>
      <c r="L894" s="212" t="s">
        <v>67</v>
      </c>
    </row>
    <row r="895" spans="2:12" ht="28.5">
      <c r="B895" s="271" t="s">
        <v>16355</v>
      </c>
      <c r="C895" s="183" t="s">
        <v>16356</v>
      </c>
      <c r="D895" s="183"/>
      <c r="E895" s="183"/>
      <c r="F895" s="183"/>
      <c r="G895" s="183"/>
      <c r="H895" s="296">
        <v>1327500</v>
      </c>
      <c r="I895" s="183"/>
      <c r="J895" s="183"/>
      <c r="K895" s="183" t="s">
        <v>15002</v>
      </c>
      <c r="L895" s="212" t="s">
        <v>67</v>
      </c>
    </row>
    <row r="896" spans="2:12" ht="28.5">
      <c r="B896" s="271" t="s">
        <v>16357</v>
      </c>
      <c r="C896" s="183" t="s">
        <v>16358</v>
      </c>
      <c r="D896" s="183"/>
      <c r="E896" s="183"/>
      <c r="F896" s="183"/>
      <c r="G896" s="183"/>
      <c r="H896" s="296">
        <v>826000</v>
      </c>
      <c r="I896" s="183"/>
      <c r="J896" s="183"/>
      <c r="K896" s="183" t="s">
        <v>15002</v>
      </c>
      <c r="L896" s="212" t="s">
        <v>67</v>
      </c>
    </row>
    <row r="897" spans="2:12" ht="28.5">
      <c r="B897" s="271" t="s">
        <v>502</v>
      </c>
      <c r="C897" s="183" t="s">
        <v>15278</v>
      </c>
      <c r="D897" s="183"/>
      <c r="E897" s="183"/>
      <c r="F897" s="183"/>
      <c r="G897" s="183"/>
      <c r="H897" s="296">
        <v>117000</v>
      </c>
      <c r="I897" s="183"/>
      <c r="J897" s="183"/>
      <c r="K897" s="183" t="s">
        <v>15002</v>
      </c>
      <c r="L897" s="212" t="s">
        <v>67</v>
      </c>
    </row>
    <row r="898" spans="2:12">
      <c r="B898" s="271" t="s">
        <v>16359</v>
      </c>
      <c r="C898" s="183" t="s">
        <v>16360</v>
      </c>
      <c r="D898" s="183"/>
      <c r="E898" s="183"/>
      <c r="F898" s="183"/>
      <c r="G898" s="183"/>
      <c r="H898" s="296">
        <v>3481000</v>
      </c>
      <c r="I898" s="183"/>
      <c r="J898" s="183"/>
      <c r="K898" s="183" t="s">
        <v>15002</v>
      </c>
      <c r="L898" s="212" t="s">
        <v>67</v>
      </c>
    </row>
    <row r="899" spans="2:12" ht="28.5">
      <c r="B899" s="271" t="s">
        <v>16361</v>
      </c>
      <c r="C899" s="183" t="s">
        <v>16362</v>
      </c>
      <c r="D899" s="183"/>
      <c r="E899" s="183"/>
      <c r="F899" s="183"/>
      <c r="G899" s="183"/>
      <c r="H899" s="296">
        <v>59590000</v>
      </c>
      <c r="I899" s="183"/>
      <c r="J899" s="183"/>
      <c r="K899" s="183" t="s">
        <v>15002</v>
      </c>
      <c r="L899" s="212" t="s">
        <v>67</v>
      </c>
    </row>
    <row r="900" spans="2:12">
      <c r="B900" s="271" t="s">
        <v>16363</v>
      </c>
      <c r="C900" s="183" t="s">
        <v>16364</v>
      </c>
      <c r="D900" s="183"/>
      <c r="E900" s="183"/>
      <c r="F900" s="183"/>
      <c r="G900" s="183"/>
      <c r="H900" s="296">
        <v>117416279</v>
      </c>
      <c r="I900" s="183"/>
      <c r="J900" s="183"/>
      <c r="K900" s="183" t="s">
        <v>15002</v>
      </c>
      <c r="L900" s="212" t="s">
        <v>67</v>
      </c>
    </row>
    <row r="901" spans="2:12" ht="42.75">
      <c r="B901" s="271" t="s">
        <v>658</v>
      </c>
      <c r="C901" s="183" t="s">
        <v>659</v>
      </c>
      <c r="D901" s="183"/>
      <c r="E901" s="183"/>
      <c r="F901" s="183"/>
      <c r="G901" s="183"/>
      <c r="H901" s="296">
        <v>119728222</v>
      </c>
      <c r="I901" s="183"/>
      <c r="J901" s="183"/>
      <c r="K901" s="183" t="s">
        <v>15002</v>
      </c>
      <c r="L901" s="212" t="s">
        <v>67</v>
      </c>
    </row>
    <row r="902" spans="2:12">
      <c r="B902" s="271" t="s">
        <v>16365</v>
      </c>
      <c r="C902" s="183" t="s">
        <v>16366</v>
      </c>
      <c r="D902" s="183"/>
      <c r="E902" s="183"/>
      <c r="F902" s="183"/>
      <c r="G902" s="183"/>
      <c r="H902" s="296">
        <v>1498600</v>
      </c>
      <c r="I902" s="183"/>
      <c r="J902" s="183"/>
      <c r="K902" s="183" t="s">
        <v>15002</v>
      </c>
      <c r="L902" s="212" t="s">
        <v>67</v>
      </c>
    </row>
    <row r="903" spans="2:12" ht="28.5">
      <c r="B903" s="271" t="s">
        <v>16367</v>
      </c>
      <c r="C903" s="183" t="s">
        <v>16368</v>
      </c>
      <c r="D903" s="183"/>
      <c r="E903" s="183"/>
      <c r="F903" s="183"/>
      <c r="G903" s="183"/>
      <c r="H903" s="296">
        <v>27600000</v>
      </c>
      <c r="I903" s="183"/>
      <c r="J903" s="183"/>
      <c r="K903" s="183" t="s">
        <v>15002</v>
      </c>
      <c r="L903" s="212" t="s">
        <v>67</v>
      </c>
    </row>
    <row r="904" spans="2:12" ht="28.5">
      <c r="B904" s="271" t="s">
        <v>16030</v>
      </c>
      <c r="C904" s="183" t="s">
        <v>16369</v>
      </c>
      <c r="D904" s="183"/>
      <c r="E904" s="183"/>
      <c r="F904" s="183"/>
      <c r="G904" s="183"/>
      <c r="H904" s="296">
        <v>1493880</v>
      </c>
      <c r="I904" s="183"/>
      <c r="J904" s="183"/>
      <c r="K904" s="183" t="s">
        <v>15002</v>
      </c>
      <c r="L904" s="212" t="s">
        <v>67</v>
      </c>
    </row>
    <row r="905" spans="2:12">
      <c r="B905" s="271" t="s">
        <v>16370</v>
      </c>
      <c r="C905" s="183" t="s">
        <v>15675</v>
      </c>
      <c r="D905" s="183"/>
      <c r="E905" s="183"/>
      <c r="F905" s="183"/>
      <c r="G905" s="183"/>
      <c r="H905" s="296">
        <v>9086000</v>
      </c>
      <c r="I905" s="183"/>
      <c r="J905" s="183"/>
      <c r="K905" s="183" t="s">
        <v>15002</v>
      </c>
      <c r="L905" s="212" t="s">
        <v>67</v>
      </c>
    </row>
    <row r="906" spans="2:12" ht="28.5">
      <c r="B906" s="271" t="s">
        <v>15282</v>
      </c>
      <c r="C906" s="183" t="s">
        <v>15283</v>
      </c>
      <c r="D906" s="183"/>
      <c r="E906" s="183"/>
      <c r="F906" s="183"/>
      <c r="G906" s="183"/>
      <c r="H906" s="296">
        <v>31293364</v>
      </c>
      <c r="I906" s="183"/>
      <c r="J906" s="183"/>
      <c r="K906" s="183" t="s">
        <v>15002</v>
      </c>
      <c r="L906" s="212" t="s">
        <v>67</v>
      </c>
    </row>
    <row r="907" spans="2:12" ht="28.5">
      <c r="B907" s="271" t="s">
        <v>16371</v>
      </c>
      <c r="C907" s="183" t="s">
        <v>16372</v>
      </c>
      <c r="D907" s="183"/>
      <c r="E907" s="183"/>
      <c r="F907" s="183"/>
      <c r="G907" s="183"/>
      <c r="H907" s="296">
        <v>1356074</v>
      </c>
      <c r="I907" s="183"/>
      <c r="J907" s="183"/>
      <c r="K907" s="183" t="s">
        <v>15002</v>
      </c>
      <c r="L907" s="212" t="s">
        <v>67</v>
      </c>
    </row>
    <row r="908" spans="2:12">
      <c r="B908" s="271" t="s">
        <v>16373</v>
      </c>
      <c r="C908" s="183" t="s">
        <v>16374</v>
      </c>
      <c r="D908" s="183"/>
      <c r="E908" s="183"/>
      <c r="F908" s="183"/>
      <c r="G908" s="183"/>
      <c r="H908" s="296">
        <v>56015121</v>
      </c>
      <c r="I908" s="183"/>
      <c r="J908" s="183"/>
      <c r="K908" s="183" t="s">
        <v>15002</v>
      </c>
      <c r="L908" s="212" t="s">
        <v>67</v>
      </c>
    </row>
    <row r="909" spans="2:12" ht="28.5">
      <c r="B909" s="271" t="s">
        <v>565</v>
      </c>
      <c r="C909" s="183" t="s">
        <v>16375</v>
      </c>
      <c r="D909" s="183"/>
      <c r="E909" s="183"/>
      <c r="F909" s="183"/>
      <c r="G909" s="183"/>
      <c r="H909" s="296">
        <v>2258873734</v>
      </c>
      <c r="I909" s="183"/>
      <c r="J909" s="183"/>
      <c r="K909" s="183" t="s">
        <v>15002</v>
      </c>
      <c r="L909" s="212" t="s">
        <v>67</v>
      </c>
    </row>
    <row r="910" spans="2:12" ht="42.75">
      <c r="B910" s="271" t="s">
        <v>16376</v>
      </c>
      <c r="C910" s="183" t="s">
        <v>16377</v>
      </c>
      <c r="D910" s="183"/>
      <c r="E910" s="183"/>
      <c r="F910" s="183"/>
      <c r="G910" s="183"/>
      <c r="H910" s="296">
        <v>794021</v>
      </c>
      <c r="I910" s="183"/>
      <c r="J910" s="183"/>
      <c r="K910" s="183" t="s">
        <v>15002</v>
      </c>
      <c r="L910" s="212" t="s">
        <v>67</v>
      </c>
    </row>
    <row r="911" spans="2:12" ht="28.5">
      <c r="B911" s="271" t="s">
        <v>15826</v>
      </c>
      <c r="C911" s="183" t="s">
        <v>15827</v>
      </c>
      <c r="D911" s="183"/>
      <c r="E911" s="183"/>
      <c r="F911" s="183"/>
      <c r="G911" s="183"/>
      <c r="H911" s="296">
        <v>3835000</v>
      </c>
      <c r="I911" s="183"/>
      <c r="J911" s="183"/>
      <c r="K911" s="183" t="s">
        <v>15002</v>
      </c>
      <c r="L911" s="212" t="s">
        <v>67</v>
      </c>
    </row>
    <row r="912" spans="2:12">
      <c r="B912" s="289" t="s">
        <v>16378</v>
      </c>
      <c r="C912" s="183" t="s">
        <v>16379</v>
      </c>
      <c r="D912" s="183"/>
      <c r="E912" s="183"/>
      <c r="F912" s="183"/>
      <c r="G912" s="183"/>
      <c r="H912" s="296">
        <v>1062000</v>
      </c>
      <c r="I912" s="183"/>
      <c r="J912" s="183"/>
      <c r="K912" s="183" t="s">
        <v>15002</v>
      </c>
      <c r="L912" s="212" t="s">
        <v>67</v>
      </c>
    </row>
    <row r="913" spans="2:12" ht="28.5">
      <c r="B913" s="271" t="s">
        <v>531</v>
      </c>
      <c r="C913" s="183" t="s">
        <v>15284</v>
      </c>
      <c r="D913" s="183"/>
      <c r="E913" s="183"/>
      <c r="F913" s="183"/>
      <c r="G913" s="183"/>
      <c r="H913" s="296">
        <v>1063984038</v>
      </c>
      <c r="I913" s="183"/>
      <c r="J913" s="183"/>
      <c r="K913" s="183" t="s">
        <v>15002</v>
      </c>
      <c r="L913" s="212" t="s">
        <v>67</v>
      </c>
    </row>
    <row r="914" spans="2:12">
      <c r="B914" s="271" t="s">
        <v>15285</v>
      </c>
      <c r="C914" s="183" t="s">
        <v>15286</v>
      </c>
      <c r="D914" s="183"/>
      <c r="E914" s="183"/>
      <c r="F914" s="183"/>
      <c r="G914" s="183"/>
      <c r="H914" s="296">
        <v>17700000</v>
      </c>
      <c r="I914" s="183"/>
      <c r="J914" s="183"/>
      <c r="K914" s="183" t="s">
        <v>15002</v>
      </c>
      <c r="L914" s="212" t="s">
        <v>67</v>
      </c>
    </row>
    <row r="915" spans="2:12" ht="28.5">
      <c r="B915" s="271" t="s">
        <v>15288</v>
      </c>
      <c r="C915" s="183" t="s">
        <v>15289</v>
      </c>
      <c r="D915" s="183"/>
      <c r="E915" s="183"/>
      <c r="F915" s="183"/>
      <c r="G915" s="183"/>
      <c r="H915" s="296">
        <v>427479112</v>
      </c>
      <c r="I915" s="183"/>
      <c r="J915" s="183"/>
      <c r="K915" s="183" t="s">
        <v>15002</v>
      </c>
      <c r="L915" s="212" t="s">
        <v>67</v>
      </c>
    </row>
    <row r="916" spans="2:12">
      <c r="B916" s="271" t="s">
        <v>16380</v>
      </c>
      <c r="C916" s="183" t="s">
        <v>16381</v>
      </c>
      <c r="D916" s="183"/>
      <c r="E916" s="183"/>
      <c r="F916" s="183"/>
      <c r="G916" s="183"/>
      <c r="H916" s="296">
        <v>117296720</v>
      </c>
      <c r="I916" s="183"/>
      <c r="J916" s="183"/>
      <c r="K916" s="183" t="s">
        <v>15002</v>
      </c>
      <c r="L916" s="212" t="s">
        <v>67</v>
      </c>
    </row>
    <row r="917" spans="2:12">
      <c r="B917" s="271" t="s">
        <v>15290</v>
      </c>
      <c r="C917" s="183" t="s">
        <v>15291</v>
      </c>
      <c r="D917" s="183"/>
      <c r="E917" s="183"/>
      <c r="F917" s="183"/>
      <c r="G917" s="183"/>
      <c r="H917" s="296">
        <v>10616200</v>
      </c>
      <c r="I917" s="183"/>
      <c r="J917" s="183"/>
      <c r="K917" s="183" t="s">
        <v>15002</v>
      </c>
      <c r="L917" s="212" t="s">
        <v>67</v>
      </c>
    </row>
    <row r="918" spans="2:12" ht="28.5">
      <c r="B918" s="271" t="s">
        <v>623</v>
      </c>
      <c r="C918" s="183" t="s">
        <v>16382</v>
      </c>
      <c r="D918" s="183"/>
      <c r="E918" s="183"/>
      <c r="F918" s="183"/>
      <c r="G918" s="183"/>
      <c r="H918" s="296">
        <v>4616344148</v>
      </c>
      <c r="I918" s="183"/>
      <c r="J918" s="183"/>
      <c r="K918" s="183" t="s">
        <v>15002</v>
      </c>
      <c r="L918" s="212" t="s">
        <v>67</v>
      </c>
    </row>
    <row r="919" spans="2:12" ht="42.75">
      <c r="B919" s="271" t="s">
        <v>16383</v>
      </c>
      <c r="C919" s="183" t="s">
        <v>16384</v>
      </c>
      <c r="D919" s="183"/>
      <c r="E919" s="183"/>
      <c r="F919" s="183"/>
      <c r="G919" s="183"/>
      <c r="H919" s="296">
        <v>6814500</v>
      </c>
      <c r="I919" s="183"/>
      <c r="J919" s="183"/>
      <c r="K919" s="183" t="s">
        <v>15002</v>
      </c>
      <c r="L919" s="212" t="s">
        <v>67</v>
      </c>
    </row>
    <row r="920" spans="2:12" ht="28.5">
      <c r="B920" s="271" t="s">
        <v>545</v>
      </c>
      <c r="C920" s="183" t="s">
        <v>16385</v>
      </c>
      <c r="D920" s="183"/>
      <c r="E920" s="183"/>
      <c r="F920" s="183"/>
      <c r="G920" s="183"/>
      <c r="H920" s="296">
        <v>1268296985</v>
      </c>
      <c r="I920" s="183"/>
      <c r="J920" s="183"/>
      <c r="K920" s="183" t="s">
        <v>15002</v>
      </c>
      <c r="L920" s="212" t="s">
        <v>67</v>
      </c>
    </row>
    <row r="921" spans="2:12">
      <c r="B921" s="271" t="s">
        <v>16386</v>
      </c>
      <c r="C921" s="183" t="s">
        <v>16387</v>
      </c>
      <c r="D921" s="183"/>
      <c r="E921" s="183"/>
      <c r="F921" s="183"/>
      <c r="G921" s="183"/>
      <c r="H921" s="296">
        <v>57189300</v>
      </c>
      <c r="I921" s="183"/>
      <c r="J921" s="183"/>
      <c r="K921" s="183" t="s">
        <v>15002</v>
      </c>
      <c r="L921" s="212" t="s">
        <v>67</v>
      </c>
    </row>
    <row r="922" spans="2:12" ht="28.5">
      <c r="B922" s="271" t="s">
        <v>16388</v>
      </c>
      <c r="C922" s="183" t="s">
        <v>16389</v>
      </c>
      <c r="D922" s="183"/>
      <c r="E922" s="183"/>
      <c r="F922" s="183"/>
      <c r="G922" s="183"/>
      <c r="H922" s="296">
        <v>15802489</v>
      </c>
      <c r="I922" s="183"/>
      <c r="J922" s="183"/>
      <c r="K922" s="183" t="s">
        <v>15002</v>
      </c>
      <c r="L922" s="212" t="s">
        <v>67</v>
      </c>
    </row>
    <row r="923" spans="2:12" ht="28.5">
      <c r="B923" s="271" t="s">
        <v>16390</v>
      </c>
      <c r="C923" s="183" t="s">
        <v>16391</v>
      </c>
      <c r="D923" s="183"/>
      <c r="E923" s="183"/>
      <c r="F923" s="183"/>
      <c r="G923" s="183"/>
      <c r="H923" s="296">
        <v>4248000</v>
      </c>
      <c r="I923" s="183"/>
      <c r="J923" s="183"/>
      <c r="K923" s="183" t="s">
        <v>15002</v>
      </c>
      <c r="L923" s="212" t="s">
        <v>67</v>
      </c>
    </row>
    <row r="924" spans="2:12" ht="28.5">
      <c r="B924" s="271" t="s">
        <v>664</v>
      </c>
      <c r="C924" s="183" t="s">
        <v>16392</v>
      </c>
      <c r="D924" s="183"/>
      <c r="E924" s="183"/>
      <c r="F924" s="183"/>
      <c r="G924" s="183"/>
      <c r="H924" s="296">
        <v>355022021</v>
      </c>
      <c r="I924" s="183"/>
      <c r="J924" s="183"/>
      <c r="K924" s="183" t="s">
        <v>15002</v>
      </c>
      <c r="L924" s="212" t="s">
        <v>67</v>
      </c>
    </row>
    <row r="925" spans="2:12" ht="42.75">
      <c r="B925" s="271" t="s">
        <v>15292</v>
      </c>
      <c r="C925" s="183" t="s">
        <v>15293</v>
      </c>
      <c r="D925" s="183"/>
      <c r="E925" s="183"/>
      <c r="F925" s="183"/>
      <c r="G925" s="183"/>
      <c r="H925" s="296">
        <v>5324000</v>
      </c>
      <c r="I925" s="183"/>
      <c r="J925" s="183"/>
      <c r="K925" s="183" t="s">
        <v>15002</v>
      </c>
      <c r="L925" s="212" t="s">
        <v>67</v>
      </c>
    </row>
    <row r="926" spans="2:12" ht="28.5">
      <c r="B926" s="271" t="s">
        <v>16393</v>
      </c>
      <c r="C926" s="183" t="s">
        <v>16394</v>
      </c>
      <c r="D926" s="183"/>
      <c r="E926" s="183"/>
      <c r="F926" s="183"/>
      <c r="G926" s="183"/>
      <c r="H926" s="296">
        <v>17400000</v>
      </c>
      <c r="I926" s="183"/>
      <c r="J926" s="183"/>
      <c r="K926" s="183" t="s">
        <v>15002</v>
      </c>
      <c r="L926" s="212" t="s">
        <v>67</v>
      </c>
    </row>
    <row r="927" spans="2:12">
      <c r="B927" s="271" t="s">
        <v>15294</v>
      </c>
      <c r="C927" s="183" t="s">
        <v>15295</v>
      </c>
      <c r="D927" s="183"/>
      <c r="E927" s="183"/>
      <c r="F927" s="183"/>
      <c r="G927" s="183"/>
      <c r="H927" s="296">
        <v>26509408</v>
      </c>
      <c r="I927" s="183"/>
      <c r="J927" s="183"/>
      <c r="K927" s="183" t="s">
        <v>15002</v>
      </c>
      <c r="L927" s="212" t="s">
        <v>67</v>
      </c>
    </row>
    <row r="928" spans="2:12">
      <c r="B928" s="271" t="s">
        <v>16395</v>
      </c>
      <c r="C928" s="183" t="s">
        <v>16396</v>
      </c>
      <c r="D928" s="183"/>
      <c r="E928" s="183"/>
      <c r="F928" s="183"/>
      <c r="G928" s="183"/>
      <c r="H928" s="296">
        <v>590000</v>
      </c>
      <c r="I928" s="183"/>
      <c r="J928" s="183"/>
      <c r="K928" s="183" t="s">
        <v>15002</v>
      </c>
      <c r="L928" s="212" t="s">
        <v>67</v>
      </c>
    </row>
    <row r="929" spans="2:12">
      <c r="B929" s="271" t="s">
        <v>16397</v>
      </c>
      <c r="C929" s="183" t="s">
        <v>16398</v>
      </c>
      <c r="D929" s="183"/>
      <c r="E929" s="183"/>
      <c r="F929" s="183"/>
      <c r="G929" s="183"/>
      <c r="H929" s="296">
        <v>17375500</v>
      </c>
      <c r="I929" s="183"/>
      <c r="J929" s="183"/>
      <c r="K929" s="183" t="s">
        <v>15002</v>
      </c>
      <c r="L929" s="212" t="s">
        <v>67</v>
      </c>
    </row>
    <row r="930" spans="2:12" ht="28.5">
      <c r="B930" s="271" t="s">
        <v>15298</v>
      </c>
      <c r="C930" s="183" t="s">
        <v>15299</v>
      </c>
      <c r="D930" s="183"/>
      <c r="E930" s="183"/>
      <c r="F930" s="183"/>
      <c r="G930" s="183"/>
      <c r="H930" s="296">
        <v>8640000</v>
      </c>
      <c r="I930" s="183"/>
      <c r="J930" s="183"/>
      <c r="K930" s="183" t="s">
        <v>15002</v>
      </c>
      <c r="L930" s="212" t="s">
        <v>67</v>
      </c>
    </row>
    <row r="931" spans="2:12" ht="28.5">
      <c r="B931" s="271" t="s">
        <v>15303</v>
      </c>
      <c r="C931" s="183" t="s">
        <v>15304</v>
      </c>
      <c r="D931" s="183"/>
      <c r="E931" s="183"/>
      <c r="F931" s="183"/>
      <c r="G931" s="183"/>
      <c r="H931" s="296">
        <v>8736250</v>
      </c>
      <c r="I931" s="183"/>
      <c r="J931" s="183"/>
      <c r="K931" s="183" t="s">
        <v>15002</v>
      </c>
      <c r="L931" s="212" t="s">
        <v>67</v>
      </c>
    </row>
    <row r="932" spans="2:12" ht="28.5">
      <c r="B932" s="271" t="s">
        <v>16399</v>
      </c>
      <c r="C932" s="183" t="s">
        <v>16400</v>
      </c>
      <c r="D932" s="183"/>
      <c r="E932" s="183"/>
      <c r="F932" s="183"/>
      <c r="G932" s="183"/>
      <c r="H932" s="296">
        <v>18464984</v>
      </c>
      <c r="I932" s="183"/>
      <c r="J932" s="183"/>
      <c r="K932" s="183" t="s">
        <v>15002</v>
      </c>
      <c r="L932" s="212" t="s">
        <v>67</v>
      </c>
    </row>
    <row r="933" spans="2:12" ht="28.5">
      <c r="B933" s="271" t="s">
        <v>15305</v>
      </c>
      <c r="C933" s="183" t="s">
        <v>16401</v>
      </c>
      <c r="D933" s="183"/>
      <c r="E933" s="183"/>
      <c r="F933" s="183"/>
      <c r="G933" s="183"/>
      <c r="H933" s="296">
        <v>19631796</v>
      </c>
      <c r="I933" s="183"/>
      <c r="J933" s="183"/>
      <c r="K933" s="183" t="s">
        <v>15002</v>
      </c>
      <c r="L933" s="212" t="s">
        <v>67</v>
      </c>
    </row>
    <row r="934" spans="2:12" ht="28.5">
      <c r="B934" s="271" t="s">
        <v>15305</v>
      </c>
      <c r="C934" s="183" t="s">
        <v>15306</v>
      </c>
      <c r="D934" s="183"/>
      <c r="E934" s="183"/>
      <c r="F934" s="183"/>
      <c r="G934" s="183"/>
      <c r="H934" s="296">
        <v>31909560</v>
      </c>
      <c r="I934" s="183"/>
      <c r="J934" s="183"/>
      <c r="K934" s="183" t="s">
        <v>15002</v>
      </c>
      <c r="L934" s="212" t="s">
        <v>67</v>
      </c>
    </row>
    <row r="935" spans="2:12" ht="28.5">
      <c r="B935" s="271" t="s">
        <v>227</v>
      </c>
      <c r="C935" s="183" t="s">
        <v>16402</v>
      </c>
      <c r="D935" s="183"/>
      <c r="E935" s="183"/>
      <c r="F935" s="183"/>
      <c r="G935" s="183"/>
      <c r="H935" s="296">
        <v>988896544</v>
      </c>
      <c r="I935" s="183"/>
      <c r="J935" s="183"/>
      <c r="K935" s="183" t="s">
        <v>15002</v>
      </c>
      <c r="L935" s="212" t="s">
        <v>67</v>
      </c>
    </row>
    <row r="936" spans="2:12">
      <c r="B936" s="271" t="s">
        <v>16403</v>
      </c>
      <c r="C936" s="183" t="s">
        <v>16404</v>
      </c>
      <c r="D936" s="183"/>
      <c r="E936" s="183"/>
      <c r="F936" s="183"/>
      <c r="G936" s="183"/>
      <c r="H936" s="296">
        <v>167243710</v>
      </c>
      <c r="I936" s="183"/>
      <c r="J936" s="183"/>
      <c r="K936" s="183" t="s">
        <v>15002</v>
      </c>
      <c r="L936" s="212" t="s">
        <v>67</v>
      </c>
    </row>
    <row r="937" spans="2:12">
      <c r="B937" s="271" t="s">
        <v>16405</v>
      </c>
      <c r="C937" s="183" t="s">
        <v>16406</v>
      </c>
      <c r="D937" s="183"/>
      <c r="E937" s="183"/>
      <c r="F937" s="183"/>
      <c r="G937" s="183"/>
      <c r="H937" s="296">
        <v>11122425</v>
      </c>
      <c r="I937" s="183"/>
      <c r="J937" s="183"/>
      <c r="K937" s="183" t="s">
        <v>15002</v>
      </c>
      <c r="L937" s="212" t="s">
        <v>67</v>
      </c>
    </row>
    <row r="938" spans="2:12">
      <c r="B938" s="271" t="s">
        <v>15308</v>
      </c>
      <c r="C938" s="183" t="s">
        <v>15309</v>
      </c>
      <c r="D938" s="183"/>
      <c r="E938" s="183"/>
      <c r="F938" s="183"/>
      <c r="G938" s="183"/>
      <c r="H938" s="296">
        <v>1961750</v>
      </c>
      <c r="I938" s="183"/>
      <c r="J938" s="183"/>
      <c r="K938" s="183" t="s">
        <v>15002</v>
      </c>
      <c r="L938" s="212" t="s">
        <v>67</v>
      </c>
    </row>
    <row r="939" spans="2:12" ht="28.5">
      <c r="B939" s="271" t="s">
        <v>16407</v>
      </c>
      <c r="C939" s="183" t="s">
        <v>16408</v>
      </c>
      <c r="D939" s="183"/>
      <c r="E939" s="183"/>
      <c r="F939" s="183"/>
      <c r="G939" s="183"/>
      <c r="H939" s="296">
        <v>359027536</v>
      </c>
      <c r="I939" s="183"/>
      <c r="J939" s="183"/>
      <c r="K939" s="183" t="s">
        <v>15002</v>
      </c>
      <c r="L939" s="212" t="s">
        <v>67</v>
      </c>
    </row>
    <row r="940" spans="2:12" ht="28.5">
      <c r="B940" s="271" t="s">
        <v>16409</v>
      </c>
      <c r="C940" s="183" t="s">
        <v>16410</v>
      </c>
      <c r="D940" s="183"/>
      <c r="E940" s="183"/>
      <c r="F940" s="183"/>
      <c r="G940" s="183"/>
      <c r="H940" s="296">
        <v>88064714</v>
      </c>
      <c r="I940" s="183"/>
      <c r="J940" s="183"/>
      <c r="K940" s="183" t="s">
        <v>15002</v>
      </c>
      <c r="L940" s="212" t="s">
        <v>67</v>
      </c>
    </row>
    <row r="941" spans="2:12" ht="28.5">
      <c r="B941" s="271" t="s">
        <v>16411</v>
      </c>
      <c r="C941" s="183" t="s">
        <v>16412</v>
      </c>
      <c r="D941" s="183"/>
      <c r="E941" s="183"/>
      <c r="F941" s="183"/>
      <c r="G941" s="183"/>
      <c r="H941" s="296">
        <v>132365966</v>
      </c>
      <c r="I941" s="183"/>
      <c r="J941" s="183"/>
      <c r="K941" s="183" t="s">
        <v>15002</v>
      </c>
      <c r="L941" s="212" t="s">
        <v>67</v>
      </c>
    </row>
    <row r="942" spans="2:12" ht="28.5">
      <c r="B942" s="271" t="s">
        <v>15310</v>
      </c>
      <c r="C942" s="183" t="s">
        <v>15311</v>
      </c>
      <c r="D942" s="183"/>
      <c r="E942" s="183"/>
      <c r="F942" s="183"/>
      <c r="G942" s="183"/>
      <c r="H942" s="296">
        <v>4513500</v>
      </c>
      <c r="I942" s="183"/>
      <c r="J942" s="183"/>
      <c r="K942" s="183" t="s">
        <v>15002</v>
      </c>
      <c r="L942" s="212" t="s">
        <v>67</v>
      </c>
    </row>
    <row r="943" spans="2:12" ht="28.5">
      <c r="B943" s="271" t="s">
        <v>16413</v>
      </c>
      <c r="C943" s="183" t="s">
        <v>16414</v>
      </c>
      <c r="D943" s="183"/>
      <c r="E943" s="183"/>
      <c r="F943" s="183"/>
      <c r="G943" s="183"/>
      <c r="H943" s="296">
        <v>53890600</v>
      </c>
      <c r="I943" s="183"/>
      <c r="J943" s="183"/>
      <c r="K943" s="183" t="s">
        <v>15002</v>
      </c>
      <c r="L943" s="212" t="s">
        <v>67</v>
      </c>
    </row>
    <row r="944" spans="2:12" ht="28.5">
      <c r="B944" s="271" t="s">
        <v>16415</v>
      </c>
      <c r="C944" s="183" t="s">
        <v>16416</v>
      </c>
      <c r="D944" s="183"/>
      <c r="E944" s="183"/>
      <c r="F944" s="183"/>
      <c r="G944" s="183"/>
      <c r="H944" s="296">
        <v>2301000</v>
      </c>
      <c r="I944" s="183"/>
      <c r="J944" s="183"/>
      <c r="K944" s="183" t="s">
        <v>15002</v>
      </c>
      <c r="L944" s="212" t="s">
        <v>67</v>
      </c>
    </row>
    <row r="945" spans="2:12" ht="28.5">
      <c r="B945" s="271" t="s">
        <v>16417</v>
      </c>
      <c r="C945" s="183" t="s">
        <v>16418</v>
      </c>
      <c r="D945" s="183"/>
      <c r="E945" s="183"/>
      <c r="F945" s="183"/>
      <c r="G945" s="183"/>
      <c r="H945" s="296">
        <v>181266152</v>
      </c>
      <c r="I945" s="183"/>
      <c r="J945" s="183"/>
      <c r="K945" s="183" t="s">
        <v>15002</v>
      </c>
      <c r="L945" s="212" t="s">
        <v>67</v>
      </c>
    </row>
    <row r="946" spans="2:12">
      <c r="B946" s="271" t="s">
        <v>15312</v>
      </c>
      <c r="C946" s="183" t="s">
        <v>15313</v>
      </c>
      <c r="D946" s="183"/>
      <c r="E946" s="183"/>
      <c r="F946" s="183"/>
      <c r="G946" s="183"/>
      <c r="H946" s="296">
        <v>152868541</v>
      </c>
      <c r="I946" s="183"/>
      <c r="J946" s="183"/>
      <c r="K946" s="183" t="s">
        <v>15002</v>
      </c>
      <c r="L946" s="212" t="s">
        <v>67</v>
      </c>
    </row>
    <row r="947" spans="2:12">
      <c r="B947" s="271" t="s">
        <v>16419</v>
      </c>
      <c r="C947" s="183" t="s">
        <v>16420</v>
      </c>
      <c r="D947" s="183"/>
      <c r="E947" s="183"/>
      <c r="F947" s="183"/>
      <c r="G947" s="183"/>
      <c r="H947" s="296">
        <v>26509390</v>
      </c>
      <c r="I947" s="183"/>
      <c r="J947" s="183"/>
      <c r="K947" s="183" t="s">
        <v>15002</v>
      </c>
      <c r="L947" s="212" t="s">
        <v>67</v>
      </c>
    </row>
    <row r="948" spans="2:12" ht="28.5">
      <c r="B948" s="271" t="s">
        <v>15314</v>
      </c>
      <c r="C948" s="183" t="s">
        <v>15315</v>
      </c>
      <c r="D948" s="183"/>
      <c r="E948" s="183"/>
      <c r="F948" s="183"/>
      <c r="G948" s="183"/>
      <c r="H948" s="296">
        <v>45711321</v>
      </c>
      <c r="I948" s="183"/>
      <c r="J948" s="183"/>
      <c r="K948" s="183" t="s">
        <v>15002</v>
      </c>
      <c r="L948" s="212" t="s">
        <v>67</v>
      </c>
    </row>
    <row r="949" spans="2:12" ht="28.5">
      <c r="B949" s="271" t="s">
        <v>16421</v>
      </c>
      <c r="C949" s="183" t="s">
        <v>16422</v>
      </c>
      <c r="D949" s="183"/>
      <c r="E949" s="183"/>
      <c r="F949" s="183"/>
      <c r="G949" s="183"/>
      <c r="H949" s="296">
        <v>41513441</v>
      </c>
      <c r="I949" s="183"/>
      <c r="J949" s="183"/>
      <c r="K949" s="183" t="s">
        <v>15002</v>
      </c>
      <c r="L949" s="212" t="s">
        <v>67</v>
      </c>
    </row>
    <row r="950" spans="2:12" ht="28.5">
      <c r="B950" s="271" t="s">
        <v>15316</v>
      </c>
      <c r="C950" s="183" t="s">
        <v>15317</v>
      </c>
      <c r="D950" s="183"/>
      <c r="E950" s="183"/>
      <c r="F950" s="183"/>
      <c r="G950" s="183"/>
      <c r="H950" s="296">
        <v>190740835</v>
      </c>
      <c r="I950" s="183"/>
      <c r="J950" s="183"/>
      <c r="K950" s="183" t="s">
        <v>15002</v>
      </c>
      <c r="L950" s="212" t="s">
        <v>67</v>
      </c>
    </row>
    <row r="951" spans="2:12" ht="28.5">
      <c r="B951" s="271" t="s">
        <v>16423</v>
      </c>
      <c r="C951" s="183" t="s">
        <v>15223</v>
      </c>
      <c r="D951" s="183"/>
      <c r="E951" s="183"/>
      <c r="F951" s="183"/>
      <c r="G951" s="183"/>
      <c r="H951" s="296">
        <v>186770649</v>
      </c>
      <c r="I951" s="183"/>
      <c r="J951" s="183"/>
      <c r="K951" s="183" t="s">
        <v>15002</v>
      </c>
      <c r="L951" s="212" t="s">
        <v>67</v>
      </c>
    </row>
    <row r="952" spans="2:12">
      <c r="B952" s="271" t="s">
        <v>16424</v>
      </c>
      <c r="C952" s="183" t="s">
        <v>16425</v>
      </c>
      <c r="D952" s="183"/>
      <c r="E952" s="183"/>
      <c r="F952" s="183"/>
      <c r="G952" s="183"/>
      <c r="H952" s="296">
        <v>1530000</v>
      </c>
      <c r="I952" s="183"/>
      <c r="J952" s="183"/>
      <c r="K952" s="183" t="s">
        <v>15002</v>
      </c>
      <c r="L952" s="212" t="s">
        <v>67</v>
      </c>
    </row>
    <row r="953" spans="2:12" ht="42.75">
      <c r="B953" s="271" t="s">
        <v>15319</v>
      </c>
      <c r="C953" s="183" t="s">
        <v>15320</v>
      </c>
      <c r="D953" s="183"/>
      <c r="E953" s="183"/>
      <c r="F953" s="183"/>
      <c r="G953" s="183"/>
      <c r="H953" s="296">
        <v>28839200</v>
      </c>
      <c r="I953" s="183"/>
      <c r="J953" s="183"/>
      <c r="K953" s="183" t="s">
        <v>15002</v>
      </c>
      <c r="L953" s="212" t="s">
        <v>67</v>
      </c>
    </row>
    <row r="954" spans="2:12" ht="42.75">
      <c r="B954" s="271" t="s">
        <v>16426</v>
      </c>
      <c r="C954" s="183" t="s">
        <v>15397</v>
      </c>
      <c r="D954" s="183"/>
      <c r="E954" s="183"/>
      <c r="F954" s="183"/>
      <c r="G954" s="183"/>
      <c r="H954" s="296">
        <v>896337664</v>
      </c>
      <c r="I954" s="183"/>
      <c r="J954" s="183"/>
      <c r="K954" s="183" t="s">
        <v>15002</v>
      </c>
      <c r="L954" s="212" t="s">
        <v>67</v>
      </c>
    </row>
    <row r="955" spans="2:12" ht="28.5">
      <c r="B955" s="271" t="s">
        <v>15212</v>
      </c>
      <c r="C955" s="183" t="s">
        <v>15849</v>
      </c>
      <c r="D955" s="183"/>
      <c r="E955" s="183"/>
      <c r="F955" s="183"/>
      <c r="G955" s="183"/>
      <c r="H955" s="296">
        <v>999921025</v>
      </c>
      <c r="I955" s="183"/>
      <c r="J955" s="183"/>
      <c r="K955" s="183" t="s">
        <v>15002</v>
      </c>
      <c r="L955" s="212" t="s">
        <v>67</v>
      </c>
    </row>
    <row r="956" spans="2:12" ht="28.5">
      <c r="B956" s="271" t="s">
        <v>16427</v>
      </c>
      <c r="C956" s="183" t="s">
        <v>16428</v>
      </c>
      <c r="D956" s="183"/>
      <c r="E956" s="183"/>
      <c r="F956" s="183"/>
      <c r="G956" s="183"/>
      <c r="H956" s="296">
        <v>8486400598</v>
      </c>
      <c r="I956" s="183"/>
      <c r="J956" s="183"/>
      <c r="K956" s="183" t="s">
        <v>15002</v>
      </c>
      <c r="L956" s="212" t="s">
        <v>67</v>
      </c>
    </row>
    <row r="957" spans="2:12">
      <c r="B957" s="271" t="s">
        <v>16429</v>
      </c>
      <c r="C957" s="183" t="s">
        <v>16430</v>
      </c>
      <c r="D957" s="183"/>
      <c r="E957" s="183"/>
      <c r="F957" s="183"/>
      <c r="G957" s="183"/>
      <c r="H957" s="296">
        <v>16651636277</v>
      </c>
      <c r="I957" s="183"/>
      <c r="J957" s="183"/>
      <c r="K957" s="183" t="s">
        <v>15002</v>
      </c>
      <c r="L957" s="212" t="s">
        <v>67</v>
      </c>
    </row>
    <row r="958" spans="2:12" ht="28.5">
      <c r="B958" s="271" t="s">
        <v>16431</v>
      </c>
      <c r="C958" s="183" t="s">
        <v>16432</v>
      </c>
      <c r="D958" s="183"/>
      <c r="E958" s="183"/>
      <c r="F958" s="183"/>
      <c r="G958" s="183"/>
      <c r="H958" s="296">
        <v>13125140</v>
      </c>
      <c r="I958" s="183"/>
      <c r="J958" s="183"/>
      <c r="K958" s="183" t="s">
        <v>15002</v>
      </c>
      <c r="L958" s="212" t="s">
        <v>67</v>
      </c>
    </row>
    <row r="959" spans="2:12">
      <c r="B959" s="271" t="e">
        <v>#N/A</v>
      </c>
      <c r="C959" s="183" t="s">
        <v>16433</v>
      </c>
      <c r="D959" s="183"/>
      <c r="E959" s="183"/>
      <c r="F959" s="183"/>
      <c r="G959" s="183"/>
      <c r="H959" s="296">
        <v>200000</v>
      </c>
      <c r="I959" s="183"/>
      <c r="J959" s="183"/>
      <c r="K959" s="183" t="s">
        <v>15002</v>
      </c>
      <c r="L959" s="212" t="s">
        <v>67</v>
      </c>
    </row>
    <row r="960" spans="2:12" ht="28.5">
      <c r="B960" s="271" t="e">
        <v>#N/A</v>
      </c>
      <c r="C960" s="183" t="s">
        <v>16434</v>
      </c>
      <c r="D960" s="183"/>
      <c r="E960" s="183"/>
      <c r="F960" s="183"/>
      <c r="G960" s="183"/>
      <c r="H960" s="296">
        <v>16561900</v>
      </c>
      <c r="I960" s="183"/>
      <c r="J960" s="183"/>
      <c r="K960" s="183" t="s">
        <v>15002</v>
      </c>
      <c r="L960" s="212" t="s">
        <v>67</v>
      </c>
    </row>
    <row r="961" spans="2:12" ht="28.5">
      <c r="B961" s="271" t="e">
        <v>#N/A</v>
      </c>
      <c r="C961" s="183" t="s">
        <v>16435</v>
      </c>
      <c r="D961" s="183"/>
      <c r="E961" s="183"/>
      <c r="F961" s="183"/>
      <c r="G961" s="183"/>
      <c r="H961" s="296">
        <v>13500000</v>
      </c>
      <c r="I961" s="183"/>
      <c r="J961" s="183"/>
      <c r="K961" s="183" t="s">
        <v>15002</v>
      </c>
      <c r="L961" s="212" t="s">
        <v>67</v>
      </c>
    </row>
    <row r="962" spans="2:12" ht="28.5">
      <c r="B962" s="271" t="e">
        <v>#N/A</v>
      </c>
      <c r="C962" s="183" t="s">
        <v>16436</v>
      </c>
      <c r="D962" s="183"/>
      <c r="E962" s="183"/>
      <c r="F962" s="183"/>
      <c r="G962" s="183"/>
      <c r="H962" s="296">
        <v>3424000</v>
      </c>
      <c r="I962" s="183"/>
      <c r="J962" s="183"/>
      <c r="K962" s="183" t="s">
        <v>15002</v>
      </c>
      <c r="L962" s="212" t="s">
        <v>67</v>
      </c>
    </row>
    <row r="963" spans="2:12" ht="28.5">
      <c r="B963" s="271" t="e">
        <v>#N/A</v>
      </c>
      <c r="C963" s="183" t="s">
        <v>16437</v>
      </c>
      <c r="D963" s="183"/>
      <c r="E963" s="183"/>
      <c r="F963" s="183"/>
      <c r="G963" s="183"/>
      <c r="H963" s="296">
        <v>4000000</v>
      </c>
      <c r="I963" s="183"/>
      <c r="J963" s="183"/>
      <c r="K963" s="183" t="s">
        <v>15002</v>
      </c>
      <c r="L963" s="212" t="s">
        <v>67</v>
      </c>
    </row>
    <row r="964" spans="2:12">
      <c r="B964" s="271" t="e">
        <v>#N/A</v>
      </c>
      <c r="C964" s="183" t="s">
        <v>16438</v>
      </c>
      <c r="D964" s="183"/>
      <c r="E964" s="183"/>
      <c r="F964" s="183"/>
      <c r="G964" s="183"/>
      <c r="H964" s="296">
        <v>201000</v>
      </c>
      <c r="I964" s="183"/>
      <c r="J964" s="183"/>
      <c r="K964" s="183" t="s">
        <v>15002</v>
      </c>
      <c r="L964" s="212" t="s">
        <v>67</v>
      </c>
    </row>
    <row r="965" spans="2:12" ht="28.5">
      <c r="B965" s="271" t="e">
        <v>#N/A</v>
      </c>
      <c r="C965" s="183" t="s">
        <v>16439</v>
      </c>
      <c r="D965" s="183"/>
      <c r="E965" s="183"/>
      <c r="F965" s="183"/>
      <c r="G965" s="183"/>
      <c r="H965" s="296">
        <v>6805000</v>
      </c>
      <c r="I965" s="183"/>
      <c r="J965" s="183"/>
      <c r="K965" s="183" t="s">
        <v>15002</v>
      </c>
      <c r="L965" s="212" t="s">
        <v>67</v>
      </c>
    </row>
    <row r="966" spans="2:12" ht="28.5">
      <c r="B966" s="271" t="e">
        <v>#N/A</v>
      </c>
      <c r="C966" s="183" t="s">
        <v>16440</v>
      </c>
      <c r="D966" s="183"/>
      <c r="E966" s="183"/>
      <c r="F966" s="183"/>
      <c r="G966" s="183"/>
      <c r="H966" s="296">
        <v>21880000</v>
      </c>
      <c r="I966" s="183"/>
      <c r="J966" s="183"/>
      <c r="K966" s="183" t="s">
        <v>15002</v>
      </c>
      <c r="L966" s="212" t="s">
        <v>67</v>
      </c>
    </row>
    <row r="967" spans="2:12" ht="28.5">
      <c r="B967" s="271" t="e">
        <v>#N/A</v>
      </c>
      <c r="C967" s="183" t="s">
        <v>16441</v>
      </c>
      <c r="D967" s="183"/>
      <c r="E967" s="183"/>
      <c r="F967" s="183"/>
      <c r="G967" s="183"/>
      <c r="H967" s="296">
        <v>5529000</v>
      </c>
      <c r="I967" s="183"/>
      <c r="J967" s="183"/>
      <c r="K967" s="183" t="s">
        <v>15002</v>
      </c>
      <c r="L967" s="212" t="s">
        <v>67</v>
      </c>
    </row>
    <row r="968" spans="2:12" ht="85.5">
      <c r="B968" s="271" t="s">
        <v>16442</v>
      </c>
      <c r="C968" s="183" t="s">
        <v>16177</v>
      </c>
      <c r="D968" s="183"/>
      <c r="E968" s="183" t="s">
        <v>16443</v>
      </c>
      <c r="F968" s="183" t="s">
        <v>16444</v>
      </c>
      <c r="G968" s="183"/>
      <c r="H968" s="296">
        <v>31860000</v>
      </c>
      <c r="I968" s="302">
        <v>31860000</v>
      </c>
      <c r="J968" s="141" t="s">
        <v>14920</v>
      </c>
      <c r="K968" s="183" t="s">
        <v>15002</v>
      </c>
      <c r="L968" s="212" t="s">
        <v>825</v>
      </c>
    </row>
    <row r="969" spans="2:12" ht="57">
      <c r="B969" s="271" t="s">
        <v>662</v>
      </c>
      <c r="C969" s="183" t="s">
        <v>16240</v>
      </c>
      <c r="D969" s="183" t="s">
        <v>697</v>
      </c>
      <c r="E969" s="183" t="s">
        <v>16445</v>
      </c>
      <c r="F969" s="183" t="s">
        <v>14854</v>
      </c>
      <c r="G969" s="183"/>
      <c r="H969" s="296">
        <v>2090724089</v>
      </c>
      <c r="I969" s="302">
        <v>2090724089</v>
      </c>
      <c r="J969" s="141" t="s">
        <v>14920</v>
      </c>
      <c r="K969" s="183" t="s">
        <v>15002</v>
      </c>
      <c r="L969" s="212" t="s">
        <v>825</v>
      </c>
    </row>
    <row r="970" spans="2:12" ht="71.25">
      <c r="B970" s="271" t="s">
        <v>16446</v>
      </c>
      <c r="C970" s="183" t="s">
        <v>16447</v>
      </c>
      <c r="D970" s="183"/>
      <c r="E970" s="183" t="s">
        <v>16448</v>
      </c>
      <c r="F970" s="183" t="s">
        <v>14989</v>
      </c>
      <c r="G970" s="183"/>
      <c r="H970" s="296">
        <v>53896500</v>
      </c>
      <c r="I970" s="302">
        <v>53896500</v>
      </c>
      <c r="J970" s="141" t="s">
        <v>14920</v>
      </c>
      <c r="K970" s="183" t="s">
        <v>15002</v>
      </c>
      <c r="L970" s="212" t="s">
        <v>825</v>
      </c>
    </row>
    <row r="971" spans="2:12" ht="71.25">
      <c r="B971" s="271" t="s">
        <v>16449</v>
      </c>
      <c r="C971" s="183" t="s">
        <v>16450</v>
      </c>
      <c r="D971" s="183"/>
      <c r="E971" s="183" t="s">
        <v>16451</v>
      </c>
      <c r="F971" s="183" t="s">
        <v>14925</v>
      </c>
      <c r="G971" s="183"/>
      <c r="H971" s="296">
        <v>33410756</v>
      </c>
      <c r="I971" s="302">
        <v>33410756</v>
      </c>
      <c r="J971" s="141" t="s">
        <v>14920</v>
      </c>
      <c r="K971" s="183" t="s">
        <v>15002</v>
      </c>
      <c r="L971" s="212" t="s">
        <v>825</v>
      </c>
    </row>
    <row r="972" spans="2:12" ht="85.5">
      <c r="B972" s="271" t="s">
        <v>16452</v>
      </c>
      <c r="C972" s="183" t="s">
        <v>16453</v>
      </c>
      <c r="D972" s="183"/>
      <c r="E972" s="183" t="s">
        <v>16454</v>
      </c>
      <c r="F972" s="183" t="s">
        <v>14835</v>
      </c>
      <c r="G972" s="183"/>
      <c r="H972" s="296">
        <v>118552382</v>
      </c>
      <c r="I972" s="302">
        <v>118552382</v>
      </c>
      <c r="J972" s="141" t="s">
        <v>14920</v>
      </c>
      <c r="K972" s="183" t="s">
        <v>15002</v>
      </c>
      <c r="L972" s="212" t="s">
        <v>825</v>
      </c>
    </row>
    <row r="973" spans="2:12" ht="85.5">
      <c r="B973" s="271" t="s">
        <v>469</v>
      </c>
      <c r="C973" s="183" t="s">
        <v>470</v>
      </c>
      <c r="D973" s="183" t="s">
        <v>697</v>
      </c>
      <c r="E973" s="183" t="s">
        <v>16455</v>
      </c>
      <c r="F973" s="183" t="s">
        <v>14989</v>
      </c>
      <c r="G973" s="183"/>
      <c r="H973" s="296">
        <v>128057920</v>
      </c>
      <c r="I973" s="302">
        <v>128057920</v>
      </c>
      <c r="J973" s="141" t="s">
        <v>14920</v>
      </c>
      <c r="K973" s="183" t="s">
        <v>15002</v>
      </c>
      <c r="L973" s="212" t="s">
        <v>825</v>
      </c>
    </row>
    <row r="974" spans="2:12" ht="42.75">
      <c r="B974" s="271" t="s">
        <v>16456</v>
      </c>
      <c r="C974" s="183" t="s">
        <v>16457</v>
      </c>
      <c r="D974" s="183"/>
      <c r="E974" s="183" t="s">
        <v>16458</v>
      </c>
      <c r="F974" s="183" t="s">
        <v>14925</v>
      </c>
      <c r="G974" s="183"/>
      <c r="H974" s="296">
        <v>48690250</v>
      </c>
      <c r="I974" s="302">
        <v>48690250</v>
      </c>
      <c r="J974" s="141" t="s">
        <v>14920</v>
      </c>
      <c r="K974" s="183" t="s">
        <v>15002</v>
      </c>
      <c r="L974" s="212" t="s">
        <v>825</v>
      </c>
    </row>
    <row r="975" spans="2:12" ht="71.25">
      <c r="B975" s="271" t="s">
        <v>16459</v>
      </c>
      <c r="C975" s="183" t="s">
        <v>16460</v>
      </c>
      <c r="D975" s="183"/>
      <c r="E975" s="183" t="s">
        <v>16461</v>
      </c>
      <c r="F975" s="183" t="s">
        <v>16462</v>
      </c>
      <c r="G975" s="183"/>
      <c r="H975" s="296">
        <v>62050000</v>
      </c>
      <c r="I975" s="302">
        <v>62050000</v>
      </c>
      <c r="J975" s="141" t="s">
        <v>14920</v>
      </c>
      <c r="K975" s="183" t="s">
        <v>15002</v>
      </c>
      <c r="L975" s="212" t="s">
        <v>825</v>
      </c>
    </row>
    <row r="976" spans="2:12" ht="57">
      <c r="B976" s="271" t="s">
        <v>16463</v>
      </c>
      <c r="C976" s="183" t="s">
        <v>16464</v>
      </c>
      <c r="D976" s="183"/>
      <c r="E976" s="183" t="s">
        <v>16465</v>
      </c>
      <c r="F976" s="183" t="s">
        <v>16462</v>
      </c>
      <c r="G976" s="183"/>
      <c r="H976" s="296">
        <v>405935700</v>
      </c>
      <c r="I976" s="302">
        <v>405935700</v>
      </c>
      <c r="J976" s="141" t="s">
        <v>14920</v>
      </c>
      <c r="K976" s="183" t="s">
        <v>15002</v>
      </c>
      <c r="L976" s="212" t="s">
        <v>825</v>
      </c>
    </row>
    <row r="977" spans="2:12" ht="57">
      <c r="B977" s="271" t="s">
        <v>15938</v>
      </c>
      <c r="C977" s="183" t="s">
        <v>16466</v>
      </c>
      <c r="D977" s="183"/>
      <c r="E977" s="183" t="s">
        <v>16467</v>
      </c>
      <c r="F977" s="183" t="s">
        <v>16468</v>
      </c>
      <c r="G977" s="183"/>
      <c r="H977" s="296">
        <v>332022542</v>
      </c>
      <c r="I977" s="302">
        <v>332022542</v>
      </c>
      <c r="J977" s="141" t="s">
        <v>14920</v>
      </c>
      <c r="K977" s="183" t="s">
        <v>15002</v>
      </c>
      <c r="L977" s="212" t="s">
        <v>825</v>
      </c>
    </row>
    <row r="978" spans="2:12" ht="42.75">
      <c r="B978" s="271" t="s">
        <v>16469</v>
      </c>
      <c r="C978" s="183" t="s">
        <v>16470</v>
      </c>
      <c r="D978" s="183"/>
      <c r="E978" s="183" t="s">
        <v>16471</v>
      </c>
      <c r="F978" s="183" t="s">
        <v>16462</v>
      </c>
      <c r="G978" s="183"/>
      <c r="H978" s="296">
        <v>84969750</v>
      </c>
      <c r="I978" s="302">
        <v>84969750</v>
      </c>
      <c r="J978" s="141" t="s">
        <v>14920</v>
      </c>
      <c r="K978" s="183" t="s">
        <v>15002</v>
      </c>
      <c r="L978" s="212" t="s">
        <v>825</v>
      </c>
    </row>
    <row r="979" spans="2:12" ht="71.25">
      <c r="B979" s="271" t="s">
        <v>551</v>
      </c>
      <c r="C979" s="183" t="s">
        <v>552</v>
      </c>
      <c r="D979" s="183" t="s">
        <v>697</v>
      </c>
      <c r="E979" s="183" t="s">
        <v>16472</v>
      </c>
      <c r="F979" s="183" t="s">
        <v>14835</v>
      </c>
      <c r="G979" s="183"/>
      <c r="H979" s="296">
        <v>349494052</v>
      </c>
      <c r="I979" s="302">
        <v>349494052</v>
      </c>
      <c r="J979" s="141" t="s">
        <v>14920</v>
      </c>
      <c r="K979" s="183" t="s">
        <v>15002</v>
      </c>
      <c r="L979" s="212" t="s">
        <v>825</v>
      </c>
    </row>
    <row r="980" spans="2:12" ht="57">
      <c r="B980" s="271" t="s">
        <v>16473</v>
      </c>
      <c r="C980" s="183" t="s">
        <v>1309</v>
      </c>
      <c r="D980" s="183"/>
      <c r="E980" s="183" t="s">
        <v>16474</v>
      </c>
      <c r="F980" s="183" t="s">
        <v>14842</v>
      </c>
      <c r="G980" s="183"/>
      <c r="H980" s="296">
        <v>133074031</v>
      </c>
      <c r="I980" s="302">
        <v>133074031</v>
      </c>
      <c r="J980" s="141" t="s">
        <v>14920</v>
      </c>
      <c r="K980" s="183" t="s">
        <v>15002</v>
      </c>
      <c r="L980" s="212" t="s">
        <v>825</v>
      </c>
    </row>
    <row r="981" spans="2:12" ht="42.75">
      <c r="B981" s="271" t="s">
        <v>16475</v>
      </c>
      <c r="C981" s="183" t="s">
        <v>16476</v>
      </c>
      <c r="D981" s="183"/>
      <c r="E981" s="183" t="s">
        <v>16477</v>
      </c>
      <c r="F981" s="183" t="s">
        <v>16478</v>
      </c>
      <c r="G981" s="183"/>
      <c r="H981" s="296">
        <v>27258000</v>
      </c>
      <c r="I981" s="302">
        <v>27258000</v>
      </c>
      <c r="J981" s="141" t="s">
        <v>14920</v>
      </c>
      <c r="K981" s="183" t="s">
        <v>15002</v>
      </c>
      <c r="L981" s="212" t="s">
        <v>825</v>
      </c>
    </row>
    <row r="982" spans="2:12" ht="85.5">
      <c r="B982" s="271" t="s">
        <v>16479</v>
      </c>
      <c r="C982" s="183" t="s">
        <v>16480</v>
      </c>
      <c r="D982" s="183"/>
      <c r="E982" s="183" t="s">
        <v>16481</v>
      </c>
      <c r="F982" s="183" t="s">
        <v>16482</v>
      </c>
      <c r="G982" s="183"/>
      <c r="H982" s="296">
        <v>83145083</v>
      </c>
      <c r="I982" s="302">
        <v>83145083</v>
      </c>
      <c r="J982" s="141" t="s">
        <v>14920</v>
      </c>
      <c r="K982" s="183" t="s">
        <v>15002</v>
      </c>
      <c r="L982" s="212" t="s">
        <v>825</v>
      </c>
    </row>
    <row r="983" spans="2:12" ht="57">
      <c r="B983" s="271" t="s">
        <v>16483</v>
      </c>
      <c r="C983" s="183" t="s">
        <v>16484</v>
      </c>
      <c r="D983" s="183"/>
      <c r="E983" s="183" t="s">
        <v>16485</v>
      </c>
      <c r="F983" s="183" t="s">
        <v>16486</v>
      </c>
      <c r="G983" s="183"/>
      <c r="H983" s="296">
        <v>28556000</v>
      </c>
      <c r="I983" s="302">
        <v>28556000</v>
      </c>
      <c r="J983" s="141" t="s">
        <v>14920</v>
      </c>
      <c r="K983" s="183" t="s">
        <v>15002</v>
      </c>
      <c r="L983" s="212" t="s">
        <v>825</v>
      </c>
    </row>
    <row r="984" spans="2:12" ht="57">
      <c r="B984" s="271" t="s">
        <v>16487</v>
      </c>
      <c r="C984" s="183" t="s">
        <v>16488</v>
      </c>
      <c r="D984" s="183"/>
      <c r="E984" s="183" t="s">
        <v>16489</v>
      </c>
      <c r="F984" s="183" t="s">
        <v>14925</v>
      </c>
      <c r="G984" s="183"/>
      <c r="H984" s="296">
        <v>45510500</v>
      </c>
      <c r="I984" s="302">
        <v>45510500</v>
      </c>
      <c r="J984" s="141" t="s">
        <v>14920</v>
      </c>
      <c r="K984" s="183" t="s">
        <v>15002</v>
      </c>
      <c r="L984" s="212" t="s">
        <v>825</v>
      </c>
    </row>
    <row r="985" spans="2:12" ht="85.5">
      <c r="B985" s="271" t="s">
        <v>666</v>
      </c>
      <c r="C985" s="183" t="s">
        <v>16245</v>
      </c>
      <c r="D985" s="183"/>
      <c r="E985" s="183" t="s">
        <v>16490</v>
      </c>
      <c r="F985" s="183" t="s">
        <v>14854</v>
      </c>
      <c r="G985" s="183"/>
      <c r="H985" s="296">
        <v>1812890064</v>
      </c>
      <c r="I985" s="302">
        <v>1812890064</v>
      </c>
      <c r="J985" s="141" t="s">
        <v>14920</v>
      </c>
      <c r="K985" s="183" t="s">
        <v>15002</v>
      </c>
      <c r="L985" s="212" t="s">
        <v>825</v>
      </c>
    </row>
    <row r="986" spans="2:12" ht="85.5">
      <c r="B986" s="271" t="s">
        <v>15112</v>
      </c>
      <c r="C986" s="183" t="s">
        <v>16491</v>
      </c>
      <c r="D986" s="183"/>
      <c r="E986" s="183" t="s">
        <v>16492</v>
      </c>
      <c r="F986" s="183" t="s">
        <v>16493</v>
      </c>
      <c r="G986" s="183"/>
      <c r="H986" s="296">
        <v>1655251401</v>
      </c>
      <c r="I986" s="302">
        <v>1655251401</v>
      </c>
      <c r="J986" s="141" t="s">
        <v>14920</v>
      </c>
      <c r="K986" s="183" t="s">
        <v>15002</v>
      </c>
      <c r="L986" s="212" t="s">
        <v>825</v>
      </c>
    </row>
    <row r="987" spans="2:12" ht="57">
      <c r="B987" s="271" t="s">
        <v>15993</v>
      </c>
      <c r="C987" s="183" t="s">
        <v>15994</v>
      </c>
      <c r="D987" s="183"/>
      <c r="E987" s="183" t="s">
        <v>16494</v>
      </c>
      <c r="F987" s="183" t="s">
        <v>14925</v>
      </c>
      <c r="G987" s="183"/>
      <c r="H987" s="296">
        <v>43082980</v>
      </c>
      <c r="I987" s="302">
        <v>43082980</v>
      </c>
      <c r="J987" s="141" t="s">
        <v>14920</v>
      </c>
      <c r="K987" s="183" t="s">
        <v>15002</v>
      </c>
      <c r="L987" s="212" t="s">
        <v>825</v>
      </c>
    </row>
    <row r="988" spans="2:12" ht="71.25">
      <c r="B988" s="271" t="s">
        <v>16495</v>
      </c>
      <c r="C988" s="183" t="s">
        <v>16496</v>
      </c>
      <c r="D988" s="183"/>
      <c r="E988" s="183" t="s">
        <v>16497</v>
      </c>
      <c r="F988" s="183" t="s">
        <v>16498</v>
      </c>
      <c r="G988" s="183"/>
      <c r="H988" s="296">
        <v>96848500</v>
      </c>
      <c r="I988" s="302">
        <v>96848500</v>
      </c>
      <c r="J988" s="141" t="s">
        <v>14920</v>
      </c>
      <c r="K988" s="183" t="s">
        <v>15002</v>
      </c>
      <c r="L988" s="212" t="s">
        <v>825</v>
      </c>
    </row>
    <row r="989" spans="2:12" ht="57">
      <c r="B989" s="271" t="s">
        <v>16499</v>
      </c>
      <c r="C989" s="183" t="s">
        <v>16500</v>
      </c>
      <c r="D989" s="183"/>
      <c r="E989" s="183" t="s">
        <v>16501</v>
      </c>
      <c r="F989" s="183" t="s">
        <v>16502</v>
      </c>
      <c r="G989" s="183"/>
      <c r="H989" s="296">
        <v>25440000</v>
      </c>
      <c r="I989" s="302">
        <v>25440000</v>
      </c>
      <c r="J989" s="141" t="s">
        <v>14920</v>
      </c>
      <c r="K989" s="183" t="s">
        <v>15002</v>
      </c>
      <c r="L989" s="212" t="s">
        <v>825</v>
      </c>
    </row>
    <row r="990" spans="2:12" ht="85.5">
      <c r="B990" s="271" t="s">
        <v>16503</v>
      </c>
      <c r="C990" s="183" t="s">
        <v>16504</v>
      </c>
      <c r="D990" s="183"/>
      <c r="E990" s="183" t="s">
        <v>16505</v>
      </c>
      <c r="F990" s="183" t="s">
        <v>16506</v>
      </c>
      <c r="G990" s="183"/>
      <c r="H990" s="296">
        <v>44075270</v>
      </c>
      <c r="I990" s="302">
        <v>44075270</v>
      </c>
      <c r="J990" s="141" t="s">
        <v>14920</v>
      </c>
      <c r="K990" s="183" t="s">
        <v>15002</v>
      </c>
      <c r="L990" s="212" t="s">
        <v>825</v>
      </c>
    </row>
    <row r="991" spans="2:12" ht="71.25">
      <c r="B991" s="271" t="s">
        <v>15135</v>
      </c>
      <c r="C991" s="183" t="s">
        <v>15824</v>
      </c>
      <c r="D991" s="183"/>
      <c r="E991" s="183" t="s">
        <v>16507</v>
      </c>
      <c r="F991" s="183" t="s">
        <v>14925</v>
      </c>
      <c r="G991" s="183"/>
      <c r="H991" s="296">
        <v>847679166</v>
      </c>
      <c r="I991" s="302">
        <v>847679166</v>
      </c>
      <c r="J991" s="141" t="s">
        <v>14920</v>
      </c>
      <c r="K991" s="183" t="s">
        <v>15002</v>
      </c>
      <c r="L991" s="212" t="s">
        <v>825</v>
      </c>
    </row>
    <row r="992" spans="2:12" ht="71.25">
      <c r="B992" s="271" t="s">
        <v>16508</v>
      </c>
      <c r="C992" s="183" t="s">
        <v>16509</v>
      </c>
      <c r="D992" s="183"/>
      <c r="E992" s="183" t="s">
        <v>16510</v>
      </c>
      <c r="F992" s="183" t="s">
        <v>14925</v>
      </c>
      <c r="G992" s="183"/>
      <c r="H992" s="296">
        <v>28145478</v>
      </c>
      <c r="I992" s="302">
        <v>28145478</v>
      </c>
      <c r="J992" s="141" t="s">
        <v>14920</v>
      </c>
      <c r="K992" s="183" t="s">
        <v>15002</v>
      </c>
      <c r="L992" s="212" t="s">
        <v>825</v>
      </c>
    </row>
    <row r="993" spans="2:12" ht="99.75">
      <c r="B993" s="271" t="s">
        <v>16511</v>
      </c>
      <c r="C993" s="183" t="s">
        <v>16512</v>
      </c>
      <c r="D993" s="183"/>
      <c r="E993" s="183" t="s">
        <v>16513</v>
      </c>
      <c r="F993" s="183" t="s">
        <v>16514</v>
      </c>
      <c r="G993" s="183"/>
      <c r="H993" s="296">
        <v>27601380</v>
      </c>
      <c r="I993" s="302">
        <v>27601380</v>
      </c>
      <c r="J993" s="141" t="s">
        <v>14920</v>
      </c>
      <c r="K993" s="183" t="s">
        <v>15002</v>
      </c>
      <c r="L993" s="212" t="s">
        <v>825</v>
      </c>
    </row>
    <row r="994" spans="2:12" ht="99.75">
      <c r="B994" s="271" t="s">
        <v>672</v>
      </c>
      <c r="C994" s="183" t="s">
        <v>16515</v>
      </c>
      <c r="D994" s="183"/>
      <c r="E994" s="183" t="s">
        <v>16516</v>
      </c>
      <c r="F994" s="183" t="s">
        <v>16517</v>
      </c>
      <c r="G994" s="183"/>
      <c r="H994" s="296">
        <v>101363515</v>
      </c>
      <c r="I994" s="302">
        <v>101363515</v>
      </c>
      <c r="J994" s="141" t="s">
        <v>14920</v>
      </c>
      <c r="K994" s="183" t="s">
        <v>15002</v>
      </c>
      <c r="L994" s="212" t="s">
        <v>825</v>
      </c>
    </row>
    <row r="995" spans="2:12" ht="71.25">
      <c r="B995" s="271" t="s">
        <v>16518</v>
      </c>
      <c r="C995" s="183" t="s">
        <v>16519</v>
      </c>
      <c r="D995" s="183"/>
      <c r="E995" s="183" t="s">
        <v>14844</v>
      </c>
      <c r="F995" s="183" t="s">
        <v>16520</v>
      </c>
      <c r="G995" s="183"/>
      <c r="H995" s="296">
        <v>39789010</v>
      </c>
      <c r="I995" s="302">
        <v>39789010</v>
      </c>
      <c r="J995" s="141" t="s">
        <v>14920</v>
      </c>
      <c r="K995" s="183" t="s">
        <v>15002</v>
      </c>
      <c r="L995" s="212" t="s">
        <v>825</v>
      </c>
    </row>
    <row r="996" spans="2:12" ht="71.25">
      <c r="B996" s="271" t="s">
        <v>16064</v>
      </c>
      <c r="C996" s="183" t="s">
        <v>16521</v>
      </c>
      <c r="D996" s="183"/>
      <c r="E996" s="183" t="s">
        <v>16522</v>
      </c>
      <c r="F996" s="183" t="s">
        <v>14925</v>
      </c>
      <c r="G996" s="183"/>
      <c r="H996" s="296">
        <v>187095350</v>
      </c>
      <c r="I996" s="302">
        <v>187095350</v>
      </c>
      <c r="J996" s="141" t="s">
        <v>14920</v>
      </c>
      <c r="K996" s="183" t="s">
        <v>15002</v>
      </c>
      <c r="L996" s="212" t="s">
        <v>825</v>
      </c>
    </row>
    <row r="997" spans="2:12" ht="85.5">
      <c r="B997" s="271" t="s">
        <v>16069</v>
      </c>
      <c r="C997" s="183" t="s">
        <v>16070</v>
      </c>
      <c r="D997" s="183"/>
      <c r="E997" s="183" t="s">
        <v>16523</v>
      </c>
      <c r="F997" s="183" t="s">
        <v>14925</v>
      </c>
      <c r="G997" s="183"/>
      <c r="H997" s="296">
        <v>51875160</v>
      </c>
      <c r="I997" s="302">
        <v>51875160</v>
      </c>
      <c r="J997" s="141" t="s">
        <v>14920</v>
      </c>
      <c r="K997" s="183" t="s">
        <v>15002</v>
      </c>
      <c r="L997" s="212" t="s">
        <v>825</v>
      </c>
    </row>
    <row r="998" spans="2:12" ht="71.25">
      <c r="B998" s="271" t="s">
        <v>16524</v>
      </c>
      <c r="C998" s="183" t="s">
        <v>16525</v>
      </c>
      <c r="D998" s="183"/>
      <c r="E998" s="183" t="s">
        <v>16526</v>
      </c>
      <c r="F998" s="183" t="s">
        <v>16527</v>
      </c>
      <c r="G998" s="183"/>
      <c r="H998" s="296">
        <v>31694800</v>
      </c>
      <c r="I998" s="302">
        <v>31694800</v>
      </c>
      <c r="J998" s="141" t="s">
        <v>14920</v>
      </c>
      <c r="K998" s="183" t="s">
        <v>15002</v>
      </c>
      <c r="L998" s="212" t="s">
        <v>825</v>
      </c>
    </row>
    <row r="999" spans="2:12" ht="71.25">
      <c r="B999" s="271" t="s">
        <v>16133</v>
      </c>
      <c r="C999" s="183" t="s">
        <v>16528</v>
      </c>
      <c r="D999" s="183"/>
      <c r="E999" s="183" t="s">
        <v>16529</v>
      </c>
      <c r="F999" s="183" t="s">
        <v>14925</v>
      </c>
      <c r="G999" s="183"/>
      <c r="H999" s="296">
        <v>324699155</v>
      </c>
      <c r="I999" s="302">
        <v>324699155</v>
      </c>
      <c r="J999" s="141" t="s">
        <v>14920</v>
      </c>
      <c r="K999" s="183" t="s">
        <v>15002</v>
      </c>
      <c r="L999" s="212" t="s">
        <v>825</v>
      </c>
    </row>
    <row r="1000" spans="2:12" ht="71.25">
      <c r="B1000" s="271" t="s">
        <v>513</v>
      </c>
      <c r="C1000" s="183" t="s">
        <v>514</v>
      </c>
      <c r="D1000" s="183"/>
      <c r="E1000" s="183" t="s">
        <v>16248</v>
      </c>
      <c r="F1000" s="183" t="s">
        <v>16249</v>
      </c>
      <c r="G1000" s="183"/>
      <c r="H1000" s="296">
        <v>761094985</v>
      </c>
      <c r="I1000" s="302">
        <v>761094985</v>
      </c>
      <c r="J1000" s="141" t="s">
        <v>14920</v>
      </c>
      <c r="K1000" s="183" t="s">
        <v>15002</v>
      </c>
      <c r="L1000" s="212" t="s">
        <v>825</v>
      </c>
    </row>
    <row r="1001" spans="2:12" ht="85.5">
      <c r="B1001" s="271" t="s">
        <v>16530</v>
      </c>
      <c r="C1001" s="183" t="s">
        <v>16531</v>
      </c>
      <c r="D1001" s="183"/>
      <c r="E1001" s="183" t="s">
        <v>16532</v>
      </c>
      <c r="F1001" s="183" t="s">
        <v>16486</v>
      </c>
      <c r="G1001" s="183"/>
      <c r="H1001" s="296">
        <v>29205000</v>
      </c>
      <c r="I1001" s="302">
        <v>29205000</v>
      </c>
      <c r="J1001" s="141" t="s">
        <v>14920</v>
      </c>
      <c r="K1001" s="183" t="s">
        <v>15002</v>
      </c>
      <c r="L1001" s="212" t="s">
        <v>825</v>
      </c>
    </row>
    <row r="1002" spans="2:12" ht="42.75">
      <c r="B1002" s="271" t="s">
        <v>16533</v>
      </c>
      <c r="C1002" s="183" t="s">
        <v>16534</v>
      </c>
      <c r="D1002" s="183"/>
      <c r="E1002" s="183" t="s">
        <v>16535</v>
      </c>
      <c r="F1002" s="183" t="s">
        <v>14925</v>
      </c>
      <c r="G1002" s="183"/>
      <c r="H1002" s="296">
        <v>31152000</v>
      </c>
      <c r="I1002" s="302">
        <v>31152000</v>
      </c>
      <c r="J1002" s="141" t="s">
        <v>14920</v>
      </c>
      <c r="K1002" s="183" t="s">
        <v>15002</v>
      </c>
      <c r="L1002" s="212" t="s">
        <v>825</v>
      </c>
    </row>
    <row r="1003" spans="2:12" ht="71.25">
      <c r="B1003" s="271" t="s">
        <v>15389</v>
      </c>
      <c r="C1003" s="183" t="s">
        <v>15390</v>
      </c>
      <c r="D1003" s="183"/>
      <c r="E1003" s="183" t="s">
        <v>16536</v>
      </c>
      <c r="F1003" s="183" t="s">
        <v>14925</v>
      </c>
      <c r="G1003" s="183"/>
      <c r="H1003" s="296">
        <v>373198124</v>
      </c>
      <c r="I1003" s="302">
        <v>373198124</v>
      </c>
      <c r="J1003" s="141" t="s">
        <v>14920</v>
      </c>
      <c r="K1003" s="183" t="s">
        <v>15002</v>
      </c>
      <c r="L1003" s="212" t="s">
        <v>825</v>
      </c>
    </row>
    <row r="1004" spans="2:12" ht="99.75">
      <c r="B1004" s="271" t="s">
        <v>227</v>
      </c>
      <c r="C1004" s="183" t="s">
        <v>15185</v>
      </c>
      <c r="D1004" s="183"/>
      <c r="E1004" s="183" t="s">
        <v>16537</v>
      </c>
      <c r="F1004" s="183" t="s">
        <v>16538</v>
      </c>
      <c r="G1004" s="183"/>
      <c r="H1004" s="296">
        <v>621015120</v>
      </c>
      <c r="I1004" s="302">
        <v>621015120</v>
      </c>
      <c r="J1004" s="141" t="s">
        <v>14920</v>
      </c>
      <c r="K1004" s="183" t="s">
        <v>15002</v>
      </c>
      <c r="L1004" s="212" t="s">
        <v>825</v>
      </c>
    </row>
    <row r="1005" spans="2:12" ht="71.25">
      <c r="B1005" s="271" t="s">
        <v>16171</v>
      </c>
      <c r="C1005" s="183" t="s">
        <v>16539</v>
      </c>
      <c r="D1005" s="183"/>
      <c r="E1005" s="183" t="s">
        <v>16540</v>
      </c>
      <c r="F1005" s="183" t="s">
        <v>16541</v>
      </c>
      <c r="G1005" s="183"/>
      <c r="H1005" s="296">
        <v>103613366</v>
      </c>
      <c r="I1005" s="302">
        <v>103613366</v>
      </c>
      <c r="J1005" s="141" t="s">
        <v>14920</v>
      </c>
      <c r="K1005" s="183" t="s">
        <v>15002</v>
      </c>
      <c r="L1005" s="212" t="s">
        <v>825</v>
      </c>
    </row>
    <row r="1006" spans="2:12" ht="71.25">
      <c r="B1006" s="271" t="s">
        <v>15187</v>
      </c>
      <c r="C1006" s="183" t="s">
        <v>16542</v>
      </c>
      <c r="D1006" s="183"/>
      <c r="E1006" s="183" t="s">
        <v>16543</v>
      </c>
      <c r="F1006" s="183" t="s">
        <v>14925</v>
      </c>
      <c r="G1006" s="183"/>
      <c r="H1006" s="296">
        <v>202310693</v>
      </c>
      <c r="I1006" s="302">
        <v>202310693</v>
      </c>
      <c r="J1006" s="141" t="s">
        <v>14920</v>
      </c>
      <c r="K1006" s="183" t="s">
        <v>15002</v>
      </c>
      <c r="L1006" s="212" t="s">
        <v>825</v>
      </c>
    </row>
    <row r="1007" spans="2:12" ht="85.5">
      <c r="B1007" s="271" t="s">
        <v>16544</v>
      </c>
      <c r="C1007" s="183" t="s">
        <v>16183</v>
      </c>
      <c r="D1007" s="183"/>
      <c r="E1007" s="183" t="s">
        <v>16545</v>
      </c>
      <c r="F1007" s="183" t="s">
        <v>14925</v>
      </c>
      <c r="G1007" s="183"/>
      <c r="H1007" s="296">
        <v>26851349</v>
      </c>
      <c r="I1007" s="302">
        <v>26851349</v>
      </c>
      <c r="J1007" s="141" t="s">
        <v>14920</v>
      </c>
      <c r="K1007" s="183" t="s">
        <v>15002</v>
      </c>
      <c r="L1007" s="212" t="s">
        <v>825</v>
      </c>
    </row>
    <row r="1008" spans="2:12" ht="71.25">
      <c r="B1008" s="271" t="s">
        <v>16546</v>
      </c>
      <c r="C1008" s="183" t="s">
        <v>16547</v>
      </c>
      <c r="D1008" s="183"/>
      <c r="E1008" s="183" t="s">
        <v>16548</v>
      </c>
      <c r="F1008" s="183" t="s">
        <v>16549</v>
      </c>
      <c r="G1008" s="183"/>
      <c r="H1008" s="296">
        <v>25133605</v>
      </c>
      <c r="I1008" s="302">
        <v>25133605</v>
      </c>
      <c r="J1008" s="141" t="s">
        <v>14920</v>
      </c>
      <c r="K1008" s="183" t="s">
        <v>15002</v>
      </c>
      <c r="L1008" s="212" t="s">
        <v>825</v>
      </c>
    </row>
    <row r="1009" spans="2:12" ht="57">
      <c r="B1009" s="271" t="s">
        <v>15199</v>
      </c>
      <c r="C1009" s="183" t="s">
        <v>16550</v>
      </c>
      <c r="D1009" s="183"/>
      <c r="E1009" s="183" t="s">
        <v>16551</v>
      </c>
      <c r="F1009" s="183" t="s">
        <v>14925</v>
      </c>
      <c r="G1009" s="183"/>
      <c r="H1009" s="296">
        <v>336991873</v>
      </c>
      <c r="I1009" s="302">
        <v>336991873</v>
      </c>
      <c r="J1009" s="141" t="s">
        <v>14920</v>
      </c>
      <c r="K1009" s="183" t="s">
        <v>15002</v>
      </c>
      <c r="L1009" s="212" t="s">
        <v>825</v>
      </c>
    </row>
    <row r="1010" spans="2:12" ht="99.75">
      <c r="B1010" s="271" t="s">
        <v>529</v>
      </c>
      <c r="C1010" s="183" t="s">
        <v>530</v>
      </c>
      <c r="D1010" s="183" t="s">
        <v>697</v>
      </c>
      <c r="E1010" s="183" t="s">
        <v>16552</v>
      </c>
      <c r="F1010" s="183" t="s">
        <v>14989</v>
      </c>
      <c r="G1010" s="183"/>
      <c r="H1010" s="296">
        <v>137193101</v>
      </c>
      <c r="I1010" s="302">
        <v>137193101</v>
      </c>
      <c r="J1010" s="141" t="s">
        <v>14920</v>
      </c>
      <c r="K1010" s="183" t="s">
        <v>15002</v>
      </c>
      <c r="L1010" s="212" t="s">
        <v>825</v>
      </c>
    </row>
    <row r="1011" spans="2:12" ht="57">
      <c r="B1011" s="271" t="s">
        <v>16553</v>
      </c>
      <c r="C1011" s="183" t="s">
        <v>16554</v>
      </c>
      <c r="D1011" s="183"/>
      <c r="E1011" s="183" t="s">
        <v>16555</v>
      </c>
      <c r="F1011" s="183" t="s">
        <v>16556</v>
      </c>
      <c r="G1011" s="183"/>
      <c r="H1011" s="296">
        <v>26550000</v>
      </c>
      <c r="I1011" s="302">
        <v>26550000</v>
      </c>
      <c r="J1011" s="141" t="s">
        <v>14920</v>
      </c>
      <c r="K1011" s="183" t="s">
        <v>15002</v>
      </c>
      <c r="L1011" s="212" t="s">
        <v>825</v>
      </c>
    </row>
    <row r="1012" spans="2:12" ht="28.5">
      <c r="B1012" s="271" t="s">
        <v>16557</v>
      </c>
      <c r="C1012" s="183" t="s">
        <v>16558</v>
      </c>
      <c r="D1012" s="183"/>
      <c r="E1012" s="183" t="s">
        <v>16559</v>
      </c>
      <c r="F1012" s="183" t="s">
        <v>14925</v>
      </c>
      <c r="G1012" s="183"/>
      <c r="H1012" s="296">
        <v>38886000</v>
      </c>
      <c r="I1012" s="302">
        <v>38886000</v>
      </c>
      <c r="J1012" s="141" t="s">
        <v>14920</v>
      </c>
      <c r="K1012" s="183" t="s">
        <v>15002</v>
      </c>
      <c r="L1012" s="212" t="s">
        <v>825</v>
      </c>
    </row>
    <row r="1013" spans="2:12" ht="42.75">
      <c r="B1013" s="271" t="s">
        <v>16560</v>
      </c>
      <c r="C1013" s="183" t="s">
        <v>16561</v>
      </c>
      <c r="D1013" s="183"/>
      <c r="E1013" s="183" t="s">
        <v>16562</v>
      </c>
      <c r="F1013" s="183" t="s">
        <v>14962</v>
      </c>
      <c r="G1013" s="183"/>
      <c r="H1013" s="296">
        <v>64209338</v>
      </c>
      <c r="I1013" s="302">
        <v>64209338</v>
      </c>
      <c r="J1013" s="141" t="s">
        <v>14920</v>
      </c>
      <c r="K1013" s="183" t="s">
        <v>15002</v>
      </c>
      <c r="L1013" s="212" t="s">
        <v>825</v>
      </c>
    </row>
    <row r="1014" spans="2:12" ht="99.75">
      <c r="B1014" s="271" t="s">
        <v>647</v>
      </c>
      <c r="C1014" s="183" t="s">
        <v>648</v>
      </c>
      <c r="D1014" s="183" t="s">
        <v>697</v>
      </c>
      <c r="E1014" s="183" t="s">
        <v>16563</v>
      </c>
      <c r="F1014" s="183" t="s">
        <v>14835</v>
      </c>
      <c r="G1014" s="183"/>
      <c r="H1014" s="296">
        <v>574658535</v>
      </c>
      <c r="I1014" s="302">
        <v>574658535</v>
      </c>
      <c r="J1014" s="141" t="s">
        <v>14920</v>
      </c>
      <c r="K1014" s="183" t="s">
        <v>15002</v>
      </c>
      <c r="L1014" s="212" t="s">
        <v>825</v>
      </c>
    </row>
    <row r="1015" spans="2:12" ht="57">
      <c r="B1015" s="271" t="s">
        <v>15212</v>
      </c>
      <c r="C1015" s="183" t="s">
        <v>16564</v>
      </c>
      <c r="D1015" s="183"/>
      <c r="E1015" s="183" t="s">
        <v>16565</v>
      </c>
      <c r="F1015" s="183" t="s">
        <v>16566</v>
      </c>
      <c r="G1015" s="183"/>
      <c r="H1015" s="296">
        <v>2494954544</v>
      </c>
      <c r="I1015" s="302">
        <v>2494954544</v>
      </c>
      <c r="J1015" s="141" t="s">
        <v>14920</v>
      </c>
      <c r="K1015" s="183" t="s">
        <v>15002</v>
      </c>
      <c r="L1015" s="212" t="s">
        <v>825</v>
      </c>
    </row>
    <row r="1016" spans="2:12" ht="71.25">
      <c r="B1016" s="271" t="s">
        <v>16567</v>
      </c>
      <c r="C1016" s="183" t="s">
        <v>16568</v>
      </c>
      <c r="D1016" s="183"/>
      <c r="E1016" s="183" t="s">
        <v>16569</v>
      </c>
      <c r="F1016" s="183" t="s">
        <v>14842</v>
      </c>
      <c r="G1016" s="183"/>
      <c r="H1016" s="296">
        <v>564397746</v>
      </c>
      <c r="I1016" s="302">
        <v>564397746</v>
      </c>
      <c r="J1016" s="141" t="s">
        <v>14920</v>
      </c>
      <c r="K1016" s="183" t="s">
        <v>15002</v>
      </c>
      <c r="L1016" s="212" t="s">
        <v>825</v>
      </c>
    </row>
    <row r="1017" spans="2:12" ht="28.5">
      <c r="B1017" s="271" t="s">
        <v>15401</v>
      </c>
      <c r="C1017" s="183" t="s">
        <v>16570</v>
      </c>
      <c r="D1017" s="183"/>
      <c r="E1017" s="183" t="s">
        <v>16571</v>
      </c>
      <c r="F1017" s="183" t="s">
        <v>16572</v>
      </c>
      <c r="G1017" s="183"/>
      <c r="H1017" s="296">
        <v>4585552203</v>
      </c>
      <c r="I1017" s="302">
        <v>4585552203</v>
      </c>
      <c r="J1017" s="141" t="s">
        <v>14920</v>
      </c>
      <c r="K1017" s="183" t="s">
        <v>15002</v>
      </c>
      <c r="L1017" s="212" t="s">
        <v>825</v>
      </c>
    </row>
    <row r="1018" spans="2:12" ht="42.75">
      <c r="B1018" s="271" t="s">
        <v>16255</v>
      </c>
      <c r="C1018" s="183" t="s">
        <v>15041</v>
      </c>
      <c r="D1018" s="183"/>
      <c r="E1018" s="183" t="s">
        <v>16573</v>
      </c>
      <c r="F1018" s="183" t="s">
        <v>14967</v>
      </c>
      <c r="G1018" s="183"/>
      <c r="H1018" s="296">
        <v>72859700</v>
      </c>
      <c r="I1018" s="302">
        <v>72859700</v>
      </c>
      <c r="J1018" s="141" t="s">
        <v>14920</v>
      </c>
      <c r="K1018" s="183" t="s">
        <v>15002</v>
      </c>
      <c r="L1018" s="212" t="s">
        <v>825</v>
      </c>
    </row>
    <row r="1019" spans="2:12" ht="42.75">
      <c r="B1019" s="271" t="s">
        <v>16255</v>
      </c>
      <c r="C1019" s="183" t="s">
        <v>16256</v>
      </c>
      <c r="D1019" s="183"/>
      <c r="E1019" s="183" t="s">
        <v>16574</v>
      </c>
      <c r="F1019" s="183" t="s">
        <v>14842</v>
      </c>
      <c r="G1019" s="183"/>
      <c r="H1019" s="296">
        <v>186926880</v>
      </c>
      <c r="I1019" s="302">
        <v>186926880</v>
      </c>
      <c r="J1019" s="141" t="s">
        <v>14920</v>
      </c>
      <c r="K1019" s="183" t="s">
        <v>15002</v>
      </c>
      <c r="L1019" s="212" t="s">
        <v>825</v>
      </c>
    </row>
    <row r="1020" spans="2:12" ht="42.75">
      <c r="B1020" s="271" t="s">
        <v>16255</v>
      </c>
      <c r="C1020" s="183" t="s">
        <v>16258</v>
      </c>
      <c r="D1020" s="183"/>
      <c r="E1020" s="183" t="s">
        <v>16574</v>
      </c>
      <c r="F1020" s="183" t="s">
        <v>14842</v>
      </c>
      <c r="G1020" s="183"/>
      <c r="H1020" s="296">
        <v>128356456</v>
      </c>
      <c r="I1020" s="302">
        <v>128356456</v>
      </c>
      <c r="J1020" s="141" t="s">
        <v>14920</v>
      </c>
      <c r="K1020" s="183" t="s">
        <v>15002</v>
      </c>
      <c r="L1020" s="212" t="s">
        <v>825</v>
      </c>
    </row>
    <row r="1021" spans="2:12">
      <c r="B1021" s="271" t="s">
        <v>743</v>
      </c>
      <c r="C1021" s="183" t="s">
        <v>743</v>
      </c>
      <c r="D1021" s="183" t="s">
        <v>743</v>
      </c>
      <c r="E1021" s="183" t="s">
        <v>743</v>
      </c>
      <c r="F1021" s="183" t="s">
        <v>743</v>
      </c>
      <c r="G1021" s="183" t="s">
        <v>743</v>
      </c>
      <c r="H1021" s="296" t="s">
        <v>743</v>
      </c>
      <c r="I1021" s="183" t="s">
        <v>743</v>
      </c>
      <c r="J1021" s="183" t="s">
        <v>743</v>
      </c>
      <c r="K1021" s="183" t="s">
        <v>15002</v>
      </c>
      <c r="L1021" s="212" t="s">
        <v>16575</v>
      </c>
    </row>
    <row r="1022" spans="2:12" ht="28.5">
      <c r="B1022" s="271" t="s">
        <v>580</v>
      </c>
      <c r="C1022" s="183" t="s">
        <v>16576</v>
      </c>
      <c r="D1022" s="183"/>
      <c r="E1022" s="183" t="s">
        <v>959</v>
      </c>
      <c r="F1022" s="183" t="s">
        <v>16577</v>
      </c>
      <c r="G1022" s="183"/>
      <c r="H1022" s="296">
        <v>117372181</v>
      </c>
      <c r="I1022" s="302">
        <v>117372181</v>
      </c>
      <c r="J1022" s="183" t="s">
        <v>72</v>
      </c>
      <c r="K1022" s="183" t="s">
        <v>15002</v>
      </c>
      <c r="L1022" s="212" t="s">
        <v>72</v>
      </c>
    </row>
    <row r="1023" spans="2:12" ht="42.75">
      <c r="B1023" s="271" t="s">
        <v>590</v>
      </c>
      <c r="C1023" s="183" t="s">
        <v>591</v>
      </c>
      <c r="D1023" s="183"/>
      <c r="E1023" s="183" t="s">
        <v>959</v>
      </c>
      <c r="F1023" s="183" t="s">
        <v>16578</v>
      </c>
      <c r="G1023" s="183"/>
      <c r="H1023" s="296">
        <v>314939760</v>
      </c>
      <c r="I1023" s="302">
        <v>314939760</v>
      </c>
      <c r="J1023" s="183" t="s">
        <v>72</v>
      </c>
      <c r="K1023" s="183" t="s">
        <v>15002</v>
      </c>
      <c r="L1023" s="212" t="s">
        <v>72</v>
      </c>
    </row>
    <row r="1024" spans="2:12" ht="57">
      <c r="B1024" s="271" t="s">
        <v>596</v>
      </c>
      <c r="C1024" s="183" t="s">
        <v>597</v>
      </c>
      <c r="D1024" s="183"/>
      <c r="E1024" s="183" t="s">
        <v>959</v>
      </c>
      <c r="F1024" s="183" t="s">
        <v>16579</v>
      </c>
      <c r="G1024" s="183"/>
      <c r="H1024" s="296">
        <v>49256725</v>
      </c>
      <c r="I1024" s="302">
        <v>49256725</v>
      </c>
      <c r="J1024" s="183" t="s">
        <v>72</v>
      </c>
      <c r="K1024" s="183" t="s">
        <v>15002</v>
      </c>
      <c r="L1024" s="212" t="s">
        <v>72</v>
      </c>
    </row>
    <row r="1025" spans="2:12" ht="57">
      <c r="B1025" s="271" t="s">
        <v>588</v>
      </c>
      <c r="C1025" s="183" t="s">
        <v>589</v>
      </c>
      <c r="D1025" s="183"/>
      <c r="E1025" s="183" t="s">
        <v>959</v>
      </c>
      <c r="F1025" s="183" t="s">
        <v>16580</v>
      </c>
      <c r="G1025" s="183"/>
      <c r="H1025" s="296">
        <v>27912393</v>
      </c>
      <c r="I1025" s="302">
        <v>27912393</v>
      </c>
      <c r="J1025" s="183" t="s">
        <v>72</v>
      </c>
      <c r="K1025" s="183" t="s">
        <v>15002</v>
      </c>
      <c r="L1025" s="212" t="s">
        <v>72</v>
      </c>
    </row>
    <row r="1026" spans="2:12">
      <c r="B1026" s="264"/>
      <c r="C1026" s="183"/>
      <c r="D1026" s="265"/>
      <c r="E1026" s="183"/>
      <c r="F1026" s="265"/>
      <c r="G1026" s="183"/>
      <c r="H1026" s="266"/>
      <c r="I1026" s="233"/>
      <c r="J1026" s="267"/>
      <c r="K1026" s="265"/>
      <c r="L1026" s="212"/>
    </row>
    <row r="1027" spans="2:12" ht="42.75">
      <c r="B1027" s="386"/>
      <c r="C1027" s="387" t="s">
        <v>16581</v>
      </c>
      <c r="D1027" s="387"/>
      <c r="E1027" s="387"/>
      <c r="F1027" s="387"/>
      <c r="G1027" s="387"/>
      <c r="H1027" s="388">
        <f>SUM(H337:H1026)</f>
        <v>303885818330.87445</v>
      </c>
      <c r="I1027" s="388"/>
      <c r="J1027" s="387"/>
      <c r="K1027" s="387"/>
      <c r="L1027" s="389"/>
    </row>
    <row r="1028" spans="2:12" s="195" customFormat="1" ht="29.25" thickBot="1">
      <c r="B1028" s="303"/>
      <c r="C1028" s="304" t="s">
        <v>16582</v>
      </c>
      <c r="D1028" s="304"/>
      <c r="E1028" s="304"/>
      <c r="F1028" s="304"/>
      <c r="G1028" s="304"/>
      <c r="H1028" s="305">
        <f>+H1027+H336</f>
        <v>765289063778.46118</v>
      </c>
      <c r="I1028" s="305"/>
      <c r="J1028" s="304"/>
      <c r="K1028" s="304"/>
      <c r="L1028" s="306"/>
    </row>
    <row r="1029" spans="2:12" s="393" customFormat="1">
      <c r="B1029" s="390"/>
      <c r="C1029" s="391"/>
      <c r="D1029" s="391"/>
      <c r="E1029" s="391"/>
      <c r="F1029" s="391"/>
      <c r="G1029" s="391"/>
      <c r="H1029" s="392"/>
      <c r="I1029" s="392"/>
      <c r="J1029" s="391"/>
      <c r="K1029" s="391"/>
      <c r="L1029" s="391"/>
    </row>
  </sheetData>
  <pageMargins left="0.70866141732283472" right="0.70866141732283472" top="0.74803149606299213" bottom="0.74803149606299213" header="0.31496062992125984" footer="0.31496062992125984"/>
  <pageSetup paperSize="9" scale="30"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953E-4D09-4898-932B-4C6CE8E8957B}">
  <dimension ref="B1:E568"/>
  <sheetViews>
    <sheetView showGridLines="0" workbookViewId="0">
      <pane ySplit="3" topLeftCell="A34" activePane="bottomLeft" state="frozen"/>
      <selection pane="bottomLeft" activeCell="B1" sqref="B1"/>
    </sheetView>
  </sheetViews>
  <sheetFormatPr baseColWidth="10" defaultColWidth="9.140625" defaultRowHeight="14.25"/>
  <cols>
    <col min="1" max="1" width="9.140625" style="5"/>
    <col min="2" max="2" width="26.7109375" style="5" bestFit="1" customWidth="1"/>
    <col min="3" max="3" width="29.85546875" style="5" customWidth="1"/>
    <col min="4" max="4" width="17.42578125" style="5" bestFit="1" customWidth="1"/>
    <col min="5" max="5" width="11.42578125" style="5" bestFit="1" customWidth="1"/>
    <col min="6" max="16384" width="9.140625" style="5"/>
  </cols>
  <sheetData>
    <row r="1" spans="2:5">
      <c r="B1" s="308" t="s">
        <v>17237</v>
      </c>
    </row>
    <row r="2" spans="2:5" ht="15" thickBot="1"/>
    <row r="3" spans="2:5" ht="15" thickBot="1">
      <c r="B3" s="382" t="s">
        <v>802</v>
      </c>
      <c r="C3" s="383" t="s">
        <v>16588</v>
      </c>
      <c r="D3" s="382" t="s">
        <v>16585</v>
      </c>
      <c r="E3" s="383" t="s">
        <v>683</v>
      </c>
    </row>
    <row r="4" spans="2:5">
      <c r="B4" s="318" t="s">
        <v>16589</v>
      </c>
      <c r="C4" s="319" t="s">
        <v>16590</v>
      </c>
      <c r="D4" s="320">
        <v>27550190</v>
      </c>
      <c r="E4" s="321" t="s">
        <v>52</v>
      </c>
    </row>
    <row r="5" spans="2:5">
      <c r="B5" s="322" t="s">
        <v>16591</v>
      </c>
      <c r="C5" s="323" t="s">
        <v>16592</v>
      </c>
      <c r="D5" s="324">
        <v>52855452</v>
      </c>
      <c r="E5" s="325" t="s">
        <v>52</v>
      </c>
    </row>
    <row r="6" spans="2:5">
      <c r="B6" s="322" t="s">
        <v>16591</v>
      </c>
      <c r="C6" s="323" t="s">
        <v>16593</v>
      </c>
      <c r="D6" s="324">
        <v>62598161</v>
      </c>
      <c r="E6" s="325" t="s">
        <v>52</v>
      </c>
    </row>
    <row r="7" spans="2:5">
      <c r="B7" s="322" t="s">
        <v>745</v>
      </c>
      <c r="C7" s="323" t="s">
        <v>16594</v>
      </c>
      <c r="D7" s="324">
        <v>37637100</v>
      </c>
      <c r="E7" s="325" t="s">
        <v>52</v>
      </c>
    </row>
    <row r="8" spans="2:5">
      <c r="B8" s="322" t="s">
        <v>16595</v>
      </c>
      <c r="C8" s="323" t="s">
        <v>16596</v>
      </c>
      <c r="D8" s="324">
        <v>59418290687.059998</v>
      </c>
      <c r="E8" s="325" t="s">
        <v>53</v>
      </c>
    </row>
    <row r="9" spans="2:5">
      <c r="B9" s="322" t="e">
        <v>#N/A</v>
      </c>
      <c r="C9" s="323" t="s">
        <v>16597</v>
      </c>
      <c r="D9" s="324">
        <v>51124001216.100029</v>
      </c>
      <c r="E9" s="325" t="s">
        <v>53</v>
      </c>
    </row>
    <row r="10" spans="2:5">
      <c r="B10" s="322" t="e">
        <v>#N/A</v>
      </c>
      <c r="C10" s="323" t="s">
        <v>16598</v>
      </c>
      <c r="D10" s="324">
        <v>19247104382.89996</v>
      </c>
      <c r="E10" s="325" t="s">
        <v>53</v>
      </c>
    </row>
    <row r="11" spans="2:5">
      <c r="B11" s="322" t="s">
        <v>16595</v>
      </c>
      <c r="C11" s="323" t="s">
        <v>16599</v>
      </c>
      <c r="D11" s="324">
        <v>13508704262.279999</v>
      </c>
      <c r="E11" s="325" t="s">
        <v>53</v>
      </c>
    </row>
    <row r="12" spans="2:5">
      <c r="B12" s="322" t="s">
        <v>16600</v>
      </c>
      <c r="C12" s="323" t="s">
        <v>16601</v>
      </c>
      <c r="D12" s="324">
        <v>3497522498.8899999</v>
      </c>
      <c r="E12" s="325" t="s">
        <v>53</v>
      </c>
    </row>
    <row r="13" spans="2:5">
      <c r="B13" s="322" t="e">
        <v>#N/A</v>
      </c>
      <c r="C13" s="323" t="s">
        <v>16598</v>
      </c>
      <c r="D13" s="324">
        <v>3372598177.6700001</v>
      </c>
      <c r="E13" s="325" t="s">
        <v>53</v>
      </c>
    </row>
    <row r="14" spans="2:5">
      <c r="B14" s="322" t="e">
        <v>#N/A</v>
      </c>
      <c r="C14" s="323" t="s">
        <v>16602</v>
      </c>
      <c r="D14" s="324">
        <v>3355781941.9700012</v>
      </c>
      <c r="E14" s="325" t="s">
        <v>53</v>
      </c>
    </row>
    <row r="15" spans="2:5">
      <c r="B15" s="322" t="s">
        <v>16595</v>
      </c>
      <c r="C15" s="323" t="s">
        <v>16603</v>
      </c>
      <c r="D15" s="324">
        <v>3270632561.0899992</v>
      </c>
      <c r="E15" s="325" t="s">
        <v>53</v>
      </c>
    </row>
    <row r="16" spans="2:5">
      <c r="B16" s="322"/>
      <c r="C16" s="323" t="s">
        <v>16604</v>
      </c>
      <c r="D16" s="324">
        <v>2833552495.0799999</v>
      </c>
      <c r="E16" s="325" t="s">
        <v>53</v>
      </c>
    </row>
    <row r="17" spans="2:5">
      <c r="B17" s="322" t="e">
        <v>#N/A</v>
      </c>
      <c r="C17" s="323" t="s">
        <v>16605</v>
      </c>
      <c r="D17" s="324">
        <v>4049741856.5100002</v>
      </c>
      <c r="E17" s="325" t="s">
        <v>53</v>
      </c>
    </row>
    <row r="18" spans="2:5">
      <c r="B18" s="322" t="s">
        <v>16606</v>
      </c>
      <c r="C18" s="323" t="s">
        <v>16607</v>
      </c>
      <c r="D18" s="324">
        <v>2104602204.2199996</v>
      </c>
      <c r="E18" s="325" t="s">
        <v>53</v>
      </c>
    </row>
    <row r="19" spans="2:5">
      <c r="B19" s="322"/>
      <c r="C19" s="323" t="s">
        <v>16608</v>
      </c>
      <c r="D19" s="324">
        <v>1658189805.6300001</v>
      </c>
      <c r="E19" s="325" t="s">
        <v>53</v>
      </c>
    </row>
    <row r="20" spans="2:5">
      <c r="B20" s="322"/>
      <c r="C20" s="323" t="s">
        <v>16609</v>
      </c>
      <c r="D20" s="324">
        <v>1636690677.25</v>
      </c>
      <c r="E20" s="325" t="s">
        <v>53</v>
      </c>
    </row>
    <row r="21" spans="2:5">
      <c r="B21" s="322" t="s">
        <v>16610</v>
      </c>
      <c r="C21" s="323" t="s">
        <v>16611</v>
      </c>
      <c r="D21" s="324">
        <v>1719158628.8099997</v>
      </c>
      <c r="E21" s="325" t="s">
        <v>53</v>
      </c>
    </row>
    <row r="22" spans="2:5">
      <c r="B22" s="322" t="s">
        <v>16595</v>
      </c>
      <c r="C22" s="323" t="s">
        <v>16612</v>
      </c>
      <c r="D22" s="324">
        <v>1455708147.1300001</v>
      </c>
      <c r="E22" s="325" t="s">
        <v>53</v>
      </c>
    </row>
    <row r="23" spans="2:5">
      <c r="B23" s="322"/>
      <c r="C23" s="323" t="s">
        <v>16613</v>
      </c>
      <c r="D23" s="324">
        <v>1131160746.9099998</v>
      </c>
      <c r="E23" s="325" t="s">
        <v>53</v>
      </c>
    </row>
    <row r="24" spans="2:5">
      <c r="B24" s="322" t="s">
        <v>16614</v>
      </c>
      <c r="C24" s="323" t="s">
        <v>16615</v>
      </c>
      <c r="D24" s="324">
        <v>1077317090.1200001</v>
      </c>
      <c r="E24" s="325" t="s">
        <v>53</v>
      </c>
    </row>
    <row r="25" spans="2:5">
      <c r="B25" s="322"/>
      <c r="C25" s="323" t="s">
        <v>16616</v>
      </c>
      <c r="D25" s="324">
        <v>828823878.62</v>
      </c>
      <c r="E25" s="325" t="s">
        <v>53</v>
      </c>
    </row>
    <row r="26" spans="2:5">
      <c r="B26" s="322" t="s">
        <v>16617</v>
      </c>
      <c r="C26" s="323" t="s">
        <v>16618</v>
      </c>
      <c r="D26" s="324">
        <v>675156267.04999995</v>
      </c>
      <c r="E26" s="325" t="s">
        <v>53</v>
      </c>
    </row>
    <row r="27" spans="2:5">
      <c r="B27" s="322" t="s">
        <v>16619</v>
      </c>
      <c r="C27" s="323" t="s">
        <v>16620</v>
      </c>
      <c r="D27" s="324">
        <v>761799492.08000052</v>
      </c>
      <c r="E27" s="325" t="s">
        <v>53</v>
      </c>
    </row>
    <row r="28" spans="2:5">
      <c r="B28" s="322" t="s">
        <v>16621</v>
      </c>
      <c r="C28" s="323" t="s">
        <v>16622</v>
      </c>
      <c r="D28" s="324">
        <v>715226645.75000012</v>
      </c>
      <c r="E28" s="325" t="s">
        <v>53</v>
      </c>
    </row>
    <row r="29" spans="2:5">
      <c r="B29" s="322" t="s">
        <v>16591</v>
      </c>
      <c r="C29" s="323" t="s">
        <v>16623</v>
      </c>
      <c r="D29" s="324">
        <v>742007015.71000051</v>
      </c>
      <c r="E29" s="325" t="s">
        <v>53</v>
      </c>
    </row>
    <row r="30" spans="2:5">
      <c r="B30" s="322" t="s">
        <v>16624</v>
      </c>
      <c r="C30" s="323" t="s">
        <v>16625</v>
      </c>
      <c r="D30" s="324">
        <v>616719210.70999992</v>
      </c>
      <c r="E30" s="325" t="s">
        <v>53</v>
      </c>
    </row>
    <row r="31" spans="2:5">
      <c r="B31" s="322" t="s">
        <v>16626</v>
      </c>
      <c r="C31" s="323" t="s">
        <v>16627</v>
      </c>
      <c r="D31" s="324">
        <v>602404528.33000064</v>
      </c>
      <c r="E31" s="325" t="s">
        <v>53</v>
      </c>
    </row>
    <row r="32" spans="2:5">
      <c r="B32" s="322" t="s">
        <v>16595</v>
      </c>
      <c r="C32" s="323" t="s">
        <v>16628</v>
      </c>
      <c r="D32" s="324">
        <v>602394280.60000014</v>
      </c>
      <c r="E32" s="325" t="s">
        <v>53</v>
      </c>
    </row>
    <row r="33" spans="2:5">
      <c r="B33" s="322"/>
      <c r="C33" s="323" t="s">
        <v>16629</v>
      </c>
      <c r="D33" s="324">
        <v>540818045.94000006</v>
      </c>
      <c r="E33" s="325" t="s">
        <v>53</v>
      </c>
    </row>
    <row r="34" spans="2:5">
      <c r="B34" s="322" t="s">
        <v>16595</v>
      </c>
      <c r="C34" s="323" t="s">
        <v>16630</v>
      </c>
      <c r="D34" s="324">
        <v>531078670.5</v>
      </c>
      <c r="E34" s="325" t="s">
        <v>53</v>
      </c>
    </row>
    <row r="35" spans="2:5">
      <c r="B35" s="322" t="s">
        <v>16631</v>
      </c>
      <c r="C35" s="323" t="s">
        <v>16632</v>
      </c>
      <c r="D35" s="324">
        <v>528118963.09000003</v>
      </c>
      <c r="E35" s="325" t="s">
        <v>53</v>
      </c>
    </row>
    <row r="36" spans="2:5">
      <c r="B36" s="322"/>
      <c r="C36" s="323" t="s">
        <v>16633</v>
      </c>
      <c r="D36" s="324">
        <v>604376485.4000001</v>
      </c>
      <c r="E36" s="325" t="s">
        <v>53</v>
      </c>
    </row>
    <row r="37" spans="2:5">
      <c r="B37" s="322" t="s">
        <v>16595</v>
      </c>
      <c r="C37" s="323" t="s">
        <v>16634</v>
      </c>
      <c r="D37" s="324">
        <v>492202510.86999977</v>
      </c>
      <c r="E37" s="325" t="s">
        <v>53</v>
      </c>
    </row>
    <row r="38" spans="2:5">
      <c r="B38" s="322" t="e">
        <v>#N/A</v>
      </c>
      <c r="C38" s="323" t="s">
        <v>16635</v>
      </c>
      <c r="D38" s="324">
        <v>443431186.62999994</v>
      </c>
      <c r="E38" s="325" t="s">
        <v>53</v>
      </c>
    </row>
    <row r="39" spans="2:5">
      <c r="B39" s="322"/>
      <c r="C39" s="323" t="s">
        <v>16636</v>
      </c>
      <c r="D39" s="324">
        <v>442929417.92000002</v>
      </c>
      <c r="E39" s="325" t="s">
        <v>53</v>
      </c>
    </row>
    <row r="40" spans="2:5">
      <c r="B40" s="322" t="s">
        <v>16617</v>
      </c>
      <c r="C40" s="323" t="s">
        <v>16637</v>
      </c>
      <c r="D40" s="324">
        <v>401136637.69999999</v>
      </c>
      <c r="E40" s="325" t="s">
        <v>53</v>
      </c>
    </row>
    <row r="41" spans="2:5">
      <c r="B41" s="322" t="s">
        <v>16624</v>
      </c>
      <c r="C41" s="323" t="s">
        <v>16638</v>
      </c>
      <c r="D41" s="324">
        <v>375518380.49999994</v>
      </c>
      <c r="E41" s="325" t="s">
        <v>53</v>
      </c>
    </row>
    <row r="42" spans="2:5">
      <c r="B42" s="322" t="s">
        <v>16595</v>
      </c>
      <c r="C42" s="323" t="s">
        <v>16639</v>
      </c>
      <c r="D42" s="324">
        <v>365604540.56000006</v>
      </c>
      <c r="E42" s="325" t="s">
        <v>53</v>
      </c>
    </row>
    <row r="43" spans="2:5">
      <c r="B43" s="322" t="s">
        <v>16606</v>
      </c>
      <c r="C43" s="323" t="s">
        <v>16640</v>
      </c>
      <c r="D43" s="324">
        <v>328961153.55000001</v>
      </c>
      <c r="E43" s="325" t="s">
        <v>53</v>
      </c>
    </row>
    <row r="44" spans="2:5">
      <c r="B44" s="322" t="s">
        <v>16624</v>
      </c>
      <c r="C44" s="323" t="s">
        <v>16597</v>
      </c>
      <c r="D44" s="324">
        <v>291677312.68999982</v>
      </c>
      <c r="E44" s="325" t="s">
        <v>53</v>
      </c>
    </row>
    <row r="45" spans="2:5">
      <c r="B45" s="322"/>
      <c r="C45" s="323" t="s">
        <v>16641</v>
      </c>
      <c r="D45" s="324">
        <v>315057178.06999987</v>
      </c>
      <c r="E45" s="325" t="s">
        <v>53</v>
      </c>
    </row>
    <row r="46" spans="2:5">
      <c r="B46" s="322"/>
      <c r="C46" s="323" t="s">
        <v>16642</v>
      </c>
      <c r="D46" s="324">
        <v>275826160.94</v>
      </c>
      <c r="E46" s="325" t="s">
        <v>53</v>
      </c>
    </row>
    <row r="47" spans="2:5">
      <c r="B47" s="322" t="s">
        <v>16626</v>
      </c>
      <c r="C47" s="323" t="s">
        <v>16643</v>
      </c>
      <c r="D47" s="324">
        <v>247860468.14000002</v>
      </c>
      <c r="E47" s="325" t="s">
        <v>53</v>
      </c>
    </row>
    <row r="48" spans="2:5">
      <c r="B48" s="322" t="s">
        <v>16624</v>
      </c>
      <c r="C48" s="323" t="s">
        <v>16644</v>
      </c>
      <c r="D48" s="324">
        <v>240097889.48999998</v>
      </c>
      <c r="E48" s="325" t="s">
        <v>53</v>
      </c>
    </row>
    <row r="49" spans="2:5">
      <c r="B49" s="322" t="s">
        <v>16645</v>
      </c>
      <c r="C49" s="323" t="s">
        <v>16646</v>
      </c>
      <c r="D49" s="324">
        <v>237425376.49999997</v>
      </c>
      <c r="E49" s="325" t="s">
        <v>53</v>
      </c>
    </row>
    <row r="50" spans="2:5">
      <c r="B50" s="322" t="s">
        <v>16606</v>
      </c>
      <c r="C50" s="323" t="s">
        <v>16647</v>
      </c>
      <c r="D50" s="324">
        <v>228892108.16</v>
      </c>
      <c r="E50" s="325" t="s">
        <v>53</v>
      </c>
    </row>
    <row r="51" spans="2:5">
      <c r="B51" s="322" t="s">
        <v>16645</v>
      </c>
      <c r="C51" s="323" t="s">
        <v>16648</v>
      </c>
      <c r="D51" s="324">
        <v>225110768.60000002</v>
      </c>
      <c r="E51" s="325" t="s">
        <v>53</v>
      </c>
    </row>
    <row r="52" spans="2:5">
      <c r="B52" s="322" t="s">
        <v>16626</v>
      </c>
      <c r="C52" s="323" t="s">
        <v>16649</v>
      </c>
      <c r="D52" s="324">
        <v>216746723.47999996</v>
      </c>
      <c r="E52" s="325" t="s">
        <v>53</v>
      </c>
    </row>
    <row r="53" spans="2:5">
      <c r="B53" s="322"/>
      <c r="C53" s="323" t="s">
        <v>16650</v>
      </c>
      <c r="D53" s="324">
        <v>213509521.58000001</v>
      </c>
      <c r="E53" s="325" t="s">
        <v>53</v>
      </c>
    </row>
    <row r="54" spans="2:5">
      <c r="B54" s="322" t="s">
        <v>16621</v>
      </c>
      <c r="C54" s="323" t="s">
        <v>16651</v>
      </c>
      <c r="D54" s="324">
        <v>212172162.9600001</v>
      </c>
      <c r="E54" s="325" t="s">
        <v>53</v>
      </c>
    </row>
    <row r="55" spans="2:5">
      <c r="B55" s="322" t="s">
        <v>16621</v>
      </c>
      <c r="C55" s="323" t="s">
        <v>16652</v>
      </c>
      <c r="D55" s="324">
        <v>204257400.53999996</v>
      </c>
      <c r="E55" s="325" t="s">
        <v>53</v>
      </c>
    </row>
    <row r="56" spans="2:5">
      <c r="B56" s="322" t="s">
        <v>16606</v>
      </c>
      <c r="C56" s="323" t="s">
        <v>16653</v>
      </c>
      <c r="D56" s="324">
        <v>208375258.93999997</v>
      </c>
      <c r="E56" s="325" t="s">
        <v>53</v>
      </c>
    </row>
    <row r="57" spans="2:5">
      <c r="B57" s="322"/>
      <c r="C57" s="323" t="s">
        <v>16654</v>
      </c>
      <c r="D57" s="324">
        <v>208139317.82999998</v>
      </c>
      <c r="E57" s="325" t="s">
        <v>53</v>
      </c>
    </row>
    <row r="58" spans="2:5">
      <c r="B58" s="322" t="s">
        <v>16624</v>
      </c>
      <c r="C58" s="323" t="s">
        <v>16655</v>
      </c>
      <c r="D58" s="324">
        <v>206778331.33000001</v>
      </c>
      <c r="E58" s="325" t="s">
        <v>53</v>
      </c>
    </row>
    <row r="59" spans="2:5">
      <c r="B59" s="322" t="e">
        <v>#N/A</v>
      </c>
      <c r="C59" s="323" t="s">
        <v>16656</v>
      </c>
      <c r="D59" s="324">
        <v>201729603.58000004</v>
      </c>
      <c r="E59" s="325" t="s">
        <v>53</v>
      </c>
    </row>
    <row r="60" spans="2:5">
      <c r="B60" s="322" t="s">
        <v>16617</v>
      </c>
      <c r="C60" s="323" t="s">
        <v>16657</v>
      </c>
      <c r="D60" s="324">
        <v>210047368.19000003</v>
      </c>
      <c r="E60" s="325" t="s">
        <v>53</v>
      </c>
    </row>
    <row r="61" spans="2:5">
      <c r="B61" s="322" t="s">
        <v>16606</v>
      </c>
      <c r="C61" s="323" t="s">
        <v>16658</v>
      </c>
      <c r="D61" s="324">
        <v>190675786.28</v>
      </c>
      <c r="E61" s="325" t="s">
        <v>53</v>
      </c>
    </row>
    <row r="62" spans="2:5">
      <c r="B62" s="322"/>
      <c r="C62" s="323" t="s">
        <v>16659</v>
      </c>
      <c r="D62" s="324">
        <v>206733725.89999998</v>
      </c>
      <c r="E62" s="325" t="s">
        <v>53</v>
      </c>
    </row>
    <row r="63" spans="2:5">
      <c r="B63" s="322"/>
      <c r="C63" s="323" t="s">
        <v>16660</v>
      </c>
      <c r="D63" s="324">
        <v>242836936.67999998</v>
      </c>
      <c r="E63" s="325" t="s">
        <v>53</v>
      </c>
    </row>
    <row r="64" spans="2:5">
      <c r="B64" s="322" t="s">
        <v>16661</v>
      </c>
      <c r="C64" s="323" t="s">
        <v>16662</v>
      </c>
      <c r="D64" s="324">
        <v>172244257.31999999</v>
      </c>
      <c r="E64" s="325" t="s">
        <v>53</v>
      </c>
    </row>
    <row r="65" spans="2:5">
      <c r="B65" s="322" t="s">
        <v>16610</v>
      </c>
      <c r="C65" s="323" t="s">
        <v>16663</v>
      </c>
      <c r="D65" s="324">
        <v>160721785.10000008</v>
      </c>
      <c r="E65" s="325" t="s">
        <v>53</v>
      </c>
    </row>
    <row r="66" spans="2:5">
      <c r="B66" s="322" t="e">
        <v>#N/A</v>
      </c>
      <c r="C66" s="323" t="s">
        <v>16664</v>
      </c>
      <c r="D66" s="324">
        <v>154477912.31</v>
      </c>
      <c r="E66" s="325" t="s">
        <v>53</v>
      </c>
    </row>
    <row r="67" spans="2:5">
      <c r="B67" s="322" t="e">
        <v>#N/A</v>
      </c>
      <c r="C67" s="323" t="s">
        <v>16665</v>
      </c>
      <c r="D67" s="324">
        <v>151752078</v>
      </c>
      <c r="E67" s="325" t="s">
        <v>53</v>
      </c>
    </row>
    <row r="68" spans="2:5">
      <c r="B68" s="322" t="s">
        <v>745</v>
      </c>
      <c r="C68" s="323" t="s">
        <v>16666</v>
      </c>
      <c r="D68" s="324">
        <v>130472441.49000001</v>
      </c>
      <c r="E68" s="325" t="s">
        <v>53</v>
      </c>
    </row>
    <row r="69" spans="2:5">
      <c r="B69" s="322"/>
      <c r="C69" s="323" t="s">
        <v>16667</v>
      </c>
      <c r="D69" s="324">
        <v>118365630.66</v>
      </c>
      <c r="E69" s="325" t="s">
        <v>53</v>
      </c>
    </row>
    <row r="70" spans="2:5">
      <c r="B70" s="322" t="s">
        <v>16668</v>
      </c>
      <c r="C70" s="323" t="s">
        <v>16669</v>
      </c>
      <c r="D70" s="324">
        <v>112985477.34999998</v>
      </c>
      <c r="E70" s="325" t="s">
        <v>53</v>
      </c>
    </row>
    <row r="71" spans="2:5">
      <c r="B71" s="322" t="s">
        <v>16668</v>
      </c>
      <c r="C71" s="323" t="s">
        <v>16670</v>
      </c>
      <c r="D71" s="324">
        <v>114531372.80000001</v>
      </c>
      <c r="E71" s="325" t="s">
        <v>53</v>
      </c>
    </row>
    <row r="72" spans="2:5">
      <c r="B72" s="322"/>
      <c r="C72" s="323" t="s">
        <v>16671</v>
      </c>
      <c r="D72" s="324">
        <v>104254191.28</v>
      </c>
      <c r="E72" s="325" t="s">
        <v>53</v>
      </c>
    </row>
    <row r="73" spans="2:5">
      <c r="B73" s="322"/>
      <c r="C73" s="323" t="s">
        <v>16672</v>
      </c>
      <c r="D73" s="324">
        <v>102254824.18000004</v>
      </c>
      <c r="E73" s="325" t="s">
        <v>53</v>
      </c>
    </row>
    <row r="74" spans="2:5">
      <c r="B74" s="322" t="s">
        <v>16595</v>
      </c>
      <c r="C74" s="323" t="s">
        <v>16673</v>
      </c>
      <c r="D74" s="324">
        <v>101907640.72999997</v>
      </c>
      <c r="E74" s="325" t="s">
        <v>53</v>
      </c>
    </row>
    <row r="75" spans="2:5">
      <c r="B75" s="322" t="s">
        <v>16610</v>
      </c>
      <c r="C75" s="323" t="s">
        <v>16674</v>
      </c>
      <c r="D75" s="324">
        <v>199053256.07999992</v>
      </c>
      <c r="E75" s="325" t="s">
        <v>53</v>
      </c>
    </row>
    <row r="76" spans="2:5">
      <c r="B76" s="322" t="s">
        <v>16610</v>
      </c>
      <c r="C76" s="323" t="s">
        <v>16675</v>
      </c>
      <c r="D76" s="324">
        <v>96846201.299999997</v>
      </c>
      <c r="E76" s="325" t="s">
        <v>53</v>
      </c>
    </row>
    <row r="77" spans="2:5">
      <c r="B77" s="322"/>
      <c r="C77" s="323" t="s">
        <v>16676</v>
      </c>
      <c r="D77" s="324">
        <v>100422204.11</v>
      </c>
      <c r="E77" s="325" t="s">
        <v>53</v>
      </c>
    </row>
    <row r="78" spans="2:5">
      <c r="B78" s="322" t="s">
        <v>745</v>
      </c>
      <c r="C78" s="323" t="s">
        <v>16677</v>
      </c>
      <c r="D78" s="324">
        <v>95005642.190000013</v>
      </c>
      <c r="E78" s="325" t="s">
        <v>53</v>
      </c>
    </row>
    <row r="79" spans="2:5">
      <c r="B79" s="322" t="e">
        <v>#N/A</v>
      </c>
      <c r="C79" s="323" t="s">
        <v>16678</v>
      </c>
      <c r="D79" s="324">
        <v>94163233.109999999</v>
      </c>
      <c r="E79" s="325" t="s">
        <v>53</v>
      </c>
    </row>
    <row r="80" spans="2:5">
      <c r="B80" s="322" t="s">
        <v>16624</v>
      </c>
      <c r="C80" s="323" t="s">
        <v>16679</v>
      </c>
      <c r="D80" s="324">
        <v>93190430.959999979</v>
      </c>
      <c r="E80" s="325" t="s">
        <v>53</v>
      </c>
    </row>
    <row r="81" spans="2:5">
      <c r="B81" s="322"/>
      <c r="C81" s="323" t="s">
        <v>16680</v>
      </c>
      <c r="D81" s="324">
        <v>89522322.710000023</v>
      </c>
      <c r="E81" s="325" t="s">
        <v>53</v>
      </c>
    </row>
    <row r="82" spans="2:5">
      <c r="B82" s="322"/>
      <c r="C82" s="323" t="s">
        <v>16681</v>
      </c>
      <c r="D82" s="324">
        <v>86671721.649999991</v>
      </c>
      <c r="E82" s="325" t="s">
        <v>53</v>
      </c>
    </row>
    <row r="83" spans="2:5">
      <c r="B83" s="322"/>
      <c r="C83" s="323" t="s">
        <v>16682</v>
      </c>
      <c r="D83" s="324">
        <v>83099007.609999999</v>
      </c>
      <c r="E83" s="325" t="s">
        <v>53</v>
      </c>
    </row>
    <row r="84" spans="2:5">
      <c r="B84" s="322" t="s">
        <v>16626</v>
      </c>
      <c r="C84" s="323" t="s">
        <v>16683</v>
      </c>
      <c r="D84" s="324">
        <v>80330225.970000014</v>
      </c>
      <c r="E84" s="325" t="s">
        <v>53</v>
      </c>
    </row>
    <row r="85" spans="2:5">
      <c r="B85" s="322" t="e">
        <v>#N/A</v>
      </c>
      <c r="C85" s="323" t="s">
        <v>16684</v>
      </c>
      <c r="D85" s="324">
        <v>73280981.829999998</v>
      </c>
      <c r="E85" s="325" t="s">
        <v>53</v>
      </c>
    </row>
    <row r="86" spans="2:5">
      <c r="B86" s="322" t="s">
        <v>16591</v>
      </c>
      <c r="C86" s="323" t="s">
        <v>16685</v>
      </c>
      <c r="D86" s="324">
        <v>69790492.610000014</v>
      </c>
      <c r="E86" s="325" t="s">
        <v>53</v>
      </c>
    </row>
    <row r="87" spans="2:5">
      <c r="B87" s="322" t="s">
        <v>16610</v>
      </c>
      <c r="C87" s="323" t="s">
        <v>16686</v>
      </c>
      <c r="D87" s="324">
        <v>69293505</v>
      </c>
      <c r="E87" s="325" t="s">
        <v>53</v>
      </c>
    </row>
    <row r="88" spans="2:5">
      <c r="B88" s="322" t="e">
        <v>#N/A</v>
      </c>
      <c r="C88" s="323" t="s">
        <v>16687</v>
      </c>
      <c r="D88" s="324">
        <v>65938458.710000001</v>
      </c>
      <c r="E88" s="325" t="s">
        <v>53</v>
      </c>
    </row>
    <row r="89" spans="2:5">
      <c r="B89" s="322" t="e">
        <v>#N/A</v>
      </c>
      <c r="C89" s="323" t="s">
        <v>16665</v>
      </c>
      <c r="D89" s="324">
        <v>15956067.390000001</v>
      </c>
      <c r="E89" s="325" t="s">
        <v>53</v>
      </c>
    </row>
    <row r="90" spans="2:5">
      <c r="B90" s="322" t="e">
        <v>#N/A</v>
      </c>
      <c r="C90" s="323" t="s">
        <v>16688</v>
      </c>
      <c r="D90" s="324">
        <v>61882202.460000001</v>
      </c>
      <c r="E90" s="325" t="s">
        <v>53</v>
      </c>
    </row>
    <row r="91" spans="2:5">
      <c r="B91" s="322" t="s">
        <v>16617</v>
      </c>
      <c r="C91" s="323" t="s">
        <v>16689</v>
      </c>
      <c r="D91" s="324">
        <v>59749963.669999972</v>
      </c>
      <c r="E91" s="325" t="s">
        <v>53</v>
      </c>
    </row>
    <row r="92" spans="2:5">
      <c r="B92" s="322" t="s">
        <v>16595</v>
      </c>
      <c r="C92" s="323" t="s">
        <v>16690</v>
      </c>
      <c r="D92" s="324">
        <v>57370624.509999998</v>
      </c>
      <c r="E92" s="325" t="s">
        <v>53</v>
      </c>
    </row>
    <row r="93" spans="2:5">
      <c r="B93" s="322"/>
      <c r="C93" s="323" t="s">
        <v>16691</v>
      </c>
      <c r="D93" s="324">
        <v>55489715.649999999</v>
      </c>
      <c r="E93" s="325" t="s">
        <v>53</v>
      </c>
    </row>
    <row r="94" spans="2:5">
      <c r="B94" s="322" t="s">
        <v>16595</v>
      </c>
      <c r="C94" s="323" t="s">
        <v>16692</v>
      </c>
      <c r="D94" s="324">
        <v>55247910.82</v>
      </c>
      <c r="E94" s="325" t="s">
        <v>53</v>
      </c>
    </row>
    <row r="95" spans="2:5">
      <c r="B95" s="322" t="s">
        <v>16693</v>
      </c>
      <c r="C95" s="323" t="s">
        <v>16694</v>
      </c>
      <c r="D95" s="324">
        <v>54544419.400000006</v>
      </c>
      <c r="E95" s="325" t="s">
        <v>53</v>
      </c>
    </row>
    <row r="96" spans="2:5">
      <c r="B96" s="322" t="s">
        <v>16695</v>
      </c>
      <c r="C96" s="323" t="s">
        <v>16696</v>
      </c>
      <c r="D96" s="324">
        <v>52923900.040000007</v>
      </c>
      <c r="E96" s="325" t="s">
        <v>53</v>
      </c>
    </row>
    <row r="97" spans="2:5">
      <c r="B97" s="322" t="e">
        <v>#N/A</v>
      </c>
      <c r="C97" s="323" t="s">
        <v>16697</v>
      </c>
      <c r="D97" s="324">
        <v>2553214.42</v>
      </c>
      <c r="E97" s="325" t="s">
        <v>53</v>
      </c>
    </row>
    <row r="98" spans="2:5">
      <c r="B98" s="322" t="s">
        <v>16668</v>
      </c>
      <c r="C98" s="323" t="s">
        <v>16698</v>
      </c>
      <c r="D98" s="324">
        <v>46694929.109999999</v>
      </c>
      <c r="E98" s="325" t="s">
        <v>53</v>
      </c>
    </row>
    <row r="99" spans="2:5">
      <c r="B99" s="322" t="s">
        <v>16595</v>
      </c>
      <c r="C99" s="323" t="s">
        <v>16699</v>
      </c>
      <c r="D99" s="324">
        <v>44537803.090000004</v>
      </c>
      <c r="E99" s="325" t="s">
        <v>53</v>
      </c>
    </row>
    <row r="100" spans="2:5">
      <c r="B100" s="322" t="s">
        <v>16700</v>
      </c>
      <c r="C100" s="323" t="s">
        <v>16701</v>
      </c>
      <c r="D100" s="324">
        <v>43549659.899999999</v>
      </c>
      <c r="E100" s="325" t="s">
        <v>53</v>
      </c>
    </row>
    <row r="101" spans="2:5">
      <c r="B101" s="322"/>
      <c r="C101" s="323" t="s">
        <v>16702</v>
      </c>
      <c r="D101" s="324">
        <v>42280172.539999999</v>
      </c>
      <c r="E101" s="325" t="s">
        <v>53</v>
      </c>
    </row>
    <row r="102" spans="2:5">
      <c r="B102" s="322" t="e">
        <v>#N/A</v>
      </c>
      <c r="C102" s="323" t="s">
        <v>16703</v>
      </c>
      <c r="D102" s="324">
        <v>63679162.030000001</v>
      </c>
      <c r="E102" s="325" t="s">
        <v>53</v>
      </c>
    </row>
    <row r="103" spans="2:5">
      <c r="B103" s="322" t="s">
        <v>16595</v>
      </c>
      <c r="C103" s="323" t="s">
        <v>16704</v>
      </c>
      <c r="D103" s="324">
        <v>38419475.810000002</v>
      </c>
      <c r="E103" s="325" t="s">
        <v>53</v>
      </c>
    </row>
    <row r="104" spans="2:5">
      <c r="B104" s="322" t="e">
        <v>#N/A</v>
      </c>
      <c r="C104" s="323" t="s">
        <v>16705</v>
      </c>
      <c r="D104" s="324">
        <v>36886728.000000007</v>
      </c>
      <c r="E104" s="325" t="s">
        <v>53</v>
      </c>
    </row>
    <row r="105" spans="2:5">
      <c r="B105" s="322"/>
      <c r="C105" s="323" t="s">
        <v>16706</v>
      </c>
      <c r="D105" s="324">
        <v>36700847.710000001</v>
      </c>
      <c r="E105" s="325" t="s">
        <v>53</v>
      </c>
    </row>
    <row r="106" spans="2:5">
      <c r="B106" s="322" t="s">
        <v>16595</v>
      </c>
      <c r="C106" s="323" t="s">
        <v>16707</v>
      </c>
      <c r="D106" s="324">
        <v>39969431.700000003</v>
      </c>
      <c r="E106" s="325" t="s">
        <v>53</v>
      </c>
    </row>
    <row r="107" spans="2:5">
      <c r="B107" s="322" t="s">
        <v>16624</v>
      </c>
      <c r="C107" s="323" t="s">
        <v>16708</v>
      </c>
      <c r="D107" s="324">
        <v>32764895.509999998</v>
      </c>
      <c r="E107" s="325" t="s">
        <v>53</v>
      </c>
    </row>
    <row r="108" spans="2:5">
      <c r="B108" s="322"/>
      <c r="C108" s="323" t="s">
        <v>16709</v>
      </c>
      <c r="D108" s="324">
        <v>34506742.240000002</v>
      </c>
      <c r="E108" s="325" t="s">
        <v>53</v>
      </c>
    </row>
    <row r="109" spans="2:5">
      <c r="B109" s="322"/>
      <c r="C109" s="323" t="s">
        <v>16710</v>
      </c>
      <c r="D109" s="324">
        <v>30919361.949999999</v>
      </c>
      <c r="E109" s="325" t="s">
        <v>53</v>
      </c>
    </row>
    <row r="110" spans="2:5">
      <c r="B110" s="322" t="s">
        <v>16626</v>
      </c>
      <c r="C110" s="323" t="s">
        <v>16711</v>
      </c>
      <c r="D110" s="324">
        <v>0</v>
      </c>
      <c r="E110" s="325" t="s">
        <v>53</v>
      </c>
    </row>
    <row r="111" spans="2:5">
      <c r="B111" s="322" t="s">
        <v>16595</v>
      </c>
      <c r="C111" s="323" t="s">
        <v>16712</v>
      </c>
      <c r="D111" s="324">
        <v>28996896.949999999</v>
      </c>
      <c r="E111" s="325" t="s">
        <v>53</v>
      </c>
    </row>
    <row r="112" spans="2:5">
      <c r="B112" s="322"/>
      <c r="C112" s="323" t="s">
        <v>16713</v>
      </c>
      <c r="D112" s="324">
        <v>25919193.43</v>
      </c>
      <c r="E112" s="325" t="s">
        <v>53</v>
      </c>
    </row>
    <row r="113" spans="2:5">
      <c r="B113" s="322"/>
      <c r="C113" s="323" t="s">
        <v>16714</v>
      </c>
      <c r="D113" s="324">
        <v>25517182.949999996</v>
      </c>
      <c r="E113" s="325" t="s">
        <v>53</v>
      </c>
    </row>
    <row r="114" spans="2:5">
      <c r="B114" s="322"/>
      <c r="C114" s="323" t="s">
        <v>16715</v>
      </c>
      <c r="D114" s="324">
        <v>5986551111</v>
      </c>
      <c r="E114" s="325" t="s">
        <v>54</v>
      </c>
    </row>
    <row r="115" spans="2:5">
      <c r="B115" s="322"/>
      <c r="C115" s="323" t="s">
        <v>16716</v>
      </c>
      <c r="D115" s="324">
        <v>26826497</v>
      </c>
      <c r="E115" s="325" t="s">
        <v>54</v>
      </c>
    </row>
    <row r="116" spans="2:5">
      <c r="B116" s="322" t="s">
        <v>16717</v>
      </c>
      <c r="C116" s="323" t="s">
        <v>16718</v>
      </c>
      <c r="D116" s="324">
        <v>25160000</v>
      </c>
      <c r="E116" s="325" t="s">
        <v>55</v>
      </c>
    </row>
    <row r="117" spans="2:5">
      <c r="B117" s="322" t="s">
        <v>16719</v>
      </c>
      <c r="C117" s="323" t="s">
        <v>16720</v>
      </c>
      <c r="D117" s="324">
        <v>93346900</v>
      </c>
      <c r="E117" s="325" t="s">
        <v>55</v>
      </c>
    </row>
    <row r="118" spans="2:5">
      <c r="B118" s="322" t="s">
        <v>16717</v>
      </c>
      <c r="C118" s="323" t="s">
        <v>644</v>
      </c>
      <c r="D118" s="324">
        <v>33375000</v>
      </c>
      <c r="E118" s="325" t="s">
        <v>55</v>
      </c>
    </row>
    <row r="119" spans="2:5">
      <c r="B119" s="322" t="s">
        <v>16721</v>
      </c>
      <c r="C119" s="323" t="s">
        <v>16722</v>
      </c>
      <c r="D119" s="324">
        <v>1645827067</v>
      </c>
      <c r="E119" s="325" t="s">
        <v>58</v>
      </c>
    </row>
    <row r="120" spans="2:5">
      <c r="B120" s="322" t="s">
        <v>16723</v>
      </c>
      <c r="C120" s="323" t="s">
        <v>16724</v>
      </c>
      <c r="D120" s="324">
        <v>727479210</v>
      </c>
      <c r="E120" s="325" t="s">
        <v>58</v>
      </c>
    </row>
    <row r="121" spans="2:5">
      <c r="B121" s="322" t="s">
        <v>16725</v>
      </c>
      <c r="C121" s="323" t="s">
        <v>16726</v>
      </c>
      <c r="D121" s="324">
        <v>638437726</v>
      </c>
      <c r="E121" s="325" t="s">
        <v>58</v>
      </c>
    </row>
    <row r="122" spans="2:5">
      <c r="B122" s="322" t="s">
        <v>16727</v>
      </c>
      <c r="C122" s="323" t="s">
        <v>16728</v>
      </c>
      <c r="D122" s="324">
        <v>341666440</v>
      </c>
      <c r="E122" s="325" t="s">
        <v>58</v>
      </c>
    </row>
    <row r="123" spans="2:5">
      <c r="B123" s="322" t="s">
        <v>16729</v>
      </c>
      <c r="C123" s="323" t="s">
        <v>16730</v>
      </c>
      <c r="D123" s="324">
        <v>199081043</v>
      </c>
      <c r="E123" s="325" t="s">
        <v>58</v>
      </c>
    </row>
    <row r="124" spans="2:5">
      <c r="B124" s="322" t="s">
        <v>16731</v>
      </c>
      <c r="C124" s="323" t="s">
        <v>16732</v>
      </c>
      <c r="D124" s="324">
        <v>183881370</v>
      </c>
      <c r="E124" s="325" t="s">
        <v>58</v>
      </c>
    </row>
    <row r="125" spans="2:5">
      <c r="B125" s="322" t="s">
        <v>16729</v>
      </c>
      <c r="C125" s="323" t="s">
        <v>16733</v>
      </c>
      <c r="D125" s="324">
        <v>161971592</v>
      </c>
      <c r="E125" s="325" t="s">
        <v>58</v>
      </c>
    </row>
    <row r="126" spans="2:5">
      <c r="B126" s="322" t="s">
        <v>16734</v>
      </c>
      <c r="C126" s="323" t="s">
        <v>16735</v>
      </c>
      <c r="D126" s="324">
        <v>155833873</v>
      </c>
      <c r="E126" s="325" t="s">
        <v>58</v>
      </c>
    </row>
    <row r="127" spans="2:5">
      <c r="B127" s="322" t="s">
        <v>16736</v>
      </c>
      <c r="C127" s="323" t="s">
        <v>16737</v>
      </c>
      <c r="D127" s="324">
        <v>137972106</v>
      </c>
      <c r="E127" s="325" t="s">
        <v>58</v>
      </c>
    </row>
    <row r="128" spans="2:5">
      <c r="B128" s="322" t="s">
        <v>16723</v>
      </c>
      <c r="C128" s="323" t="s">
        <v>16738</v>
      </c>
      <c r="D128" s="324">
        <v>107079346</v>
      </c>
      <c r="E128" s="325" t="s">
        <v>58</v>
      </c>
    </row>
    <row r="129" spans="2:5">
      <c r="B129" s="322" t="s">
        <v>16727</v>
      </c>
      <c r="C129" s="323" t="s">
        <v>16739</v>
      </c>
      <c r="D129" s="324">
        <v>83381580</v>
      </c>
      <c r="E129" s="325" t="s">
        <v>58</v>
      </c>
    </row>
    <row r="130" spans="2:5">
      <c r="B130" s="322" t="s">
        <v>16729</v>
      </c>
      <c r="C130" s="323" t="s">
        <v>16740</v>
      </c>
      <c r="D130" s="324">
        <v>79677398</v>
      </c>
      <c r="E130" s="325" t="s">
        <v>58</v>
      </c>
    </row>
    <row r="131" spans="2:5">
      <c r="B131" s="322" t="s">
        <v>16727</v>
      </c>
      <c r="C131" s="323" t="s">
        <v>16741</v>
      </c>
      <c r="D131" s="324">
        <v>69667881</v>
      </c>
      <c r="E131" s="325" t="s">
        <v>58</v>
      </c>
    </row>
    <row r="132" spans="2:5">
      <c r="B132" s="322" t="s">
        <v>16729</v>
      </c>
      <c r="C132" s="323" t="s">
        <v>16742</v>
      </c>
      <c r="D132" s="324">
        <v>67295419</v>
      </c>
      <c r="E132" s="325" t="s">
        <v>58</v>
      </c>
    </row>
    <row r="133" spans="2:5">
      <c r="B133" s="322" t="s">
        <v>16736</v>
      </c>
      <c r="C133" s="323" t="s">
        <v>16743</v>
      </c>
      <c r="D133" s="324">
        <v>62174773</v>
      </c>
      <c r="E133" s="325" t="s">
        <v>58</v>
      </c>
    </row>
    <row r="134" spans="2:5">
      <c r="B134" s="322" t="s">
        <v>16744</v>
      </c>
      <c r="C134" s="323" t="s">
        <v>16745</v>
      </c>
      <c r="D134" s="324">
        <v>62421708</v>
      </c>
      <c r="E134" s="325" t="s">
        <v>58</v>
      </c>
    </row>
    <row r="135" spans="2:5">
      <c r="B135" s="322" t="s">
        <v>16729</v>
      </c>
      <c r="C135" s="323" t="s">
        <v>16746</v>
      </c>
      <c r="D135" s="324">
        <v>52510064</v>
      </c>
      <c r="E135" s="325" t="s">
        <v>58</v>
      </c>
    </row>
    <row r="136" spans="2:5">
      <c r="B136" s="322" t="s">
        <v>16721</v>
      </c>
      <c r="C136" s="323" t="s">
        <v>16747</v>
      </c>
      <c r="D136" s="324">
        <v>45462806</v>
      </c>
      <c r="E136" s="325" t="s">
        <v>58</v>
      </c>
    </row>
    <row r="137" spans="2:5">
      <c r="B137" s="322" t="s">
        <v>16727</v>
      </c>
      <c r="C137" s="323" t="s">
        <v>16748</v>
      </c>
      <c r="D137" s="324">
        <v>50900518</v>
      </c>
      <c r="E137" s="325" t="s">
        <v>58</v>
      </c>
    </row>
    <row r="138" spans="2:5">
      <c r="B138" s="322" t="s">
        <v>16727</v>
      </c>
      <c r="C138" s="323" t="s">
        <v>16749</v>
      </c>
      <c r="D138" s="324">
        <v>49030785</v>
      </c>
      <c r="E138" s="325" t="s">
        <v>58</v>
      </c>
    </row>
    <row r="139" spans="2:5">
      <c r="B139" s="322" t="s">
        <v>16725</v>
      </c>
      <c r="C139" s="323" t="s">
        <v>16750</v>
      </c>
      <c r="D139" s="324">
        <v>48857565</v>
      </c>
      <c r="E139" s="325" t="s">
        <v>58</v>
      </c>
    </row>
    <row r="140" spans="2:5">
      <c r="B140" s="322" t="s">
        <v>16727</v>
      </c>
      <c r="C140" s="323" t="s">
        <v>16751</v>
      </c>
      <c r="D140" s="324">
        <v>44742545</v>
      </c>
      <c r="E140" s="325" t="s">
        <v>58</v>
      </c>
    </row>
    <row r="141" spans="2:5">
      <c r="B141" s="322" t="s">
        <v>16725</v>
      </c>
      <c r="C141" s="323" t="s">
        <v>16752</v>
      </c>
      <c r="D141" s="324">
        <v>25706626</v>
      </c>
      <c r="E141" s="325" t="s">
        <v>58</v>
      </c>
    </row>
    <row r="142" spans="2:5">
      <c r="B142" s="322" t="s">
        <v>16727</v>
      </c>
      <c r="C142" s="323" t="s">
        <v>16753</v>
      </c>
      <c r="D142" s="324">
        <v>38185927</v>
      </c>
      <c r="E142" s="325" t="s">
        <v>58</v>
      </c>
    </row>
    <row r="143" spans="2:5">
      <c r="B143" s="322" t="s">
        <v>16754</v>
      </c>
      <c r="C143" s="323" t="s">
        <v>16755</v>
      </c>
      <c r="D143" s="324">
        <v>30016252</v>
      </c>
      <c r="E143" s="325" t="s">
        <v>58</v>
      </c>
    </row>
    <row r="144" spans="2:5">
      <c r="B144" s="322" t="s">
        <v>16756</v>
      </c>
      <c r="C144" s="323" t="s">
        <v>16757</v>
      </c>
      <c r="D144" s="324">
        <v>37282549</v>
      </c>
      <c r="E144" s="325" t="s">
        <v>58</v>
      </c>
    </row>
    <row r="145" spans="2:5">
      <c r="B145" s="322" t="s">
        <v>16758</v>
      </c>
      <c r="C145" s="323" t="s">
        <v>16759</v>
      </c>
      <c r="D145" s="324">
        <v>35388681</v>
      </c>
      <c r="E145" s="325" t="s">
        <v>58</v>
      </c>
    </row>
    <row r="146" spans="2:5">
      <c r="B146" s="322" t="s">
        <v>16729</v>
      </c>
      <c r="C146" s="323" t="s">
        <v>16760</v>
      </c>
      <c r="D146" s="324">
        <v>29438702</v>
      </c>
      <c r="E146" s="325" t="s">
        <v>58</v>
      </c>
    </row>
    <row r="147" spans="2:5">
      <c r="B147" s="322" t="s">
        <v>16729</v>
      </c>
      <c r="C147" s="323" t="s">
        <v>16761</v>
      </c>
      <c r="D147" s="324">
        <v>29301888</v>
      </c>
      <c r="E147" s="325" t="s">
        <v>58</v>
      </c>
    </row>
    <row r="148" spans="2:5">
      <c r="B148" s="322" t="s">
        <v>16727</v>
      </c>
      <c r="C148" s="323" t="s">
        <v>16762</v>
      </c>
      <c r="D148" s="324">
        <v>27476687</v>
      </c>
      <c r="E148" s="325" t="s">
        <v>58</v>
      </c>
    </row>
    <row r="149" spans="2:5">
      <c r="B149" s="322" t="s">
        <v>16725</v>
      </c>
      <c r="C149" s="323" t="s">
        <v>16763</v>
      </c>
      <c r="D149" s="324">
        <v>26535214</v>
      </c>
      <c r="E149" s="325" t="s">
        <v>58</v>
      </c>
    </row>
    <row r="150" spans="2:5">
      <c r="B150" s="322" t="s">
        <v>16764</v>
      </c>
      <c r="C150" s="323" t="s">
        <v>16765</v>
      </c>
      <c r="D150" s="324">
        <v>13004283</v>
      </c>
      <c r="E150" s="325" t="s">
        <v>58</v>
      </c>
    </row>
    <row r="151" spans="2:5">
      <c r="B151" s="322"/>
      <c r="C151" s="323" t="s">
        <v>16766</v>
      </c>
      <c r="D151" s="324">
        <v>44331542</v>
      </c>
      <c r="E151" s="325" t="s">
        <v>821</v>
      </c>
    </row>
    <row r="152" spans="2:5">
      <c r="B152" s="322" t="s">
        <v>16624</v>
      </c>
      <c r="C152" s="323" t="s">
        <v>16767</v>
      </c>
      <c r="D152" s="324">
        <v>2272000</v>
      </c>
      <c r="E152" s="325" t="s">
        <v>61</v>
      </c>
    </row>
    <row r="153" spans="2:5">
      <c r="B153" s="322" t="s">
        <v>16768</v>
      </c>
      <c r="C153" s="323" t="s">
        <v>16769</v>
      </c>
      <c r="D153" s="324">
        <v>2500000</v>
      </c>
      <c r="E153" s="325" t="s">
        <v>16770</v>
      </c>
    </row>
    <row r="154" spans="2:5">
      <c r="B154" s="322" t="s">
        <v>16771</v>
      </c>
      <c r="C154" s="323" t="s">
        <v>16772</v>
      </c>
      <c r="D154" s="324">
        <v>23990796.960000001</v>
      </c>
      <c r="E154" s="325" t="s">
        <v>16770</v>
      </c>
    </row>
    <row r="155" spans="2:5">
      <c r="B155" s="322" t="s">
        <v>16725</v>
      </c>
      <c r="C155" s="323" t="s">
        <v>16773</v>
      </c>
      <c r="D155" s="324">
        <v>3112878.97</v>
      </c>
      <c r="E155" s="325" t="s">
        <v>16770</v>
      </c>
    </row>
    <row r="156" spans="2:5">
      <c r="B156" s="322" t="s">
        <v>16774</v>
      </c>
      <c r="C156" s="323" t="s">
        <v>16775</v>
      </c>
      <c r="D156" s="324">
        <v>1336964.67</v>
      </c>
      <c r="E156" s="325" t="s">
        <v>16770</v>
      </c>
    </row>
    <row r="157" spans="2:5">
      <c r="B157" s="322" t="s">
        <v>16776</v>
      </c>
      <c r="C157" s="323" t="s">
        <v>16777</v>
      </c>
      <c r="D157" s="324">
        <v>75583166</v>
      </c>
      <c r="E157" s="325" t="s">
        <v>16770</v>
      </c>
    </row>
    <row r="158" spans="2:5">
      <c r="B158" s="322" t="s">
        <v>16729</v>
      </c>
      <c r="C158" s="323" t="s">
        <v>16778</v>
      </c>
      <c r="D158" s="324">
        <v>1816862.17</v>
      </c>
      <c r="E158" s="325" t="s">
        <v>16770</v>
      </c>
    </row>
    <row r="159" spans="2:5">
      <c r="B159" s="322" t="s">
        <v>16779</v>
      </c>
      <c r="C159" s="323" t="s">
        <v>16780</v>
      </c>
      <c r="D159" s="324">
        <v>1219640905.38111</v>
      </c>
      <c r="E159" s="325" t="s">
        <v>16770</v>
      </c>
    </row>
    <row r="160" spans="2:5">
      <c r="B160" s="322" t="s">
        <v>16779</v>
      </c>
      <c r="C160" s="323" t="s">
        <v>16781</v>
      </c>
      <c r="D160" s="324">
        <v>646835143.68000007</v>
      </c>
      <c r="E160" s="325" t="s">
        <v>16770</v>
      </c>
    </row>
    <row r="161" spans="2:5">
      <c r="B161" s="322" t="s">
        <v>16725</v>
      </c>
      <c r="C161" s="323" t="s">
        <v>16782</v>
      </c>
      <c r="D161" s="324">
        <v>90568692</v>
      </c>
      <c r="E161" s="325" t="s">
        <v>16770</v>
      </c>
    </row>
    <row r="162" spans="2:5">
      <c r="B162" s="322" t="s">
        <v>16783</v>
      </c>
      <c r="C162" s="323" t="s">
        <v>16784</v>
      </c>
      <c r="D162" s="324">
        <v>12630048.895555556</v>
      </c>
      <c r="E162" s="325" t="s">
        <v>16770</v>
      </c>
    </row>
    <row r="163" spans="2:5">
      <c r="B163" s="322" t="s">
        <v>16725</v>
      </c>
      <c r="C163" s="323" t="s">
        <v>16785</v>
      </c>
      <c r="D163" s="324">
        <v>12203362.026666665</v>
      </c>
      <c r="E163" s="325" t="s">
        <v>16770</v>
      </c>
    </row>
    <row r="164" spans="2:5">
      <c r="B164" s="322" t="s">
        <v>16783</v>
      </c>
      <c r="C164" s="323" t="s">
        <v>16786</v>
      </c>
      <c r="D164" s="324">
        <v>927869</v>
      </c>
      <c r="E164" s="325" t="s">
        <v>16770</v>
      </c>
    </row>
    <row r="165" spans="2:5">
      <c r="B165" s="322" t="s">
        <v>16721</v>
      </c>
      <c r="C165" s="323" t="s">
        <v>16787</v>
      </c>
      <c r="D165" s="324">
        <v>605027.83999999997</v>
      </c>
      <c r="E165" s="325" t="s">
        <v>16770</v>
      </c>
    </row>
    <row r="166" spans="2:5">
      <c r="B166" s="322" t="s">
        <v>16783</v>
      </c>
      <c r="C166" s="323" t="s">
        <v>16788</v>
      </c>
      <c r="D166" s="324">
        <v>717854995.11777806</v>
      </c>
      <c r="E166" s="325" t="s">
        <v>16770</v>
      </c>
    </row>
    <row r="167" spans="2:5">
      <c r="B167" s="322" t="s">
        <v>16789</v>
      </c>
      <c r="C167" s="323" t="s">
        <v>16790</v>
      </c>
      <c r="D167" s="324">
        <v>36059346.019999996</v>
      </c>
      <c r="E167" s="325" t="s">
        <v>16770</v>
      </c>
    </row>
    <row r="168" spans="2:5">
      <c r="B168" s="322" t="s">
        <v>16725</v>
      </c>
      <c r="C168" s="323" t="s">
        <v>16791</v>
      </c>
      <c r="D168" s="324">
        <v>11102818.73</v>
      </c>
      <c r="E168" s="325" t="s">
        <v>16770</v>
      </c>
    </row>
    <row r="169" spans="2:5">
      <c r="B169" s="322" t="s">
        <v>16729</v>
      </c>
      <c r="C169" s="323" t="s">
        <v>16792</v>
      </c>
      <c r="D169" s="324">
        <v>1141808.6100000001</v>
      </c>
      <c r="E169" s="325" t="s">
        <v>16770</v>
      </c>
    </row>
    <row r="170" spans="2:5">
      <c r="B170" s="322" t="s">
        <v>16725</v>
      </c>
      <c r="C170" s="323" t="s">
        <v>16793</v>
      </c>
      <c r="D170" s="324">
        <v>192642756.87</v>
      </c>
      <c r="E170" s="325" t="s">
        <v>16770</v>
      </c>
    </row>
    <row r="171" spans="2:5">
      <c r="B171" s="322" t="s">
        <v>16794</v>
      </c>
      <c r="C171" s="323" t="s">
        <v>16795</v>
      </c>
      <c r="D171" s="324">
        <v>1844195.01</v>
      </c>
      <c r="E171" s="325" t="s">
        <v>16770</v>
      </c>
    </row>
    <row r="172" spans="2:5">
      <c r="B172" s="322" t="s">
        <v>16719</v>
      </c>
      <c r="C172" s="323" t="s">
        <v>16784</v>
      </c>
      <c r="D172" s="324">
        <v>25607905.329999998</v>
      </c>
      <c r="E172" s="325" t="s">
        <v>16770</v>
      </c>
    </row>
    <row r="173" spans="2:5">
      <c r="B173" s="322" t="s">
        <v>16729</v>
      </c>
      <c r="C173" s="323" t="s">
        <v>16796</v>
      </c>
      <c r="D173" s="324">
        <v>5278609.38</v>
      </c>
      <c r="E173" s="325" t="s">
        <v>16770</v>
      </c>
    </row>
    <row r="174" spans="2:5">
      <c r="B174" s="322" t="s">
        <v>16721</v>
      </c>
      <c r="C174" s="323" t="s">
        <v>16797</v>
      </c>
      <c r="D174" s="324">
        <v>23333136.010000002</v>
      </c>
      <c r="E174" s="325" t="s">
        <v>16770</v>
      </c>
    </row>
    <row r="175" spans="2:5">
      <c r="B175" s="322" t="s">
        <v>16798</v>
      </c>
      <c r="C175" s="323" t="s">
        <v>16799</v>
      </c>
      <c r="D175" s="324">
        <v>215581004.03999999</v>
      </c>
      <c r="E175" s="325" t="s">
        <v>16770</v>
      </c>
    </row>
    <row r="176" spans="2:5">
      <c r="B176" s="322" t="s">
        <v>16800</v>
      </c>
      <c r="C176" s="323" t="s">
        <v>16801</v>
      </c>
      <c r="D176" s="324">
        <v>83735349.769999996</v>
      </c>
      <c r="E176" s="325" t="s">
        <v>16770</v>
      </c>
    </row>
    <row r="177" spans="2:5">
      <c r="B177" s="322" t="s">
        <v>16591</v>
      </c>
      <c r="C177" s="323" t="s">
        <v>16802</v>
      </c>
      <c r="D177" s="324">
        <v>16867568.969999999</v>
      </c>
      <c r="E177" s="325" t="s">
        <v>16770</v>
      </c>
    </row>
    <row r="178" spans="2:5">
      <c r="B178" s="322" t="s">
        <v>16729</v>
      </c>
      <c r="C178" s="323" t="s">
        <v>16803</v>
      </c>
      <c r="D178" s="324">
        <v>2659365.4500000002</v>
      </c>
      <c r="E178" s="325" t="s">
        <v>16770</v>
      </c>
    </row>
    <row r="179" spans="2:5">
      <c r="B179" s="322" t="s">
        <v>16804</v>
      </c>
      <c r="C179" s="323" t="s">
        <v>16805</v>
      </c>
      <c r="D179" s="324">
        <v>869683318.1500001</v>
      </c>
      <c r="E179" s="325" t="s">
        <v>16770</v>
      </c>
    </row>
    <row r="180" spans="2:5">
      <c r="B180" s="322" t="s">
        <v>16779</v>
      </c>
      <c r="C180" s="323" t="s">
        <v>16806</v>
      </c>
      <c r="D180" s="324">
        <v>2986162</v>
      </c>
      <c r="E180" s="325" t="s">
        <v>16770</v>
      </c>
    </row>
    <row r="181" spans="2:5">
      <c r="B181" s="322" t="s">
        <v>16721</v>
      </c>
      <c r="C181" s="323" t="s">
        <v>16807</v>
      </c>
      <c r="D181" s="324">
        <v>2271587.4500000002</v>
      </c>
      <c r="E181" s="325" t="s">
        <v>16770</v>
      </c>
    </row>
    <row r="182" spans="2:5">
      <c r="B182" s="322" t="s">
        <v>16725</v>
      </c>
      <c r="C182" s="323" t="s">
        <v>16808</v>
      </c>
      <c r="D182" s="324">
        <v>14311329.200000001</v>
      </c>
      <c r="E182" s="325" t="s">
        <v>16770</v>
      </c>
    </row>
    <row r="183" spans="2:5">
      <c r="B183" s="322" t="s">
        <v>16725</v>
      </c>
      <c r="C183" s="323" t="s">
        <v>16809</v>
      </c>
      <c r="D183" s="324">
        <v>8581028.9177777786</v>
      </c>
      <c r="E183" s="325" t="s">
        <v>16770</v>
      </c>
    </row>
    <row r="184" spans="2:5">
      <c r="B184" s="322" t="s">
        <v>16721</v>
      </c>
      <c r="C184" s="323" t="s">
        <v>16810</v>
      </c>
      <c r="D184" s="324">
        <v>70346986.580000013</v>
      </c>
      <c r="E184" s="325" t="s">
        <v>16770</v>
      </c>
    </row>
    <row r="185" spans="2:5">
      <c r="B185" s="322" t="s">
        <v>16729</v>
      </c>
      <c r="C185" s="323" t="s">
        <v>16811</v>
      </c>
      <c r="D185" s="324">
        <v>46398153.920000002</v>
      </c>
      <c r="E185" s="325" t="s">
        <v>16770</v>
      </c>
    </row>
    <row r="186" spans="2:5">
      <c r="B186" s="322" t="s">
        <v>16725</v>
      </c>
      <c r="C186" s="323" t="s">
        <v>16812</v>
      </c>
      <c r="D186" s="324">
        <v>12313219.220000001</v>
      </c>
      <c r="E186" s="325" t="s">
        <v>16770</v>
      </c>
    </row>
    <row r="187" spans="2:5">
      <c r="B187" s="322" t="s">
        <v>16721</v>
      </c>
      <c r="C187" s="323" t="s">
        <v>16813</v>
      </c>
      <c r="D187" s="324">
        <v>32682000</v>
      </c>
      <c r="E187" s="325" t="s">
        <v>16770</v>
      </c>
    </row>
    <row r="188" spans="2:5">
      <c r="B188" s="322" t="s">
        <v>16814</v>
      </c>
      <c r="C188" s="323" t="s">
        <v>16815</v>
      </c>
      <c r="D188" s="324">
        <v>1051303.98</v>
      </c>
      <c r="E188" s="325" t="s">
        <v>16770</v>
      </c>
    </row>
    <row r="189" spans="2:5">
      <c r="B189" s="322" t="s">
        <v>16783</v>
      </c>
      <c r="C189" s="323" t="s">
        <v>16816</v>
      </c>
      <c r="D189" s="324">
        <v>18549600</v>
      </c>
      <c r="E189" s="325" t="s">
        <v>16770</v>
      </c>
    </row>
    <row r="190" spans="2:5">
      <c r="B190" s="322" t="s">
        <v>16725</v>
      </c>
      <c r="C190" s="323" t="s">
        <v>16817</v>
      </c>
      <c r="D190" s="324">
        <v>19489399.098888889</v>
      </c>
      <c r="E190" s="325" t="s">
        <v>16770</v>
      </c>
    </row>
    <row r="191" spans="2:5">
      <c r="B191" s="322" t="s">
        <v>16794</v>
      </c>
      <c r="C191" s="323" t="s">
        <v>16818</v>
      </c>
      <c r="D191" s="324">
        <v>73832082.510000005</v>
      </c>
      <c r="E191" s="325" t="s">
        <v>16770</v>
      </c>
    </row>
    <row r="192" spans="2:5">
      <c r="B192" s="322" t="s">
        <v>16819</v>
      </c>
      <c r="C192" s="323" t="s">
        <v>16820</v>
      </c>
      <c r="D192" s="324">
        <v>463131.55</v>
      </c>
      <c r="E192" s="325" t="s">
        <v>16770</v>
      </c>
    </row>
    <row r="193" spans="2:5">
      <c r="B193" s="322" t="s">
        <v>16725</v>
      </c>
      <c r="C193" s="323" t="s">
        <v>16821</v>
      </c>
      <c r="D193" s="324">
        <v>10922202.617777778</v>
      </c>
      <c r="E193" s="325" t="s">
        <v>16770</v>
      </c>
    </row>
    <row r="194" spans="2:5">
      <c r="B194" s="322" t="s">
        <v>16721</v>
      </c>
      <c r="C194" s="323" t="s">
        <v>16822</v>
      </c>
      <c r="D194" s="324">
        <v>322577108.15000004</v>
      </c>
      <c r="E194" s="325" t="s">
        <v>16770</v>
      </c>
    </row>
    <row r="195" spans="2:5">
      <c r="B195" s="322" t="s">
        <v>16725</v>
      </c>
      <c r="C195" s="323" t="s">
        <v>16823</v>
      </c>
      <c r="D195" s="324">
        <v>37107329.159999996</v>
      </c>
      <c r="E195" s="325" t="s">
        <v>16770</v>
      </c>
    </row>
    <row r="196" spans="2:5">
      <c r="B196" s="322" t="s">
        <v>16824</v>
      </c>
      <c r="C196" s="323" t="s">
        <v>16825</v>
      </c>
      <c r="D196" s="324">
        <v>78321019</v>
      </c>
      <c r="E196" s="325" t="s">
        <v>16770</v>
      </c>
    </row>
    <row r="197" spans="2:5">
      <c r="B197" s="322" t="s">
        <v>16725</v>
      </c>
      <c r="C197" s="323" t="s">
        <v>16826</v>
      </c>
      <c r="D197" s="324">
        <v>1777668.2311111111</v>
      </c>
      <c r="E197" s="325" t="s">
        <v>16770</v>
      </c>
    </row>
    <row r="198" spans="2:5">
      <c r="B198" s="322" t="s">
        <v>16725</v>
      </c>
      <c r="C198" s="323" t="s">
        <v>16827</v>
      </c>
      <c r="D198" s="324">
        <v>1838288.3333333335</v>
      </c>
      <c r="E198" s="325" t="s">
        <v>16770</v>
      </c>
    </row>
    <row r="199" spans="2:5">
      <c r="B199" s="322" t="s">
        <v>16725</v>
      </c>
      <c r="C199" s="323" t="s">
        <v>16828</v>
      </c>
      <c r="D199" s="324">
        <v>6117877.3722222224</v>
      </c>
      <c r="E199" s="325" t="s">
        <v>16770</v>
      </c>
    </row>
    <row r="200" spans="2:5">
      <c r="B200" s="322" t="s">
        <v>16725</v>
      </c>
      <c r="C200" s="323" t="s">
        <v>16829</v>
      </c>
      <c r="D200" s="324">
        <v>4663496.8033333337</v>
      </c>
      <c r="E200" s="325" t="s">
        <v>16770</v>
      </c>
    </row>
    <row r="201" spans="2:5">
      <c r="B201" s="322" t="s">
        <v>16729</v>
      </c>
      <c r="C201" s="323" t="s">
        <v>16830</v>
      </c>
      <c r="D201" s="324">
        <v>454402.91666666674</v>
      </c>
      <c r="E201" s="325" t="s">
        <v>16770</v>
      </c>
    </row>
    <row r="202" spans="2:5">
      <c r="B202" s="322" t="s">
        <v>16725</v>
      </c>
      <c r="C202" s="323" t="s">
        <v>16831</v>
      </c>
      <c r="D202" s="324">
        <v>6366142.8077777782</v>
      </c>
      <c r="E202" s="325" t="s">
        <v>16770</v>
      </c>
    </row>
    <row r="203" spans="2:5">
      <c r="B203" s="322" t="s">
        <v>16729</v>
      </c>
      <c r="C203" s="323" t="s">
        <v>16832</v>
      </c>
      <c r="D203" s="324">
        <v>64843538.359999992</v>
      </c>
      <c r="E203" s="325" t="s">
        <v>16770</v>
      </c>
    </row>
    <row r="204" spans="2:5">
      <c r="B204" s="322" t="s">
        <v>16725</v>
      </c>
      <c r="C204" s="323" t="s">
        <v>16833</v>
      </c>
      <c r="D204" s="324">
        <v>4339790.1177777778</v>
      </c>
      <c r="E204" s="325" t="s">
        <v>16770</v>
      </c>
    </row>
    <row r="205" spans="2:5">
      <c r="B205" s="322" t="s">
        <v>16725</v>
      </c>
      <c r="C205" s="323" t="s">
        <v>16834</v>
      </c>
      <c r="D205" s="324">
        <v>17148101.100000001</v>
      </c>
      <c r="E205" s="325" t="s">
        <v>16770</v>
      </c>
    </row>
    <row r="206" spans="2:5">
      <c r="B206" s="322" t="s">
        <v>16721</v>
      </c>
      <c r="C206" s="323" t="s">
        <v>16835</v>
      </c>
      <c r="D206" s="324">
        <v>127716535.67999999</v>
      </c>
      <c r="E206" s="325" t="s">
        <v>16770</v>
      </c>
    </row>
    <row r="207" spans="2:5">
      <c r="B207" s="322" t="s">
        <v>16725</v>
      </c>
      <c r="C207" s="323" t="s">
        <v>16836</v>
      </c>
      <c r="D207" s="324">
        <v>3915937.48</v>
      </c>
      <c r="E207" s="325" t="s">
        <v>16770</v>
      </c>
    </row>
    <row r="208" spans="2:5">
      <c r="B208" s="322" t="s">
        <v>16729</v>
      </c>
      <c r="C208" s="323" t="s">
        <v>16837</v>
      </c>
      <c r="D208" s="324">
        <v>1256309.8700000001</v>
      </c>
      <c r="E208" s="325" t="s">
        <v>16770</v>
      </c>
    </row>
    <row r="209" spans="2:5">
      <c r="B209" s="322" t="s">
        <v>16838</v>
      </c>
      <c r="C209" s="323" t="s">
        <v>16839</v>
      </c>
      <c r="D209" s="324">
        <v>12373214.800000001</v>
      </c>
      <c r="E209" s="325" t="s">
        <v>16770</v>
      </c>
    </row>
    <row r="210" spans="2:5">
      <c r="B210" s="322" t="s">
        <v>16729</v>
      </c>
      <c r="C210" s="323" t="s">
        <v>16840</v>
      </c>
      <c r="D210" s="324">
        <v>865866.15777777787</v>
      </c>
      <c r="E210" s="325" t="s">
        <v>16770</v>
      </c>
    </row>
    <row r="211" spans="2:5">
      <c r="B211" s="322" t="s">
        <v>16725</v>
      </c>
      <c r="C211" s="323" t="s">
        <v>16841</v>
      </c>
      <c r="D211" s="324">
        <v>4118666.76</v>
      </c>
      <c r="E211" s="325" t="s">
        <v>16770</v>
      </c>
    </row>
    <row r="212" spans="2:5">
      <c r="B212" s="322" t="s">
        <v>16725</v>
      </c>
      <c r="C212" s="323" t="s">
        <v>16842</v>
      </c>
      <c r="D212" s="324">
        <v>26824795.050000001</v>
      </c>
      <c r="E212" s="325" t="s">
        <v>16770</v>
      </c>
    </row>
    <row r="213" spans="2:5">
      <c r="B213" s="322" t="s">
        <v>16736</v>
      </c>
      <c r="C213" s="323" t="s">
        <v>16843</v>
      </c>
      <c r="D213" s="324">
        <v>642884946.85000002</v>
      </c>
      <c r="E213" s="325" t="s">
        <v>16770</v>
      </c>
    </row>
    <row r="214" spans="2:5">
      <c r="B214" s="322" t="s">
        <v>16844</v>
      </c>
      <c r="C214" s="323" t="s">
        <v>16845</v>
      </c>
      <c r="D214" s="324">
        <v>1650789.67</v>
      </c>
      <c r="E214" s="325" t="s">
        <v>16770</v>
      </c>
    </row>
    <row r="215" spans="2:5">
      <c r="B215" s="322" t="s">
        <v>16800</v>
      </c>
      <c r="C215" s="323" t="s">
        <v>16846</v>
      </c>
      <c r="D215" s="324">
        <v>7184407.4399999995</v>
      </c>
      <c r="E215" s="325" t="s">
        <v>16770</v>
      </c>
    </row>
    <row r="216" spans="2:5">
      <c r="B216" s="322" t="s">
        <v>16725</v>
      </c>
      <c r="C216" s="323" t="s">
        <v>16847</v>
      </c>
      <c r="D216" s="324">
        <v>7149007.0322222225</v>
      </c>
      <c r="E216" s="325" t="s">
        <v>16770</v>
      </c>
    </row>
    <row r="217" spans="2:5">
      <c r="B217" s="322" t="s">
        <v>16729</v>
      </c>
      <c r="C217" s="323" t="s">
        <v>16848</v>
      </c>
      <c r="D217" s="324">
        <v>6003740.071111111</v>
      </c>
      <c r="E217" s="325" t="s">
        <v>16770</v>
      </c>
    </row>
    <row r="218" spans="2:5">
      <c r="B218" s="322" t="s">
        <v>16729</v>
      </c>
      <c r="C218" s="323" t="s">
        <v>16849</v>
      </c>
      <c r="D218" s="324">
        <v>14232071.424444444</v>
      </c>
      <c r="E218" s="325" t="s">
        <v>16770</v>
      </c>
    </row>
    <row r="219" spans="2:5">
      <c r="B219" s="322" t="s">
        <v>16725</v>
      </c>
      <c r="C219" s="323" t="s">
        <v>16850</v>
      </c>
      <c r="D219" s="324">
        <v>16311551.529999999</v>
      </c>
      <c r="E219" s="325" t="s">
        <v>16770</v>
      </c>
    </row>
    <row r="220" spans="2:5">
      <c r="B220" s="322" t="s">
        <v>16725</v>
      </c>
      <c r="C220" s="323" t="s">
        <v>16851</v>
      </c>
      <c r="D220" s="324">
        <v>15694475.050000001</v>
      </c>
      <c r="E220" s="325" t="s">
        <v>16770</v>
      </c>
    </row>
    <row r="221" spans="2:5">
      <c r="B221" s="322" t="s">
        <v>16721</v>
      </c>
      <c r="C221" s="323" t="s">
        <v>16852</v>
      </c>
      <c r="D221" s="324">
        <v>49886026.856666669</v>
      </c>
      <c r="E221" s="325" t="s">
        <v>16770</v>
      </c>
    </row>
    <row r="222" spans="2:5">
      <c r="B222" s="322" t="s">
        <v>16853</v>
      </c>
      <c r="C222" s="323" t="s">
        <v>16854</v>
      </c>
      <c r="D222" s="324">
        <v>118678590.44</v>
      </c>
      <c r="E222" s="325" t="s">
        <v>16770</v>
      </c>
    </row>
    <row r="223" spans="2:5">
      <c r="B223" s="322" t="s">
        <v>16725</v>
      </c>
      <c r="C223" s="323" t="s">
        <v>16855</v>
      </c>
      <c r="D223" s="324">
        <v>28272762.050000001</v>
      </c>
      <c r="E223" s="325" t="s">
        <v>16770</v>
      </c>
    </row>
    <row r="224" spans="2:5">
      <c r="B224" s="322" t="s">
        <v>16800</v>
      </c>
      <c r="C224" s="323" t="s">
        <v>16856</v>
      </c>
      <c r="D224" s="324">
        <v>13248860.949999999</v>
      </c>
      <c r="E224" s="325" t="s">
        <v>16770</v>
      </c>
    </row>
    <row r="225" spans="2:5">
      <c r="B225" s="322" t="s">
        <v>16783</v>
      </c>
      <c r="C225" s="323" t="s">
        <v>16857</v>
      </c>
      <c r="D225" s="324">
        <v>9987500</v>
      </c>
      <c r="E225" s="325" t="s">
        <v>16770</v>
      </c>
    </row>
    <row r="226" spans="2:5">
      <c r="B226" s="322" t="s">
        <v>16729</v>
      </c>
      <c r="C226" s="323" t="s">
        <v>16858</v>
      </c>
      <c r="D226" s="324">
        <v>129872383.06999999</v>
      </c>
      <c r="E226" s="325" t="s">
        <v>16770</v>
      </c>
    </row>
    <row r="227" spans="2:5">
      <c r="B227" s="322" t="s">
        <v>16729</v>
      </c>
      <c r="C227" s="323" t="s">
        <v>16859</v>
      </c>
      <c r="D227" s="324">
        <v>11336974.424444446</v>
      </c>
      <c r="E227" s="325" t="s">
        <v>16770</v>
      </c>
    </row>
    <row r="228" spans="2:5">
      <c r="B228" s="322" t="s">
        <v>16729</v>
      </c>
      <c r="C228" s="323" t="s">
        <v>16860</v>
      </c>
      <c r="D228" s="324">
        <v>64328257</v>
      </c>
      <c r="E228" s="325" t="s">
        <v>63</v>
      </c>
    </row>
    <row r="229" spans="2:5">
      <c r="B229" s="322" t="s">
        <v>16861</v>
      </c>
      <c r="C229" s="323" t="s">
        <v>16862</v>
      </c>
      <c r="D229" s="324">
        <v>66817442</v>
      </c>
      <c r="E229" s="325" t="s">
        <v>63</v>
      </c>
    </row>
    <row r="230" spans="2:5">
      <c r="B230" s="322" t="s">
        <v>16861</v>
      </c>
      <c r="C230" s="323" t="s">
        <v>16863</v>
      </c>
      <c r="D230" s="324">
        <v>617197978</v>
      </c>
      <c r="E230" s="325" t="s">
        <v>63</v>
      </c>
    </row>
    <row r="231" spans="2:5">
      <c r="B231" s="322" t="s">
        <v>16861</v>
      </c>
      <c r="C231" s="323" t="s">
        <v>16864</v>
      </c>
      <c r="D231" s="324">
        <v>25117359</v>
      </c>
      <c r="E231" s="325" t="s">
        <v>63</v>
      </c>
    </row>
    <row r="232" spans="2:5">
      <c r="B232" s="322" t="s">
        <v>16861</v>
      </c>
      <c r="C232" s="323" t="s">
        <v>16865</v>
      </c>
      <c r="D232" s="324">
        <v>44174476</v>
      </c>
      <c r="E232" s="325" t="s">
        <v>63</v>
      </c>
    </row>
    <row r="233" spans="2:5">
      <c r="B233" s="322" t="s">
        <v>16861</v>
      </c>
      <c r="C233" s="323" t="s">
        <v>16866</v>
      </c>
      <c r="D233" s="324">
        <v>235231857</v>
      </c>
      <c r="E233" s="325" t="s">
        <v>63</v>
      </c>
    </row>
    <row r="234" spans="2:5">
      <c r="B234" s="322" t="s">
        <v>16721</v>
      </c>
      <c r="C234" s="323" t="s">
        <v>16867</v>
      </c>
      <c r="D234" s="324">
        <v>194483261</v>
      </c>
      <c r="E234" s="325" t="s">
        <v>63</v>
      </c>
    </row>
    <row r="235" spans="2:5">
      <c r="B235" s="322" t="s">
        <v>16868</v>
      </c>
      <c r="C235" s="323" t="s">
        <v>16869</v>
      </c>
      <c r="D235" s="324">
        <v>33286110</v>
      </c>
      <c r="E235" s="325" t="s">
        <v>63</v>
      </c>
    </row>
    <row r="236" spans="2:5">
      <c r="B236" s="322" t="s">
        <v>16736</v>
      </c>
      <c r="C236" s="323" t="s">
        <v>16724</v>
      </c>
      <c r="D236" s="324">
        <v>1789014406</v>
      </c>
      <c r="E236" s="325" t="s">
        <v>63</v>
      </c>
    </row>
    <row r="237" spans="2:5">
      <c r="B237" s="322" t="s">
        <v>16736</v>
      </c>
      <c r="C237" s="323" t="s">
        <v>16870</v>
      </c>
      <c r="D237" s="324">
        <v>1162257634</v>
      </c>
      <c r="E237" s="325" t="s">
        <v>63</v>
      </c>
    </row>
    <row r="238" spans="2:5">
      <c r="B238" s="322" t="s">
        <v>16861</v>
      </c>
      <c r="C238" s="323" t="s">
        <v>16871</v>
      </c>
      <c r="D238" s="324">
        <v>34738256</v>
      </c>
      <c r="E238" s="325" t="s">
        <v>63</v>
      </c>
    </row>
    <row r="239" spans="2:5">
      <c r="B239" s="322" t="s">
        <v>16721</v>
      </c>
      <c r="C239" s="323" t="s">
        <v>16872</v>
      </c>
      <c r="D239" s="324">
        <v>218837738</v>
      </c>
      <c r="E239" s="325" t="s">
        <v>63</v>
      </c>
    </row>
    <row r="240" spans="2:5">
      <c r="B240" s="322" t="s">
        <v>16721</v>
      </c>
      <c r="C240" s="323" t="s">
        <v>16873</v>
      </c>
      <c r="D240" s="324">
        <v>26581693</v>
      </c>
      <c r="E240" s="325" t="s">
        <v>63</v>
      </c>
    </row>
    <row r="241" spans="2:5">
      <c r="B241" s="322" t="s">
        <v>16721</v>
      </c>
      <c r="C241" s="323" t="s">
        <v>16810</v>
      </c>
      <c r="D241" s="324">
        <v>54005374</v>
      </c>
      <c r="E241" s="325" t="s">
        <v>63</v>
      </c>
    </row>
    <row r="242" spans="2:5">
      <c r="B242" s="322" t="s">
        <v>16734</v>
      </c>
      <c r="C242" s="323" t="s">
        <v>16874</v>
      </c>
      <c r="D242" s="324">
        <v>80645403</v>
      </c>
      <c r="E242" s="325" t="s">
        <v>63</v>
      </c>
    </row>
    <row r="243" spans="2:5">
      <c r="B243" s="322" t="s">
        <v>16861</v>
      </c>
      <c r="C243" s="323" t="s">
        <v>16875</v>
      </c>
      <c r="D243" s="324">
        <v>25534165</v>
      </c>
      <c r="E243" s="325" t="s">
        <v>63</v>
      </c>
    </row>
    <row r="244" spans="2:5">
      <c r="B244" s="322" t="s">
        <v>16729</v>
      </c>
      <c r="C244" s="323" t="s">
        <v>16876</v>
      </c>
      <c r="D244" s="324">
        <v>146174280</v>
      </c>
      <c r="E244" s="325" t="s">
        <v>63</v>
      </c>
    </row>
    <row r="245" spans="2:5">
      <c r="B245" s="322" t="s">
        <v>16877</v>
      </c>
      <c r="C245" s="323" t="s">
        <v>16878</v>
      </c>
      <c r="D245" s="324">
        <v>448366935</v>
      </c>
      <c r="E245" s="325" t="s">
        <v>63</v>
      </c>
    </row>
    <row r="246" spans="2:5">
      <c r="B246" s="322" t="s">
        <v>16727</v>
      </c>
      <c r="C246" s="323" t="s">
        <v>16879</v>
      </c>
      <c r="D246" s="324">
        <v>265452351</v>
      </c>
      <c r="E246" s="325" t="s">
        <v>63</v>
      </c>
    </row>
    <row r="247" spans="2:5">
      <c r="B247" s="322" t="s">
        <v>16861</v>
      </c>
      <c r="C247" s="323" t="s">
        <v>16880</v>
      </c>
      <c r="D247" s="324">
        <v>102498126</v>
      </c>
      <c r="E247" s="325" t="s">
        <v>63</v>
      </c>
    </row>
    <row r="248" spans="2:5">
      <c r="B248" s="322" t="s">
        <v>16861</v>
      </c>
      <c r="C248" s="323" t="s">
        <v>16881</v>
      </c>
      <c r="D248" s="324">
        <v>32096923</v>
      </c>
      <c r="E248" s="325" t="s">
        <v>63</v>
      </c>
    </row>
    <row r="249" spans="2:5">
      <c r="B249" s="322" t="s">
        <v>16727</v>
      </c>
      <c r="C249" s="323" t="s">
        <v>16882</v>
      </c>
      <c r="D249" s="324">
        <v>178574453</v>
      </c>
      <c r="E249" s="325" t="s">
        <v>63</v>
      </c>
    </row>
    <row r="250" spans="2:5">
      <c r="B250" s="322" t="s">
        <v>16883</v>
      </c>
      <c r="C250" s="323" t="s">
        <v>16884</v>
      </c>
      <c r="D250" s="324">
        <v>114102315</v>
      </c>
      <c r="E250" s="325" t="s">
        <v>63</v>
      </c>
    </row>
    <row r="251" spans="2:5">
      <c r="B251" s="322" t="s">
        <v>16861</v>
      </c>
      <c r="C251" s="323" t="s">
        <v>16885</v>
      </c>
      <c r="D251" s="324">
        <v>60976066</v>
      </c>
      <c r="E251" s="325" t="s">
        <v>63</v>
      </c>
    </row>
    <row r="252" spans="2:5">
      <c r="B252" s="322" t="s">
        <v>16861</v>
      </c>
      <c r="C252" s="323" t="s">
        <v>16886</v>
      </c>
      <c r="D252" s="324">
        <v>50622389</v>
      </c>
      <c r="E252" s="325" t="s">
        <v>63</v>
      </c>
    </row>
    <row r="253" spans="2:5">
      <c r="B253" s="322" t="s">
        <v>16734</v>
      </c>
      <c r="C253" s="323" t="s">
        <v>16887</v>
      </c>
      <c r="D253" s="324">
        <v>151514378</v>
      </c>
      <c r="E253" s="325" t="s">
        <v>63</v>
      </c>
    </row>
    <row r="254" spans="2:5">
      <c r="B254" s="322" t="s">
        <v>16861</v>
      </c>
      <c r="C254" s="323" t="s">
        <v>16888</v>
      </c>
      <c r="D254" s="324">
        <v>107545239</v>
      </c>
      <c r="E254" s="325" t="s">
        <v>63</v>
      </c>
    </row>
    <row r="255" spans="2:5">
      <c r="B255" s="322" t="s">
        <v>16721</v>
      </c>
      <c r="C255" s="323" t="s">
        <v>16889</v>
      </c>
      <c r="D255" s="324">
        <v>93444019</v>
      </c>
      <c r="E255" s="325" t="s">
        <v>63</v>
      </c>
    </row>
    <row r="256" spans="2:5">
      <c r="B256" s="322" t="s">
        <v>16861</v>
      </c>
      <c r="C256" s="323" t="s">
        <v>16890</v>
      </c>
      <c r="D256" s="324">
        <v>336114845</v>
      </c>
      <c r="E256" s="325" t="s">
        <v>63</v>
      </c>
    </row>
    <row r="257" spans="2:5">
      <c r="B257" s="322" t="s">
        <v>16861</v>
      </c>
      <c r="C257" s="323" t="s">
        <v>16891</v>
      </c>
      <c r="D257" s="324">
        <v>49577712</v>
      </c>
      <c r="E257" s="325" t="s">
        <v>63</v>
      </c>
    </row>
    <row r="258" spans="2:5">
      <c r="B258" s="322" t="s">
        <v>16861</v>
      </c>
      <c r="C258" s="323" t="s">
        <v>16892</v>
      </c>
      <c r="D258" s="324">
        <v>77327934</v>
      </c>
      <c r="E258" s="325" t="s">
        <v>63</v>
      </c>
    </row>
    <row r="259" spans="2:5">
      <c r="B259" s="322" t="s">
        <v>16893</v>
      </c>
      <c r="C259" s="323" t="s">
        <v>16894</v>
      </c>
      <c r="D259" s="324">
        <v>2915334540</v>
      </c>
      <c r="E259" s="325" t="s">
        <v>63</v>
      </c>
    </row>
    <row r="260" spans="2:5">
      <c r="B260" s="322" t="s">
        <v>16721</v>
      </c>
      <c r="C260" s="323" t="s">
        <v>16895</v>
      </c>
      <c r="D260" s="324">
        <v>240117860</v>
      </c>
      <c r="E260" s="325" t="s">
        <v>63</v>
      </c>
    </row>
    <row r="261" spans="2:5">
      <c r="B261" s="322" t="s">
        <v>16729</v>
      </c>
      <c r="C261" s="323" t="s">
        <v>16896</v>
      </c>
      <c r="D261" s="324">
        <v>44101476</v>
      </c>
      <c r="E261" s="325" t="s">
        <v>63</v>
      </c>
    </row>
    <row r="262" spans="2:5">
      <c r="B262" s="322" t="s">
        <v>16719</v>
      </c>
      <c r="C262" s="323" t="s">
        <v>16897</v>
      </c>
      <c r="D262" s="324">
        <v>521270877</v>
      </c>
      <c r="E262" s="325" t="s">
        <v>63</v>
      </c>
    </row>
    <row r="263" spans="2:5">
      <c r="B263" s="322" t="s">
        <v>16758</v>
      </c>
      <c r="C263" s="323" t="s">
        <v>16898</v>
      </c>
      <c r="D263" s="324">
        <v>908895283</v>
      </c>
      <c r="E263" s="325" t="s">
        <v>63</v>
      </c>
    </row>
    <row r="264" spans="2:5">
      <c r="B264" s="322" t="s">
        <v>16721</v>
      </c>
      <c r="C264" s="323" t="s">
        <v>16899</v>
      </c>
      <c r="D264" s="324">
        <v>58298216</v>
      </c>
      <c r="E264" s="325" t="s">
        <v>63</v>
      </c>
    </row>
    <row r="265" spans="2:5">
      <c r="B265" s="322" t="s">
        <v>16861</v>
      </c>
      <c r="C265" s="323" t="s">
        <v>16900</v>
      </c>
      <c r="D265" s="324">
        <v>134602376</v>
      </c>
      <c r="E265" s="325" t="s">
        <v>63</v>
      </c>
    </row>
    <row r="266" spans="2:5">
      <c r="B266" s="322" t="s">
        <v>16721</v>
      </c>
      <c r="C266" s="323" t="s">
        <v>16901</v>
      </c>
      <c r="D266" s="324">
        <v>26817399</v>
      </c>
      <c r="E266" s="325" t="s">
        <v>63</v>
      </c>
    </row>
    <row r="267" spans="2:5">
      <c r="B267" s="322" t="s">
        <v>16736</v>
      </c>
      <c r="C267" s="323" t="s">
        <v>16902</v>
      </c>
      <c r="D267" s="324">
        <v>142563189</v>
      </c>
      <c r="E267" s="325" t="s">
        <v>63</v>
      </c>
    </row>
    <row r="268" spans="2:5">
      <c r="B268" s="322" t="s">
        <v>16903</v>
      </c>
      <c r="C268" s="323" t="s">
        <v>16904</v>
      </c>
      <c r="D268" s="324">
        <v>6783109.4299999997</v>
      </c>
      <c r="E268" s="325" t="s">
        <v>64</v>
      </c>
    </row>
    <row r="269" spans="2:5">
      <c r="B269" s="322" t="s">
        <v>16668</v>
      </c>
      <c r="C269" s="323" t="s">
        <v>16905</v>
      </c>
      <c r="D269" s="324">
        <v>13008866</v>
      </c>
      <c r="E269" s="325" t="s">
        <v>64</v>
      </c>
    </row>
    <row r="270" spans="2:5">
      <c r="B270" s="322" t="s">
        <v>16668</v>
      </c>
      <c r="C270" s="323" t="s">
        <v>16906</v>
      </c>
      <c r="D270" s="324">
        <v>1538478.3499999999</v>
      </c>
      <c r="E270" s="325" t="s">
        <v>64</v>
      </c>
    </row>
    <row r="271" spans="2:5">
      <c r="B271" s="322" t="s">
        <v>16907</v>
      </c>
      <c r="C271" s="323" t="s">
        <v>16908</v>
      </c>
      <c r="D271" s="324">
        <v>876890397.51999986</v>
      </c>
      <c r="E271" s="325" t="s">
        <v>64</v>
      </c>
    </row>
    <row r="272" spans="2:5">
      <c r="B272" s="322" t="s">
        <v>16909</v>
      </c>
      <c r="C272" s="323" t="s">
        <v>16910</v>
      </c>
      <c r="D272" s="324">
        <v>1189900.18</v>
      </c>
      <c r="E272" s="325" t="s">
        <v>64</v>
      </c>
    </row>
    <row r="273" spans="2:5">
      <c r="B273" s="322" t="s">
        <v>16911</v>
      </c>
      <c r="C273" s="323" t="s">
        <v>16912</v>
      </c>
      <c r="D273" s="324">
        <v>94941.19</v>
      </c>
      <c r="E273" s="325" t="s">
        <v>64</v>
      </c>
    </row>
    <row r="274" spans="2:5">
      <c r="B274" s="322" t="e">
        <v>#N/A</v>
      </c>
      <c r="C274" s="323" t="s">
        <v>16913</v>
      </c>
      <c r="D274" s="324">
        <v>91789180</v>
      </c>
      <c r="E274" s="325" t="s">
        <v>64</v>
      </c>
    </row>
    <row r="275" spans="2:5">
      <c r="B275" s="322" t="s">
        <v>16668</v>
      </c>
      <c r="C275" s="323" t="s">
        <v>16914</v>
      </c>
      <c r="D275" s="324">
        <v>4495594.8100000005</v>
      </c>
      <c r="E275" s="325" t="s">
        <v>64</v>
      </c>
    </row>
    <row r="276" spans="2:5">
      <c r="B276" s="322" t="s">
        <v>16668</v>
      </c>
      <c r="C276" s="323" t="s">
        <v>16915</v>
      </c>
      <c r="D276" s="324">
        <v>1352389.9</v>
      </c>
      <c r="E276" s="325" t="s">
        <v>64</v>
      </c>
    </row>
    <row r="277" spans="2:5">
      <c r="B277" s="322" t="s">
        <v>16606</v>
      </c>
      <c r="C277" s="323" t="s">
        <v>16916</v>
      </c>
      <c r="D277" s="324">
        <v>5071984.16</v>
      </c>
      <c r="E277" s="325" t="s">
        <v>64</v>
      </c>
    </row>
    <row r="278" spans="2:5">
      <c r="B278" s="322" t="s">
        <v>16721</v>
      </c>
      <c r="C278" s="323" t="s">
        <v>16917</v>
      </c>
      <c r="D278" s="324">
        <v>44663799.399999999</v>
      </c>
      <c r="E278" s="325" t="s">
        <v>64</v>
      </c>
    </row>
    <row r="279" spans="2:5">
      <c r="B279" s="322" t="s">
        <v>16918</v>
      </c>
      <c r="C279" s="323" t="s">
        <v>16919</v>
      </c>
      <c r="D279" s="324">
        <v>53286883.139999993</v>
      </c>
      <c r="E279" s="325" t="s">
        <v>64</v>
      </c>
    </row>
    <row r="280" spans="2:5">
      <c r="B280" s="322" t="s">
        <v>16668</v>
      </c>
      <c r="C280" s="323" t="s">
        <v>16920</v>
      </c>
      <c r="D280" s="324">
        <v>28785954.050000001</v>
      </c>
      <c r="E280" s="325" t="s">
        <v>64</v>
      </c>
    </row>
    <row r="281" spans="2:5">
      <c r="B281" s="322">
        <v>0</v>
      </c>
      <c r="C281" s="323" t="s">
        <v>16921</v>
      </c>
      <c r="D281" s="324">
        <v>63666418.969999984</v>
      </c>
      <c r="E281" s="325" t="s">
        <v>64</v>
      </c>
    </row>
    <row r="282" spans="2:5">
      <c r="B282" s="322" t="s">
        <v>16606</v>
      </c>
      <c r="C282" s="323" t="s">
        <v>16922</v>
      </c>
      <c r="D282" s="324">
        <v>470738583.85000002</v>
      </c>
      <c r="E282" s="325" t="s">
        <v>64</v>
      </c>
    </row>
    <row r="283" spans="2:5">
      <c r="B283" s="322" t="s">
        <v>16923</v>
      </c>
      <c r="C283" s="323" t="s">
        <v>16924</v>
      </c>
      <c r="D283" s="324">
        <v>235272502.56</v>
      </c>
      <c r="E283" s="325" t="s">
        <v>64</v>
      </c>
    </row>
    <row r="284" spans="2:5">
      <c r="B284" s="322" t="e">
        <v>#N/A</v>
      </c>
      <c r="C284" s="323" t="s">
        <v>16925</v>
      </c>
      <c r="D284" s="324">
        <v>5574507.25</v>
      </c>
      <c r="E284" s="325" t="s">
        <v>64</v>
      </c>
    </row>
    <row r="285" spans="2:5">
      <c r="B285" s="322" t="s">
        <v>16624</v>
      </c>
      <c r="C285" s="323" t="s">
        <v>16926</v>
      </c>
      <c r="D285" s="324">
        <v>2345979.5499999998</v>
      </c>
      <c r="E285" s="325" t="s">
        <v>64</v>
      </c>
    </row>
    <row r="286" spans="2:5">
      <c r="B286" s="322" t="s">
        <v>16668</v>
      </c>
      <c r="C286" s="323" t="s">
        <v>16927</v>
      </c>
      <c r="D286" s="324">
        <v>968727.01</v>
      </c>
      <c r="E286" s="325" t="s">
        <v>64</v>
      </c>
    </row>
    <row r="287" spans="2:5">
      <c r="B287" s="322" t="s">
        <v>16668</v>
      </c>
      <c r="C287" s="323" t="s">
        <v>16928</v>
      </c>
      <c r="D287" s="324">
        <v>13305397.710000001</v>
      </c>
      <c r="E287" s="325" t="s">
        <v>64</v>
      </c>
    </row>
    <row r="288" spans="2:5">
      <c r="B288" s="322" t="s">
        <v>16929</v>
      </c>
      <c r="C288" s="323" t="s">
        <v>16930</v>
      </c>
      <c r="D288" s="324">
        <v>10809243.550000001</v>
      </c>
      <c r="E288" s="325" t="s">
        <v>64</v>
      </c>
    </row>
    <row r="289" spans="2:5">
      <c r="B289" s="322" t="s">
        <v>16931</v>
      </c>
      <c r="C289" s="323" t="s">
        <v>16932</v>
      </c>
      <c r="D289" s="324">
        <v>38983772.210000001</v>
      </c>
      <c r="E289" s="325" t="s">
        <v>64</v>
      </c>
    </row>
    <row r="290" spans="2:5">
      <c r="B290" s="322">
        <v>0</v>
      </c>
      <c r="C290" s="323" t="s">
        <v>16933</v>
      </c>
      <c r="D290" s="324">
        <v>354060.21</v>
      </c>
      <c r="E290" s="325" t="s">
        <v>64</v>
      </c>
    </row>
    <row r="291" spans="2:5">
      <c r="B291" s="322" t="s">
        <v>16668</v>
      </c>
      <c r="C291" s="323" t="s">
        <v>16934</v>
      </c>
      <c r="D291" s="324">
        <v>130958.35</v>
      </c>
      <c r="E291" s="325" t="s">
        <v>64</v>
      </c>
    </row>
    <row r="292" spans="2:5">
      <c r="B292" s="322" t="s">
        <v>16668</v>
      </c>
      <c r="C292" s="323" t="s">
        <v>16935</v>
      </c>
      <c r="D292" s="324">
        <v>1534426.98</v>
      </c>
      <c r="E292" s="325" t="s">
        <v>64</v>
      </c>
    </row>
    <row r="293" spans="2:5">
      <c r="B293" s="322" t="s">
        <v>16936</v>
      </c>
      <c r="C293" s="323" t="s">
        <v>16937</v>
      </c>
      <c r="D293" s="324">
        <v>2415031.9700000002</v>
      </c>
      <c r="E293" s="325" t="s">
        <v>64</v>
      </c>
    </row>
    <row r="294" spans="2:5">
      <c r="B294" s="322" t="s">
        <v>16911</v>
      </c>
      <c r="C294" s="323" t="s">
        <v>16938</v>
      </c>
      <c r="D294" s="324">
        <v>192565674</v>
      </c>
      <c r="E294" s="325" t="s">
        <v>64</v>
      </c>
    </row>
    <row r="295" spans="2:5">
      <c r="B295" s="322" t="s">
        <v>768</v>
      </c>
      <c r="C295" s="323" t="s">
        <v>16939</v>
      </c>
      <c r="D295" s="324">
        <v>6961665.0899999999</v>
      </c>
      <c r="E295" s="325" t="s">
        <v>64</v>
      </c>
    </row>
    <row r="296" spans="2:5">
      <c r="B296" s="322" t="s">
        <v>16940</v>
      </c>
      <c r="C296" s="323" t="s">
        <v>16941</v>
      </c>
      <c r="D296" s="324">
        <v>735288.20000000007</v>
      </c>
      <c r="E296" s="325" t="s">
        <v>64</v>
      </c>
    </row>
    <row r="297" spans="2:5">
      <c r="B297" s="322" t="s">
        <v>16668</v>
      </c>
      <c r="C297" s="323" t="s">
        <v>16942</v>
      </c>
      <c r="D297" s="324">
        <v>51786000.779999994</v>
      </c>
      <c r="E297" s="325" t="s">
        <v>64</v>
      </c>
    </row>
    <row r="298" spans="2:5">
      <c r="B298" s="322">
        <v>0</v>
      </c>
      <c r="C298" s="323" t="s">
        <v>16943</v>
      </c>
      <c r="D298" s="324">
        <v>4020493.62</v>
      </c>
      <c r="E298" s="325" t="s">
        <v>64</v>
      </c>
    </row>
    <row r="299" spans="2:5">
      <c r="B299" s="322" t="s">
        <v>16668</v>
      </c>
      <c r="C299" s="323" t="s">
        <v>16944</v>
      </c>
      <c r="D299" s="324">
        <v>1965078.87</v>
      </c>
      <c r="E299" s="325" t="s">
        <v>64</v>
      </c>
    </row>
    <row r="300" spans="2:5">
      <c r="B300" s="322" t="s">
        <v>16668</v>
      </c>
      <c r="C300" s="323" t="s">
        <v>16945</v>
      </c>
      <c r="D300" s="324">
        <v>25281182.66</v>
      </c>
      <c r="E300" s="325" t="s">
        <v>64</v>
      </c>
    </row>
    <row r="301" spans="2:5">
      <c r="B301" s="322" t="s">
        <v>16668</v>
      </c>
      <c r="C301" s="323" t="s">
        <v>16946</v>
      </c>
      <c r="D301" s="324">
        <v>6293337.1899999995</v>
      </c>
      <c r="E301" s="325" t="s">
        <v>64</v>
      </c>
    </row>
    <row r="302" spans="2:5">
      <c r="B302" s="322">
        <v>0</v>
      </c>
      <c r="C302" s="323" t="s">
        <v>16947</v>
      </c>
      <c r="D302" s="324">
        <v>48195271.589999996</v>
      </c>
      <c r="E302" s="325" t="s">
        <v>64</v>
      </c>
    </row>
    <row r="303" spans="2:5">
      <c r="B303" s="322">
        <v>0</v>
      </c>
      <c r="C303" s="323" t="s">
        <v>16947</v>
      </c>
      <c r="D303" s="324">
        <v>23857971.100000001</v>
      </c>
      <c r="E303" s="325" t="s">
        <v>64</v>
      </c>
    </row>
    <row r="304" spans="2:5">
      <c r="B304" s="322" t="s">
        <v>16668</v>
      </c>
      <c r="C304" s="323" t="s">
        <v>16948</v>
      </c>
      <c r="D304" s="324">
        <v>602710.74</v>
      </c>
      <c r="E304" s="325" t="s">
        <v>64</v>
      </c>
    </row>
    <row r="305" spans="2:5">
      <c r="B305" s="322" t="s">
        <v>16600</v>
      </c>
      <c r="C305" s="323" t="s">
        <v>16949</v>
      </c>
      <c r="D305" s="324">
        <v>988186.1</v>
      </c>
      <c r="E305" s="325" t="s">
        <v>64</v>
      </c>
    </row>
    <row r="306" spans="2:5">
      <c r="B306" s="322" t="s">
        <v>16610</v>
      </c>
      <c r="C306" s="323" t="s">
        <v>16950</v>
      </c>
      <c r="D306" s="324">
        <v>3713883.43</v>
      </c>
      <c r="E306" s="325" t="s">
        <v>64</v>
      </c>
    </row>
    <row r="307" spans="2:5">
      <c r="B307" s="322" t="s">
        <v>16951</v>
      </c>
      <c r="C307" s="323" t="s">
        <v>16952</v>
      </c>
      <c r="D307" s="324">
        <v>2107589.84</v>
      </c>
      <c r="E307" s="325" t="s">
        <v>64</v>
      </c>
    </row>
    <row r="308" spans="2:5">
      <c r="B308" s="322" t="s">
        <v>16668</v>
      </c>
      <c r="C308" s="323" t="s">
        <v>16953</v>
      </c>
      <c r="D308" s="324">
        <v>16828381.799999997</v>
      </c>
      <c r="E308" s="325" t="s">
        <v>64</v>
      </c>
    </row>
    <row r="309" spans="2:5">
      <c r="B309" s="322" t="s">
        <v>16954</v>
      </c>
      <c r="C309" s="323" t="s">
        <v>16955</v>
      </c>
      <c r="D309" s="324">
        <v>97792002</v>
      </c>
      <c r="E309" s="325" t="s">
        <v>64</v>
      </c>
    </row>
    <row r="310" spans="2:5">
      <c r="B310" s="322" t="s">
        <v>16956</v>
      </c>
      <c r="C310" s="323" t="s">
        <v>16957</v>
      </c>
      <c r="D310" s="324">
        <v>112919204.75999998</v>
      </c>
      <c r="E310" s="325" t="s">
        <v>64</v>
      </c>
    </row>
    <row r="311" spans="2:5">
      <c r="B311" s="322" t="s">
        <v>16668</v>
      </c>
      <c r="C311" s="323" t="s">
        <v>16958</v>
      </c>
      <c r="D311" s="324">
        <v>51543062.18</v>
      </c>
      <c r="E311" s="325" t="s">
        <v>64</v>
      </c>
    </row>
    <row r="312" spans="2:5">
      <c r="B312" s="322">
        <v>0</v>
      </c>
      <c r="C312" s="323" t="s">
        <v>16959</v>
      </c>
      <c r="D312" s="324">
        <v>229877.46</v>
      </c>
      <c r="E312" s="325" t="s">
        <v>64</v>
      </c>
    </row>
    <row r="313" spans="2:5">
      <c r="B313" s="322" t="s">
        <v>16624</v>
      </c>
      <c r="C313" s="323" t="s">
        <v>16960</v>
      </c>
      <c r="D313" s="324">
        <v>1015998.68</v>
      </c>
      <c r="E313" s="325" t="s">
        <v>64</v>
      </c>
    </row>
    <row r="314" spans="2:5">
      <c r="B314" s="322" t="s">
        <v>16621</v>
      </c>
      <c r="C314" s="323" t="s">
        <v>16961</v>
      </c>
      <c r="D314" s="324">
        <v>15886024.970000001</v>
      </c>
      <c r="E314" s="325" t="s">
        <v>64</v>
      </c>
    </row>
    <row r="315" spans="2:5">
      <c r="B315" s="322" t="s">
        <v>16918</v>
      </c>
      <c r="C315" s="323" t="s">
        <v>16962</v>
      </c>
      <c r="D315" s="324">
        <v>41377461.289999999</v>
      </c>
      <c r="E315" s="325" t="s">
        <v>64</v>
      </c>
    </row>
    <row r="316" spans="2:5">
      <c r="B316" s="322" t="s">
        <v>16668</v>
      </c>
      <c r="C316" s="323" t="s">
        <v>16963</v>
      </c>
      <c r="D316" s="324">
        <v>23463050.57</v>
      </c>
      <c r="E316" s="325" t="s">
        <v>64</v>
      </c>
    </row>
    <row r="317" spans="2:5">
      <c r="B317" s="322" t="s">
        <v>16624</v>
      </c>
      <c r="C317" s="323" t="s">
        <v>16964</v>
      </c>
      <c r="D317" s="324">
        <v>5794724.1399999997</v>
      </c>
      <c r="E317" s="325" t="s">
        <v>64</v>
      </c>
    </row>
    <row r="318" spans="2:5">
      <c r="B318" s="322" t="s">
        <v>16668</v>
      </c>
      <c r="C318" s="323" t="s">
        <v>16965</v>
      </c>
      <c r="D318" s="324">
        <v>10902572.049999999</v>
      </c>
      <c r="E318" s="325" t="s">
        <v>64</v>
      </c>
    </row>
    <row r="319" spans="2:5">
      <c r="B319" s="322" t="s">
        <v>16668</v>
      </c>
      <c r="C319" s="323" t="s">
        <v>16966</v>
      </c>
      <c r="D319" s="324">
        <v>35819034.420000002</v>
      </c>
      <c r="E319" s="325" t="s">
        <v>64</v>
      </c>
    </row>
    <row r="320" spans="2:5">
      <c r="B320" s="322" t="s">
        <v>16967</v>
      </c>
      <c r="C320" s="323" t="s">
        <v>16968</v>
      </c>
      <c r="D320" s="324">
        <v>3201913.25</v>
      </c>
      <c r="E320" s="325" t="s">
        <v>64</v>
      </c>
    </row>
    <row r="321" spans="2:5">
      <c r="B321" s="322" t="s">
        <v>16969</v>
      </c>
      <c r="C321" s="323" t="s">
        <v>16970</v>
      </c>
      <c r="D321" s="324">
        <v>312753.90000000002</v>
      </c>
      <c r="E321" s="325" t="s">
        <v>64</v>
      </c>
    </row>
    <row r="322" spans="2:5">
      <c r="B322" s="322" t="s">
        <v>16668</v>
      </c>
      <c r="C322" s="323" t="s">
        <v>16971</v>
      </c>
      <c r="D322" s="324">
        <v>31379425.84</v>
      </c>
      <c r="E322" s="325" t="s">
        <v>64</v>
      </c>
    </row>
    <row r="323" spans="2:5">
      <c r="B323" s="322" t="s">
        <v>16911</v>
      </c>
      <c r="C323" s="323" t="s">
        <v>16972</v>
      </c>
      <c r="D323" s="324">
        <v>103975.78</v>
      </c>
      <c r="E323" s="325" t="s">
        <v>64</v>
      </c>
    </row>
    <row r="324" spans="2:5">
      <c r="B324" s="322">
        <v>0</v>
      </c>
      <c r="C324" s="323" t="s">
        <v>16973</v>
      </c>
      <c r="D324" s="324">
        <v>4388022.8499999996</v>
      </c>
      <c r="E324" s="325" t="s">
        <v>64</v>
      </c>
    </row>
    <row r="325" spans="2:5">
      <c r="B325" s="322" t="s">
        <v>16668</v>
      </c>
      <c r="C325" s="323" t="s">
        <v>15878</v>
      </c>
      <c r="D325" s="324">
        <v>6564038.4199999999</v>
      </c>
      <c r="E325" s="325" t="s">
        <v>64</v>
      </c>
    </row>
    <row r="326" spans="2:5">
      <c r="B326" s="322" t="s">
        <v>16721</v>
      </c>
      <c r="C326" s="323" t="s">
        <v>16974</v>
      </c>
      <c r="D326" s="324">
        <v>334646499.70999998</v>
      </c>
      <c r="E326" s="325" t="s">
        <v>64</v>
      </c>
    </row>
    <row r="327" spans="2:5">
      <c r="B327" s="322" t="s">
        <v>16606</v>
      </c>
      <c r="C327" s="323" t="s">
        <v>16975</v>
      </c>
      <c r="D327" s="324">
        <v>67722396.809999987</v>
      </c>
      <c r="E327" s="325" t="s">
        <v>64</v>
      </c>
    </row>
    <row r="328" spans="2:5">
      <c r="B328" s="322" t="s">
        <v>16668</v>
      </c>
      <c r="C328" s="323" t="s">
        <v>16976</v>
      </c>
      <c r="D328" s="324">
        <v>773138.15</v>
      </c>
      <c r="E328" s="325" t="s">
        <v>64</v>
      </c>
    </row>
    <row r="329" spans="2:5">
      <c r="B329" s="322" t="s">
        <v>16911</v>
      </c>
      <c r="C329" s="323" t="s">
        <v>16977</v>
      </c>
      <c r="D329" s="324">
        <v>5880749.8200000003</v>
      </c>
      <c r="E329" s="325" t="s">
        <v>64</v>
      </c>
    </row>
    <row r="330" spans="2:5">
      <c r="B330" s="322" t="e">
        <v>#N/A</v>
      </c>
      <c r="C330" s="323" t="s">
        <v>16978</v>
      </c>
      <c r="D330" s="324">
        <v>8953862.9600000009</v>
      </c>
      <c r="E330" s="325" t="s">
        <v>64</v>
      </c>
    </row>
    <row r="331" spans="2:5">
      <c r="B331" s="322" t="s">
        <v>745</v>
      </c>
      <c r="C331" s="323" t="s">
        <v>16979</v>
      </c>
      <c r="D331" s="324">
        <v>35330582.839999996</v>
      </c>
      <c r="E331" s="325" t="s">
        <v>64</v>
      </c>
    </row>
    <row r="332" spans="2:5">
      <c r="B332" s="322" t="s">
        <v>16668</v>
      </c>
      <c r="C332" s="323" t="s">
        <v>16980</v>
      </c>
      <c r="D332" s="324">
        <v>844315</v>
      </c>
      <c r="E332" s="325" t="s">
        <v>64</v>
      </c>
    </row>
    <row r="333" spans="2:5">
      <c r="B333" s="322" t="s">
        <v>16911</v>
      </c>
      <c r="C333" s="323" t="s">
        <v>16981</v>
      </c>
      <c r="D333" s="324">
        <v>341883.67</v>
      </c>
      <c r="E333" s="325" t="s">
        <v>64</v>
      </c>
    </row>
    <row r="334" spans="2:5">
      <c r="B334" s="322" t="s">
        <v>16610</v>
      </c>
      <c r="C334" s="323" t="s">
        <v>16982</v>
      </c>
      <c r="D334" s="324">
        <v>212159636.53999999</v>
      </c>
      <c r="E334" s="325" t="s">
        <v>64</v>
      </c>
    </row>
    <row r="335" spans="2:5">
      <c r="B335" s="322" t="s">
        <v>16668</v>
      </c>
      <c r="C335" s="323" t="s">
        <v>16983</v>
      </c>
      <c r="D335" s="324">
        <v>2645840.21</v>
      </c>
      <c r="E335" s="325" t="s">
        <v>64</v>
      </c>
    </row>
    <row r="336" spans="2:5">
      <c r="B336" s="322" t="s">
        <v>16668</v>
      </c>
      <c r="C336" s="323" t="s">
        <v>16984</v>
      </c>
      <c r="D336" s="324">
        <v>4939396.7500000009</v>
      </c>
      <c r="E336" s="325" t="s">
        <v>64</v>
      </c>
    </row>
    <row r="337" spans="2:5">
      <c r="B337" s="322" t="s">
        <v>745</v>
      </c>
      <c r="C337" s="323" t="s">
        <v>16985</v>
      </c>
      <c r="D337" s="324">
        <v>21842820.52</v>
      </c>
      <c r="E337" s="325" t="s">
        <v>64</v>
      </c>
    </row>
    <row r="338" spans="2:5">
      <c r="B338" s="322" t="s">
        <v>16668</v>
      </c>
      <c r="C338" s="323" t="s">
        <v>16986</v>
      </c>
      <c r="D338" s="324">
        <v>254099064.42999995</v>
      </c>
      <c r="E338" s="325" t="s">
        <v>64</v>
      </c>
    </row>
    <row r="339" spans="2:5">
      <c r="B339" s="322" t="s">
        <v>16987</v>
      </c>
      <c r="C339" s="323" t="s">
        <v>16988</v>
      </c>
      <c r="D339" s="324">
        <v>3095461.08</v>
      </c>
      <c r="E339" s="325" t="s">
        <v>64</v>
      </c>
    </row>
    <row r="340" spans="2:5">
      <c r="B340" s="322" t="s">
        <v>16989</v>
      </c>
      <c r="C340" s="323" t="s">
        <v>16990</v>
      </c>
      <c r="D340" s="324">
        <v>29746.25</v>
      </c>
      <c r="E340" s="325" t="s">
        <v>64</v>
      </c>
    </row>
    <row r="341" spans="2:5">
      <c r="B341" s="322" t="s">
        <v>16991</v>
      </c>
      <c r="C341" s="323" t="s">
        <v>16992</v>
      </c>
      <c r="D341" s="324">
        <v>5985764.9400000004</v>
      </c>
      <c r="E341" s="325" t="s">
        <v>64</v>
      </c>
    </row>
    <row r="342" spans="2:5">
      <c r="B342" s="322">
        <v>0</v>
      </c>
      <c r="C342" s="323" t="s">
        <v>16993</v>
      </c>
      <c r="D342" s="324">
        <v>697110472.20999992</v>
      </c>
      <c r="E342" s="325" t="s">
        <v>64</v>
      </c>
    </row>
    <row r="343" spans="2:5">
      <c r="B343" s="322">
        <v>0</v>
      </c>
      <c r="C343" s="323" t="s">
        <v>16994</v>
      </c>
      <c r="D343" s="324">
        <v>9888512.4100000001</v>
      </c>
      <c r="E343" s="325" t="s">
        <v>64</v>
      </c>
    </row>
    <row r="344" spans="2:5">
      <c r="B344" s="322" t="s">
        <v>745</v>
      </c>
      <c r="C344" s="323" t="s">
        <v>16995</v>
      </c>
      <c r="D344" s="324">
        <v>55411452.379999995</v>
      </c>
      <c r="E344" s="325" t="s">
        <v>64</v>
      </c>
    </row>
    <row r="345" spans="2:5">
      <c r="B345" s="322" t="s">
        <v>16668</v>
      </c>
      <c r="C345" s="323" t="s">
        <v>16996</v>
      </c>
      <c r="D345" s="324">
        <v>9513526.2400000002</v>
      </c>
      <c r="E345" s="325" t="s">
        <v>64</v>
      </c>
    </row>
    <row r="346" spans="2:5">
      <c r="B346" s="322" t="s">
        <v>16668</v>
      </c>
      <c r="C346" s="323" t="s">
        <v>16997</v>
      </c>
      <c r="D346" s="324">
        <v>106785024.47999999</v>
      </c>
      <c r="E346" s="325" t="s">
        <v>64</v>
      </c>
    </row>
    <row r="347" spans="2:5">
      <c r="B347" s="322" t="s">
        <v>16621</v>
      </c>
      <c r="C347" s="323" t="s">
        <v>16998</v>
      </c>
      <c r="D347" s="324">
        <v>4733682.0999999996</v>
      </c>
      <c r="E347" s="325" t="s">
        <v>64</v>
      </c>
    </row>
    <row r="348" spans="2:5">
      <c r="B348" s="322" t="s">
        <v>16668</v>
      </c>
      <c r="C348" s="323" t="s">
        <v>16999</v>
      </c>
      <c r="D348" s="324">
        <v>13692405.040000001</v>
      </c>
      <c r="E348" s="325" t="s">
        <v>64</v>
      </c>
    </row>
    <row r="349" spans="2:5">
      <c r="B349" s="322" t="s">
        <v>17000</v>
      </c>
      <c r="C349" s="323" t="s">
        <v>17001</v>
      </c>
      <c r="D349" s="324">
        <v>14542350.24</v>
      </c>
      <c r="E349" s="325" t="s">
        <v>64</v>
      </c>
    </row>
    <row r="350" spans="2:5">
      <c r="B350" s="322" t="s">
        <v>16668</v>
      </c>
      <c r="C350" s="323" t="s">
        <v>17002</v>
      </c>
      <c r="D350" s="324">
        <v>4191622.72</v>
      </c>
      <c r="E350" s="325" t="s">
        <v>64</v>
      </c>
    </row>
    <row r="351" spans="2:5">
      <c r="B351" s="322" t="s">
        <v>16668</v>
      </c>
      <c r="C351" s="323" t="s">
        <v>17003</v>
      </c>
      <c r="D351" s="324">
        <v>826911.19</v>
      </c>
      <c r="E351" s="325" t="s">
        <v>64</v>
      </c>
    </row>
    <row r="352" spans="2:5">
      <c r="B352" s="322" t="s">
        <v>16668</v>
      </c>
      <c r="C352" s="323" t="s">
        <v>17004</v>
      </c>
      <c r="D352" s="324">
        <v>33541390.649999999</v>
      </c>
      <c r="E352" s="325" t="s">
        <v>64</v>
      </c>
    </row>
    <row r="353" spans="2:5">
      <c r="B353" s="322" t="s">
        <v>16721</v>
      </c>
      <c r="C353" s="323" t="s">
        <v>17005</v>
      </c>
      <c r="D353" s="324">
        <v>10625765.380000001</v>
      </c>
      <c r="E353" s="325" t="s">
        <v>64</v>
      </c>
    </row>
    <row r="354" spans="2:5">
      <c r="B354" s="322" t="s">
        <v>745</v>
      </c>
      <c r="C354" s="323" t="s">
        <v>17006</v>
      </c>
      <c r="D354" s="324">
        <v>75119047.689999998</v>
      </c>
      <c r="E354" s="325" t="s">
        <v>64</v>
      </c>
    </row>
    <row r="355" spans="2:5">
      <c r="B355" s="322">
        <v>0</v>
      </c>
      <c r="C355" s="323" t="s">
        <v>17007</v>
      </c>
      <c r="D355" s="324">
        <v>17363870.539999999</v>
      </c>
      <c r="E355" s="325" t="s">
        <v>64</v>
      </c>
    </row>
    <row r="356" spans="2:5">
      <c r="B356" s="322" t="s">
        <v>16668</v>
      </c>
      <c r="C356" s="323" t="s">
        <v>17008</v>
      </c>
      <c r="D356" s="324">
        <v>895561.43</v>
      </c>
      <c r="E356" s="325" t="s">
        <v>64</v>
      </c>
    </row>
    <row r="357" spans="2:5">
      <c r="B357" s="322" t="s">
        <v>17000</v>
      </c>
      <c r="C357" s="323" t="s">
        <v>17009</v>
      </c>
      <c r="D357" s="324">
        <v>2133012.23</v>
      </c>
      <c r="E357" s="325" t="s">
        <v>64</v>
      </c>
    </row>
    <row r="358" spans="2:5">
      <c r="B358" s="322" t="s">
        <v>16621</v>
      </c>
      <c r="C358" s="323" t="s">
        <v>17010</v>
      </c>
      <c r="D358" s="324">
        <v>8289096.71</v>
      </c>
      <c r="E358" s="325" t="s">
        <v>64</v>
      </c>
    </row>
    <row r="359" spans="2:5">
      <c r="B359" s="322">
        <v>0</v>
      </c>
      <c r="C359" s="323" t="s">
        <v>17011</v>
      </c>
      <c r="D359" s="324">
        <v>55451126.5</v>
      </c>
      <c r="E359" s="325" t="s">
        <v>64</v>
      </c>
    </row>
    <row r="360" spans="2:5">
      <c r="B360" s="322" t="s">
        <v>16668</v>
      </c>
      <c r="C360" s="323" t="s">
        <v>17012</v>
      </c>
      <c r="D360" s="324">
        <v>320174.87</v>
      </c>
      <c r="E360" s="325" t="s">
        <v>64</v>
      </c>
    </row>
    <row r="361" spans="2:5">
      <c r="B361" s="322" t="s">
        <v>16610</v>
      </c>
      <c r="C361" s="323" t="s">
        <v>17013</v>
      </c>
      <c r="D361" s="324">
        <v>67713157.250000015</v>
      </c>
      <c r="E361" s="325" t="s">
        <v>64</v>
      </c>
    </row>
    <row r="362" spans="2:5">
      <c r="B362" s="322" t="s">
        <v>16668</v>
      </c>
      <c r="C362" s="323" t="s">
        <v>17014</v>
      </c>
      <c r="D362" s="324">
        <v>15217989.09</v>
      </c>
      <c r="E362" s="325" t="s">
        <v>64</v>
      </c>
    </row>
    <row r="363" spans="2:5">
      <c r="B363" s="322" t="s">
        <v>16668</v>
      </c>
      <c r="C363" s="323" t="s">
        <v>17015</v>
      </c>
      <c r="D363" s="324">
        <v>23713179.800000001</v>
      </c>
      <c r="E363" s="325" t="s">
        <v>64</v>
      </c>
    </row>
    <row r="364" spans="2:5">
      <c r="B364" s="322" t="s">
        <v>16591</v>
      </c>
      <c r="C364" s="323" t="s">
        <v>17016</v>
      </c>
      <c r="D364" s="324">
        <v>18440390.379999999</v>
      </c>
      <c r="E364" s="325" t="s">
        <v>64</v>
      </c>
    </row>
    <row r="365" spans="2:5">
      <c r="B365" s="322" t="s">
        <v>16617</v>
      </c>
      <c r="C365" s="323" t="s">
        <v>17017</v>
      </c>
      <c r="D365" s="324">
        <v>524745.92000000004</v>
      </c>
      <c r="E365" s="325" t="s">
        <v>64</v>
      </c>
    </row>
    <row r="366" spans="2:5">
      <c r="B366" s="322">
        <v>0</v>
      </c>
      <c r="C366" s="323" t="s">
        <v>17018</v>
      </c>
      <c r="D366" s="324">
        <v>14739072.710000001</v>
      </c>
      <c r="E366" s="325" t="s">
        <v>64</v>
      </c>
    </row>
    <row r="367" spans="2:5">
      <c r="B367" s="322">
        <v>0</v>
      </c>
      <c r="C367" s="323" t="s">
        <v>17019</v>
      </c>
      <c r="D367" s="324">
        <v>51220738.780000009</v>
      </c>
      <c r="E367" s="325" t="s">
        <v>64</v>
      </c>
    </row>
    <row r="368" spans="2:5">
      <c r="B368" s="322" t="s">
        <v>16668</v>
      </c>
      <c r="C368" s="323" t="s">
        <v>17020</v>
      </c>
      <c r="D368" s="324">
        <v>5222996.17</v>
      </c>
      <c r="E368" s="325" t="s">
        <v>64</v>
      </c>
    </row>
    <row r="369" spans="2:5">
      <c r="B369" s="322" t="s">
        <v>16668</v>
      </c>
      <c r="C369" s="323" t="s">
        <v>17021</v>
      </c>
      <c r="D369" s="324">
        <v>2478649.7400000002</v>
      </c>
      <c r="E369" s="325" t="s">
        <v>64</v>
      </c>
    </row>
    <row r="370" spans="2:5">
      <c r="B370" s="322" t="s">
        <v>17022</v>
      </c>
      <c r="C370" s="323" t="s">
        <v>17023</v>
      </c>
      <c r="D370" s="324">
        <v>7885348.3799999999</v>
      </c>
      <c r="E370" s="325" t="s">
        <v>64</v>
      </c>
    </row>
    <row r="371" spans="2:5">
      <c r="B371" s="322" t="s">
        <v>16621</v>
      </c>
      <c r="C371" s="323" t="s">
        <v>17024</v>
      </c>
      <c r="D371" s="324">
        <v>5425066.9400000004</v>
      </c>
      <c r="E371" s="325" t="s">
        <v>64</v>
      </c>
    </row>
    <row r="372" spans="2:5">
      <c r="B372" s="322" t="s">
        <v>17025</v>
      </c>
      <c r="C372" s="323" t="s">
        <v>17026</v>
      </c>
      <c r="D372" s="324">
        <v>8824022.5700000003</v>
      </c>
      <c r="E372" s="325" t="s">
        <v>64</v>
      </c>
    </row>
    <row r="373" spans="2:5">
      <c r="B373" s="322" t="s">
        <v>16668</v>
      </c>
      <c r="C373" s="323" t="s">
        <v>17027</v>
      </c>
      <c r="D373" s="324">
        <v>8916328.1999999993</v>
      </c>
      <c r="E373" s="325" t="s">
        <v>64</v>
      </c>
    </row>
    <row r="374" spans="2:5">
      <c r="B374" s="322" t="s">
        <v>17028</v>
      </c>
      <c r="C374" s="323" t="s">
        <v>17029</v>
      </c>
      <c r="D374" s="324">
        <v>2577575.94</v>
      </c>
      <c r="E374" s="325" t="s">
        <v>64</v>
      </c>
    </row>
    <row r="375" spans="2:5">
      <c r="B375" s="322">
        <v>0</v>
      </c>
      <c r="C375" s="323" t="s">
        <v>17030</v>
      </c>
      <c r="D375" s="324">
        <v>3094575.54</v>
      </c>
      <c r="E375" s="325" t="s">
        <v>64</v>
      </c>
    </row>
    <row r="376" spans="2:5">
      <c r="B376" s="322" t="s">
        <v>17031</v>
      </c>
      <c r="C376" s="323" t="s">
        <v>17032</v>
      </c>
      <c r="D376" s="324">
        <v>3556130133.9000006</v>
      </c>
      <c r="E376" s="325" t="s">
        <v>64</v>
      </c>
    </row>
    <row r="377" spans="2:5">
      <c r="B377" s="322">
        <v>0</v>
      </c>
      <c r="C377" s="323" t="s">
        <v>17033</v>
      </c>
      <c r="D377" s="324">
        <v>1923078190.0700002</v>
      </c>
      <c r="E377" s="325" t="s">
        <v>64</v>
      </c>
    </row>
    <row r="378" spans="2:5">
      <c r="B378" s="322">
        <v>0</v>
      </c>
      <c r="C378" s="323" t="s">
        <v>17034</v>
      </c>
      <c r="D378" s="324">
        <v>1153099.92</v>
      </c>
      <c r="E378" s="325" t="s">
        <v>64</v>
      </c>
    </row>
    <row r="379" spans="2:5">
      <c r="B379" s="322" t="e">
        <v>#N/A</v>
      </c>
      <c r="C379" s="323" t="s">
        <v>17035</v>
      </c>
      <c r="D379" s="324">
        <v>1872678617.1499996</v>
      </c>
      <c r="E379" s="325" t="s">
        <v>64</v>
      </c>
    </row>
    <row r="380" spans="2:5">
      <c r="B380" s="322" t="e">
        <v>#N/A</v>
      </c>
      <c r="C380" s="323" t="s">
        <v>17036</v>
      </c>
      <c r="D380" s="324">
        <v>12470109.91</v>
      </c>
      <c r="E380" s="325" t="s">
        <v>64</v>
      </c>
    </row>
    <row r="381" spans="2:5">
      <c r="B381" s="322" t="s">
        <v>745</v>
      </c>
      <c r="C381" s="323" t="s">
        <v>17037</v>
      </c>
      <c r="D381" s="324">
        <v>1949801414.75</v>
      </c>
      <c r="E381" s="325" t="s">
        <v>64</v>
      </c>
    </row>
    <row r="382" spans="2:5">
      <c r="B382" s="322" t="s">
        <v>16624</v>
      </c>
      <c r="C382" s="323" t="s">
        <v>17038</v>
      </c>
      <c r="D382" s="324">
        <v>4453488.8600000003</v>
      </c>
      <c r="E382" s="325" t="s">
        <v>64</v>
      </c>
    </row>
    <row r="383" spans="2:5">
      <c r="B383" s="322" t="s">
        <v>745</v>
      </c>
      <c r="C383" s="323" t="s">
        <v>17039</v>
      </c>
      <c r="D383" s="324">
        <v>80496611.120000005</v>
      </c>
      <c r="E383" s="325" t="s">
        <v>64</v>
      </c>
    </row>
    <row r="384" spans="2:5">
      <c r="B384" s="322" t="s">
        <v>16668</v>
      </c>
      <c r="C384" s="323" t="s">
        <v>17040</v>
      </c>
      <c r="D384" s="324">
        <v>1260245.1499999999</v>
      </c>
      <c r="E384" s="325" t="s">
        <v>64</v>
      </c>
    </row>
    <row r="385" spans="2:5">
      <c r="B385" s="322" t="s">
        <v>745</v>
      </c>
      <c r="C385" s="323" t="s">
        <v>17041</v>
      </c>
      <c r="D385" s="324">
        <v>29505085</v>
      </c>
      <c r="E385" s="325" t="s">
        <v>64</v>
      </c>
    </row>
    <row r="386" spans="2:5">
      <c r="B386" s="322" t="s">
        <v>16725</v>
      </c>
      <c r="C386" s="323" t="s">
        <v>17042</v>
      </c>
      <c r="D386" s="324">
        <v>31042643</v>
      </c>
      <c r="E386" s="325" t="s">
        <v>65</v>
      </c>
    </row>
    <row r="387" spans="2:5">
      <c r="B387" s="322" t="s">
        <v>16725</v>
      </c>
      <c r="C387" s="323" t="s">
        <v>17043</v>
      </c>
      <c r="D387" s="324">
        <v>34340842</v>
      </c>
      <c r="E387" s="325" t="s">
        <v>65</v>
      </c>
    </row>
    <row r="388" spans="2:5">
      <c r="B388" s="322" t="s">
        <v>16800</v>
      </c>
      <c r="C388" s="323" t="s">
        <v>17044</v>
      </c>
      <c r="D388" s="324">
        <v>20337464.632920001</v>
      </c>
      <c r="E388" s="325" t="s">
        <v>65</v>
      </c>
    </row>
    <row r="389" spans="2:5">
      <c r="B389" s="322" t="s">
        <v>16721</v>
      </c>
      <c r="C389" s="323" t="s">
        <v>17045</v>
      </c>
      <c r="D389" s="324">
        <v>140716463</v>
      </c>
      <c r="E389" s="325" t="s">
        <v>65</v>
      </c>
    </row>
    <row r="390" spans="2:5">
      <c r="B390" s="322" t="s">
        <v>16717</v>
      </c>
      <c r="C390" s="323" t="s">
        <v>17046</v>
      </c>
      <c r="D390" s="324">
        <v>230109684</v>
      </c>
      <c r="E390" s="325" t="s">
        <v>66</v>
      </c>
    </row>
    <row r="391" spans="2:5">
      <c r="B391" s="322" t="s">
        <v>16717</v>
      </c>
      <c r="C391" s="323" t="s">
        <v>17047</v>
      </c>
      <c r="D391" s="324">
        <v>60030675</v>
      </c>
      <c r="E391" s="325" t="s">
        <v>66</v>
      </c>
    </row>
    <row r="392" spans="2:5">
      <c r="B392" s="322"/>
      <c r="C392" s="323" t="s">
        <v>17048</v>
      </c>
      <c r="D392" s="324">
        <v>93944132</v>
      </c>
      <c r="E392" s="325" t="s">
        <v>67</v>
      </c>
    </row>
    <row r="393" spans="2:5">
      <c r="B393" s="322"/>
      <c r="C393" s="323" t="s">
        <v>17049</v>
      </c>
      <c r="D393" s="324">
        <v>5737582</v>
      </c>
      <c r="E393" s="325" t="s">
        <v>67</v>
      </c>
    </row>
    <row r="394" spans="2:5">
      <c r="B394" s="322"/>
      <c r="C394" s="323" t="s">
        <v>17050</v>
      </c>
      <c r="D394" s="324">
        <v>4827585051</v>
      </c>
      <c r="E394" s="325" t="s">
        <v>67</v>
      </c>
    </row>
    <row r="395" spans="2:5">
      <c r="B395" s="322"/>
      <c r="C395" s="323" t="s">
        <v>17051</v>
      </c>
      <c r="D395" s="324">
        <v>17427854076</v>
      </c>
      <c r="E395" s="325" t="s">
        <v>67</v>
      </c>
    </row>
    <row r="396" spans="2:5">
      <c r="B396" s="322"/>
      <c r="C396" s="323" t="s">
        <v>17052</v>
      </c>
      <c r="D396" s="324">
        <v>10988850</v>
      </c>
      <c r="E396" s="325" t="s">
        <v>67</v>
      </c>
    </row>
    <row r="397" spans="2:5">
      <c r="B397" s="322"/>
      <c r="C397" s="323" t="s">
        <v>17053</v>
      </c>
      <c r="D397" s="324">
        <v>1505206</v>
      </c>
      <c r="E397" s="325" t="s">
        <v>67</v>
      </c>
    </row>
    <row r="398" spans="2:5">
      <c r="B398" s="322"/>
      <c r="C398" s="323" t="s">
        <v>17054</v>
      </c>
      <c r="D398" s="324">
        <v>2328856</v>
      </c>
      <c r="E398" s="325" t="s">
        <v>67</v>
      </c>
    </row>
    <row r="399" spans="2:5">
      <c r="B399" s="322"/>
      <c r="C399" s="323" t="s">
        <v>17055</v>
      </c>
      <c r="D399" s="324">
        <v>6250054</v>
      </c>
      <c r="E399" s="325" t="s">
        <v>67</v>
      </c>
    </row>
    <row r="400" spans="2:5">
      <c r="B400" s="322"/>
      <c r="C400" s="323" t="s">
        <v>17056</v>
      </c>
      <c r="D400" s="324">
        <v>393574</v>
      </c>
      <c r="E400" s="325" t="s">
        <v>67</v>
      </c>
    </row>
    <row r="401" spans="2:5">
      <c r="B401" s="322"/>
      <c r="C401" s="323" t="s">
        <v>17057</v>
      </c>
      <c r="D401" s="324">
        <v>59493417</v>
      </c>
      <c r="E401" s="325" t="s">
        <v>67</v>
      </c>
    </row>
    <row r="402" spans="2:5">
      <c r="B402" s="322"/>
      <c r="C402" s="323" t="s">
        <v>17058</v>
      </c>
      <c r="D402" s="324">
        <v>11794215</v>
      </c>
      <c r="E402" s="325" t="s">
        <v>67</v>
      </c>
    </row>
    <row r="403" spans="2:5">
      <c r="B403" s="322"/>
      <c r="C403" s="323" t="s">
        <v>17059</v>
      </c>
      <c r="D403" s="324">
        <v>25711565</v>
      </c>
      <c r="E403" s="325" t="s">
        <v>67</v>
      </c>
    </row>
    <row r="404" spans="2:5">
      <c r="B404" s="322"/>
      <c r="C404" s="323" t="s">
        <v>17060</v>
      </c>
      <c r="D404" s="324">
        <v>40026093</v>
      </c>
      <c r="E404" s="325" t="s">
        <v>67</v>
      </c>
    </row>
    <row r="405" spans="2:5">
      <c r="B405" s="322"/>
      <c r="C405" s="323" t="s">
        <v>17061</v>
      </c>
      <c r="D405" s="324">
        <v>19984296</v>
      </c>
      <c r="E405" s="325" t="s">
        <v>67</v>
      </c>
    </row>
    <row r="406" spans="2:5">
      <c r="B406" s="322"/>
      <c r="C406" s="323" t="s">
        <v>17062</v>
      </c>
      <c r="D406" s="324">
        <v>10487699</v>
      </c>
      <c r="E406" s="325" t="s">
        <v>67</v>
      </c>
    </row>
    <row r="407" spans="2:5">
      <c r="B407" s="322"/>
      <c r="C407" s="323" t="s">
        <v>17063</v>
      </c>
      <c r="D407" s="324">
        <v>534400612</v>
      </c>
      <c r="E407" s="325" t="s">
        <v>67</v>
      </c>
    </row>
    <row r="408" spans="2:5">
      <c r="B408" s="322"/>
      <c r="C408" s="323" t="s">
        <v>17064</v>
      </c>
      <c r="D408" s="324">
        <v>10306876</v>
      </c>
      <c r="E408" s="325" t="s">
        <v>67</v>
      </c>
    </row>
    <row r="409" spans="2:5">
      <c r="B409" s="322"/>
      <c r="C409" s="323" t="s">
        <v>17065</v>
      </c>
      <c r="D409" s="324">
        <v>4759909</v>
      </c>
      <c r="E409" s="325" t="s">
        <v>67</v>
      </c>
    </row>
    <row r="410" spans="2:5">
      <c r="B410" s="322"/>
      <c r="C410" s="323" t="s">
        <v>17066</v>
      </c>
      <c r="D410" s="324">
        <v>2157410</v>
      </c>
      <c r="E410" s="325" t="s">
        <v>67</v>
      </c>
    </row>
    <row r="411" spans="2:5">
      <c r="B411" s="322"/>
      <c r="C411" s="323" t="s">
        <v>17067</v>
      </c>
      <c r="D411" s="324">
        <v>8226276560</v>
      </c>
      <c r="E411" s="325" t="s">
        <v>67</v>
      </c>
    </row>
    <row r="412" spans="2:5">
      <c r="B412" s="322"/>
      <c r="C412" s="323" t="s">
        <v>17068</v>
      </c>
      <c r="D412" s="324">
        <v>6113957</v>
      </c>
      <c r="E412" s="325" t="s">
        <v>67</v>
      </c>
    </row>
    <row r="413" spans="2:5">
      <c r="B413" s="322"/>
      <c r="C413" s="323" t="s">
        <v>17069</v>
      </c>
      <c r="D413" s="324">
        <v>71522816</v>
      </c>
      <c r="E413" s="325" t="s">
        <v>67</v>
      </c>
    </row>
    <row r="414" spans="2:5">
      <c r="B414" s="322"/>
      <c r="C414" s="323" t="s">
        <v>17070</v>
      </c>
      <c r="D414" s="324">
        <v>10184357</v>
      </c>
      <c r="E414" s="325" t="s">
        <v>67</v>
      </c>
    </row>
    <row r="415" spans="2:5">
      <c r="B415" s="322"/>
      <c r="C415" s="323" t="s">
        <v>17071</v>
      </c>
      <c r="D415" s="324">
        <v>16630502</v>
      </c>
      <c r="E415" s="325" t="s">
        <v>67</v>
      </c>
    </row>
    <row r="416" spans="2:5">
      <c r="B416" s="322"/>
      <c r="C416" s="323" t="s">
        <v>17072</v>
      </c>
      <c r="D416" s="324">
        <v>11052515</v>
      </c>
      <c r="E416" s="325" t="s">
        <v>67</v>
      </c>
    </row>
    <row r="417" spans="2:5">
      <c r="B417" s="322"/>
      <c r="C417" s="323" t="s">
        <v>17073</v>
      </c>
      <c r="D417" s="324">
        <v>1396384</v>
      </c>
      <c r="E417" s="325" t="s">
        <v>67</v>
      </c>
    </row>
    <row r="418" spans="2:5">
      <c r="B418" s="322"/>
      <c r="C418" s="323" t="s">
        <v>17074</v>
      </c>
      <c r="D418" s="324">
        <v>16675638</v>
      </c>
      <c r="E418" s="325" t="s">
        <v>67</v>
      </c>
    </row>
    <row r="419" spans="2:5">
      <c r="B419" s="322"/>
      <c r="C419" s="323" t="s">
        <v>16821</v>
      </c>
      <c r="D419" s="324">
        <v>67689054</v>
      </c>
      <c r="E419" s="325" t="s">
        <v>67</v>
      </c>
    </row>
    <row r="420" spans="2:5">
      <c r="B420" s="322"/>
      <c r="C420" s="323" t="s">
        <v>17075</v>
      </c>
      <c r="D420" s="324">
        <v>7071378</v>
      </c>
      <c r="E420" s="325" t="s">
        <v>67</v>
      </c>
    </row>
    <row r="421" spans="2:5">
      <c r="B421" s="322"/>
      <c r="C421" s="323" t="s">
        <v>17076</v>
      </c>
      <c r="D421" s="324">
        <v>3674100</v>
      </c>
      <c r="E421" s="325" t="s">
        <v>67</v>
      </c>
    </row>
    <row r="422" spans="2:5">
      <c r="B422" s="322"/>
      <c r="C422" s="323" t="s">
        <v>17077</v>
      </c>
      <c r="D422" s="324">
        <v>86223498</v>
      </c>
      <c r="E422" s="325" t="s">
        <v>67</v>
      </c>
    </row>
    <row r="423" spans="2:5">
      <c r="B423" s="322"/>
      <c r="C423" s="323" t="s">
        <v>17078</v>
      </c>
      <c r="D423" s="324">
        <v>236315873</v>
      </c>
      <c r="E423" s="325" t="s">
        <v>67</v>
      </c>
    </row>
    <row r="424" spans="2:5">
      <c r="B424" s="322"/>
      <c r="C424" s="323" t="s">
        <v>17079</v>
      </c>
      <c r="D424" s="324">
        <v>299006241</v>
      </c>
      <c r="E424" s="325" t="s">
        <v>67</v>
      </c>
    </row>
    <row r="425" spans="2:5">
      <c r="B425" s="322"/>
      <c r="C425" s="323" t="s">
        <v>17080</v>
      </c>
      <c r="D425" s="324">
        <v>48760754</v>
      </c>
      <c r="E425" s="325" t="s">
        <v>67</v>
      </c>
    </row>
    <row r="426" spans="2:5">
      <c r="B426" s="322"/>
      <c r="C426" s="323" t="s">
        <v>17081</v>
      </c>
      <c r="D426" s="324">
        <v>1498608</v>
      </c>
      <c r="E426" s="325" t="s">
        <v>67</v>
      </c>
    </row>
    <row r="427" spans="2:5">
      <c r="B427" s="322"/>
      <c r="C427" s="323" t="s">
        <v>17082</v>
      </c>
      <c r="D427" s="324">
        <v>1413958</v>
      </c>
      <c r="E427" s="325" t="s">
        <v>67</v>
      </c>
    </row>
    <row r="428" spans="2:5">
      <c r="B428" s="322"/>
      <c r="C428" s="323" t="s">
        <v>17083</v>
      </c>
      <c r="D428" s="324">
        <v>526703914</v>
      </c>
      <c r="E428" s="325" t="s">
        <v>67</v>
      </c>
    </row>
    <row r="429" spans="2:5">
      <c r="B429" s="322"/>
      <c r="C429" s="323" t="s">
        <v>17084</v>
      </c>
      <c r="D429" s="324">
        <v>100764359</v>
      </c>
      <c r="E429" s="325" t="s">
        <v>67</v>
      </c>
    </row>
    <row r="430" spans="2:5">
      <c r="B430" s="322"/>
      <c r="C430" s="323" t="s">
        <v>17085</v>
      </c>
      <c r="D430" s="324">
        <v>614138</v>
      </c>
      <c r="E430" s="325" t="s">
        <v>67</v>
      </c>
    </row>
    <row r="431" spans="2:5">
      <c r="B431" s="322"/>
      <c r="C431" s="323" t="s">
        <v>17086</v>
      </c>
      <c r="D431" s="324">
        <v>64057061</v>
      </c>
      <c r="E431" s="325" t="s">
        <v>67</v>
      </c>
    </row>
    <row r="432" spans="2:5">
      <c r="B432" s="322"/>
      <c r="C432" s="323" t="s">
        <v>17087</v>
      </c>
      <c r="D432" s="324">
        <v>7930300</v>
      </c>
      <c r="E432" s="325" t="s">
        <v>67</v>
      </c>
    </row>
    <row r="433" spans="2:5">
      <c r="B433" s="322"/>
      <c r="C433" s="323" t="s">
        <v>17088</v>
      </c>
      <c r="D433" s="324">
        <v>8540886</v>
      </c>
      <c r="E433" s="325" t="s">
        <v>67</v>
      </c>
    </row>
    <row r="434" spans="2:5">
      <c r="B434" s="322"/>
      <c r="C434" s="323" t="s">
        <v>17089</v>
      </c>
      <c r="D434" s="324">
        <v>5759566</v>
      </c>
      <c r="E434" s="325" t="s">
        <v>67</v>
      </c>
    </row>
    <row r="435" spans="2:5">
      <c r="B435" s="322"/>
      <c r="C435" s="323" t="s">
        <v>17090</v>
      </c>
      <c r="D435" s="324">
        <v>57733949</v>
      </c>
      <c r="E435" s="325" t="s">
        <v>67</v>
      </c>
    </row>
    <row r="436" spans="2:5">
      <c r="B436" s="322"/>
      <c r="C436" s="323" t="s">
        <v>17091</v>
      </c>
      <c r="D436" s="324">
        <v>102636604</v>
      </c>
      <c r="E436" s="325" t="s">
        <v>67</v>
      </c>
    </row>
    <row r="437" spans="2:5">
      <c r="B437" s="322"/>
      <c r="C437" s="323" t="s">
        <v>17092</v>
      </c>
      <c r="D437" s="324">
        <v>16398925</v>
      </c>
      <c r="E437" s="325" t="s">
        <v>67</v>
      </c>
    </row>
    <row r="438" spans="2:5">
      <c r="B438" s="322"/>
      <c r="C438" s="323" t="s">
        <v>17093</v>
      </c>
      <c r="D438" s="324">
        <v>1864366</v>
      </c>
      <c r="E438" s="325" t="s">
        <v>67</v>
      </c>
    </row>
    <row r="439" spans="2:5">
      <c r="B439" s="322"/>
      <c r="C439" s="323" t="s">
        <v>17094</v>
      </c>
      <c r="D439" s="324">
        <v>3004147</v>
      </c>
      <c r="E439" s="325" t="s">
        <v>67</v>
      </c>
    </row>
    <row r="440" spans="2:5">
      <c r="B440" s="322"/>
      <c r="C440" s="323" t="s">
        <v>17095</v>
      </c>
      <c r="D440" s="324">
        <v>8388050</v>
      </c>
      <c r="E440" s="325" t="s">
        <v>67</v>
      </c>
    </row>
    <row r="441" spans="2:5">
      <c r="B441" s="322"/>
      <c r="C441" s="323" t="s">
        <v>17096</v>
      </c>
      <c r="D441" s="324">
        <v>232459184</v>
      </c>
      <c r="E441" s="325" t="s">
        <v>67</v>
      </c>
    </row>
    <row r="442" spans="2:5">
      <c r="B442" s="322"/>
      <c r="C442" s="323" t="s">
        <v>17097</v>
      </c>
      <c r="D442" s="324">
        <v>25923316</v>
      </c>
      <c r="E442" s="325" t="s">
        <v>67</v>
      </c>
    </row>
    <row r="443" spans="2:5">
      <c r="B443" s="322"/>
      <c r="C443" s="323" t="s">
        <v>17098</v>
      </c>
      <c r="D443" s="324">
        <v>12234018</v>
      </c>
      <c r="E443" s="325" t="s">
        <v>67</v>
      </c>
    </row>
    <row r="444" spans="2:5">
      <c r="B444" s="322"/>
      <c r="C444" s="323" t="s">
        <v>17099</v>
      </c>
      <c r="D444" s="324">
        <v>9896374</v>
      </c>
      <c r="E444" s="325" t="s">
        <v>67</v>
      </c>
    </row>
    <row r="445" spans="2:5">
      <c r="B445" s="322"/>
      <c r="C445" s="323" t="s">
        <v>17100</v>
      </c>
      <c r="D445" s="324">
        <v>183163833</v>
      </c>
      <c r="E445" s="325" t="s">
        <v>67</v>
      </c>
    </row>
    <row r="446" spans="2:5">
      <c r="B446" s="322"/>
      <c r="C446" s="323" t="s">
        <v>17101</v>
      </c>
      <c r="D446" s="324">
        <v>154087514</v>
      </c>
      <c r="E446" s="325" t="s">
        <v>67</v>
      </c>
    </row>
    <row r="447" spans="2:5">
      <c r="B447" s="322"/>
      <c r="C447" s="323" t="s">
        <v>17102</v>
      </c>
      <c r="D447" s="324">
        <v>1206869433</v>
      </c>
      <c r="E447" s="325" t="s">
        <v>67</v>
      </c>
    </row>
    <row r="448" spans="2:5">
      <c r="B448" s="322"/>
      <c r="C448" s="323" t="s">
        <v>14405</v>
      </c>
      <c r="D448" s="324">
        <v>5005067001</v>
      </c>
      <c r="E448" s="325" t="s">
        <v>67</v>
      </c>
    </row>
    <row r="449" spans="2:5">
      <c r="B449" s="322"/>
      <c r="C449" s="323" t="s">
        <v>17103</v>
      </c>
      <c r="D449" s="324">
        <v>64721461</v>
      </c>
      <c r="E449" s="325" t="s">
        <v>67</v>
      </c>
    </row>
    <row r="450" spans="2:5">
      <c r="B450" s="322"/>
      <c r="C450" s="323" t="s">
        <v>17104</v>
      </c>
      <c r="D450" s="324">
        <v>4032354</v>
      </c>
      <c r="E450" s="325" t="s">
        <v>67</v>
      </c>
    </row>
    <row r="451" spans="2:5">
      <c r="B451" s="322"/>
      <c r="C451" s="323" t="s">
        <v>17105</v>
      </c>
      <c r="D451" s="324">
        <v>1622535</v>
      </c>
      <c r="E451" s="325" t="s">
        <v>67</v>
      </c>
    </row>
    <row r="452" spans="2:5">
      <c r="B452" s="322"/>
      <c r="C452" s="323" t="s">
        <v>17106</v>
      </c>
      <c r="D452" s="324">
        <v>20632457</v>
      </c>
      <c r="E452" s="325" t="s">
        <v>67</v>
      </c>
    </row>
    <row r="453" spans="2:5">
      <c r="B453" s="322"/>
      <c r="C453" s="323" t="s">
        <v>17107</v>
      </c>
      <c r="D453" s="324">
        <v>16091540</v>
      </c>
      <c r="E453" s="325" t="s">
        <v>67</v>
      </c>
    </row>
    <row r="454" spans="2:5">
      <c r="B454" s="322"/>
      <c r="C454" s="323" t="s">
        <v>17108</v>
      </c>
      <c r="D454" s="324">
        <v>3495704</v>
      </c>
      <c r="E454" s="325" t="s">
        <v>67</v>
      </c>
    </row>
    <row r="455" spans="2:5">
      <c r="B455" s="322"/>
      <c r="C455" s="323" t="s">
        <v>17109</v>
      </c>
      <c r="D455" s="324">
        <v>6207012</v>
      </c>
      <c r="E455" s="325" t="s">
        <v>67</v>
      </c>
    </row>
    <row r="456" spans="2:5">
      <c r="B456" s="322"/>
      <c r="C456" s="323" t="s">
        <v>17110</v>
      </c>
      <c r="D456" s="324">
        <v>26976339</v>
      </c>
      <c r="E456" s="325" t="s">
        <v>67</v>
      </c>
    </row>
    <row r="457" spans="2:5">
      <c r="B457" s="322"/>
      <c r="C457" s="323" t="s">
        <v>17111</v>
      </c>
      <c r="D457" s="324">
        <v>3569564</v>
      </c>
      <c r="E457" s="325" t="s">
        <v>67</v>
      </c>
    </row>
    <row r="458" spans="2:5">
      <c r="B458" s="322"/>
      <c r="C458" s="323" t="s">
        <v>17112</v>
      </c>
      <c r="D458" s="324">
        <v>2711734616</v>
      </c>
      <c r="E458" s="325" t="s">
        <v>67</v>
      </c>
    </row>
    <row r="459" spans="2:5">
      <c r="B459" s="322"/>
      <c r="C459" s="323" t="s">
        <v>17113</v>
      </c>
      <c r="D459" s="324">
        <v>18875988</v>
      </c>
      <c r="E459" s="325" t="s">
        <v>67</v>
      </c>
    </row>
    <row r="460" spans="2:5">
      <c r="B460" s="322"/>
      <c r="C460" s="323" t="s">
        <v>17114</v>
      </c>
      <c r="D460" s="324">
        <v>7231648</v>
      </c>
      <c r="E460" s="325" t="s">
        <v>67</v>
      </c>
    </row>
    <row r="461" spans="2:5">
      <c r="B461" s="322"/>
      <c r="C461" s="323" t="s">
        <v>17115</v>
      </c>
      <c r="D461" s="324">
        <v>7917400</v>
      </c>
      <c r="E461" s="325" t="s">
        <v>67</v>
      </c>
    </row>
    <row r="462" spans="2:5">
      <c r="B462" s="322"/>
      <c r="C462" s="323" t="s">
        <v>17116</v>
      </c>
      <c r="D462" s="324">
        <v>37352776</v>
      </c>
      <c r="E462" s="325" t="s">
        <v>67</v>
      </c>
    </row>
    <row r="463" spans="2:5">
      <c r="B463" s="322"/>
      <c r="C463" s="323" t="s">
        <v>17117</v>
      </c>
      <c r="D463" s="324">
        <v>11109316</v>
      </c>
      <c r="E463" s="325" t="s">
        <v>67</v>
      </c>
    </row>
    <row r="464" spans="2:5">
      <c r="B464" s="322"/>
      <c r="C464" s="323" t="s">
        <v>17118</v>
      </c>
      <c r="D464" s="324">
        <v>11096152</v>
      </c>
      <c r="E464" s="325" t="s">
        <v>67</v>
      </c>
    </row>
    <row r="465" spans="2:5">
      <c r="B465" s="322"/>
      <c r="C465" s="323" t="s">
        <v>17119</v>
      </c>
      <c r="D465" s="324">
        <v>4828277</v>
      </c>
      <c r="E465" s="325" t="s">
        <v>67</v>
      </c>
    </row>
    <row r="466" spans="2:5">
      <c r="B466" s="322"/>
      <c r="C466" s="323" t="s">
        <v>17120</v>
      </c>
      <c r="D466" s="324">
        <v>221650789</v>
      </c>
      <c r="E466" s="325" t="s">
        <v>67</v>
      </c>
    </row>
    <row r="467" spans="2:5">
      <c r="B467" s="322"/>
      <c r="C467" s="323" t="s">
        <v>17121</v>
      </c>
      <c r="D467" s="324">
        <v>48666591</v>
      </c>
      <c r="E467" s="325" t="s">
        <v>67</v>
      </c>
    </row>
    <row r="468" spans="2:5">
      <c r="B468" s="322"/>
      <c r="C468" s="323" t="s">
        <v>17122</v>
      </c>
      <c r="D468" s="324">
        <v>1655724</v>
      </c>
      <c r="E468" s="325" t="s">
        <v>67</v>
      </c>
    </row>
    <row r="469" spans="2:5">
      <c r="B469" s="322"/>
      <c r="C469" s="323" t="s">
        <v>17123</v>
      </c>
      <c r="D469" s="324">
        <v>27421268</v>
      </c>
      <c r="E469" s="325" t="s">
        <v>67</v>
      </c>
    </row>
    <row r="470" spans="2:5">
      <c r="B470" s="322"/>
      <c r="C470" s="323" t="s">
        <v>17124</v>
      </c>
      <c r="D470" s="324">
        <v>2939217</v>
      </c>
      <c r="E470" s="325" t="s">
        <v>67</v>
      </c>
    </row>
    <row r="471" spans="2:5">
      <c r="B471" s="322"/>
      <c r="C471" s="323" t="s">
        <v>17125</v>
      </c>
      <c r="D471" s="324">
        <v>9963855</v>
      </c>
      <c r="E471" s="325" t="s">
        <v>67</v>
      </c>
    </row>
    <row r="472" spans="2:5">
      <c r="B472" s="322"/>
      <c r="C472" s="323" t="s">
        <v>17126</v>
      </c>
      <c r="D472" s="324">
        <v>436572</v>
      </c>
      <c r="E472" s="325" t="s">
        <v>67</v>
      </c>
    </row>
    <row r="473" spans="2:5">
      <c r="B473" s="322"/>
      <c r="C473" s="323" t="s">
        <v>17127</v>
      </c>
      <c r="D473" s="324">
        <v>1685451990</v>
      </c>
      <c r="E473" s="325" t="s">
        <v>67</v>
      </c>
    </row>
    <row r="474" spans="2:5">
      <c r="B474" s="322"/>
      <c r="C474" s="323" t="s">
        <v>17128</v>
      </c>
      <c r="D474" s="324">
        <v>19602401</v>
      </c>
      <c r="E474" s="325" t="s">
        <v>67</v>
      </c>
    </row>
    <row r="475" spans="2:5">
      <c r="B475" s="322"/>
      <c r="C475" s="323" t="s">
        <v>17129</v>
      </c>
      <c r="D475" s="324">
        <v>9266820</v>
      </c>
      <c r="E475" s="325" t="s">
        <v>67</v>
      </c>
    </row>
    <row r="476" spans="2:5">
      <c r="B476" s="322"/>
      <c r="C476" s="323" t="s">
        <v>17130</v>
      </c>
      <c r="D476" s="324">
        <v>128903311</v>
      </c>
      <c r="E476" s="325" t="s">
        <v>67</v>
      </c>
    </row>
    <row r="477" spans="2:5">
      <c r="B477" s="322"/>
      <c r="C477" s="323" t="s">
        <v>17131</v>
      </c>
      <c r="D477" s="324">
        <v>10896158</v>
      </c>
      <c r="E477" s="325" t="s">
        <v>67</v>
      </c>
    </row>
    <row r="478" spans="2:5">
      <c r="B478" s="322"/>
      <c r="C478" s="323" t="s">
        <v>17132</v>
      </c>
      <c r="D478" s="324">
        <v>10535496</v>
      </c>
      <c r="E478" s="325" t="s">
        <v>67</v>
      </c>
    </row>
    <row r="479" spans="2:5">
      <c r="B479" s="322"/>
      <c r="C479" s="323" t="s">
        <v>17133</v>
      </c>
      <c r="D479" s="324">
        <v>26915625</v>
      </c>
      <c r="E479" s="325" t="s">
        <v>67</v>
      </c>
    </row>
    <row r="480" spans="2:5">
      <c r="B480" s="322"/>
      <c r="C480" s="323" t="s">
        <v>17134</v>
      </c>
      <c r="D480" s="324">
        <v>198249</v>
      </c>
      <c r="E480" s="325" t="s">
        <v>67</v>
      </c>
    </row>
    <row r="481" spans="2:5">
      <c r="B481" s="322"/>
      <c r="C481" s="323" t="s">
        <v>17135</v>
      </c>
      <c r="D481" s="324">
        <v>18003179</v>
      </c>
      <c r="E481" s="325" t="s">
        <v>67</v>
      </c>
    </row>
    <row r="482" spans="2:5">
      <c r="B482" s="322"/>
      <c r="C482" s="323" t="s">
        <v>17136</v>
      </c>
      <c r="D482" s="324">
        <v>5626446</v>
      </c>
      <c r="E482" s="325" t="s">
        <v>67</v>
      </c>
    </row>
    <row r="483" spans="2:5">
      <c r="B483" s="322"/>
      <c r="C483" s="323" t="s">
        <v>17137</v>
      </c>
      <c r="D483" s="324">
        <v>1932152</v>
      </c>
      <c r="E483" s="325" t="s">
        <v>67</v>
      </c>
    </row>
    <row r="484" spans="2:5">
      <c r="B484" s="322"/>
      <c r="C484" s="323" t="s">
        <v>17138</v>
      </c>
      <c r="D484" s="324">
        <v>16159534</v>
      </c>
      <c r="E484" s="325" t="s">
        <v>67</v>
      </c>
    </row>
    <row r="485" spans="2:5">
      <c r="B485" s="322"/>
      <c r="C485" s="323" t="s">
        <v>17139</v>
      </c>
      <c r="D485" s="324">
        <v>28528604</v>
      </c>
      <c r="E485" s="325" t="s">
        <v>67</v>
      </c>
    </row>
    <row r="486" spans="2:5">
      <c r="B486" s="322"/>
      <c r="C486" s="323" t="s">
        <v>17140</v>
      </c>
      <c r="D486" s="324">
        <v>4124785</v>
      </c>
      <c r="E486" s="325" t="s">
        <v>67</v>
      </c>
    </row>
    <row r="487" spans="2:5">
      <c r="B487" s="322"/>
      <c r="C487" s="323" t="s">
        <v>17141</v>
      </c>
      <c r="D487" s="324">
        <v>233151</v>
      </c>
      <c r="E487" s="325" t="s">
        <v>67</v>
      </c>
    </row>
    <row r="488" spans="2:5">
      <c r="B488" s="322"/>
      <c r="C488" s="323" t="s">
        <v>17142</v>
      </c>
      <c r="D488" s="324">
        <v>7084336</v>
      </c>
      <c r="E488" s="325" t="s">
        <v>67</v>
      </c>
    </row>
    <row r="489" spans="2:5">
      <c r="B489" s="322"/>
      <c r="C489" s="323" t="s">
        <v>17143</v>
      </c>
      <c r="D489" s="324">
        <v>17041556</v>
      </c>
      <c r="E489" s="325" t="s">
        <v>67</v>
      </c>
    </row>
    <row r="490" spans="2:5">
      <c r="B490" s="322"/>
      <c r="C490" s="323" t="s">
        <v>17144</v>
      </c>
      <c r="D490" s="324">
        <v>6073605</v>
      </c>
      <c r="E490" s="325" t="s">
        <v>67</v>
      </c>
    </row>
    <row r="491" spans="2:5">
      <c r="B491" s="322"/>
      <c r="C491" s="323" t="s">
        <v>17145</v>
      </c>
      <c r="D491" s="324">
        <v>3130057</v>
      </c>
      <c r="E491" s="325" t="s">
        <v>67</v>
      </c>
    </row>
    <row r="492" spans="2:5">
      <c r="B492" s="322"/>
      <c r="C492" s="323" t="s">
        <v>17146</v>
      </c>
      <c r="D492" s="324">
        <v>59494811</v>
      </c>
      <c r="E492" s="325" t="s">
        <v>67</v>
      </c>
    </row>
    <row r="493" spans="2:5">
      <c r="B493" s="322"/>
      <c r="C493" s="323" t="s">
        <v>17147</v>
      </c>
      <c r="D493" s="324">
        <v>20913762</v>
      </c>
      <c r="E493" s="325" t="s">
        <v>67</v>
      </c>
    </row>
    <row r="494" spans="2:5">
      <c r="B494" s="322"/>
      <c r="C494" s="323" t="s">
        <v>17148</v>
      </c>
      <c r="D494" s="324">
        <v>14955820</v>
      </c>
      <c r="E494" s="325" t="s">
        <v>67</v>
      </c>
    </row>
    <row r="495" spans="2:5">
      <c r="B495" s="322"/>
      <c r="C495" s="323" t="s">
        <v>17149</v>
      </c>
      <c r="D495" s="324">
        <v>8158233</v>
      </c>
      <c r="E495" s="325" t="s">
        <v>67</v>
      </c>
    </row>
    <row r="496" spans="2:5">
      <c r="B496" s="322"/>
      <c r="C496" s="323" t="s">
        <v>17150</v>
      </c>
      <c r="D496" s="324">
        <v>66048213</v>
      </c>
      <c r="E496" s="325" t="s">
        <v>67</v>
      </c>
    </row>
    <row r="497" spans="2:5">
      <c r="B497" s="322"/>
      <c r="C497" s="323" t="s">
        <v>17151</v>
      </c>
      <c r="D497" s="324">
        <v>5838017</v>
      </c>
      <c r="E497" s="325" t="s">
        <v>67</v>
      </c>
    </row>
    <row r="498" spans="2:5">
      <c r="B498" s="322"/>
      <c r="C498" s="323" t="s">
        <v>17152</v>
      </c>
      <c r="D498" s="324">
        <v>34273754</v>
      </c>
      <c r="E498" s="325" t="s">
        <v>67</v>
      </c>
    </row>
    <row r="499" spans="2:5">
      <c r="B499" s="322"/>
      <c r="C499" s="323" t="s">
        <v>17153</v>
      </c>
      <c r="D499" s="324">
        <v>13307266</v>
      </c>
      <c r="E499" s="325" t="s">
        <v>67</v>
      </c>
    </row>
    <row r="500" spans="2:5">
      <c r="B500" s="322"/>
      <c r="C500" s="323" t="s">
        <v>17154</v>
      </c>
      <c r="D500" s="324">
        <v>8948828</v>
      </c>
      <c r="E500" s="325" t="s">
        <v>67</v>
      </c>
    </row>
    <row r="501" spans="2:5">
      <c r="B501" s="322"/>
      <c r="C501" s="323" t="s">
        <v>17155</v>
      </c>
      <c r="D501" s="324">
        <v>2044478</v>
      </c>
      <c r="E501" s="325" t="s">
        <v>67</v>
      </c>
    </row>
    <row r="502" spans="2:5">
      <c r="B502" s="322"/>
      <c r="C502" s="323" t="s">
        <v>17156</v>
      </c>
      <c r="D502" s="324">
        <v>494820</v>
      </c>
      <c r="E502" s="325" t="s">
        <v>67</v>
      </c>
    </row>
    <row r="503" spans="2:5">
      <c r="B503" s="322"/>
      <c r="C503" s="323" t="s">
        <v>17157</v>
      </c>
      <c r="D503" s="324">
        <v>1762303</v>
      </c>
      <c r="E503" s="325" t="s">
        <v>67</v>
      </c>
    </row>
    <row r="504" spans="2:5">
      <c r="B504" s="322"/>
      <c r="C504" s="323" t="s">
        <v>17158</v>
      </c>
      <c r="D504" s="324">
        <v>388623943</v>
      </c>
      <c r="E504" s="325" t="s">
        <v>67</v>
      </c>
    </row>
    <row r="505" spans="2:5">
      <c r="B505" s="322"/>
      <c r="C505" s="323" t="s">
        <v>17159</v>
      </c>
      <c r="D505" s="324">
        <v>47047928</v>
      </c>
      <c r="E505" s="325" t="s">
        <v>67</v>
      </c>
    </row>
    <row r="506" spans="2:5">
      <c r="B506" s="322"/>
      <c r="C506" s="323" t="s">
        <v>17160</v>
      </c>
      <c r="D506" s="324">
        <v>1390815881</v>
      </c>
      <c r="E506" s="325" t="s">
        <v>67</v>
      </c>
    </row>
    <row r="507" spans="2:5">
      <c r="B507" s="322" t="s">
        <v>16800</v>
      </c>
      <c r="C507" s="323" t="s">
        <v>17161</v>
      </c>
      <c r="D507" s="324">
        <v>106498371</v>
      </c>
      <c r="E507" s="325" t="s">
        <v>68</v>
      </c>
    </row>
    <row r="508" spans="2:5">
      <c r="B508" s="322" t="s">
        <v>16800</v>
      </c>
      <c r="C508" s="323" t="s">
        <v>17162</v>
      </c>
      <c r="D508" s="324">
        <v>74591859</v>
      </c>
      <c r="E508" s="325" t="s">
        <v>68</v>
      </c>
    </row>
    <row r="509" spans="2:5">
      <c r="B509" s="322" t="s">
        <v>16800</v>
      </c>
      <c r="C509" s="323" t="s">
        <v>17163</v>
      </c>
      <c r="D509" s="324">
        <v>1093577322</v>
      </c>
      <c r="E509" s="325" t="s">
        <v>68</v>
      </c>
    </row>
    <row r="510" spans="2:5">
      <c r="B510" s="322" t="s">
        <v>16800</v>
      </c>
      <c r="C510" s="323" t="s">
        <v>17164</v>
      </c>
      <c r="D510" s="324">
        <v>77360010</v>
      </c>
      <c r="E510" s="325" t="s">
        <v>68</v>
      </c>
    </row>
    <row r="511" spans="2:5">
      <c r="B511" s="322" t="s">
        <v>16800</v>
      </c>
      <c r="C511" s="323" t="s">
        <v>17165</v>
      </c>
      <c r="D511" s="324">
        <v>40394793</v>
      </c>
      <c r="E511" s="325" t="s">
        <v>68</v>
      </c>
    </row>
    <row r="512" spans="2:5">
      <c r="B512" s="322" t="s">
        <v>16800</v>
      </c>
      <c r="C512" s="323" t="s">
        <v>17166</v>
      </c>
      <c r="D512" s="324">
        <v>177421981</v>
      </c>
      <c r="E512" s="325" t="s">
        <v>68</v>
      </c>
    </row>
    <row r="513" spans="2:5">
      <c r="B513" s="322" t="s">
        <v>16800</v>
      </c>
      <c r="C513" s="323" t="s">
        <v>17167</v>
      </c>
      <c r="D513" s="324">
        <v>85575818</v>
      </c>
      <c r="E513" s="325" t="s">
        <v>68</v>
      </c>
    </row>
    <row r="514" spans="2:5">
      <c r="B514" s="322" t="s">
        <v>16800</v>
      </c>
      <c r="C514" s="323" t="s">
        <v>17168</v>
      </c>
      <c r="D514" s="324">
        <v>26326961</v>
      </c>
      <c r="E514" s="325" t="s">
        <v>68</v>
      </c>
    </row>
    <row r="515" spans="2:5">
      <c r="B515" s="322" t="s">
        <v>16800</v>
      </c>
      <c r="C515" s="323" t="s">
        <v>17169</v>
      </c>
      <c r="D515" s="324">
        <v>50918619</v>
      </c>
      <c r="E515" s="325" t="s">
        <v>68</v>
      </c>
    </row>
    <row r="516" spans="2:5">
      <c r="B516" s="322" t="s">
        <v>16800</v>
      </c>
      <c r="C516" s="323" t="s">
        <v>17170</v>
      </c>
      <c r="D516" s="324">
        <v>236066427</v>
      </c>
      <c r="E516" s="325" t="s">
        <v>68</v>
      </c>
    </row>
    <row r="517" spans="2:5">
      <c r="B517" s="322" t="s">
        <v>16800</v>
      </c>
      <c r="C517" s="323" t="s">
        <v>17171</v>
      </c>
      <c r="D517" s="324">
        <v>313899381</v>
      </c>
      <c r="E517" s="325" t="s">
        <v>68</v>
      </c>
    </row>
    <row r="518" spans="2:5">
      <c r="B518" s="322" t="s">
        <v>16800</v>
      </c>
      <c r="C518" s="323" t="s">
        <v>17172</v>
      </c>
      <c r="D518" s="324">
        <v>69741971</v>
      </c>
      <c r="E518" s="325" t="s">
        <v>68</v>
      </c>
    </row>
    <row r="519" spans="2:5">
      <c r="B519" s="322" t="s">
        <v>16800</v>
      </c>
      <c r="C519" s="323" t="s">
        <v>17173</v>
      </c>
      <c r="D519" s="324">
        <v>98240161</v>
      </c>
      <c r="E519" s="325" t="s">
        <v>68</v>
      </c>
    </row>
    <row r="520" spans="2:5">
      <c r="B520" s="322" t="s">
        <v>16800</v>
      </c>
      <c r="C520" s="323" t="s">
        <v>17174</v>
      </c>
      <c r="D520" s="324">
        <v>166918008</v>
      </c>
      <c r="E520" s="325" t="s">
        <v>68</v>
      </c>
    </row>
    <row r="521" spans="2:5">
      <c r="B521" s="322" t="s">
        <v>16800</v>
      </c>
      <c r="C521" s="323" t="s">
        <v>17175</v>
      </c>
      <c r="D521" s="324">
        <v>638188356</v>
      </c>
      <c r="E521" s="325" t="s">
        <v>68</v>
      </c>
    </row>
    <row r="522" spans="2:5">
      <c r="B522" s="322" t="s">
        <v>16800</v>
      </c>
      <c r="C522" s="323" t="s">
        <v>17176</v>
      </c>
      <c r="D522" s="324">
        <v>141156138</v>
      </c>
      <c r="E522" s="325" t="s">
        <v>68</v>
      </c>
    </row>
    <row r="523" spans="2:5">
      <c r="B523" s="322" t="s">
        <v>17177</v>
      </c>
      <c r="C523" s="323" t="s">
        <v>17178</v>
      </c>
      <c r="D523" s="324">
        <v>67183841</v>
      </c>
      <c r="E523" s="325" t="s">
        <v>68</v>
      </c>
    </row>
    <row r="524" spans="2:5">
      <c r="B524" s="322" t="s">
        <v>16800</v>
      </c>
      <c r="C524" s="323" t="s">
        <v>17179</v>
      </c>
      <c r="D524" s="324">
        <v>117433018</v>
      </c>
      <c r="E524" s="325" t="s">
        <v>68</v>
      </c>
    </row>
    <row r="525" spans="2:5">
      <c r="B525" s="322" t="s">
        <v>16800</v>
      </c>
      <c r="C525" s="323" t="s">
        <v>17180</v>
      </c>
      <c r="D525" s="324">
        <v>25956197</v>
      </c>
      <c r="E525" s="325" t="s">
        <v>68</v>
      </c>
    </row>
    <row r="526" spans="2:5">
      <c r="B526" s="322" t="s">
        <v>16800</v>
      </c>
      <c r="C526" s="323" t="s">
        <v>17181</v>
      </c>
      <c r="D526" s="324">
        <v>231527848</v>
      </c>
      <c r="E526" s="325" t="s">
        <v>68</v>
      </c>
    </row>
    <row r="527" spans="2:5">
      <c r="B527" s="322" t="s">
        <v>16725</v>
      </c>
      <c r="C527" s="323" t="s">
        <v>17182</v>
      </c>
      <c r="D527" s="324">
        <v>39812537</v>
      </c>
      <c r="E527" s="325" t="s">
        <v>68</v>
      </c>
    </row>
    <row r="528" spans="2:5">
      <c r="B528" s="322" t="s">
        <v>16800</v>
      </c>
      <c r="C528" s="323" t="s">
        <v>17183</v>
      </c>
      <c r="D528" s="324">
        <v>62657723</v>
      </c>
      <c r="E528" s="325" t="s">
        <v>68</v>
      </c>
    </row>
    <row r="529" spans="2:5">
      <c r="B529" s="322" t="s">
        <v>16725</v>
      </c>
      <c r="C529" s="323" t="s">
        <v>17184</v>
      </c>
      <c r="D529" s="324">
        <v>42520321</v>
      </c>
      <c r="E529" s="325" t="s">
        <v>68</v>
      </c>
    </row>
    <row r="530" spans="2:5">
      <c r="B530" s="322" t="s">
        <v>16800</v>
      </c>
      <c r="C530" s="323" t="s">
        <v>17185</v>
      </c>
      <c r="D530" s="324">
        <v>82339298</v>
      </c>
      <c r="E530" s="325" t="s">
        <v>68</v>
      </c>
    </row>
    <row r="531" spans="2:5">
      <c r="B531" s="322" t="s">
        <v>16800</v>
      </c>
      <c r="C531" s="323" t="s">
        <v>17186</v>
      </c>
      <c r="D531" s="324">
        <v>26112802</v>
      </c>
      <c r="E531" s="325" t="s">
        <v>68</v>
      </c>
    </row>
    <row r="532" spans="2:5">
      <c r="B532" s="322" t="s">
        <v>16800</v>
      </c>
      <c r="C532" s="323" t="s">
        <v>17187</v>
      </c>
      <c r="D532" s="324">
        <v>1156488455</v>
      </c>
      <c r="E532" s="325" t="s">
        <v>68</v>
      </c>
    </row>
    <row r="533" spans="2:5">
      <c r="B533" s="322" t="s">
        <v>17188</v>
      </c>
      <c r="C533" s="323" t="s">
        <v>17189</v>
      </c>
      <c r="D533" s="324">
        <v>38628386</v>
      </c>
      <c r="E533" s="325" t="s">
        <v>68</v>
      </c>
    </row>
    <row r="534" spans="2:5">
      <c r="B534" s="322" t="s">
        <v>17190</v>
      </c>
      <c r="C534" s="323" t="s">
        <v>17191</v>
      </c>
      <c r="D534" s="324">
        <v>3622823393</v>
      </c>
      <c r="E534" s="325" t="s">
        <v>68</v>
      </c>
    </row>
    <row r="535" spans="2:5">
      <c r="B535" s="322" t="s">
        <v>17192</v>
      </c>
      <c r="C535" s="323" t="s">
        <v>17193</v>
      </c>
      <c r="D535" s="324">
        <v>56659449</v>
      </c>
      <c r="E535" s="325" t="s">
        <v>68</v>
      </c>
    </row>
    <row r="536" spans="2:5">
      <c r="B536" s="322" t="s">
        <v>16800</v>
      </c>
      <c r="C536" s="323" t="s">
        <v>17194</v>
      </c>
      <c r="D536" s="324">
        <v>93518703</v>
      </c>
      <c r="E536" s="325" t="s">
        <v>68</v>
      </c>
    </row>
    <row r="537" spans="2:5">
      <c r="B537" s="322" t="s">
        <v>16800</v>
      </c>
      <c r="C537" s="323" t="s">
        <v>17195</v>
      </c>
      <c r="D537" s="324">
        <v>1046199602</v>
      </c>
      <c r="E537" s="325" t="s">
        <v>68</v>
      </c>
    </row>
    <row r="538" spans="2:5">
      <c r="B538" s="322" t="s">
        <v>16725</v>
      </c>
      <c r="C538" s="323" t="s">
        <v>17196</v>
      </c>
      <c r="D538" s="324">
        <v>53367202</v>
      </c>
      <c r="E538" s="325" t="s">
        <v>68</v>
      </c>
    </row>
    <row r="539" spans="2:5">
      <c r="B539" s="322" t="s">
        <v>16800</v>
      </c>
      <c r="C539" s="323" t="s">
        <v>17197</v>
      </c>
      <c r="D539" s="324">
        <v>40387722</v>
      </c>
      <c r="E539" s="325" t="s">
        <v>68</v>
      </c>
    </row>
    <row r="540" spans="2:5">
      <c r="B540" s="322" t="s">
        <v>17198</v>
      </c>
      <c r="C540" s="323" t="s">
        <v>17199</v>
      </c>
      <c r="D540" s="324">
        <v>1297169811</v>
      </c>
      <c r="E540" s="325" t="s">
        <v>68</v>
      </c>
    </row>
    <row r="541" spans="2:5">
      <c r="B541" s="322"/>
      <c r="C541" s="323" t="s">
        <v>17200</v>
      </c>
      <c r="D541" s="324">
        <v>69954703</v>
      </c>
      <c r="E541" s="325" t="s">
        <v>68</v>
      </c>
    </row>
    <row r="542" spans="2:5">
      <c r="B542" s="322" t="s">
        <v>16800</v>
      </c>
      <c r="C542" s="323" t="s">
        <v>17201</v>
      </c>
      <c r="D542" s="324">
        <v>7207734369</v>
      </c>
      <c r="E542" s="325" t="s">
        <v>68</v>
      </c>
    </row>
    <row r="543" spans="2:5">
      <c r="B543" s="322" t="s">
        <v>16721</v>
      </c>
      <c r="C543" s="323" t="s">
        <v>17202</v>
      </c>
      <c r="D543" s="324">
        <v>319831490</v>
      </c>
      <c r="E543" s="325" t="s">
        <v>68</v>
      </c>
    </row>
    <row r="544" spans="2:5">
      <c r="B544" s="322" t="s">
        <v>17203</v>
      </c>
      <c r="C544" s="323" t="s">
        <v>17204</v>
      </c>
      <c r="D544" s="324">
        <v>29503136</v>
      </c>
      <c r="E544" s="325" t="s">
        <v>68</v>
      </c>
    </row>
    <row r="545" spans="2:5">
      <c r="B545" s="322" t="s">
        <v>16725</v>
      </c>
      <c r="C545" s="323" t="s">
        <v>17205</v>
      </c>
      <c r="D545" s="324">
        <v>64875371</v>
      </c>
      <c r="E545" s="325" t="s">
        <v>68</v>
      </c>
    </row>
    <row r="546" spans="2:5">
      <c r="B546" s="322" t="s">
        <v>16861</v>
      </c>
      <c r="C546" s="323" t="s">
        <v>17206</v>
      </c>
      <c r="D546" s="324">
        <v>29475187</v>
      </c>
      <c r="E546" s="325" t="s">
        <v>72</v>
      </c>
    </row>
    <row r="547" spans="2:5">
      <c r="B547" s="326" t="s">
        <v>16731</v>
      </c>
      <c r="C547" s="327" t="s">
        <v>17207</v>
      </c>
      <c r="D547" s="328">
        <v>65595700</v>
      </c>
      <c r="E547" s="329" t="s">
        <v>72</v>
      </c>
    </row>
    <row r="548" spans="2:5" ht="28.5">
      <c r="B548" s="330" t="s">
        <v>17208</v>
      </c>
      <c r="C548" s="331" t="s">
        <v>17051</v>
      </c>
      <c r="D548" s="332">
        <v>1281324893</v>
      </c>
      <c r="E548" s="323" t="s">
        <v>57</v>
      </c>
    </row>
    <row r="549" spans="2:5" ht="28.5">
      <c r="B549" s="330" t="s">
        <v>17209</v>
      </c>
      <c r="C549" s="331" t="s">
        <v>17210</v>
      </c>
      <c r="D549" s="332">
        <v>1481519640</v>
      </c>
      <c r="E549" s="323" t="s">
        <v>57</v>
      </c>
    </row>
    <row r="550" spans="2:5">
      <c r="B550" s="323" t="s">
        <v>17211</v>
      </c>
      <c r="C550" s="331" t="s">
        <v>17212</v>
      </c>
      <c r="D550" s="332">
        <v>71306423</v>
      </c>
      <c r="E550" s="323" t="s">
        <v>57</v>
      </c>
    </row>
    <row r="551" spans="2:5">
      <c r="B551" s="323" t="s">
        <v>17213</v>
      </c>
      <c r="C551" s="331" t="s">
        <v>17214</v>
      </c>
      <c r="D551" s="332">
        <v>1423907750</v>
      </c>
      <c r="E551" s="323" t="s">
        <v>57</v>
      </c>
    </row>
    <row r="552" spans="2:5">
      <c r="B552" s="323" t="s">
        <v>17215</v>
      </c>
      <c r="C552" s="331" t="s">
        <v>17063</v>
      </c>
      <c r="D552" s="332">
        <v>1224509665</v>
      </c>
      <c r="E552" s="323" t="s">
        <v>57</v>
      </c>
    </row>
    <row r="553" spans="2:5" ht="28.5">
      <c r="B553" s="330" t="s">
        <v>17216</v>
      </c>
      <c r="C553" s="331" t="s">
        <v>17217</v>
      </c>
      <c r="D553" s="332">
        <v>164149639</v>
      </c>
      <c r="E553" s="323" t="s">
        <v>57</v>
      </c>
    </row>
    <row r="554" spans="2:5">
      <c r="B554" s="333" t="s">
        <v>17218</v>
      </c>
      <c r="C554" s="331" t="s">
        <v>17083</v>
      </c>
      <c r="D554" s="332">
        <v>103305125</v>
      </c>
      <c r="E554" s="323" t="s">
        <v>57</v>
      </c>
    </row>
    <row r="555" spans="2:5">
      <c r="B555" s="333" t="s">
        <v>17219</v>
      </c>
      <c r="C555" s="331" t="s">
        <v>17092</v>
      </c>
      <c r="D555" s="332">
        <v>27878175</v>
      </c>
      <c r="E555" s="323" t="s">
        <v>57</v>
      </c>
    </row>
    <row r="556" spans="2:5">
      <c r="B556" s="323"/>
      <c r="C556" s="331" t="s">
        <v>17220</v>
      </c>
      <c r="D556" s="332">
        <v>29589989</v>
      </c>
      <c r="E556" s="323" t="s">
        <v>57</v>
      </c>
    </row>
    <row r="557" spans="2:5">
      <c r="B557" s="323"/>
      <c r="C557" s="331" t="s">
        <v>17221</v>
      </c>
      <c r="D557" s="332">
        <v>1392632389</v>
      </c>
      <c r="E557" s="323" t="s">
        <v>57</v>
      </c>
    </row>
    <row r="558" spans="2:5" ht="28.5">
      <c r="B558" s="330" t="s">
        <v>17222</v>
      </c>
      <c r="C558" s="331" t="s">
        <v>17223</v>
      </c>
      <c r="D558" s="332">
        <v>214705476</v>
      </c>
      <c r="E558" s="323" t="s">
        <v>57</v>
      </c>
    </row>
    <row r="559" spans="2:5" ht="28.5">
      <c r="B559" s="330" t="s">
        <v>17224</v>
      </c>
      <c r="C559" s="331" t="s">
        <v>17100</v>
      </c>
      <c r="D559" s="332">
        <v>119635718</v>
      </c>
      <c r="E559" s="323" t="s">
        <v>57</v>
      </c>
    </row>
    <row r="560" spans="2:5" ht="28.5">
      <c r="B560" s="330" t="s">
        <v>17225</v>
      </c>
      <c r="C560" s="331" t="s">
        <v>17226</v>
      </c>
      <c r="D560" s="332">
        <v>28272489</v>
      </c>
      <c r="E560" s="323" t="s">
        <v>57</v>
      </c>
    </row>
    <row r="561" spans="2:5">
      <c r="B561" s="330" t="s">
        <v>17227</v>
      </c>
      <c r="C561" s="331" t="s">
        <v>17112</v>
      </c>
      <c r="D561" s="332">
        <v>246729110</v>
      </c>
      <c r="E561" s="323" t="s">
        <v>57</v>
      </c>
    </row>
    <row r="562" spans="2:5" ht="28.5">
      <c r="B562" s="330" t="s">
        <v>17228</v>
      </c>
      <c r="C562" s="331" t="s">
        <v>17123</v>
      </c>
      <c r="D562" s="332">
        <v>1542141728</v>
      </c>
      <c r="E562" s="323" t="s">
        <v>57</v>
      </c>
    </row>
    <row r="563" spans="2:5" ht="28.5">
      <c r="B563" s="330" t="s">
        <v>17229</v>
      </c>
      <c r="C563" s="331" t="s">
        <v>17127</v>
      </c>
      <c r="D563" s="332">
        <v>380418541</v>
      </c>
      <c r="E563" s="323" t="s">
        <v>57</v>
      </c>
    </row>
    <row r="564" spans="2:5" ht="42.75">
      <c r="B564" s="330" t="s">
        <v>17230</v>
      </c>
      <c r="C564" s="331" t="s">
        <v>16894</v>
      </c>
      <c r="D564" s="332">
        <v>1803017203</v>
      </c>
      <c r="E564" s="323" t="s">
        <v>57</v>
      </c>
    </row>
    <row r="565" spans="2:5" ht="28.5">
      <c r="B565" s="330" t="s">
        <v>17231</v>
      </c>
      <c r="C565" s="331" t="s">
        <v>17232</v>
      </c>
      <c r="D565" s="332">
        <v>101086253</v>
      </c>
      <c r="E565" s="323" t="s">
        <v>57</v>
      </c>
    </row>
    <row r="566" spans="2:5" ht="28.5">
      <c r="B566" s="330" t="s">
        <v>17233</v>
      </c>
      <c r="C566" s="331" t="s">
        <v>17234</v>
      </c>
      <c r="D566" s="332">
        <v>414595009</v>
      </c>
      <c r="E566" s="323" t="s">
        <v>57</v>
      </c>
    </row>
    <row r="567" spans="2:5" ht="29.25" thickBot="1">
      <c r="B567" s="330" t="s">
        <v>17235</v>
      </c>
      <c r="C567" s="331" t="s">
        <v>17236</v>
      </c>
      <c r="D567" s="332">
        <v>76537845</v>
      </c>
      <c r="E567" s="323" t="s">
        <v>57</v>
      </c>
    </row>
    <row r="568" spans="2:5" ht="15" thickBot="1">
      <c r="B568" s="394"/>
      <c r="C568" s="395" t="s">
        <v>49</v>
      </c>
      <c r="D568" s="396">
        <f>SUM(D4:D567)</f>
        <v>317087090797.88721</v>
      </c>
      <c r="E568" s="397"/>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BF97-FC41-4C74-86C3-24EACE768862}">
  <dimension ref="B1:E60"/>
  <sheetViews>
    <sheetView showGridLines="0" workbookViewId="0">
      <pane ySplit="4" topLeftCell="A50" activePane="bottomLeft" state="frozen"/>
      <selection pane="bottomLeft" activeCell="E60" sqref="E60"/>
    </sheetView>
  </sheetViews>
  <sheetFormatPr baseColWidth="10" defaultColWidth="11.5703125" defaultRowHeight="14.25"/>
  <cols>
    <col min="1" max="1" width="11.5703125" style="5"/>
    <col min="2" max="2" width="3.28515625" style="5" bestFit="1" customWidth="1"/>
    <col min="3" max="3" width="13" style="5" bestFit="1" customWidth="1"/>
    <col min="4" max="4" width="30" style="5" bestFit="1" customWidth="1"/>
    <col min="5" max="5" width="17.85546875" style="5" bestFit="1" customWidth="1"/>
    <col min="6" max="16384" width="11.5703125" style="5"/>
  </cols>
  <sheetData>
    <row r="1" spans="2:5">
      <c r="B1" s="17" t="s">
        <v>16587</v>
      </c>
    </row>
    <row r="3" spans="2:5">
      <c r="B3" s="17" t="s">
        <v>17483</v>
      </c>
    </row>
    <row r="4" spans="2:5">
      <c r="B4" s="398" t="s">
        <v>467</v>
      </c>
      <c r="C4" s="398" t="s">
        <v>197</v>
      </c>
      <c r="D4" s="398" t="s">
        <v>16584</v>
      </c>
      <c r="E4" s="398" t="s">
        <v>16585</v>
      </c>
    </row>
    <row r="5" spans="2:5">
      <c r="B5" s="309">
        <v>1</v>
      </c>
      <c r="C5" s="310" t="s">
        <v>484</v>
      </c>
      <c r="D5" s="311" t="s">
        <v>485</v>
      </c>
      <c r="E5" s="312">
        <v>105504171</v>
      </c>
    </row>
    <row r="6" spans="2:5">
      <c r="B6" s="309">
        <v>2</v>
      </c>
      <c r="C6" s="310" t="s">
        <v>482</v>
      </c>
      <c r="D6" s="311" t="s">
        <v>483</v>
      </c>
      <c r="E6" s="312">
        <v>160902015</v>
      </c>
    </row>
    <row r="7" spans="2:5">
      <c r="B7" s="309">
        <v>3</v>
      </c>
      <c r="C7" s="310" t="s">
        <v>480</v>
      </c>
      <c r="D7" s="311" t="s">
        <v>481</v>
      </c>
      <c r="E7" s="313">
        <v>2759850135</v>
      </c>
    </row>
    <row r="8" spans="2:5">
      <c r="B8" s="309">
        <v>4</v>
      </c>
      <c r="C8" s="310" t="s">
        <v>486</v>
      </c>
      <c r="D8" s="311" t="s">
        <v>487</v>
      </c>
      <c r="E8" s="313">
        <v>646843367</v>
      </c>
    </row>
    <row r="9" spans="2:5">
      <c r="B9" s="309">
        <v>5</v>
      </c>
      <c r="C9" s="310" t="s">
        <v>620</v>
      </c>
      <c r="D9" s="311" t="s">
        <v>621</v>
      </c>
      <c r="E9" s="313">
        <v>1395195</v>
      </c>
    </row>
    <row r="10" spans="2:5">
      <c r="B10" s="309">
        <v>6</v>
      </c>
      <c r="C10" s="310" t="s">
        <v>504</v>
      </c>
      <c r="D10" s="311" t="s">
        <v>505</v>
      </c>
      <c r="E10" s="312">
        <v>139466638</v>
      </c>
    </row>
    <row r="11" spans="2:5">
      <c r="B11" s="309">
        <v>7</v>
      </c>
      <c r="C11" s="310" t="s">
        <v>510</v>
      </c>
      <c r="D11" s="311" t="s">
        <v>511</v>
      </c>
      <c r="E11" s="313">
        <v>356864113</v>
      </c>
    </row>
    <row r="12" spans="2:5">
      <c r="B12" s="309">
        <v>8</v>
      </c>
      <c r="C12" s="310" t="s">
        <v>515</v>
      </c>
      <c r="D12" s="311" t="s">
        <v>516</v>
      </c>
      <c r="E12" s="313">
        <v>4048516609</v>
      </c>
    </row>
    <row r="13" spans="2:5">
      <c r="B13" s="309">
        <v>9</v>
      </c>
      <c r="C13" s="310" t="s">
        <v>517</v>
      </c>
      <c r="D13" s="311" t="s">
        <v>518</v>
      </c>
      <c r="E13" s="313">
        <v>1312814463</v>
      </c>
    </row>
    <row r="14" spans="2:5">
      <c r="B14" s="309">
        <v>10</v>
      </c>
      <c r="C14" s="310" t="s">
        <v>627</v>
      </c>
      <c r="D14" s="311" t="s">
        <v>628</v>
      </c>
      <c r="E14" s="313">
        <v>2398416</v>
      </c>
    </row>
    <row r="15" spans="2:5">
      <c r="B15" s="309">
        <v>11</v>
      </c>
      <c r="C15" s="310" t="s">
        <v>598</v>
      </c>
      <c r="D15" s="311" t="s">
        <v>599</v>
      </c>
      <c r="E15" s="313">
        <v>4973779720</v>
      </c>
    </row>
    <row r="16" spans="2:5">
      <c r="B16" s="309">
        <v>12</v>
      </c>
      <c r="C16" s="310" t="s">
        <v>654</v>
      </c>
      <c r="D16" s="311" t="s">
        <v>655</v>
      </c>
      <c r="E16" s="313">
        <v>46515000</v>
      </c>
    </row>
    <row r="17" spans="2:5">
      <c r="B17" s="309">
        <v>13</v>
      </c>
      <c r="C17" s="310" t="s">
        <v>618</v>
      </c>
      <c r="D17" s="311" t="s">
        <v>619</v>
      </c>
      <c r="E17" s="313">
        <v>210500</v>
      </c>
    </row>
    <row r="18" spans="2:5">
      <c r="B18" s="309">
        <v>14</v>
      </c>
      <c r="C18" s="310" t="s">
        <v>678</v>
      </c>
      <c r="D18" s="311" t="s">
        <v>679</v>
      </c>
      <c r="E18" s="313">
        <v>40800522</v>
      </c>
    </row>
    <row r="19" spans="2:5">
      <c r="B19" s="309">
        <v>15</v>
      </c>
      <c r="C19" s="310" t="s">
        <v>674</v>
      </c>
      <c r="D19" s="311" t="s">
        <v>675</v>
      </c>
      <c r="E19" s="313">
        <v>24354612</v>
      </c>
    </row>
    <row r="20" spans="2:5">
      <c r="B20" s="309">
        <v>16</v>
      </c>
      <c r="C20" s="310" t="s">
        <v>211</v>
      </c>
      <c r="D20" s="311" t="s">
        <v>622</v>
      </c>
      <c r="E20" s="312">
        <v>37620110</v>
      </c>
    </row>
    <row r="21" spans="2:5">
      <c r="B21" s="309">
        <v>17</v>
      </c>
      <c r="C21" s="310" t="s">
        <v>217</v>
      </c>
      <c r="D21" s="311" t="s">
        <v>512</v>
      </c>
      <c r="E21" s="313">
        <v>5855582</v>
      </c>
    </row>
    <row r="22" spans="2:5">
      <c r="B22" s="309">
        <v>18</v>
      </c>
      <c r="C22" s="310" t="s">
        <v>645</v>
      </c>
      <c r="D22" s="311" t="s">
        <v>646</v>
      </c>
      <c r="E22" s="312">
        <v>1601291556</v>
      </c>
    </row>
    <row r="23" spans="2:5">
      <c r="B23" s="309">
        <v>19</v>
      </c>
      <c r="C23" s="310" t="s">
        <v>649</v>
      </c>
      <c r="D23" s="311" t="s">
        <v>650</v>
      </c>
      <c r="E23" s="313">
        <v>1985606379</v>
      </c>
    </row>
    <row r="24" spans="2:5">
      <c r="B24" s="309">
        <v>20</v>
      </c>
      <c r="C24" s="310" t="s">
        <v>670</v>
      </c>
      <c r="D24" s="311" t="s">
        <v>671</v>
      </c>
      <c r="E24" s="313">
        <v>181770</v>
      </c>
    </row>
    <row r="25" spans="2:5">
      <c r="B25" s="309">
        <v>21</v>
      </c>
      <c r="C25" s="314" t="s">
        <v>613</v>
      </c>
      <c r="D25" s="315" t="s">
        <v>614</v>
      </c>
      <c r="E25" s="313">
        <v>2102556974</v>
      </c>
    </row>
    <row r="26" spans="2:5">
      <c r="B26" s="309">
        <v>22</v>
      </c>
      <c r="C26" s="310" t="s">
        <v>651</v>
      </c>
      <c r="D26" s="315" t="s">
        <v>652</v>
      </c>
      <c r="E26" s="313">
        <v>28871205</v>
      </c>
    </row>
    <row r="27" spans="2:5">
      <c r="B27" s="309">
        <v>23</v>
      </c>
      <c r="C27" s="310" t="s">
        <v>519</v>
      </c>
      <c r="D27" s="311" t="s">
        <v>520</v>
      </c>
      <c r="E27" s="313">
        <v>1437500</v>
      </c>
    </row>
    <row r="28" spans="2:5">
      <c r="B28" s="309">
        <v>24</v>
      </c>
      <c r="C28" s="310" t="s">
        <v>662</v>
      </c>
      <c r="D28" s="311" t="s">
        <v>663</v>
      </c>
      <c r="E28" s="313">
        <v>1283349199</v>
      </c>
    </row>
    <row r="29" spans="2:5">
      <c r="B29" s="309">
        <v>25</v>
      </c>
      <c r="C29" s="310" t="s">
        <v>571</v>
      </c>
      <c r="D29" s="311" t="s">
        <v>572</v>
      </c>
      <c r="E29" s="313">
        <v>506200930</v>
      </c>
    </row>
    <row r="30" spans="2:5">
      <c r="B30" s="309">
        <v>26</v>
      </c>
      <c r="C30" s="310" t="s">
        <v>666</v>
      </c>
      <c r="D30" s="311" t="s">
        <v>16586</v>
      </c>
      <c r="E30" s="313">
        <v>500929938</v>
      </c>
    </row>
    <row r="31" spans="2:5">
      <c r="B31" s="309">
        <v>27</v>
      </c>
      <c r="C31" s="310" t="s">
        <v>475</v>
      </c>
      <c r="D31" s="311" t="s">
        <v>476</v>
      </c>
      <c r="E31" s="313">
        <v>250512429</v>
      </c>
    </row>
    <row r="32" spans="2:5">
      <c r="B32" s="309">
        <v>28</v>
      </c>
      <c r="C32" s="310" t="s">
        <v>500</v>
      </c>
      <c r="D32" s="311" t="s">
        <v>501</v>
      </c>
      <c r="E32" s="313">
        <v>117068424</v>
      </c>
    </row>
    <row r="33" spans="2:5">
      <c r="B33" s="309">
        <v>29</v>
      </c>
      <c r="C33" s="310" t="s">
        <v>565</v>
      </c>
      <c r="D33" s="311" t="s">
        <v>566</v>
      </c>
      <c r="E33" s="313">
        <v>435411266</v>
      </c>
    </row>
    <row r="34" spans="2:5">
      <c r="B34" s="309">
        <v>30</v>
      </c>
      <c r="C34" s="314" t="s">
        <v>537</v>
      </c>
      <c r="D34" s="311" t="s">
        <v>653</v>
      </c>
      <c r="E34" s="313">
        <v>1517718</v>
      </c>
    </row>
    <row r="35" spans="2:5">
      <c r="B35" s="309">
        <v>31</v>
      </c>
      <c r="C35" s="314" t="s">
        <v>537</v>
      </c>
      <c r="D35" s="311" t="s">
        <v>538</v>
      </c>
      <c r="E35" s="313">
        <v>21989440</v>
      </c>
    </row>
    <row r="36" spans="2:5">
      <c r="B36" s="309">
        <v>32</v>
      </c>
      <c r="C36" s="314" t="s">
        <v>635</v>
      </c>
      <c r="D36" s="311" t="s">
        <v>636</v>
      </c>
      <c r="E36" s="313">
        <v>10975653570</v>
      </c>
    </row>
    <row r="37" spans="2:5">
      <c r="B37" s="309">
        <v>33</v>
      </c>
      <c r="C37" s="314" t="s">
        <v>523</v>
      </c>
      <c r="D37" s="311" t="s">
        <v>524</v>
      </c>
      <c r="E37" s="313">
        <v>451528267</v>
      </c>
    </row>
    <row r="38" spans="2:5">
      <c r="B38" s="309">
        <v>34</v>
      </c>
      <c r="C38" s="310" t="s">
        <v>631</v>
      </c>
      <c r="D38" s="311" t="s">
        <v>632</v>
      </c>
      <c r="E38" s="313">
        <v>12206077</v>
      </c>
    </row>
    <row r="39" spans="2:5">
      <c r="B39" s="309">
        <v>35</v>
      </c>
      <c r="C39" s="310" t="s">
        <v>506</v>
      </c>
      <c r="D39" s="311" t="s">
        <v>507</v>
      </c>
      <c r="E39" s="313">
        <v>645763582</v>
      </c>
    </row>
    <row r="40" spans="2:5">
      <c r="B40" s="309">
        <v>36</v>
      </c>
      <c r="C40" s="316" t="s">
        <v>563</v>
      </c>
      <c r="D40" s="317" t="s">
        <v>14984</v>
      </c>
      <c r="E40" s="313">
        <v>592932807</v>
      </c>
    </row>
    <row r="41" spans="2:5">
      <c r="B41" s="309">
        <v>37</v>
      </c>
      <c r="C41" s="314" t="s">
        <v>611</v>
      </c>
      <c r="D41" s="311" t="s">
        <v>612</v>
      </c>
      <c r="E41" s="313">
        <v>2125521872</v>
      </c>
    </row>
    <row r="42" spans="2:5">
      <c r="B42" s="309">
        <v>38</v>
      </c>
      <c r="C42" s="316" t="s">
        <v>490</v>
      </c>
      <c r="D42" s="311" t="s">
        <v>491</v>
      </c>
      <c r="E42" s="313">
        <v>209650733</v>
      </c>
    </row>
    <row r="43" spans="2:5">
      <c r="B43" s="309">
        <v>39</v>
      </c>
      <c r="C43" s="310" t="s">
        <v>494</v>
      </c>
      <c r="D43" s="311" t="s">
        <v>495</v>
      </c>
      <c r="E43" s="313">
        <v>1067442553</v>
      </c>
    </row>
    <row r="44" spans="2:5">
      <c r="B44" s="309">
        <v>40</v>
      </c>
      <c r="C44" s="314" t="s">
        <v>603</v>
      </c>
      <c r="D44" s="315" t="s">
        <v>604</v>
      </c>
      <c r="E44" s="313">
        <v>192068634</v>
      </c>
    </row>
    <row r="45" spans="2:5">
      <c r="B45" s="309">
        <v>41</v>
      </c>
      <c r="C45" s="310" t="s">
        <v>496</v>
      </c>
      <c r="D45" s="311" t="s">
        <v>497</v>
      </c>
      <c r="E45" s="313">
        <v>698907058</v>
      </c>
    </row>
    <row r="46" spans="2:5">
      <c r="B46" s="309">
        <v>42</v>
      </c>
      <c r="C46" s="310" t="s">
        <v>574</v>
      </c>
      <c r="D46" s="311" t="s">
        <v>575</v>
      </c>
      <c r="E46" s="313">
        <v>200065529</v>
      </c>
    </row>
    <row r="47" spans="2:5">
      <c r="B47" s="309">
        <v>43</v>
      </c>
      <c r="C47" s="310" t="s">
        <v>488</v>
      </c>
      <c r="D47" s="311" t="s">
        <v>489</v>
      </c>
      <c r="E47" s="313">
        <v>1833000</v>
      </c>
    </row>
    <row r="48" spans="2:5" ht="14.45" customHeight="1">
      <c r="B48" s="494" t="s">
        <v>1330</v>
      </c>
      <c r="C48" s="495"/>
      <c r="D48" s="496"/>
      <c r="E48" s="399">
        <f>SUM(E5:E47)</f>
        <v>40674189578</v>
      </c>
    </row>
    <row r="50" spans="2:5">
      <c r="B50" s="17" t="s">
        <v>17482</v>
      </c>
    </row>
    <row r="51" spans="2:5">
      <c r="B51" s="400" t="s">
        <v>467</v>
      </c>
      <c r="C51" s="400" t="s">
        <v>197</v>
      </c>
      <c r="D51" s="400" t="s">
        <v>16584</v>
      </c>
      <c r="E51" s="400" t="s">
        <v>16585</v>
      </c>
    </row>
    <row r="52" spans="2:5">
      <c r="B52" s="309">
        <v>1</v>
      </c>
      <c r="C52" s="310" t="s">
        <v>207</v>
      </c>
      <c r="D52" s="311" t="s">
        <v>479</v>
      </c>
      <c r="E52" s="313">
        <v>320875991</v>
      </c>
    </row>
    <row r="53" spans="2:5">
      <c r="B53" s="309">
        <v>2</v>
      </c>
      <c r="C53" s="310" t="s">
        <v>209</v>
      </c>
      <c r="D53" s="311" t="s">
        <v>535</v>
      </c>
      <c r="E53" s="313">
        <v>6249488</v>
      </c>
    </row>
    <row r="54" spans="2:5">
      <c r="B54" s="309">
        <v>3</v>
      </c>
      <c r="C54" s="310" t="s">
        <v>205</v>
      </c>
      <c r="D54" s="311" t="s">
        <v>600</v>
      </c>
      <c r="E54" s="313">
        <v>10898535</v>
      </c>
    </row>
    <row r="55" spans="2:5">
      <c r="B55" s="309">
        <v>4</v>
      </c>
      <c r="C55" s="310" t="s">
        <v>213</v>
      </c>
      <c r="D55" s="311" t="s">
        <v>634</v>
      </c>
      <c r="E55" s="313">
        <v>73631789</v>
      </c>
    </row>
    <row r="56" spans="2:5">
      <c r="B56" s="309">
        <v>5</v>
      </c>
      <c r="C56" s="310" t="s">
        <v>201</v>
      </c>
      <c r="D56" s="311" t="s">
        <v>202</v>
      </c>
      <c r="E56" s="313">
        <v>22433806</v>
      </c>
    </row>
    <row r="57" spans="2:5">
      <c r="B57" s="309">
        <v>6</v>
      </c>
      <c r="C57" s="310" t="s">
        <v>609</v>
      </c>
      <c r="D57" s="311" t="s">
        <v>610</v>
      </c>
      <c r="E57" s="312">
        <v>2492309</v>
      </c>
    </row>
    <row r="58" spans="2:5">
      <c r="B58" s="309">
        <v>7</v>
      </c>
      <c r="C58" s="310" t="s">
        <v>203</v>
      </c>
      <c r="D58" s="311" t="s">
        <v>204</v>
      </c>
      <c r="E58" s="313">
        <v>45000</v>
      </c>
    </row>
    <row r="59" spans="2:5">
      <c r="B59" s="309">
        <v>8</v>
      </c>
      <c r="C59" s="310" t="s">
        <v>199</v>
      </c>
      <c r="D59" s="311" t="s">
        <v>633</v>
      </c>
      <c r="E59" s="313">
        <v>30845693</v>
      </c>
    </row>
    <row r="60" spans="2:5">
      <c r="B60" s="497" t="s">
        <v>1330</v>
      </c>
      <c r="C60" s="497"/>
      <c r="D60" s="497"/>
      <c r="E60" s="399">
        <f>SUM(E52:E59)</f>
        <v>467472611</v>
      </c>
    </row>
  </sheetData>
  <mergeCells count="2">
    <mergeCell ref="B48:D48"/>
    <mergeCell ref="B60:D60"/>
  </mergeCells>
  <pageMargins left="0.7" right="0.7" top="0.75" bottom="0.75" header="0.3" footer="0.3"/>
  <pageSetup paperSize="9"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197BD-7FBD-4502-9248-20DF8AA83410}">
  <dimension ref="B1:D227"/>
  <sheetViews>
    <sheetView showGridLines="0" zoomScaleNormal="100" workbookViewId="0">
      <pane ySplit="4" topLeftCell="A180" activePane="bottomLeft" state="frozen"/>
      <selection pane="bottomLeft" activeCell="B3" sqref="B3"/>
    </sheetView>
  </sheetViews>
  <sheetFormatPr baseColWidth="10" defaultColWidth="11.5703125" defaultRowHeight="14.25"/>
  <cols>
    <col min="1" max="1" width="11.5703125" style="5"/>
    <col min="2" max="2" width="45.28515625" style="5" bestFit="1" customWidth="1"/>
    <col min="3" max="3" width="13.5703125" style="5" bestFit="1" customWidth="1"/>
    <col min="4" max="4" width="16.85546875" style="201" bestFit="1" customWidth="1"/>
    <col min="5" max="5" width="23.7109375" style="5" bestFit="1" customWidth="1"/>
    <col min="6" max="16384" width="11.5703125" style="5"/>
  </cols>
  <sheetData>
    <row r="1" spans="2:4">
      <c r="B1" s="17" t="s">
        <v>17480</v>
      </c>
    </row>
    <row r="3" spans="2:4">
      <c r="B3" s="17" t="s">
        <v>17481</v>
      </c>
    </row>
    <row r="4" spans="2:4">
      <c r="B4" s="398" t="s">
        <v>16584</v>
      </c>
      <c r="C4" s="398" t="s">
        <v>197</v>
      </c>
      <c r="D4" s="398" t="s">
        <v>16585</v>
      </c>
    </row>
    <row r="5" spans="2:4">
      <c r="B5" s="323" t="s">
        <v>17238</v>
      </c>
      <c r="C5" s="323" t="s">
        <v>17239</v>
      </c>
      <c r="D5" s="334">
        <v>300000</v>
      </c>
    </row>
    <row r="6" spans="2:4">
      <c r="B6" s="323" t="s">
        <v>17240</v>
      </c>
      <c r="C6" s="323" t="s">
        <v>17239</v>
      </c>
      <c r="D6" s="334">
        <v>5000000</v>
      </c>
    </row>
    <row r="7" spans="2:4">
      <c r="B7" s="323" t="s">
        <v>17241</v>
      </c>
      <c r="C7" s="323" t="s">
        <v>207</v>
      </c>
      <c r="D7" s="334">
        <v>20947800</v>
      </c>
    </row>
    <row r="8" spans="2:4">
      <c r="B8" s="323" t="s">
        <v>17242</v>
      </c>
      <c r="C8" s="323" t="s">
        <v>17239</v>
      </c>
      <c r="D8" s="334">
        <v>5000000</v>
      </c>
    </row>
    <row r="9" spans="2:4">
      <c r="B9" s="323" t="s">
        <v>17243</v>
      </c>
      <c r="C9" s="323" t="s">
        <v>413</v>
      </c>
      <c r="D9" s="334">
        <v>244000</v>
      </c>
    </row>
    <row r="10" spans="2:4">
      <c r="B10" s="323" t="s">
        <v>17244</v>
      </c>
      <c r="C10" s="323" t="s">
        <v>266</v>
      </c>
      <c r="D10" s="334">
        <v>15000000</v>
      </c>
    </row>
    <row r="11" spans="2:4">
      <c r="B11" s="323" t="s">
        <v>17245</v>
      </c>
      <c r="C11" s="323" t="s">
        <v>389</v>
      </c>
      <c r="D11" s="334">
        <v>1064000</v>
      </c>
    </row>
    <row r="12" spans="2:4">
      <c r="B12" s="323" t="s">
        <v>17246</v>
      </c>
      <c r="C12" s="323" t="s">
        <v>17239</v>
      </c>
      <c r="D12" s="334">
        <v>800000</v>
      </c>
    </row>
    <row r="13" spans="2:4">
      <c r="B13" s="323" t="s">
        <v>17247</v>
      </c>
      <c r="C13" s="323" t="s">
        <v>17239</v>
      </c>
      <c r="D13" s="334">
        <v>34000</v>
      </c>
    </row>
    <row r="14" spans="2:4">
      <c r="B14" s="323" t="s">
        <v>17248</v>
      </c>
      <c r="C14" s="323" t="s">
        <v>252</v>
      </c>
      <c r="D14" s="334">
        <v>5200000</v>
      </c>
    </row>
    <row r="15" spans="2:4">
      <c r="B15" s="323" t="s">
        <v>17249</v>
      </c>
      <c r="C15" s="323" t="s">
        <v>17239</v>
      </c>
      <c r="D15" s="334">
        <v>1310000</v>
      </c>
    </row>
    <row r="16" spans="2:4">
      <c r="B16" s="323" t="s">
        <v>17250</v>
      </c>
      <c r="C16" s="323" t="s">
        <v>17251</v>
      </c>
      <c r="D16" s="334">
        <v>5000000</v>
      </c>
    </row>
    <row r="17" spans="2:4">
      <c r="B17" s="323" t="s">
        <v>17252</v>
      </c>
      <c r="C17" s="323" t="s">
        <v>17253</v>
      </c>
      <c r="D17" s="334">
        <v>5000000</v>
      </c>
    </row>
    <row r="18" spans="2:4">
      <c r="B18" s="323" t="s">
        <v>17254</v>
      </c>
      <c r="C18" s="323" t="s">
        <v>417</v>
      </c>
      <c r="D18" s="334">
        <v>333485</v>
      </c>
    </row>
    <row r="19" spans="2:4">
      <c r="B19" s="323" t="s">
        <v>17255</v>
      </c>
      <c r="C19" s="323" t="s">
        <v>17256</v>
      </c>
      <c r="D19" s="334">
        <v>11767000</v>
      </c>
    </row>
    <row r="20" spans="2:4">
      <c r="B20" s="323" t="s">
        <v>17257</v>
      </c>
      <c r="C20" s="323" t="s">
        <v>17258</v>
      </c>
      <c r="D20" s="334">
        <v>5712500</v>
      </c>
    </row>
    <row r="21" spans="2:4">
      <c r="B21" s="323" t="s">
        <v>17259</v>
      </c>
      <c r="C21" s="323" t="s">
        <v>17239</v>
      </c>
      <c r="D21" s="334">
        <v>500000</v>
      </c>
    </row>
    <row r="22" spans="2:4">
      <c r="B22" s="323" t="s">
        <v>17260</v>
      </c>
      <c r="C22" s="323" t="s">
        <v>17261</v>
      </c>
      <c r="D22" s="334">
        <v>300000</v>
      </c>
    </row>
    <row r="23" spans="2:4">
      <c r="B23" s="323" t="s">
        <v>17262</v>
      </c>
      <c r="C23" s="323" t="s">
        <v>17239</v>
      </c>
      <c r="D23" s="334">
        <v>4000000</v>
      </c>
    </row>
    <row r="24" spans="2:4">
      <c r="B24" s="323" t="s">
        <v>17263</v>
      </c>
      <c r="C24" s="323" t="s">
        <v>17239</v>
      </c>
      <c r="D24" s="334">
        <v>5465000</v>
      </c>
    </row>
    <row r="25" spans="2:4">
      <c r="B25" s="323" t="s">
        <v>17264</v>
      </c>
      <c r="C25" s="323" t="s">
        <v>17239</v>
      </c>
      <c r="D25" s="334">
        <v>95000</v>
      </c>
    </row>
    <row r="26" spans="2:4">
      <c r="B26" s="323" t="s">
        <v>17265</v>
      </c>
      <c r="C26" s="323" t="s">
        <v>307</v>
      </c>
      <c r="D26" s="334">
        <v>800000</v>
      </c>
    </row>
    <row r="27" spans="2:4">
      <c r="B27" s="323" t="s">
        <v>17266</v>
      </c>
      <c r="C27" s="323" t="s">
        <v>17239</v>
      </c>
      <c r="D27" s="334">
        <v>250000</v>
      </c>
    </row>
    <row r="28" spans="2:4">
      <c r="B28" s="323" t="s">
        <v>17267</v>
      </c>
      <c r="C28" s="323" t="s">
        <v>17239</v>
      </c>
      <c r="D28" s="334">
        <v>300000</v>
      </c>
    </row>
    <row r="29" spans="2:4">
      <c r="B29" s="323" t="s">
        <v>17268</v>
      </c>
      <c r="C29" s="323" t="s">
        <v>17239</v>
      </c>
      <c r="D29" s="334">
        <v>500000</v>
      </c>
    </row>
    <row r="30" spans="2:4">
      <c r="B30" s="323" t="s">
        <v>17269</v>
      </c>
      <c r="C30" s="323" t="s">
        <v>227</v>
      </c>
      <c r="D30" s="334">
        <v>300000</v>
      </c>
    </row>
    <row r="31" spans="2:4">
      <c r="B31" s="323" t="s">
        <v>17270</v>
      </c>
      <c r="C31" s="323" t="s">
        <v>17239</v>
      </c>
      <c r="D31" s="334">
        <v>15106000</v>
      </c>
    </row>
    <row r="32" spans="2:4">
      <c r="B32" s="323" t="s">
        <v>17271</v>
      </c>
      <c r="C32" s="323" t="s">
        <v>17239</v>
      </c>
      <c r="D32" s="334">
        <v>6264000</v>
      </c>
    </row>
    <row r="33" spans="2:4">
      <c r="B33" s="323" t="s">
        <v>17272</v>
      </c>
      <c r="C33" s="323" t="s">
        <v>17239</v>
      </c>
      <c r="D33" s="334">
        <v>5000000</v>
      </c>
    </row>
    <row r="34" spans="2:4">
      <c r="B34" s="323" t="s">
        <v>17273</v>
      </c>
      <c r="C34" s="323" t="s">
        <v>17239</v>
      </c>
      <c r="D34" s="334">
        <v>600000</v>
      </c>
    </row>
    <row r="35" spans="2:4">
      <c r="B35" s="323" t="s">
        <v>14209</v>
      </c>
      <c r="C35" s="323" t="s">
        <v>17239</v>
      </c>
      <c r="D35" s="334">
        <v>9000000</v>
      </c>
    </row>
    <row r="36" spans="2:4">
      <c r="B36" s="323" t="s">
        <v>17274</v>
      </c>
      <c r="C36" s="323" t="s">
        <v>17239</v>
      </c>
      <c r="D36" s="334">
        <v>550000</v>
      </c>
    </row>
    <row r="37" spans="2:4">
      <c r="B37" s="323" t="s">
        <v>17275</v>
      </c>
      <c r="C37" s="323" t="s">
        <v>17239</v>
      </c>
      <c r="D37" s="334">
        <v>15000000</v>
      </c>
    </row>
    <row r="38" spans="2:4">
      <c r="B38" s="323" t="s">
        <v>17276</v>
      </c>
      <c r="C38" s="323" t="s">
        <v>17277</v>
      </c>
      <c r="D38" s="334">
        <v>500000</v>
      </c>
    </row>
    <row r="39" spans="2:4">
      <c r="B39" s="323" t="s">
        <v>17278</v>
      </c>
      <c r="C39" s="323" t="s">
        <v>17239</v>
      </c>
      <c r="D39" s="334">
        <v>10000000</v>
      </c>
    </row>
    <row r="40" spans="2:4">
      <c r="B40" s="323" t="s">
        <v>17279</v>
      </c>
      <c r="C40" s="323" t="s">
        <v>17280</v>
      </c>
      <c r="D40" s="334">
        <v>12216900</v>
      </c>
    </row>
    <row r="41" spans="2:4">
      <c r="B41" s="323" t="s">
        <v>17281</v>
      </c>
      <c r="C41" s="323" t="s">
        <v>17239</v>
      </c>
      <c r="D41" s="334">
        <v>1000000</v>
      </c>
    </row>
    <row r="42" spans="2:4">
      <c r="B42" s="323" t="s">
        <v>314</v>
      </c>
      <c r="C42" s="323" t="s">
        <v>17239</v>
      </c>
      <c r="D42" s="334">
        <v>5000000</v>
      </c>
    </row>
    <row r="43" spans="2:4">
      <c r="B43" s="323" t="s">
        <v>13935</v>
      </c>
      <c r="C43" s="323" t="s">
        <v>17239</v>
      </c>
      <c r="D43" s="334">
        <v>25125000</v>
      </c>
    </row>
    <row r="44" spans="2:4">
      <c r="B44" s="323" t="s">
        <v>17282</v>
      </c>
      <c r="C44" s="323" t="s">
        <v>17283</v>
      </c>
      <c r="D44" s="334">
        <v>335700</v>
      </c>
    </row>
    <row r="45" spans="2:4">
      <c r="B45" s="323" t="s">
        <v>17284</v>
      </c>
      <c r="C45" s="323" t="s">
        <v>17239</v>
      </c>
      <c r="D45" s="334">
        <v>5000000</v>
      </c>
    </row>
    <row r="46" spans="2:4">
      <c r="B46" s="323" t="s">
        <v>17285</v>
      </c>
      <c r="C46" s="323" t="s">
        <v>17239</v>
      </c>
      <c r="D46" s="334">
        <v>12000000</v>
      </c>
    </row>
    <row r="47" spans="2:4">
      <c r="B47" s="323" t="s">
        <v>17286</v>
      </c>
      <c r="C47" s="323" t="s">
        <v>17239</v>
      </c>
      <c r="D47" s="334">
        <v>12800000</v>
      </c>
    </row>
    <row r="48" spans="2:4">
      <c r="B48" s="323" t="s">
        <v>17287</v>
      </c>
      <c r="C48" s="323" t="s">
        <v>17239</v>
      </c>
      <c r="D48" s="334">
        <v>5000000</v>
      </c>
    </row>
    <row r="49" spans="2:4">
      <c r="B49" s="323" t="s">
        <v>17288</v>
      </c>
      <c r="C49" s="323" t="s">
        <v>17289</v>
      </c>
      <c r="D49" s="334">
        <v>5000000</v>
      </c>
    </row>
    <row r="50" spans="2:4">
      <c r="B50" s="323" t="s">
        <v>17290</v>
      </c>
      <c r="C50" s="323" t="s">
        <v>17239</v>
      </c>
      <c r="D50" s="334">
        <v>5618340</v>
      </c>
    </row>
    <row r="51" spans="2:4">
      <c r="B51" s="323" t="s">
        <v>17291</v>
      </c>
      <c r="C51" s="323" t="s">
        <v>258</v>
      </c>
      <c r="D51" s="334">
        <v>5896000</v>
      </c>
    </row>
    <row r="52" spans="2:4">
      <c r="B52" s="323" t="s">
        <v>17292</v>
      </c>
      <c r="C52" s="323" t="s">
        <v>17239</v>
      </c>
      <c r="D52" s="334">
        <v>10000000</v>
      </c>
    </row>
    <row r="53" spans="2:4">
      <c r="B53" s="323" t="s">
        <v>255</v>
      </c>
      <c r="C53" s="323" t="s">
        <v>254</v>
      </c>
      <c r="D53" s="334">
        <v>5138000</v>
      </c>
    </row>
    <row r="54" spans="2:4">
      <c r="B54" s="323" t="s">
        <v>17293</v>
      </c>
      <c r="C54" s="323" t="s">
        <v>379</v>
      </c>
      <c r="D54" s="334">
        <v>6320000</v>
      </c>
    </row>
    <row r="55" spans="2:4">
      <c r="B55" s="323" t="s">
        <v>17294</v>
      </c>
      <c r="C55" s="323" t="s">
        <v>449</v>
      </c>
      <c r="D55" s="334">
        <v>90000</v>
      </c>
    </row>
    <row r="56" spans="2:4">
      <c r="B56" s="323" t="s">
        <v>17295</v>
      </c>
      <c r="C56" s="323" t="s">
        <v>375</v>
      </c>
      <c r="D56" s="334">
        <v>180000</v>
      </c>
    </row>
    <row r="57" spans="2:4">
      <c r="B57" s="323" t="s">
        <v>17296</v>
      </c>
      <c r="C57" s="323" t="s">
        <v>17239</v>
      </c>
      <c r="D57" s="334">
        <v>5000000</v>
      </c>
    </row>
    <row r="58" spans="2:4">
      <c r="B58" s="323" t="s">
        <v>17297</v>
      </c>
      <c r="C58" s="323" t="s">
        <v>17239</v>
      </c>
      <c r="D58" s="334">
        <v>5000000</v>
      </c>
    </row>
    <row r="59" spans="2:4">
      <c r="B59" s="323" t="s">
        <v>17298</v>
      </c>
      <c r="C59" s="323" t="s">
        <v>17239</v>
      </c>
      <c r="D59" s="334">
        <v>5000000</v>
      </c>
    </row>
    <row r="60" spans="2:4">
      <c r="B60" s="323" t="s">
        <v>17299</v>
      </c>
      <c r="C60" s="323" t="s">
        <v>17239</v>
      </c>
      <c r="D60" s="334">
        <v>750000</v>
      </c>
    </row>
    <row r="61" spans="2:4">
      <c r="B61" s="323" t="s">
        <v>17300</v>
      </c>
      <c r="C61" s="323" t="s">
        <v>17239</v>
      </c>
      <c r="D61" s="334">
        <v>10000000</v>
      </c>
    </row>
    <row r="62" spans="2:4">
      <c r="B62" s="323" t="s">
        <v>17301</v>
      </c>
      <c r="C62" s="323" t="s">
        <v>17239</v>
      </c>
      <c r="D62" s="334">
        <v>100000</v>
      </c>
    </row>
    <row r="63" spans="2:4">
      <c r="B63" s="323" t="s">
        <v>17302</v>
      </c>
      <c r="C63" s="323" t="s">
        <v>235</v>
      </c>
      <c r="D63" s="334">
        <v>21254775</v>
      </c>
    </row>
    <row r="64" spans="2:4">
      <c r="B64" s="323" t="s">
        <v>17303</v>
      </c>
      <c r="C64" s="323" t="s">
        <v>17239</v>
      </c>
      <c r="D64" s="334">
        <v>500000</v>
      </c>
    </row>
    <row r="65" spans="2:4">
      <c r="B65" s="323" t="s">
        <v>17304</v>
      </c>
      <c r="C65" s="323" t="s">
        <v>17239</v>
      </c>
      <c r="D65" s="334">
        <v>10000000</v>
      </c>
    </row>
    <row r="66" spans="2:4">
      <c r="B66" s="323" t="s">
        <v>17305</v>
      </c>
      <c r="C66" s="323" t="s">
        <v>17306</v>
      </c>
      <c r="D66" s="334">
        <v>5000000</v>
      </c>
    </row>
    <row r="67" spans="2:4">
      <c r="B67" s="323" t="s">
        <v>17307</v>
      </c>
      <c r="C67" s="323" t="s">
        <v>278</v>
      </c>
      <c r="D67" s="334">
        <v>5925000</v>
      </c>
    </row>
    <row r="68" spans="2:4">
      <c r="B68" s="323" t="s">
        <v>17308</v>
      </c>
      <c r="C68" s="323" t="s">
        <v>17239</v>
      </c>
      <c r="D68" s="334">
        <v>5315000</v>
      </c>
    </row>
    <row r="69" spans="2:4">
      <c r="B69" s="323" t="s">
        <v>17309</v>
      </c>
      <c r="C69" s="323" t="s">
        <v>17239</v>
      </c>
      <c r="D69" s="334">
        <v>5000000</v>
      </c>
    </row>
    <row r="70" spans="2:4">
      <c r="B70" s="323" t="s">
        <v>17310</v>
      </c>
      <c r="C70" s="323" t="s">
        <v>17311</v>
      </c>
      <c r="D70" s="334">
        <v>10000000</v>
      </c>
    </row>
    <row r="71" spans="2:4">
      <c r="B71" s="323" t="s">
        <v>17312</v>
      </c>
      <c r="C71" s="323" t="s">
        <v>17239</v>
      </c>
      <c r="D71" s="334">
        <v>500000</v>
      </c>
    </row>
    <row r="72" spans="2:4">
      <c r="B72" s="323" t="s">
        <v>17313</v>
      </c>
      <c r="C72" s="323" t="s">
        <v>17239</v>
      </c>
      <c r="D72" s="334">
        <v>5000000</v>
      </c>
    </row>
    <row r="73" spans="2:4">
      <c r="B73" s="323" t="s">
        <v>17314</v>
      </c>
      <c r="C73" s="323" t="s">
        <v>17239</v>
      </c>
      <c r="D73" s="334">
        <v>100000</v>
      </c>
    </row>
    <row r="74" spans="2:4">
      <c r="B74" s="323" t="s">
        <v>334</v>
      </c>
      <c r="C74" s="323" t="s">
        <v>17239</v>
      </c>
      <c r="D74" s="334">
        <v>5000000</v>
      </c>
    </row>
    <row r="75" spans="2:4">
      <c r="B75" s="323" t="s">
        <v>17315</v>
      </c>
      <c r="C75" s="323" t="s">
        <v>17239</v>
      </c>
      <c r="D75" s="334">
        <v>250000</v>
      </c>
    </row>
    <row r="76" spans="2:4">
      <c r="B76" s="323" t="s">
        <v>17316</v>
      </c>
      <c r="C76" s="323" t="s">
        <v>456</v>
      </c>
      <c r="D76" s="334">
        <v>32000</v>
      </c>
    </row>
    <row r="77" spans="2:4">
      <c r="B77" s="323" t="s">
        <v>17317</v>
      </c>
      <c r="C77" s="323" t="s">
        <v>256</v>
      </c>
      <c r="D77" s="334">
        <v>5405000</v>
      </c>
    </row>
    <row r="78" spans="2:4">
      <c r="B78" s="323" t="s">
        <v>17318</v>
      </c>
      <c r="C78" s="323" t="s">
        <v>17239</v>
      </c>
      <c r="D78" s="334">
        <v>510000</v>
      </c>
    </row>
    <row r="79" spans="2:4">
      <c r="B79" s="323" t="s">
        <v>17319</v>
      </c>
      <c r="C79" s="323" t="s">
        <v>17320</v>
      </c>
      <c r="D79" s="334">
        <v>5000000</v>
      </c>
    </row>
    <row r="80" spans="2:4">
      <c r="B80" s="323" t="s">
        <v>17321</v>
      </c>
      <c r="C80" s="323" t="s">
        <v>17322</v>
      </c>
      <c r="D80" s="334">
        <v>5000000</v>
      </c>
    </row>
    <row r="81" spans="2:4">
      <c r="B81" s="323" t="s">
        <v>17323</v>
      </c>
      <c r="C81" s="323" t="s">
        <v>17239</v>
      </c>
      <c r="D81" s="334">
        <v>5000000</v>
      </c>
    </row>
    <row r="82" spans="2:4">
      <c r="B82" s="323" t="s">
        <v>17324</v>
      </c>
      <c r="C82" s="323" t="s">
        <v>17239</v>
      </c>
      <c r="D82" s="334">
        <v>150000</v>
      </c>
    </row>
    <row r="83" spans="2:4">
      <c r="B83" s="323" t="s">
        <v>17325</v>
      </c>
      <c r="C83" s="323" t="s">
        <v>17239</v>
      </c>
      <c r="D83" s="334">
        <v>500000</v>
      </c>
    </row>
    <row r="84" spans="2:4">
      <c r="B84" s="323" t="s">
        <v>17326</v>
      </c>
      <c r="C84" s="323" t="s">
        <v>422</v>
      </c>
      <c r="D84" s="334">
        <v>174000</v>
      </c>
    </row>
    <row r="85" spans="2:4">
      <c r="B85" s="323" t="s">
        <v>17327</v>
      </c>
      <c r="C85" s="323" t="s">
        <v>17239</v>
      </c>
      <c r="D85" s="334">
        <v>5000000</v>
      </c>
    </row>
    <row r="86" spans="2:4">
      <c r="B86" s="323" t="s">
        <v>17328</v>
      </c>
      <c r="C86" s="323" t="s">
        <v>17239</v>
      </c>
      <c r="D86" s="334">
        <v>64710</v>
      </c>
    </row>
    <row r="87" spans="2:4">
      <c r="B87" s="323" t="s">
        <v>243</v>
      </c>
      <c r="C87" s="323" t="s">
        <v>17239</v>
      </c>
      <c r="D87" s="334">
        <v>6100600</v>
      </c>
    </row>
    <row r="88" spans="2:4">
      <c r="B88" s="323" t="s">
        <v>17329</v>
      </c>
      <c r="C88" s="323" t="s">
        <v>17330</v>
      </c>
      <c r="D88" s="334">
        <v>5000000</v>
      </c>
    </row>
    <row r="89" spans="2:4">
      <c r="B89" s="323" t="s">
        <v>17331</v>
      </c>
      <c r="C89" s="323" t="s">
        <v>17239</v>
      </c>
      <c r="D89" s="334">
        <v>500000</v>
      </c>
    </row>
    <row r="90" spans="2:4">
      <c r="B90" s="323" t="s">
        <v>17332</v>
      </c>
      <c r="C90" s="323" t="s">
        <v>335</v>
      </c>
      <c r="D90" s="334">
        <v>5380000</v>
      </c>
    </row>
    <row r="91" spans="2:4">
      <c r="B91" s="323" t="s">
        <v>17333</v>
      </c>
      <c r="C91" s="323" t="s">
        <v>223</v>
      </c>
      <c r="D91" s="334">
        <v>31640000</v>
      </c>
    </row>
    <row r="92" spans="2:4">
      <c r="B92" s="323" t="s">
        <v>17334</v>
      </c>
      <c r="C92" s="323" t="s">
        <v>17239</v>
      </c>
      <c r="D92" s="334">
        <v>5000000</v>
      </c>
    </row>
    <row r="93" spans="2:4">
      <c r="B93" s="323" t="s">
        <v>17335</v>
      </c>
      <c r="C93" s="323" t="s">
        <v>17239</v>
      </c>
      <c r="D93" s="334">
        <v>5000000</v>
      </c>
    </row>
    <row r="94" spans="2:4">
      <c r="B94" s="323" t="s">
        <v>291</v>
      </c>
      <c r="C94" s="323" t="s">
        <v>17239</v>
      </c>
      <c r="D94" s="334">
        <v>5000000</v>
      </c>
    </row>
    <row r="95" spans="2:4">
      <c r="B95" s="323" t="s">
        <v>17336</v>
      </c>
      <c r="C95" s="323" t="s">
        <v>17239</v>
      </c>
      <c r="D95" s="334">
        <v>5000000</v>
      </c>
    </row>
    <row r="96" spans="2:4">
      <c r="B96" s="323" t="s">
        <v>17337</v>
      </c>
      <c r="C96" s="323" t="s">
        <v>17239</v>
      </c>
      <c r="D96" s="334">
        <v>10000000</v>
      </c>
    </row>
    <row r="97" spans="2:4">
      <c r="B97" s="323" t="s">
        <v>17338</v>
      </c>
      <c r="C97" s="323" t="s">
        <v>17239</v>
      </c>
      <c r="D97" s="334">
        <v>5000000</v>
      </c>
    </row>
    <row r="98" spans="2:4">
      <c r="B98" s="323" t="s">
        <v>17339</v>
      </c>
      <c r="C98" s="323" t="s">
        <v>17239</v>
      </c>
      <c r="D98" s="334">
        <v>404000</v>
      </c>
    </row>
    <row r="99" spans="2:4">
      <c r="B99" s="323" t="s">
        <v>17340</v>
      </c>
      <c r="C99" s="323" t="s">
        <v>17239</v>
      </c>
      <c r="D99" s="334">
        <v>140000</v>
      </c>
    </row>
    <row r="100" spans="2:4">
      <c r="B100" s="323" t="s">
        <v>17341</v>
      </c>
      <c r="C100" s="323" t="s">
        <v>17239</v>
      </c>
      <c r="D100" s="334">
        <v>1150000</v>
      </c>
    </row>
    <row r="101" spans="2:4">
      <c r="B101" s="323" t="s">
        <v>17342</v>
      </c>
      <c r="C101" s="323" t="s">
        <v>294</v>
      </c>
      <c r="D101" s="334">
        <v>15000000</v>
      </c>
    </row>
    <row r="102" spans="2:4">
      <c r="B102" s="323" t="s">
        <v>17343</v>
      </c>
      <c r="C102" s="323" t="s">
        <v>17344</v>
      </c>
      <c r="D102" s="334">
        <v>5000000</v>
      </c>
    </row>
    <row r="103" spans="2:4">
      <c r="B103" s="323" t="s">
        <v>17345</v>
      </c>
      <c r="C103" s="323" t="s">
        <v>17239</v>
      </c>
      <c r="D103" s="334">
        <v>300000</v>
      </c>
    </row>
    <row r="104" spans="2:4">
      <c r="B104" s="323" t="s">
        <v>17346</v>
      </c>
      <c r="C104" s="323" t="s">
        <v>17239</v>
      </c>
      <c r="D104" s="334">
        <v>600000</v>
      </c>
    </row>
    <row r="105" spans="2:4">
      <c r="B105" s="323" t="s">
        <v>17347</v>
      </c>
      <c r="C105" s="323" t="s">
        <v>17239</v>
      </c>
      <c r="D105" s="334">
        <v>316000</v>
      </c>
    </row>
    <row r="106" spans="2:4">
      <c r="B106" s="323" t="s">
        <v>17348</v>
      </c>
      <c r="C106" s="323" t="s">
        <v>296</v>
      </c>
      <c r="D106" s="334">
        <v>15000000</v>
      </c>
    </row>
    <row r="107" spans="2:4">
      <c r="B107" s="323" t="s">
        <v>17349</v>
      </c>
      <c r="C107" s="323" t="s">
        <v>17239</v>
      </c>
      <c r="D107" s="334">
        <v>500000</v>
      </c>
    </row>
    <row r="108" spans="2:4">
      <c r="B108" s="323" t="s">
        <v>17350</v>
      </c>
      <c r="C108" s="323" t="s">
        <v>17239</v>
      </c>
      <c r="D108" s="334">
        <v>300000</v>
      </c>
    </row>
    <row r="109" spans="2:4">
      <c r="B109" s="323" t="s">
        <v>17351</v>
      </c>
      <c r="C109" s="323" t="s">
        <v>17352</v>
      </c>
      <c r="D109" s="334">
        <v>80000</v>
      </c>
    </row>
    <row r="110" spans="2:4">
      <c r="B110" s="323" t="s">
        <v>17353</v>
      </c>
      <c r="C110" s="323" t="s">
        <v>17239</v>
      </c>
      <c r="D110" s="334">
        <v>15000000</v>
      </c>
    </row>
    <row r="111" spans="2:4">
      <c r="B111" s="323" t="s">
        <v>17354</v>
      </c>
      <c r="C111" s="323" t="s">
        <v>17239</v>
      </c>
      <c r="D111" s="334">
        <v>300000</v>
      </c>
    </row>
    <row r="112" spans="2:4">
      <c r="B112" s="323" t="s">
        <v>17355</v>
      </c>
      <c r="C112" s="323" t="s">
        <v>17239</v>
      </c>
      <c r="D112" s="334">
        <v>300000</v>
      </c>
    </row>
    <row r="113" spans="2:4">
      <c r="B113" s="323" t="s">
        <v>17356</v>
      </c>
      <c r="C113" s="323" t="s">
        <v>17239</v>
      </c>
      <c r="D113" s="334">
        <v>5000000</v>
      </c>
    </row>
    <row r="114" spans="2:4">
      <c r="B114" s="323" t="s">
        <v>17357</v>
      </c>
      <c r="C114" s="323" t="s">
        <v>17239</v>
      </c>
      <c r="D114" s="334">
        <v>6250000</v>
      </c>
    </row>
    <row r="115" spans="2:4">
      <c r="B115" s="323" t="s">
        <v>17358</v>
      </c>
      <c r="C115" s="323" t="s">
        <v>17239</v>
      </c>
      <c r="D115" s="334">
        <v>10000000</v>
      </c>
    </row>
    <row r="116" spans="2:4">
      <c r="B116" s="323" t="s">
        <v>14006</v>
      </c>
      <c r="C116" s="323" t="s">
        <v>213</v>
      </c>
      <c r="D116" s="334">
        <v>20000000</v>
      </c>
    </row>
    <row r="117" spans="2:4">
      <c r="B117" s="323" t="s">
        <v>17359</v>
      </c>
      <c r="C117" s="323" t="s">
        <v>17239</v>
      </c>
      <c r="D117" s="334">
        <v>5000000</v>
      </c>
    </row>
    <row r="118" spans="2:4">
      <c r="B118" s="323" t="s">
        <v>17360</v>
      </c>
      <c r="C118" s="323" t="s">
        <v>17239</v>
      </c>
      <c r="D118" s="334">
        <v>5000000</v>
      </c>
    </row>
    <row r="119" spans="2:4">
      <c r="B119" s="323" t="s">
        <v>17361</v>
      </c>
      <c r="C119" s="323" t="s">
        <v>17239</v>
      </c>
      <c r="D119" s="334">
        <v>5000000</v>
      </c>
    </row>
    <row r="120" spans="2:4">
      <c r="B120" s="323" t="s">
        <v>17362</v>
      </c>
      <c r="C120" s="323" t="s">
        <v>215</v>
      </c>
      <c r="D120" s="334">
        <v>90000</v>
      </c>
    </row>
    <row r="121" spans="2:4">
      <c r="B121" s="323" t="s">
        <v>17363</v>
      </c>
      <c r="C121" s="323" t="s">
        <v>17239</v>
      </c>
      <c r="D121" s="334">
        <v>5000000</v>
      </c>
    </row>
    <row r="122" spans="2:4">
      <c r="B122" s="323" t="s">
        <v>17364</v>
      </c>
      <c r="C122" s="323" t="s">
        <v>302</v>
      </c>
      <c r="D122" s="334">
        <v>5857530</v>
      </c>
    </row>
    <row r="123" spans="2:4">
      <c r="B123" s="323" t="s">
        <v>17365</v>
      </c>
      <c r="C123" s="323" t="s">
        <v>17239</v>
      </c>
      <c r="D123" s="334">
        <v>10029000</v>
      </c>
    </row>
    <row r="124" spans="2:4">
      <c r="B124" s="323" t="s">
        <v>17366</v>
      </c>
      <c r="C124" s="323" t="s">
        <v>17367</v>
      </c>
      <c r="D124" s="334">
        <v>5000000</v>
      </c>
    </row>
    <row r="125" spans="2:4">
      <c r="B125" s="323" t="s">
        <v>17368</v>
      </c>
      <c r="C125" s="323" t="s">
        <v>17369</v>
      </c>
      <c r="D125" s="334">
        <v>5000000</v>
      </c>
    </row>
    <row r="126" spans="2:4">
      <c r="B126" s="323" t="s">
        <v>17370</v>
      </c>
      <c r="C126" s="323" t="s">
        <v>17239</v>
      </c>
      <c r="D126" s="334">
        <v>5000000</v>
      </c>
    </row>
    <row r="127" spans="2:4">
      <c r="B127" s="323" t="s">
        <v>17371</v>
      </c>
      <c r="C127" s="323" t="s">
        <v>17372</v>
      </c>
      <c r="D127" s="334">
        <v>5000000</v>
      </c>
    </row>
    <row r="128" spans="2:4">
      <c r="B128" s="323" t="s">
        <v>17373</v>
      </c>
      <c r="C128" s="323" t="s">
        <v>17239</v>
      </c>
      <c r="D128" s="334">
        <v>9000000</v>
      </c>
    </row>
    <row r="129" spans="2:4">
      <c r="B129" s="323" t="s">
        <v>17374</v>
      </c>
      <c r="C129" s="323" t="s">
        <v>17375</v>
      </c>
      <c r="D129" s="334">
        <v>750000</v>
      </c>
    </row>
    <row r="130" spans="2:4">
      <c r="B130" s="323" t="s">
        <v>17376</v>
      </c>
      <c r="C130" s="323" t="s">
        <v>17239</v>
      </c>
      <c r="D130" s="334">
        <v>124650</v>
      </c>
    </row>
    <row r="131" spans="2:4">
      <c r="B131" s="323" t="s">
        <v>17377</v>
      </c>
      <c r="C131" s="323" t="s">
        <v>17239</v>
      </c>
      <c r="D131" s="334">
        <v>500000</v>
      </c>
    </row>
    <row r="132" spans="2:4">
      <c r="B132" s="323" t="s">
        <v>17378</v>
      </c>
      <c r="C132" s="323" t="s">
        <v>17379</v>
      </c>
      <c r="D132" s="334">
        <v>500000</v>
      </c>
    </row>
    <row r="133" spans="2:4">
      <c r="B133" s="323" t="s">
        <v>17380</v>
      </c>
      <c r="C133" s="323" t="s">
        <v>17239</v>
      </c>
      <c r="D133" s="334">
        <v>10000000</v>
      </c>
    </row>
    <row r="134" spans="2:4">
      <c r="B134" s="323" t="s">
        <v>17381</v>
      </c>
      <c r="C134" s="323" t="s">
        <v>17239</v>
      </c>
      <c r="D134" s="334">
        <v>5000000</v>
      </c>
    </row>
    <row r="135" spans="2:4">
      <c r="B135" s="323" t="s">
        <v>17382</v>
      </c>
      <c r="C135" s="323" t="s">
        <v>17239</v>
      </c>
      <c r="D135" s="334">
        <v>5000000</v>
      </c>
    </row>
    <row r="136" spans="2:4">
      <c r="B136" s="323" t="s">
        <v>17383</v>
      </c>
      <c r="C136" s="323" t="s">
        <v>17239</v>
      </c>
      <c r="D136" s="334">
        <v>300000</v>
      </c>
    </row>
    <row r="137" spans="2:4">
      <c r="B137" s="323" t="s">
        <v>17384</v>
      </c>
      <c r="C137" s="323" t="s">
        <v>246</v>
      </c>
      <c r="D137" s="334">
        <v>5283500</v>
      </c>
    </row>
    <row r="138" spans="2:4">
      <c r="B138" s="323" t="s">
        <v>17385</v>
      </c>
      <c r="C138" s="323" t="s">
        <v>17239</v>
      </c>
      <c r="D138" s="334">
        <v>500000</v>
      </c>
    </row>
    <row r="139" spans="2:4">
      <c r="B139" s="323" t="s">
        <v>17386</v>
      </c>
      <c r="C139" s="323" t="s">
        <v>17239</v>
      </c>
      <c r="D139" s="334">
        <v>5000000</v>
      </c>
    </row>
    <row r="140" spans="2:4">
      <c r="B140" s="323" t="s">
        <v>17387</v>
      </c>
      <c r="C140" s="323" t="s">
        <v>17239</v>
      </c>
      <c r="D140" s="334">
        <v>5200000</v>
      </c>
    </row>
    <row r="141" spans="2:4">
      <c r="B141" s="323" t="s">
        <v>17388</v>
      </c>
      <c r="C141" s="323" t="s">
        <v>17239</v>
      </c>
      <c r="D141" s="334">
        <v>10000000</v>
      </c>
    </row>
    <row r="142" spans="2:4">
      <c r="B142" s="323" t="s">
        <v>17389</v>
      </c>
      <c r="C142" s="323" t="s">
        <v>17390</v>
      </c>
      <c r="D142" s="334">
        <v>28083500</v>
      </c>
    </row>
    <row r="143" spans="2:4">
      <c r="B143" s="323" t="s">
        <v>17391</v>
      </c>
      <c r="C143" s="323" t="s">
        <v>17239</v>
      </c>
      <c r="D143" s="334">
        <v>22500</v>
      </c>
    </row>
    <row r="144" spans="2:4">
      <c r="B144" s="323" t="s">
        <v>17392</v>
      </c>
      <c r="C144" s="323" t="s">
        <v>458</v>
      </c>
      <c r="D144" s="334">
        <v>32000</v>
      </c>
    </row>
    <row r="145" spans="2:4">
      <c r="B145" s="323" t="s">
        <v>17393</v>
      </c>
      <c r="C145" s="323" t="s">
        <v>307</v>
      </c>
      <c r="D145" s="334">
        <v>6980000</v>
      </c>
    </row>
    <row r="146" spans="2:4">
      <c r="B146" s="323" t="s">
        <v>17394</v>
      </c>
      <c r="C146" s="323" t="s">
        <v>17239</v>
      </c>
      <c r="D146" s="334">
        <v>5345500</v>
      </c>
    </row>
    <row r="147" spans="2:4">
      <c r="B147" s="323" t="s">
        <v>17395</v>
      </c>
      <c r="C147" s="323" t="s">
        <v>309</v>
      </c>
      <c r="D147" s="334">
        <v>5000000</v>
      </c>
    </row>
    <row r="148" spans="2:4">
      <c r="B148" s="323" t="s">
        <v>17396</v>
      </c>
      <c r="C148" s="323" t="s">
        <v>250</v>
      </c>
      <c r="D148" s="334">
        <v>5205000</v>
      </c>
    </row>
    <row r="149" spans="2:4">
      <c r="B149" s="323" t="s">
        <v>17397</v>
      </c>
      <c r="C149" s="323" t="s">
        <v>17239</v>
      </c>
      <c r="D149" s="334">
        <v>5000000</v>
      </c>
    </row>
    <row r="150" spans="2:4">
      <c r="B150" s="323" t="s">
        <v>17398</v>
      </c>
      <c r="C150" s="323" t="s">
        <v>17239</v>
      </c>
      <c r="D150" s="334">
        <v>1832400</v>
      </c>
    </row>
    <row r="151" spans="2:4">
      <c r="B151" s="323" t="s">
        <v>17399</v>
      </c>
      <c r="C151" s="323" t="s">
        <v>17400</v>
      </c>
      <c r="D151" s="334">
        <v>500000</v>
      </c>
    </row>
    <row r="152" spans="2:4">
      <c r="B152" s="323" t="s">
        <v>17401</v>
      </c>
      <c r="C152" s="323" t="s">
        <v>17239</v>
      </c>
      <c r="D152" s="334">
        <v>10000000</v>
      </c>
    </row>
    <row r="153" spans="2:4">
      <c r="B153" s="323" t="s">
        <v>17402</v>
      </c>
      <c r="C153" s="323" t="s">
        <v>17239</v>
      </c>
      <c r="D153" s="334">
        <v>5000000</v>
      </c>
    </row>
    <row r="154" spans="2:4">
      <c r="B154" s="323" t="s">
        <v>17403</v>
      </c>
      <c r="C154" s="323" t="s">
        <v>300</v>
      </c>
      <c r="D154" s="334">
        <v>20606000</v>
      </c>
    </row>
    <row r="155" spans="2:4">
      <c r="B155" s="323" t="s">
        <v>17404</v>
      </c>
      <c r="C155" s="323" t="s">
        <v>17239</v>
      </c>
      <c r="D155" s="334">
        <v>10000000</v>
      </c>
    </row>
    <row r="156" spans="2:4">
      <c r="B156" s="323" t="s">
        <v>17405</v>
      </c>
      <c r="C156" s="323" t="s">
        <v>17239</v>
      </c>
      <c r="D156" s="334">
        <v>21200000</v>
      </c>
    </row>
    <row r="157" spans="2:4">
      <c r="B157" s="323" t="s">
        <v>17406</v>
      </c>
      <c r="C157" s="323" t="s">
        <v>409</v>
      </c>
      <c r="D157" s="334">
        <v>299890</v>
      </c>
    </row>
    <row r="158" spans="2:4">
      <c r="B158" s="323" t="s">
        <v>17407</v>
      </c>
      <c r="C158" s="323" t="s">
        <v>17239</v>
      </c>
      <c r="D158" s="334">
        <v>6342500</v>
      </c>
    </row>
    <row r="159" spans="2:4">
      <c r="B159" s="323" t="s">
        <v>17408</v>
      </c>
      <c r="C159" s="323" t="s">
        <v>322</v>
      </c>
      <c r="D159" s="334">
        <v>5500000</v>
      </c>
    </row>
    <row r="160" spans="2:4">
      <c r="B160" s="323" t="s">
        <v>17409</v>
      </c>
      <c r="C160" s="323" t="s">
        <v>415</v>
      </c>
      <c r="D160" s="334">
        <v>232000</v>
      </c>
    </row>
    <row r="161" spans="2:4">
      <c r="B161" s="323" t="s">
        <v>17410</v>
      </c>
      <c r="C161" s="323" t="s">
        <v>17239</v>
      </c>
      <c r="D161" s="334">
        <v>5750000</v>
      </c>
    </row>
    <row r="162" spans="2:4">
      <c r="B162" s="323" t="s">
        <v>17411</v>
      </c>
      <c r="C162" s="323" t="s">
        <v>17239</v>
      </c>
      <c r="D162" s="334">
        <v>10000000</v>
      </c>
    </row>
    <row r="163" spans="2:4">
      <c r="B163" s="323" t="s">
        <v>17412</v>
      </c>
      <c r="C163" s="323" t="s">
        <v>17413</v>
      </c>
      <c r="D163" s="334">
        <v>5000000</v>
      </c>
    </row>
    <row r="164" spans="2:4">
      <c r="B164" s="323" t="s">
        <v>17414</v>
      </c>
      <c r="C164" s="323" t="s">
        <v>17239</v>
      </c>
      <c r="D164" s="334">
        <v>15129675</v>
      </c>
    </row>
    <row r="165" spans="2:4">
      <c r="B165" s="323" t="s">
        <v>17415</v>
      </c>
      <c r="C165" s="323" t="s">
        <v>282</v>
      </c>
      <c r="D165" s="334">
        <v>15000000</v>
      </c>
    </row>
    <row r="166" spans="2:4">
      <c r="B166" s="323" t="s">
        <v>17416</v>
      </c>
      <c r="C166" s="323" t="s">
        <v>17239</v>
      </c>
      <c r="D166" s="334">
        <v>10000000</v>
      </c>
    </row>
    <row r="167" spans="2:4">
      <c r="B167" s="323" t="s">
        <v>17417</v>
      </c>
      <c r="C167" s="323" t="s">
        <v>17239</v>
      </c>
      <c r="D167" s="334">
        <v>190000</v>
      </c>
    </row>
    <row r="168" spans="2:4">
      <c r="B168" s="323" t="s">
        <v>17418</v>
      </c>
      <c r="C168" s="323" t="s">
        <v>385</v>
      </c>
      <c r="D168" s="334">
        <v>600000</v>
      </c>
    </row>
    <row r="169" spans="2:4">
      <c r="B169" s="323" t="s">
        <v>17419</v>
      </c>
      <c r="C169" s="323" t="s">
        <v>17239</v>
      </c>
      <c r="D169" s="334">
        <v>10500000</v>
      </c>
    </row>
    <row r="170" spans="2:4">
      <c r="B170" s="323" t="s">
        <v>17420</v>
      </c>
      <c r="C170" s="323" t="s">
        <v>17239</v>
      </c>
      <c r="D170" s="334">
        <v>350000</v>
      </c>
    </row>
    <row r="171" spans="2:4">
      <c r="B171" s="323" t="s">
        <v>17421</v>
      </c>
      <c r="C171" s="323" t="s">
        <v>17239</v>
      </c>
      <c r="D171" s="334">
        <v>119000</v>
      </c>
    </row>
    <row r="172" spans="2:4">
      <c r="B172" s="323" t="s">
        <v>17422</v>
      </c>
      <c r="C172" s="323" t="s">
        <v>331</v>
      </c>
      <c r="D172" s="334">
        <v>15000000</v>
      </c>
    </row>
    <row r="173" spans="2:4">
      <c r="B173" s="323" t="s">
        <v>17423</v>
      </c>
      <c r="C173" s="323" t="s">
        <v>17239</v>
      </c>
      <c r="D173" s="334">
        <v>5180000</v>
      </c>
    </row>
    <row r="174" spans="2:4">
      <c r="B174" s="323" t="s">
        <v>17424</v>
      </c>
      <c r="C174" s="323" t="s">
        <v>17239</v>
      </c>
      <c r="D174" s="334">
        <v>6750000</v>
      </c>
    </row>
    <row r="175" spans="2:4">
      <c r="B175" s="323" t="s">
        <v>17425</v>
      </c>
      <c r="C175" s="323" t="s">
        <v>17239</v>
      </c>
      <c r="D175" s="334">
        <v>10000000</v>
      </c>
    </row>
    <row r="176" spans="2:4">
      <c r="B176" s="323" t="s">
        <v>17426</v>
      </c>
      <c r="C176" s="323" t="s">
        <v>17239</v>
      </c>
      <c r="D176" s="334">
        <v>122000</v>
      </c>
    </row>
    <row r="177" spans="2:4">
      <c r="B177" s="323" t="s">
        <v>17427</v>
      </c>
      <c r="C177" s="323" t="s">
        <v>17428</v>
      </c>
      <c r="D177" s="334">
        <v>500000</v>
      </c>
    </row>
    <row r="178" spans="2:4">
      <c r="B178" s="323" t="s">
        <v>17429</v>
      </c>
      <c r="C178" s="323" t="s">
        <v>17239</v>
      </c>
      <c r="D178" s="334">
        <v>282000</v>
      </c>
    </row>
    <row r="179" spans="2:4">
      <c r="B179" s="323" t="s">
        <v>17430</v>
      </c>
      <c r="C179" s="323" t="s">
        <v>452</v>
      </c>
      <c r="D179" s="334">
        <v>539015</v>
      </c>
    </row>
    <row r="180" spans="2:4">
      <c r="B180" s="323" t="s">
        <v>17431</v>
      </c>
      <c r="C180" s="323" t="s">
        <v>17239</v>
      </c>
      <c r="D180" s="334">
        <v>363000</v>
      </c>
    </row>
    <row r="181" spans="2:4">
      <c r="B181" s="323" t="s">
        <v>17432</v>
      </c>
      <c r="C181" s="323" t="s">
        <v>17239</v>
      </c>
      <c r="D181" s="334">
        <v>210000</v>
      </c>
    </row>
    <row r="182" spans="2:4">
      <c r="B182" s="323" t="s">
        <v>17433</v>
      </c>
      <c r="C182" s="323" t="s">
        <v>17239</v>
      </c>
      <c r="D182" s="334">
        <v>94000</v>
      </c>
    </row>
    <row r="183" spans="2:4">
      <c r="B183" s="323" t="s">
        <v>17434</v>
      </c>
      <c r="C183" s="323" t="s">
        <v>229</v>
      </c>
      <c r="D183" s="334">
        <v>20000000</v>
      </c>
    </row>
    <row r="184" spans="2:4">
      <c r="B184" s="323" t="s">
        <v>17435</v>
      </c>
      <c r="C184" s="323" t="s">
        <v>17239</v>
      </c>
      <c r="D184" s="334">
        <v>10000000</v>
      </c>
    </row>
    <row r="185" spans="2:4">
      <c r="B185" s="323" t="s">
        <v>17436</v>
      </c>
      <c r="C185" s="323" t="s">
        <v>17239</v>
      </c>
      <c r="D185" s="334">
        <v>5330000</v>
      </c>
    </row>
    <row r="186" spans="2:4">
      <c r="B186" s="323" t="s">
        <v>17437</v>
      </c>
      <c r="C186" s="323" t="s">
        <v>339</v>
      </c>
      <c r="D186" s="334">
        <v>10000000</v>
      </c>
    </row>
    <row r="187" spans="2:4">
      <c r="B187" s="323" t="s">
        <v>17438</v>
      </c>
      <c r="C187" s="323" t="s">
        <v>17239</v>
      </c>
      <c r="D187" s="334">
        <v>175000</v>
      </c>
    </row>
    <row r="188" spans="2:4">
      <c r="B188" s="323" t="s">
        <v>17439</v>
      </c>
      <c r="C188" s="323" t="s">
        <v>17239</v>
      </c>
      <c r="D188" s="334">
        <v>28000</v>
      </c>
    </row>
    <row r="189" spans="2:4">
      <c r="B189" s="323" t="s">
        <v>17440</v>
      </c>
      <c r="C189" s="323" t="s">
        <v>17239</v>
      </c>
      <c r="D189" s="334">
        <v>10000000</v>
      </c>
    </row>
    <row r="190" spans="2:4">
      <c r="B190" s="323" t="s">
        <v>17441</v>
      </c>
      <c r="C190" s="323" t="s">
        <v>343</v>
      </c>
      <c r="D190" s="334">
        <v>10000000</v>
      </c>
    </row>
    <row r="191" spans="2:4">
      <c r="B191" s="323" t="s">
        <v>17442</v>
      </c>
      <c r="C191" s="323" t="s">
        <v>345</v>
      </c>
      <c r="D191" s="334">
        <v>10000000</v>
      </c>
    </row>
    <row r="192" spans="2:4">
      <c r="B192" s="323" t="s">
        <v>17443</v>
      </c>
      <c r="C192" s="323" t="s">
        <v>1342</v>
      </c>
      <c r="D192" s="334">
        <v>5000000</v>
      </c>
    </row>
    <row r="193" spans="2:4">
      <c r="B193" s="323" t="s">
        <v>17444</v>
      </c>
      <c r="C193" s="323" t="s">
        <v>349</v>
      </c>
      <c r="D193" s="334">
        <v>15000000</v>
      </c>
    </row>
    <row r="194" spans="2:4">
      <c r="B194" s="323" t="s">
        <v>17445</v>
      </c>
      <c r="C194" s="323" t="s">
        <v>17239</v>
      </c>
      <c r="D194" s="334">
        <v>5000000</v>
      </c>
    </row>
    <row r="195" spans="2:4">
      <c r="B195" s="323" t="s">
        <v>17446</v>
      </c>
      <c r="C195" s="323" t="s">
        <v>231</v>
      </c>
      <c r="D195" s="334">
        <v>19024000</v>
      </c>
    </row>
    <row r="196" spans="2:4">
      <c r="B196" s="323" t="s">
        <v>17447</v>
      </c>
      <c r="C196" s="323" t="s">
        <v>17239</v>
      </c>
      <c r="D196" s="334">
        <v>4336000</v>
      </c>
    </row>
    <row r="197" spans="2:4">
      <c r="B197" s="323" t="s">
        <v>17448</v>
      </c>
      <c r="C197" s="323" t="s">
        <v>17239</v>
      </c>
      <c r="D197" s="334">
        <v>72000</v>
      </c>
    </row>
    <row r="198" spans="2:4">
      <c r="B198" s="323" t="s">
        <v>17449</v>
      </c>
      <c r="C198" s="323" t="s">
        <v>17239</v>
      </c>
      <c r="D198" s="334">
        <v>10000000</v>
      </c>
    </row>
    <row r="199" spans="2:4">
      <c r="B199" s="323" t="s">
        <v>17450</v>
      </c>
      <c r="C199" s="323" t="s">
        <v>17239</v>
      </c>
      <c r="D199" s="334">
        <v>150000</v>
      </c>
    </row>
    <row r="200" spans="2:4">
      <c r="B200" s="323" t="s">
        <v>17451</v>
      </c>
      <c r="C200" s="323" t="s">
        <v>17239</v>
      </c>
      <c r="D200" s="334">
        <v>150000</v>
      </c>
    </row>
    <row r="201" spans="2:4">
      <c r="B201" s="323" t="s">
        <v>17452</v>
      </c>
      <c r="C201" s="323" t="s">
        <v>17239</v>
      </c>
      <c r="D201" s="334">
        <v>5000000</v>
      </c>
    </row>
    <row r="202" spans="2:4">
      <c r="B202" s="323" t="s">
        <v>17453</v>
      </c>
      <c r="C202" s="323" t="s">
        <v>428</v>
      </c>
      <c r="D202" s="334">
        <v>150000</v>
      </c>
    </row>
    <row r="203" spans="2:4">
      <c r="B203" s="323" t="s">
        <v>17454</v>
      </c>
      <c r="C203" s="323" t="s">
        <v>17239</v>
      </c>
      <c r="D203" s="334">
        <v>5000000</v>
      </c>
    </row>
    <row r="204" spans="2:4">
      <c r="B204" s="323" t="s">
        <v>17455</v>
      </c>
      <c r="C204" s="323" t="s">
        <v>17239</v>
      </c>
      <c r="D204" s="334">
        <v>10000000</v>
      </c>
    </row>
    <row r="205" spans="2:4">
      <c r="B205" s="323" t="s">
        <v>17456</v>
      </c>
      <c r="C205" s="323" t="s">
        <v>17239</v>
      </c>
      <c r="D205" s="334">
        <v>5000000</v>
      </c>
    </row>
    <row r="206" spans="2:4">
      <c r="B206" s="323" t="s">
        <v>17457</v>
      </c>
      <c r="C206" s="323" t="s">
        <v>365</v>
      </c>
      <c r="D206" s="334">
        <v>5000000</v>
      </c>
    </row>
    <row r="207" spans="2:4">
      <c r="B207" s="323" t="s">
        <v>17458</v>
      </c>
      <c r="C207" s="323" t="s">
        <v>17239</v>
      </c>
      <c r="D207" s="334">
        <v>5000000</v>
      </c>
    </row>
    <row r="208" spans="2:4">
      <c r="B208" s="323" t="s">
        <v>17459</v>
      </c>
      <c r="C208" s="323" t="s">
        <v>17239</v>
      </c>
      <c r="D208" s="334">
        <v>5000000</v>
      </c>
    </row>
    <row r="209" spans="2:4">
      <c r="B209" s="323" t="s">
        <v>17460</v>
      </c>
      <c r="C209" s="323" t="s">
        <v>17239</v>
      </c>
      <c r="D209" s="334">
        <v>5000000</v>
      </c>
    </row>
    <row r="210" spans="2:4">
      <c r="B210" s="323" t="s">
        <v>17461</v>
      </c>
      <c r="C210" s="323" t="s">
        <v>17239</v>
      </c>
      <c r="D210" s="334">
        <v>16000</v>
      </c>
    </row>
    <row r="211" spans="2:4">
      <c r="B211" s="323" t="s">
        <v>17462</v>
      </c>
      <c r="C211" s="323" t="s">
        <v>17239</v>
      </c>
      <c r="D211" s="334">
        <v>5000000</v>
      </c>
    </row>
    <row r="212" spans="2:4">
      <c r="B212" s="323" t="s">
        <v>17463</v>
      </c>
      <c r="C212" s="323" t="s">
        <v>17464</v>
      </c>
      <c r="D212" s="334">
        <v>14000000</v>
      </c>
    </row>
    <row r="213" spans="2:4">
      <c r="B213" s="323" t="s">
        <v>17465</v>
      </c>
      <c r="C213" s="323" t="s">
        <v>17466</v>
      </c>
      <c r="D213" s="334">
        <v>5000000</v>
      </c>
    </row>
    <row r="214" spans="2:4">
      <c r="B214" s="323" t="s">
        <v>17467</v>
      </c>
      <c r="C214" s="323" t="s">
        <v>17239</v>
      </c>
      <c r="D214" s="334">
        <v>5000000</v>
      </c>
    </row>
    <row r="215" spans="2:4">
      <c r="B215" s="323" t="s">
        <v>17468</v>
      </c>
      <c r="C215" s="323" t="s">
        <v>17239</v>
      </c>
      <c r="D215" s="334">
        <v>10000000</v>
      </c>
    </row>
    <row r="216" spans="2:4">
      <c r="B216" s="323" t="s">
        <v>444</v>
      </c>
      <c r="C216" s="323" t="s">
        <v>17239</v>
      </c>
      <c r="D216" s="334">
        <v>100000</v>
      </c>
    </row>
    <row r="217" spans="2:4">
      <c r="B217" s="323" t="s">
        <v>17469</v>
      </c>
      <c r="C217" s="323" t="s">
        <v>17239</v>
      </c>
      <c r="D217" s="334">
        <v>56499530</v>
      </c>
    </row>
    <row r="218" spans="2:4">
      <c r="B218" s="323" t="s">
        <v>17470</v>
      </c>
      <c r="C218" s="323" t="s">
        <v>17239</v>
      </c>
      <c r="D218" s="334">
        <v>11904000</v>
      </c>
    </row>
    <row r="219" spans="2:4">
      <c r="B219" s="323" t="s">
        <v>17471</v>
      </c>
      <c r="C219" s="323" t="s">
        <v>17239</v>
      </c>
      <c r="D219" s="334">
        <v>104000</v>
      </c>
    </row>
    <row r="220" spans="2:4">
      <c r="B220" s="323" t="s">
        <v>764</v>
      </c>
      <c r="C220" s="323" t="s">
        <v>17239</v>
      </c>
      <c r="D220" s="334">
        <v>221522992</v>
      </c>
    </row>
    <row r="221" spans="2:4">
      <c r="B221" s="323" t="s">
        <v>17472</v>
      </c>
      <c r="C221" s="323" t="s">
        <v>17473</v>
      </c>
      <c r="D221" s="334">
        <v>5000000</v>
      </c>
    </row>
    <row r="222" spans="2:4">
      <c r="B222" s="323" t="s">
        <v>17474</v>
      </c>
      <c r="C222" s="323" t="s">
        <v>17239</v>
      </c>
      <c r="D222" s="334">
        <v>570000</v>
      </c>
    </row>
    <row r="223" spans="2:4">
      <c r="B223" s="323" t="s">
        <v>17475</v>
      </c>
      <c r="C223" s="323" t="s">
        <v>17239</v>
      </c>
      <c r="D223" s="334">
        <v>5000000</v>
      </c>
    </row>
    <row r="224" spans="2:4">
      <c r="B224" s="323" t="s">
        <v>17476</v>
      </c>
      <c r="C224" s="323" t="s">
        <v>17477</v>
      </c>
      <c r="D224" s="334">
        <v>500000</v>
      </c>
    </row>
    <row r="225" spans="2:4">
      <c r="B225" s="323" t="s">
        <v>17478</v>
      </c>
      <c r="C225" s="323" t="s">
        <v>17239</v>
      </c>
      <c r="D225" s="334">
        <v>5000000</v>
      </c>
    </row>
    <row r="226" spans="2:4">
      <c r="B226" s="323" t="s">
        <v>17479</v>
      </c>
      <c r="C226" s="323" t="s">
        <v>17239</v>
      </c>
      <c r="D226" s="334">
        <v>10460000</v>
      </c>
    </row>
    <row r="227" spans="2:4">
      <c r="B227" s="494" t="s">
        <v>1330</v>
      </c>
      <c r="C227" s="496"/>
      <c r="D227" s="401">
        <f>SUM(D5:D226)</f>
        <v>1476839992</v>
      </c>
    </row>
  </sheetData>
  <autoFilter ref="B4:D226" xr:uid="{7D846229-D68B-40EA-B78B-7FE87026B813}">
    <sortState xmlns:xlrd2="http://schemas.microsoft.com/office/spreadsheetml/2017/richdata2" ref="B5:D226">
      <sortCondition ref="B4:B226"/>
    </sortState>
  </autoFilter>
  <mergeCells count="1">
    <mergeCell ref="B227:C227"/>
  </mergeCells>
  <pageMargins left="0.7" right="0.7" top="0.75" bottom="0.75" header="0.3" footer="0.3"/>
  <pageSetup paperSize="9"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1A9B-FAE8-43A4-B5E1-BEC196BF04C9}">
  <dimension ref="B1:D17"/>
  <sheetViews>
    <sheetView showGridLines="0" zoomScaleNormal="100" workbookViewId="0">
      <pane ySplit="4" topLeftCell="A5" activePane="bottomLeft" state="frozen"/>
      <selection pane="bottomLeft" activeCell="D17" sqref="D17"/>
    </sheetView>
  </sheetViews>
  <sheetFormatPr baseColWidth="10" defaultColWidth="11.5703125" defaultRowHeight="14.25"/>
  <cols>
    <col min="1" max="1" width="11.5703125" style="5"/>
    <col min="2" max="2" width="45.28515625" style="5" bestFit="1" customWidth="1"/>
    <col min="3" max="3" width="13.5703125" style="5" bestFit="1" customWidth="1"/>
    <col min="4" max="4" width="16.85546875" style="201" bestFit="1" customWidth="1"/>
    <col min="5" max="5" width="23.7109375" style="5" bestFit="1" customWidth="1"/>
    <col min="6" max="16384" width="11.5703125" style="5"/>
  </cols>
  <sheetData>
    <row r="1" spans="2:4">
      <c r="B1" s="17" t="s">
        <v>17484</v>
      </c>
    </row>
    <row r="3" spans="2:4">
      <c r="B3" s="17" t="s">
        <v>17481</v>
      </c>
    </row>
    <row r="4" spans="2:4">
      <c r="B4" s="398" t="s">
        <v>16584</v>
      </c>
      <c r="C4" s="398" t="s">
        <v>197</v>
      </c>
      <c r="D4" s="398" t="s">
        <v>16585</v>
      </c>
    </row>
    <row r="5" spans="2:4">
      <c r="B5" s="411" t="s">
        <v>505</v>
      </c>
      <c r="C5" s="411" t="s">
        <v>504</v>
      </c>
      <c r="D5" s="412">
        <v>575392966</v>
      </c>
    </row>
    <row r="6" spans="2:4">
      <c r="B6" s="411" t="s">
        <v>518</v>
      </c>
      <c r="C6" s="411" t="s">
        <v>517</v>
      </c>
      <c r="D6" s="412">
        <v>575392966</v>
      </c>
    </row>
    <row r="7" spans="2:4">
      <c r="B7" s="411" t="s">
        <v>573</v>
      </c>
      <c r="C7" s="411" t="s">
        <v>533</v>
      </c>
      <c r="D7" s="412">
        <v>75398301</v>
      </c>
    </row>
    <row r="8" spans="2:4">
      <c r="B8" s="411" t="s">
        <v>599</v>
      </c>
      <c r="C8" s="411" t="s">
        <v>598</v>
      </c>
      <c r="D8" s="412">
        <v>1777196801</v>
      </c>
    </row>
    <row r="9" spans="2:4">
      <c r="B9" s="411" t="s">
        <v>612</v>
      </c>
      <c r="C9" s="411" t="s">
        <v>611</v>
      </c>
      <c r="D9" s="412">
        <v>1260773963</v>
      </c>
    </row>
    <row r="10" spans="2:4">
      <c r="B10" s="411" t="s">
        <v>614</v>
      </c>
      <c r="C10" s="411" t="s">
        <v>613</v>
      </c>
      <c r="D10" s="412">
        <v>381483350</v>
      </c>
    </row>
    <row r="11" spans="2:4">
      <c r="B11" s="411" t="s">
        <v>646</v>
      </c>
      <c r="C11" s="411" t="s">
        <v>645</v>
      </c>
      <c r="D11" s="412">
        <v>630973597</v>
      </c>
    </row>
    <row r="12" spans="2:4">
      <c r="B12" s="411" t="s">
        <v>650</v>
      </c>
      <c r="C12" s="411" t="s">
        <v>649</v>
      </c>
      <c r="D12" s="412">
        <v>223464535</v>
      </c>
    </row>
    <row r="13" spans="2:4">
      <c r="B13" s="411" t="s">
        <v>667</v>
      </c>
      <c r="C13" s="411" t="s">
        <v>666</v>
      </c>
      <c r="D13" s="412">
        <v>42783863</v>
      </c>
    </row>
    <row r="14" spans="2:4">
      <c r="B14" s="411" t="s">
        <v>17549</v>
      </c>
      <c r="C14" s="411"/>
      <c r="D14" s="412">
        <v>2772860</v>
      </c>
    </row>
    <row r="15" spans="2:4">
      <c r="B15" s="411" t="s">
        <v>17550</v>
      </c>
      <c r="C15" s="411"/>
      <c r="D15" s="412">
        <v>2639472</v>
      </c>
    </row>
    <row r="16" spans="2:4">
      <c r="B16" s="411" t="s">
        <v>17551</v>
      </c>
      <c r="C16" s="411"/>
      <c r="D16" s="412">
        <v>7250901</v>
      </c>
    </row>
    <row r="17" spans="2:4">
      <c r="B17" s="494" t="s">
        <v>1330</v>
      </c>
      <c r="C17" s="496"/>
      <c r="D17" s="401">
        <f>SUM(D5:D16)</f>
        <v>5555523575</v>
      </c>
    </row>
  </sheetData>
  <autoFilter ref="B4:D16" xr:uid="{7D846229-D68B-40EA-B78B-7FE87026B813}">
    <sortState xmlns:xlrd2="http://schemas.microsoft.com/office/spreadsheetml/2017/richdata2" ref="B5:D16">
      <sortCondition ref="B4:B16"/>
    </sortState>
  </autoFilter>
  <mergeCells count="1">
    <mergeCell ref="B17:C1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82CF2-F9BB-40F6-A40C-7D26B3F5F07D}">
  <dimension ref="B1:J57"/>
  <sheetViews>
    <sheetView showGridLines="0" zoomScaleNormal="100" zoomScaleSheetLayoutView="100" workbookViewId="0">
      <pane xSplit="2" ySplit="2" topLeftCell="G45" activePane="bottomRight" state="frozen"/>
      <selection pane="topRight" activeCell="B1" sqref="B1"/>
      <selection pane="bottomLeft" activeCell="A2" sqref="A2"/>
      <selection pane="bottomRight" activeCell="B1" sqref="B1"/>
    </sheetView>
  </sheetViews>
  <sheetFormatPr baseColWidth="10" defaultColWidth="11.5703125" defaultRowHeight="14.25"/>
  <cols>
    <col min="1" max="1" width="11.5703125" style="5"/>
    <col min="2" max="2" width="28.7109375" style="10" bestFit="1" customWidth="1"/>
    <col min="3" max="3" width="30.28515625" style="10" bestFit="1" customWidth="1"/>
    <col min="4" max="4" width="18.7109375" style="10" bestFit="1" customWidth="1"/>
    <col min="5" max="5" width="23.7109375" style="10" customWidth="1"/>
    <col min="6" max="6" width="17" style="13" customWidth="1"/>
    <col min="7" max="7" width="41.5703125" style="10" customWidth="1"/>
    <col min="8" max="8" width="30.85546875" style="10" customWidth="1"/>
    <col min="9" max="9" width="38.7109375" style="10" customWidth="1"/>
    <col min="10" max="10" width="29.140625" style="10" customWidth="1"/>
    <col min="11" max="16384" width="11.5703125" style="5"/>
  </cols>
  <sheetData>
    <row r="1" spans="2:10" ht="15.75">
      <c r="B1" s="129" t="s">
        <v>767</v>
      </c>
    </row>
    <row r="2" spans="2:10" ht="42.75">
      <c r="B2" s="359" t="s">
        <v>683</v>
      </c>
      <c r="C2" s="359" t="s">
        <v>684</v>
      </c>
      <c r="D2" s="360" t="s">
        <v>685</v>
      </c>
      <c r="E2" s="359" t="s">
        <v>686</v>
      </c>
      <c r="F2" s="361" t="s">
        <v>687</v>
      </c>
      <c r="G2" s="359" t="s">
        <v>688</v>
      </c>
      <c r="H2" s="359" t="s">
        <v>689</v>
      </c>
      <c r="I2" s="359" t="s">
        <v>690</v>
      </c>
      <c r="J2" s="359" t="s">
        <v>691</v>
      </c>
    </row>
    <row r="3" spans="2:10">
      <c r="B3" s="423" t="s">
        <v>57</v>
      </c>
      <c r="C3" s="132" t="s">
        <v>692</v>
      </c>
      <c r="D3" s="132">
        <v>20</v>
      </c>
      <c r="E3" s="132" t="s">
        <v>693</v>
      </c>
      <c r="F3" s="133" t="s">
        <v>694</v>
      </c>
      <c r="G3" s="134" t="s">
        <v>695</v>
      </c>
      <c r="H3" s="134" t="s">
        <v>695</v>
      </c>
      <c r="I3" s="134" t="s">
        <v>695</v>
      </c>
      <c r="J3" s="135" t="s">
        <v>695</v>
      </c>
    </row>
    <row r="4" spans="2:10">
      <c r="B4" s="424"/>
      <c r="C4" s="132" t="s">
        <v>696</v>
      </c>
      <c r="D4" s="132">
        <v>40</v>
      </c>
      <c r="E4" s="132" t="s">
        <v>693</v>
      </c>
      <c r="F4" s="135" t="s">
        <v>697</v>
      </c>
      <c r="G4" s="132" t="s">
        <v>698</v>
      </c>
      <c r="H4" s="132" t="s">
        <v>699</v>
      </c>
      <c r="I4" s="132" t="s">
        <v>700</v>
      </c>
      <c r="J4" s="135" t="s">
        <v>695</v>
      </c>
    </row>
    <row r="5" spans="2:10">
      <c r="B5" s="425"/>
      <c r="C5" s="132" t="s">
        <v>701</v>
      </c>
      <c r="D5" s="132">
        <v>40</v>
      </c>
      <c r="E5" s="132" t="s">
        <v>693</v>
      </c>
      <c r="F5" s="135" t="s">
        <v>697</v>
      </c>
      <c r="G5" s="132" t="s">
        <v>698</v>
      </c>
      <c r="H5" s="132" t="s">
        <v>699</v>
      </c>
      <c r="I5" s="132" t="s">
        <v>700</v>
      </c>
      <c r="J5" s="135" t="s">
        <v>695</v>
      </c>
    </row>
    <row r="6" spans="2:10">
      <c r="B6" s="423" t="s">
        <v>50</v>
      </c>
      <c r="C6" s="132" t="s">
        <v>692</v>
      </c>
      <c r="D6" s="132">
        <v>0</v>
      </c>
      <c r="E6" s="132" t="s">
        <v>693</v>
      </c>
      <c r="F6" s="135" t="s">
        <v>695</v>
      </c>
      <c r="G6" s="132" t="s">
        <v>695</v>
      </c>
      <c r="H6" s="132" t="s">
        <v>695</v>
      </c>
      <c r="I6" s="132" t="s">
        <v>695</v>
      </c>
      <c r="J6" s="135" t="s">
        <v>695</v>
      </c>
    </row>
    <row r="7" spans="2:10">
      <c r="B7" s="425"/>
      <c r="C7" s="136" t="s">
        <v>702</v>
      </c>
      <c r="D7" s="136">
        <v>100</v>
      </c>
      <c r="E7" s="136" t="s">
        <v>703</v>
      </c>
      <c r="F7" s="136" t="s">
        <v>697</v>
      </c>
      <c r="G7" s="136" t="s">
        <v>704</v>
      </c>
      <c r="H7" s="136" t="s">
        <v>705</v>
      </c>
      <c r="I7" s="132" t="s">
        <v>700</v>
      </c>
      <c r="J7" s="132" t="s">
        <v>700</v>
      </c>
    </row>
    <row r="8" spans="2:10">
      <c r="B8" s="429" t="s">
        <v>51</v>
      </c>
      <c r="C8" s="132" t="s">
        <v>692</v>
      </c>
      <c r="D8" s="136">
        <v>0</v>
      </c>
      <c r="E8" s="132" t="s">
        <v>693</v>
      </c>
      <c r="F8" s="135" t="s">
        <v>695</v>
      </c>
      <c r="G8" s="136" t="s">
        <v>695</v>
      </c>
      <c r="H8" s="136" t="s">
        <v>695</v>
      </c>
      <c r="I8" s="136" t="s">
        <v>695</v>
      </c>
      <c r="J8" s="135" t="s">
        <v>695</v>
      </c>
    </row>
    <row r="9" spans="2:10">
      <c r="B9" s="430"/>
      <c r="C9" s="136" t="s">
        <v>706</v>
      </c>
      <c r="D9" s="136">
        <v>95</v>
      </c>
      <c r="E9" s="136" t="s">
        <v>707</v>
      </c>
      <c r="F9" s="136" t="s">
        <v>694</v>
      </c>
      <c r="G9" s="136" t="s">
        <v>695</v>
      </c>
      <c r="H9" s="136" t="s">
        <v>695</v>
      </c>
      <c r="I9" s="136" t="s">
        <v>695</v>
      </c>
      <c r="J9" s="132" t="s">
        <v>700</v>
      </c>
    </row>
    <row r="10" spans="2:10">
      <c r="B10" s="431"/>
      <c r="C10" s="136" t="s">
        <v>708</v>
      </c>
      <c r="D10" s="136">
        <v>5</v>
      </c>
      <c r="E10" s="132" t="s">
        <v>693</v>
      </c>
      <c r="F10" s="136" t="s">
        <v>694</v>
      </c>
      <c r="G10" s="136" t="s">
        <v>695</v>
      </c>
      <c r="H10" s="136" t="s">
        <v>695</v>
      </c>
      <c r="I10" s="136" t="s">
        <v>695</v>
      </c>
      <c r="J10" s="132" t="s">
        <v>700</v>
      </c>
    </row>
    <row r="11" spans="2:10">
      <c r="B11" s="429" t="s">
        <v>52</v>
      </c>
      <c r="C11" s="132" t="s">
        <v>692</v>
      </c>
      <c r="D11" s="136">
        <v>20</v>
      </c>
      <c r="E11" s="132" t="s">
        <v>693</v>
      </c>
      <c r="F11" s="135" t="s">
        <v>695</v>
      </c>
      <c r="G11" s="137" t="s">
        <v>695</v>
      </c>
      <c r="H11" s="137" t="s">
        <v>695</v>
      </c>
      <c r="I11" s="137" t="s">
        <v>695</v>
      </c>
      <c r="J11" s="135" t="s">
        <v>695</v>
      </c>
    </row>
    <row r="12" spans="2:10">
      <c r="B12" s="430"/>
      <c r="C12" s="136" t="s">
        <v>709</v>
      </c>
      <c r="D12" s="136">
        <v>55</v>
      </c>
      <c r="E12" s="132" t="s">
        <v>693</v>
      </c>
      <c r="F12" s="136" t="s">
        <v>694</v>
      </c>
      <c r="G12" s="136" t="s">
        <v>700</v>
      </c>
      <c r="H12" s="136" t="s">
        <v>700</v>
      </c>
      <c r="I12" s="136" t="s">
        <v>700</v>
      </c>
      <c r="J12" s="132" t="s">
        <v>700</v>
      </c>
    </row>
    <row r="13" spans="2:10">
      <c r="B13" s="431"/>
      <c r="C13" s="136" t="s">
        <v>710</v>
      </c>
      <c r="D13" s="136">
        <v>25</v>
      </c>
      <c r="E13" s="136" t="s">
        <v>711</v>
      </c>
      <c r="F13" s="136" t="s">
        <v>697</v>
      </c>
      <c r="G13" s="136" t="s">
        <v>712</v>
      </c>
      <c r="H13" s="136" t="s">
        <v>713</v>
      </c>
      <c r="I13" s="138" t="s">
        <v>714</v>
      </c>
      <c r="J13" s="132" t="s">
        <v>695</v>
      </c>
    </row>
    <row r="14" spans="2:10">
      <c r="B14" s="423" t="s">
        <v>53</v>
      </c>
      <c r="C14" s="132" t="s">
        <v>692</v>
      </c>
      <c r="D14" s="132">
        <v>10</v>
      </c>
      <c r="E14" s="132" t="s">
        <v>693</v>
      </c>
      <c r="F14" s="135" t="s">
        <v>695</v>
      </c>
      <c r="G14" s="132" t="s">
        <v>695</v>
      </c>
      <c r="H14" s="132" t="s">
        <v>695</v>
      </c>
      <c r="I14" s="132" t="s">
        <v>695</v>
      </c>
      <c r="J14" s="135" t="s">
        <v>695</v>
      </c>
    </row>
    <row r="15" spans="2:10">
      <c r="B15" s="424"/>
      <c r="C15" s="423" t="s">
        <v>715</v>
      </c>
      <c r="D15" s="423">
        <v>90</v>
      </c>
      <c r="E15" s="423" t="s">
        <v>716</v>
      </c>
      <c r="F15" s="427" t="s">
        <v>717</v>
      </c>
      <c r="G15" s="132" t="s">
        <v>718</v>
      </c>
      <c r="H15" s="132" t="s">
        <v>719</v>
      </c>
      <c r="I15" s="132" t="s">
        <v>700</v>
      </c>
      <c r="J15" s="132" t="s">
        <v>700</v>
      </c>
    </row>
    <row r="16" spans="2:10">
      <c r="B16" s="425"/>
      <c r="C16" s="425"/>
      <c r="D16" s="425"/>
      <c r="E16" s="425"/>
      <c r="F16" s="428"/>
      <c r="G16" s="132" t="s">
        <v>720</v>
      </c>
      <c r="H16" s="132" t="s">
        <v>721</v>
      </c>
      <c r="I16" s="132" t="s">
        <v>700</v>
      </c>
      <c r="J16" s="132" t="s">
        <v>700</v>
      </c>
    </row>
    <row r="17" spans="2:10" ht="15">
      <c r="B17" s="423" t="s">
        <v>54</v>
      </c>
      <c r="C17" s="132" t="s">
        <v>692</v>
      </c>
      <c r="D17" s="132">
        <v>20</v>
      </c>
      <c r="E17" s="132" t="s">
        <v>693</v>
      </c>
      <c r="F17" s="135" t="s">
        <v>695</v>
      </c>
      <c r="G17" s="139" t="s">
        <v>17540</v>
      </c>
      <c r="H17" s="139" t="s">
        <v>699</v>
      </c>
      <c r="I17" s="353" t="s">
        <v>17541</v>
      </c>
      <c r="J17" s="135" t="s">
        <v>695</v>
      </c>
    </row>
    <row r="18" spans="2:10">
      <c r="B18" s="425"/>
      <c r="C18" s="132" t="s">
        <v>722</v>
      </c>
      <c r="D18" s="132">
        <v>80</v>
      </c>
      <c r="E18" s="136" t="s">
        <v>723</v>
      </c>
      <c r="F18" s="135" t="s">
        <v>697</v>
      </c>
      <c r="G18" s="132" t="s">
        <v>700</v>
      </c>
      <c r="H18" s="132" t="s">
        <v>700</v>
      </c>
      <c r="I18" s="132" t="s">
        <v>700</v>
      </c>
      <c r="J18" s="132" t="s">
        <v>700</v>
      </c>
    </row>
    <row r="19" spans="2:10">
      <c r="B19" s="423" t="s">
        <v>55</v>
      </c>
      <c r="C19" s="132" t="s">
        <v>692</v>
      </c>
      <c r="D19" s="132">
        <v>0</v>
      </c>
      <c r="E19" s="132" t="s">
        <v>693</v>
      </c>
      <c r="F19" s="135" t="s">
        <v>695</v>
      </c>
      <c r="G19" s="132" t="s">
        <v>695</v>
      </c>
      <c r="H19" s="132" t="s">
        <v>695</v>
      </c>
      <c r="I19" s="132" t="s">
        <v>695</v>
      </c>
      <c r="J19" s="135" t="s">
        <v>695</v>
      </c>
    </row>
    <row r="20" spans="2:10" ht="15">
      <c r="B20" s="425"/>
      <c r="C20" s="136" t="s">
        <v>724</v>
      </c>
      <c r="D20" s="136">
        <v>100</v>
      </c>
      <c r="E20" s="136" t="s">
        <v>725</v>
      </c>
      <c r="F20" s="136" t="s">
        <v>697</v>
      </c>
      <c r="G20" s="139" t="s">
        <v>726</v>
      </c>
      <c r="H20" s="139" t="s">
        <v>727</v>
      </c>
      <c r="I20" s="354" t="s">
        <v>17542</v>
      </c>
      <c r="J20" s="135" t="s">
        <v>695</v>
      </c>
    </row>
    <row r="21" spans="2:10">
      <c r="B21" s="426" t="s">
        <v>56</v>
      </c>
      <c r="C21" s="132" t="s">
        <v>692</v>
      </c>
      <c r="D21" s="136">
        <v>0</v>
      </c>
      <c r="E21" s="132" t="s">
        <v>693</v>
      </c>
      <c r="F21" s="136" t="s">
        <v>695</v>
      </c>
      <c r="G21" s="136" t="s">
        <v>695</v>
      </c>
      <c r="H21" s="136" t="s">
        <v>695</v>
      </c>
      <c r="I21" s="136" t="s">
        <v>695</v>
      </c>
      <c r="J21" s="135" t="s">
        <v>695</v>
      </c>
    </row>
    <row r="22" spans="2:10">
      <c r="B22" s="426"/>
      <c r="C22" s="136" t="s">
        <v>728</v>
      </c>
      <c r="D22" s="136">
        <v>0.8</v>
      </c>
      <c r="E22" s="136" t="s">
        <v>723</v>
      </c>
      <c r="F22" s="136" t="s">
        <v>694</v>
      </c>
      <c r="G22" s="136" t="s">
        <v>695</v>
      </c>
      <c r="H22" s="136" t="s">
        <v>695</v>
      </c>
      <c r="I22" s="136" t="s">
        <v>695</v>
      </c>
      <c r="J22" s="132" t="s">
        <v>700</v>
      </c>
    </row>
    <row r="23" spans="2:10">
      <c r="B23" s="426"/>
      <c r="C23" s="136" t="s">
        <v>729</v>
      </c>
      <c r="D23" s="136">
        <v>0.2</v>
      </c>
      <c r="E23" s="132" t="s">
        <v>693</v>
      </c>
      <c r="F23" s="136" t="s">
        <v>694</v>
      </c>
      <c r="G23" s="136" t="s">
        <v>695</v>
      </c>
      <c r="H23" s="136" t="s">
        <v>695</v>
      </c>
      <c r="I23" s="136" t="s">
        <v>695</v>
      </c>
      <c r="J23" s="132" t="s">
        <v>730</v>
      </c>
    </row>
    <row r="24" spans="2:10">
      <c r="B24" s="423" t="s">
        <v>58</v>
      </c>
      <c r="C24" s="132" t="s">
        <v>692</v>
      </c>
      <c r="D24" s="136">
        <v>0.1</v>
      </c>
      <c r="E24" s="132" t="s">
        <v>693</v>
      </c>
      <c r="F24" s="135" t="s">
        <v>695</v>
      </c>
      <c r="G24" s="137" t="s">
        <v>695</v>
      </c>
      <c r="H24" s="137" t="s">
        <v>695</v>
      </c>
      <c r="I24" s="137" t="s">
        <v>695</v>
      </c>
      <c r="J24" s="135" t="s">
        <v>695</v>
      </c>
    </row>
    <row r="25" spans="2:10">
      <c r="B25" s="425"/>
      <c r="C25" s="136" t="s">
        <v>731</v>
      </c>
      <c r="D25" s="136">
        <v>0.9</v>
      </c>
      <c r="E25" s="136" t="s">
        <v>703</v>
      </c>
      <c r="F25" s="136" t="s">
        <v>697</v>
      </c>
      <c r="G25" s="136" t="s">
        <v>732</v>
      </c>
      <c r="H25" s="136" t="s">
        <v>733</v>
      </c>
      <c r="I25" s="140" t="s">
        <v>734</v>
      </c>
      <c r="J25" s="132" t="s">
        <v>735</v>
      </c>
    </row>
    <row r="26" spans="2:10">
      <c r="B26" s="426" t="s">
        <v>59</v>
      </c>
      <c r="C26" s="132" t="s">
        <v>692</v>
      </c>
      <c r="D26" s="136">
        <v>0</v>
      </c>
      <c r="E26" s="132" t="s">
        <v>693</v>
      </c>
      <c r="F26" s="135" t="s">
        <v>695</v>
      </c>
      <c r="G26" s="137" t="s">
        <v>695</v>
      </c>
      <c r="H26" s="137" t="s">
        <v>695</v>
      </c>
      <c r="I26" s="137" t="s">
        <v>695</v>
      </c>
      <c r="J26" s="135" t="s">
        <v>695</v>
      </c>
    </row>
    <row r="27" spans="2:10">
      <c r="B27" s="426"/>
      <c r="C27" s="136" t="s">
        <v>736</v>
      </c>
      <c r="D27" s="136">
        <v>100</v>
      </c>
      <c r="E27" s="136"/>
      <c r="F27" s="136" t="s">
        <v>697</v>
      </c>
      <c r="G27" s="136" t="s">
        <v>700</v>
      </c>
      <c r="H27" s="136" t="s">
        <v>700</v>
      </c>
      <c r="I27" s="136" t="s">
        <v>700</v>
      </c>
      <c r="J27" s="132" t="s">
        <v>695</v>
      </c>
    </row>
    <row r="28" spans="2:10">
      <c r="B28" s="423" t="s">
        <v>60</v>
      </c>
      <c r="C28" s="132" t="s">
        <v>692</v>
      </c>
      <c r="D28" s="136">
        <v>0</v>
      </c>
      <c r="E28" s="132" t="s">
        <v>693</v>
      </c>
      <c r="F28" s="135" t="s">
        <v>695</v>
      </c>
      <c r="G28" s="136" t="s">
        <v>695</v>
      </c>
      <c r="H28" s="136" t="s">
        <v>695</v>
      </c>
      <c r="I28" s="136" t="s">
        <v>695</v>
      </c>
      <c r="J28" s="135" t="s">
        <v>695</v>
      </c>
    </row>
    <row r="29" spans="2:10">
      <c r="B29" s="424"/>
      <c r="C29" s="136" t="s">
        <v>737</v>
      </c>
      <c r="D29" s="136">
        <v>75</v>
      </c>
      <c r="E29" s="136" t="s">
        <v>703</v>
      </c>
      <c r="F29" s="136" t="s">
        <v>694</v>
      </c>
      <c r="G29" s="136" t="s">
        <v>695</v>
      </c>
      <c r="H29" s="136" t="s">
        <v>695</v>
      </c>
      <c r="I29" s="136" t="s">
        <v>695</v>
      </c>
      <c r="J29" s="135" t="s">
        <v>700</v>
      </c>
    </row>
    <row r="30" spans="2:10" ht="57">
      <c r="B30" s="425"/>
      <c r="C30" s="136" t="s">
        <v>738</v>
      </c>
      <c r="D30" s="136">
        <v>25</v>
      </c>
      <c r="E30" s="132" t="s">
        <v>693</v>
      </c>
      <c r="F30" s="136" t="s">
        <v>739</v>
      </c>
      <c r="G30" s="136" t="s">
        <v>695</v>
      </c>
      <c r="H30" s="136" t="s">
        <v>695</v>
      </c>
      <c r="I30" s="136" t="s">
        <v>695</v>
      </c>
      <c r="J30" s="141" t="s">
        <v>740</v>
      </c>
    </row>
    <row r="31" spans="2:10">
      <c r="B31" s="423" t="s">
        <v>61</v>
      </c>
      <c r="C31" s="132" t="s">
        <v>692</v>
      </c>
      <c r="D31" s="136">
        <v>0</v>
      </c>
      <c r="E31" s="132" t="s">
        <v>693</v>
      </c>
      <c r="F31" s="135" t="s">
        <v>695</v>
      </c>
      <c r="G31" s="137" t="s">
        <v>695</v>
      </c>
      <c r="H31" s="137" t="s">
        <v>695</v>
      </c>
      <c r="I31" s="137" t="s">
        <v>695</v>
      </c>
      <c r="J31" s="135" t="s">
        <v>695</v>
      </c>
    </row>
    <row r="32" spans="2:10" ht="28.5">
      <c r="B32" s="425"/>
      <c r="C32" s="142" t="s">
        <v>741</v>
      </c>
      <c r="D32" s="136">
        <v>1</v>
      </c>
      <c r="E32" s="136" t="s">
        <v>742</v>
      </c>
      <c r="F32" s="136" t="s">
        <v>694</v>
      </c>
      <c r="G32" s="137" t="s">
        <v>695</v>
      </c>
      <c r="H32" s="137" t="s">
        <v>695</v>
      </c>
      <c r="I32" s="137" t="s">
        <v>695</v>
      </c>
      <c r="J32" s="141" t="s">
        <v>17543</v>
      </c>
    </row>
    <row r="33" spans="2:10">
      <c r="B33" s="423" t="s">
        <v>62</v>
      </c>
      <c r="C33" s="132" t="s">
        <v>692</v>
      </c>
      <c r="D33" s="136">
        <v>20</v>
      </c>
      <c r="E33" s="132" t="s">
        <v>693</v>
      </c>
      <c r="F33" s="137" t="s">
        <v>694</v>
      </c>
      <c r="G33" s="137" t="s">
        <v>695</v>
      </c>
      <c r="H33" s="137" t="s">
        <v>695</v>
      </c>
      <c r="I33" s="137" t="s">
        <v>695</v>
      </c>
      <c r="J33" s="135" t="s">
        <v>695</v>
      </c>
    </row>
    <row r="34" spans="2:10">
      <c r="B34" s="425"/>
      <c r="C34" s="136" t="s">
        <v>744</v>
      </c>
      <c r="D34" s="136">
        <v>80</v>
      </c>
      <c r="E34" s="136" t="s">
        <v>745</v>
      </c>
      <c r="F34" s="136" t="s">
        <v>694</v>
      </c>
      <c r="G34" s="136" t="s">
        <v>695</v>
      </c>
      <c r="H34" s="136" t="s">
        <v>695</v>
      </c>
      <c r="I34" s="136" t="s">
        <v>695</v>
      </c>
      <c r="J34" s="132" t="s">
        <v>700</v>
      </c>
    </row>
    <row r="35" spans="2:10">
      <c r="B35" s="423" t="s">
        <v>63</v>
      </c>
      <c r="C35" s="132" t="s">
        <v>692</v>
      </c>
      <c r="D35" s="136">
        <v>18</v>
      </c>
      <c r="E35" s="132" t="s">
        <v>693</v>
      </c>
      <c r="F35" s="135" t="s">
        <v>695</v>
      </c>
      <c r="G35" s="136" t="s">
        <v>695</v>
      </c>
      <c r="H35" s="136" t="s">
        <v>695</v>
      </c>
      <c r="I35" s="136" t="s">
        <v>695</v>
      </c>
      <c r="J35" s="135" t="s">
        <v>695</v>
      </c>
    </row>
    <row r="36" spans="2:10">
      <c r="B36" s="424"/>
      <c r="C36" s="136" t="s">
        <v>746</v>
      </c>
      <c r="D36" s="136">
        <v>41</v>
      </c>
      <c r="E36" s="136" t="s">
        <v>747</v>
      </c>
      <c r="F36" s="136" t="s">
        <v>697</v>
      </c>
      <c r="G36" s="136" t="s">
        <v>748</v>
      </c>
      <c r="H36" s="136" t="s">
        <v>700</v>
      </c>
      <c r="I36" s="136" t="s">
        <v>700</v>
      </c>
      <c r="J36" s="135" t="s">
        <v>695</v>
      </c>
    </row>
    <row r="37" spans="2:10">
      <c r="B37" s="424"/>
      <c r="C37" s="143" t="s">
        <v>55</v>
      </c>
      <c r="D37" s="143">
        <v>41</v>
      </c>
      <c r="E37" s="136" t="s">
        <v>703</v>
      </c>
      <c r="F37" s="143" t="s">
        <v>697</v>
      </c>
      <c r="G37" s="143" t="s">
        <v>749</v>
      </c>
      <c r="H37" s="143" t="s">
        <v>700</v>
      </c>
      <c r="I37" s="143" t="s">
        <v>700</v>
      </c>
      <c r="J37" s="135" t="s">
        <v>695</v>
      </c>
    </row>
    <row r="38" spans="2:10">
      <c r="B38" s="420" t="s">
        <v>64</v>
      </c>
      <c r="C38" s="132" t="s">
        <v>692</v>
      </c>
      <c r="D38" s="144">
        <v>10</v>
      </c>
      <c r="E38" s="132" t="s">
        <v>693</v>
      </c>
      <c r="F38" s="144" t="s">
        <v>695</v>
      </c>
      <c r="G38" s="144" t="s">
        <v>695</v>
      </c>
      <c r="H38" s="144" t="s">
        <v>695</v>
      </c>
      <c r="I38" s="144" t="s">
        <v>695</v>
      </c>
      <c r="J38" s="135" t="s">
        <v>695</v>
      </c>
    </row>
    <row r="39" spans="2:10" ht="15">
      <c r="B39" s="421"/>
      <c r="C39" s="145" t="s">
        <v>750</v>
      </c>
      <c r="D39" s="145">
        <v>90</v>
      </c>
      <c r="E39" s="145" t="s">
        <v>751</v>
      </c>
      <c r="F39" s="144" t="s">
        <v>697</v>
      </c>
      <c r="G39" s="144" t="s">
        <v>17544</v>
      </c>
      <c r="H39" s="144" t="s">
        <v>17545</v>
      </c>
      <c r="I39" s="355" t="s">
        <v>17546</v>
      </c>
      <c r="J39" s="135" t="s">
        <v>695</v>
      </c>
    </row>
    <row r="40" spans="2:10">
      <c r="B40" s="423" t="s">
        <v>65</v>
      </c>
      <c r="C40" s="132" t="s">
        <v>692</v>
      </c>
      <c r="D40" s="136">
        <v>0</v>
      </c>
      <c r="E40" s="132" t="s">
        <v>693</v>
      </c>
      <c r="F40" s="135" t="s">
        <v>695</v>
      </c>
      <c r="G40" s="137" t="s">
        <v>695</v>
      </c>
      <c r="H40" s="137" t="s">
        <v>695</v>
      </c>
      <c r="I40" s="137" t="s">
        <v>695</v>
      </c>
      <c r="J40" s="135" t="s">
        <v>695</v>
      </c>
    </row>
    <row r="41" spans="2:10">
      <c r="B41" s="425"/>
      <c r="C41" s="136" t="s">
        <v>752</v>
      </c>
      <c r="D41" s="136">
        <v>100</v>
      </c>
      <c r="E41" s="136" t="s">
        <v>753</v>
      </c>
      <c r="F41" s="136" t="s">
        <v>697</v>
      </c>
      <c r="G41" s="136" t="s">
        <v>754</v>
      </c>
      <c r="H41" s="136" t="s">
        <v>755</v>
      </c>
      <c r="I41" s="136" t="s">
        <v>700</v>
      </c>
      <c r="J41" s="135" t="s">
        <v>695</v>
      </c>
    </row>
    <row r="42" spans="2:10">
      <c r="B42" s="423" t="s">
        <v>66</v>
      </c>
      <c r="C42" s="132" t="s">
        <v>692</v>
      </c>
      <c r="D42" s="136">
        <v>20</v>
      </c>
      <c r="E42" s="132" t="s">
        <v>693</v>
      </c>
      <c r="F42" s="135" t="s">
        <v>695</v>
      </c>
      <c r="G42" s="137" t="s">
        <v>695</v>
      </c>
      <c r="H42" s="137" t="s">
        <v>695</v>
      </c>
      <c r="I42" s="137" t="s">
        <v>695</v>
      </c>
      <c r="J42" s="135" t="s">
        <v>695</v>
      </c>
    </row>
    <row r="43" spans="2:10">
      <c r="B43" s="425"/>
      <c r="C43" s="136" t="s">
        <v>756</v>
      </c>
      <c r="D43" s="136">
        <v>80</v>
      </c>
      <c r="E43" s="136"/>
      <c r="F43" s="136" t="s">
        <v>697</v>
      </c>
      <c r="G43" s="136" t="s">
        <v>757</v>
      </c>
      <c r="H43" s="136" t="s">
        <v>700</v>
      </c>
      <c r="I43" s="136" t="s">
        <v>700</v>
      </c>
      <c r="J43" s="135" t="s">
        <v>695</v>
      </c>
    </row>
    <row r="44" spans="2:10">
      <c r="B44" s="423" t="s">
        <v>67</v>
      </c>
      <c r="C44" s="132" t="s">
        <v>692</v>
      </c>
      <c r="D44" s="136">
        <v>20</v>
      </c>
      <c r="E44" s="132" t="s">
        <v>693</v>
      </c>
      <c r="F44" s="135" t="s">
        <v>695</v>
      </c>
      <c r="G44" s="146" t="s">
        <v>695</v>
      </c>
      <c r="H44" s="137" t="s">
        <v>695</v>
      </c>
      <c r="I44" s="137" t="s">
        <v>695</v>
      </c>
      <c r="J44" s="135" t="s">
        <v>695</v>
      </c>
    </row>
    <row r="45" spans="2:10">
      <c r="B45" s="425"/>
      <c r="C45" s="147" t="s">
        <v>758</v>
      </c>
      <c r="D45" s="136">
        <v>80</v>
      </c>
      <c r="E45" s="136" t="s">
        <v>723</v>
      </c>
      <c r="F45" s="148" t="s">
        <v>697</v>
      </c>
      <c r="G45" s="146" t="s">
        <v>17540</v>
      </c>
      <c r="H45" s="137" t="s">
        <v>699</v>
      </c>
      <c r="I45" s="136" t="s">
        <v>700</v>
      </c>
      <c r="J45" s="135" t="s">
        <v>695</v>
      </c>
    </row>
    <row r="46" spans="2:10">
      <c r="B46" s="423" t="s">
        <v>68</v>
      </c>
      <c r="C46" s="136" t="s">
        <v>692</v>
      </c>
      <c r="D46" s="136">
        <v>20</v>
      </c>
      <c r="E46" s="132" t="s">
        <v>693</v>
      </c>
      <c r="F46" s="135" t="s">
        <v>695</v>
      </c>
      <c r="G46" s="137" t="s">
        <v>695</v>
      </c>
      <c r="H46" s="137" t="s">
        <v>695</v>
      </c>
      <c r="I46" s="137" t="s">
        <v>695</v>
      </c>
      <c r="J46" s="135" t="s">
        <v>695</v>
      </c>
    </row>
    <row r="47" spans="2:10">
      <c r="B47" s="425"/>
      <c r="C47" s="136" t="s">
        <v>759</v>
      </c>
      <c r="D47" s="136">
        <v>80</v>
      </c>
      <c r="E47" s="136" t="s">
        <v>753</v>
      </c>
      <c r="F47" s="136" t="s">
        <v>697</v>
      </c>
      <c r="G47" s="136" t="s">
        <v>754</v>
      </c>
      <c r="H47" s="136" t="s">
        <v>755</v>
      </c>
      <c r="I47" s="136" t="s">
        <v>700</v>
      </c>
      <c r="J47" s="135" t="s">
        <v>695</v>
      </c>
    </row>
    <row r="48" spans="2:10">
      <c r="B48" s="426" t="s">
        <v>69</v>
      </c>
      <c r="C48" s="132" t="s">
        <v>692</v>
      </c>
      <c r="D48" s="136">
        <v>0</v>
      </c>
      <c r="E48" s="132" t="s">
        <v>693</v>
      </c>
      <c r="F48" s="135" t="s">
        <v>695</v>
      </c>
      <c r="G48" s="137" t="s">
        <v>695</v>
      </c>
      <c r="H48" s="137" t="s">
        <v>695</v>
      </c>
      <c r="I48" s="137" t="s">
        <v>695</v>
      </c>
      <c r="J48" s="135" t="s">
        <v>695</v>
      </c>
    </row>
    <row r="49" spans="2:10">
      <c r="B49" s="426"/>
      <c r="C49" s="136" t="s">
        <v>760</v>
      </c>
      <c r="D49" s="136">
        <v>100</v>
      </c>
      <c r="E49" s="136" t="s">
        <v>753</v>
      </c>
      <c r="F49" s="136" t="s">
        <v>697</v>
      </c>
      <c r="G49" s="136" t="s">
        <v>761</v>
      </c>
      <c r="H49" s="136" t="s">
        <v>700</v>
      </c>
      <c r="I49" s="136" t="s">
        <v>700</v>
      </c>
      <c r="J49" s="135" t="s">
        <v>695</v>
      </c>
    </row>
    <row r="50" spans="2:10">
      <c r="B50" s="423" t="s">
        <v>72</v>
      </c>
      <c r="C50" s="136" t="s">
        <v>692</v>
      </c>
      <c r="D50" s="136">
        <v>20</v>
      </c>
      <c r="E50" s="132" t="s">
        <v>693</v>
      </c>
      <c r="F50" s="135" t="s">
        <v>695</v>
      </c>
      <c r="G50" s="135" t="s">
        <v>695</v>
      </c>
      <c r="H50" s="135" t="s">
        <v>695</v>
      </c>
      <c r="I50" s="135" t="s">
        <v>695</v>
      </c>
      <c r="J50" s="135" t="s">
        <v>695</v>
      </c>
    </row>
    <row r="51" spans="2:10">
      <c r="B51" s="424"/>
      <c r="C51" s="136" t="s">
        <v>746</v>
      </c>
      <c r="D51" s="136">
        <v>40</v>
      </c>
      <c r="E51" s="136" t="s">
        <v>747</v>
      </c>
      <c r="F51" s="136" t="s">
        <v>697</v>
      </c>
      <c r="G51" s="136" t="s">
        <v>748</v>
      </c>
      <c r="H51" s="136" t="s">
        <v>700</v>
      </c>
      <c r="I51" s="136" t="s">
        <v>700</v>
      </c>
      <c r="J51" s="135" t="s">
        <v>695</v>
      </c>
    </row>
    <row r="52" spans="2:10">
      <c r="B52" s="425"/>
      <c r="C52" s="136" t="s">
        <v>55</v>
      </c>
      <c r="D52" s="136">
        <v>40</v>
      </c>
      <c r="E52" s="136" t="s">
        <v>703</v>
      </c>
      <c r="F52" s="136" t="s">
        <v>697</v>
      </c>
      <c r="G52" s="136" t="s">
        <v>749</v>
      </c>
      <c r="H52" s="136" t="s">
        <v>700</v>
      </c>
      <c r="I52" s="136" t="s">
        <v>700</v>
      </c>
      <c r="J52" s="135" t="s">
        <v>695</v>
      </c>
    </row>
    <row r="53" spans="2:10" ht="14.45" customHeight="1">
      <c r="B53" s="420" t="s">
        <v>70</v>
      </c>
      <c r="C53" s="136" t="s">
        <v>692</v>
      </c>
      <c r="D53" s="136">
        <v>0</v>
      </c>
      <c r="E53" s="136" t="s">
        <v>693</v>
      </c>
      <c r="F53" s="136" t="s">
        <v>695</v>
      </c>
      <c r="G53" s="136" t="s">
        <v>695</v>
      </c>
      <c r="H53" s="136" t="s">
        <v>695</v>
      </c>
      <c r="I53" s="136" t="s">
        <v>695</v>
      </c>
      <c r="J53" s="132" t="s">
        <v>695</v>
      </c>
    </row>
    <row r="54" spans="2:10">
      <c r="B54" s="422"/>
      <c r="C54" s="136" t="s">
        <v>765</v>
      </c>
      <c r="D54" s="136">
        <v>58.18</v>
      </c>
      <c r="E54" s="136" t="s">
        <v>693</v>
      </c>
      <c r="F54" s="136" t="s">
        <v>694</v>
      </c>
      <c r="G54" s="136" t="s">
        <v>695</v>
      </c>
      <c r="H54" s="136" t="s">
        <v>695</v>
      </c>
      <c r="I54" s="136" t="s">
        <v>695</v>
      </c>
      <c r="J54" s="132" t="s">
        <v>700</v>
      </c>
    </row>
    <row r="55" spans="2:10">
      <c r="B55" s="422"/>
      <c r="C55" s="136" t="s">
        <v>766</v>
      </c>
      <c r="D55" s="136">
        <v>41.82</v>
      </c>
      <c r="E55" s="136" t="s">
        <v>693</v>
      </c>
      <c r="F55" s="136" t="s">
        <v>695</v>
      </c>
      <c r="G55" s="136" t="s">
        <v>695</v>
      </c>
      <c r="H55" s="136" t="s">
        <v>695</v>
      </c>
      <c r="I55" s="136" t="s">
        <v>695</v>
      </c>
      <c r="J55" s="136" t="s">
        <v>766</v>
      </c>
    </row>
    <row r="56" spans="2:10" ht="14.45" customHeight="1">
      <c r="B56" s="420" t="s">
        <v>71</v>
      </c>
      <c r="C56" s="132" t="s">
        <v>692</v>
      </c>
      <c r="D56" s="132">
        <v>0</v>
      </c>
      <c r="E56" s="132" t="s">
        <v>693</v>
      </c>
      <c r="F56" s="132" t="s">
        <v>695</v>
      </c>
      <c r="G56" s="132" t="s">
        <v>695</v>
      </c>
      <c r="H56" s="132" t="s">
        <v>695</v>
      </c>
      <c r="I56" s="132" t="s">
        <v>695</v>
      </c>
      <c r="J56" s="132" t="s">
        <v>695</v>
      </c>
    </row>
    <row r="57" spans="2:10" ht="71.25">
      <c r="B57" s="421"/>
      <c r="C57" s="132" t="s">
        <v>762</v>
      </c>
      <c r="D57" s="132">
        <v>100</v>
      </c>
      <c r="E57" s="132" t="s">
        <v>763</v>
      </c>
      <c r="F57" s="132" t="s">
        <v>694</v>
      </c>
      <c r="G57" s="132" t="s">
        <v>695</v>
      </c>
      <c r="H57" s="132" t="s">
        <v>695</v>
      </c>
      <c r="I57" s="132" t="s">
        <v>695</v>
      </c>
      <c r="J57" s="356" t="s">
        <v>17547</v>
      </c>
    </row>
  </sheetData>
  <autoFilter ref="B2:J57" xr:uid="{C0B6DCBF-C6C9-4C6B-900B-1DF6E27D1A76}"/>
  <mergeCells count="27">
    <mergeCell ref="B3:B5"/>
    <mergeCell ref="B6:B7"/>
    <mergeCell ref="B8:B10"/>
    <mergeCell ref="B11:B13"/>
    <mergeCell ref="B14:B16"/>
    <mergeCell ref="B35:B37"/>
    <mergeCell ref="D15:D16"/>
    <mergeCell ref="E15:E16"/>
    <mergeCell ref="F15:F16"/>
    <mergeCell ref="B17:B18"/>
    <mergeCell ref="B19:B20"/>
    <mergeCell ref="B21:B23"/>
    <mergeCell ref="C15:C16"/>
    <mergeCell ref="B24:B25"/>
    <mergeCell ref="B26:B27"/>
    <mergeCell ref="B28:B30"/>
    <mergeCell ref="B31:B32"/>
    <mergeCell ref="B33:B34"/>
    <mergeCell ref="B56:B57"/>
    <mergeCell ref="B53:B55"/>
    <mergeCell ref="B50:B52"/>
    <mergeCell ref="B38:B39"/>
    <mergeCell ref="B40:B41"/>
    <mergeCell ref="B42:B43"/>
    <mergeCell ref="B44:B45"/>
    <mergeCell ref="B46:B47"/>
    <mergeCell ref="B48:B49"/>
  </mergeCells>
  <hyperlinks>
    <hyperlink ref="I13" r:id="rId1" xr:uid="{18E00FA8-FF73-4741-8572-2A7A5531CF26}"/>
    <hyperlink ref="I25" r:id="rId2" xr:uid="{D21FEC7F-C7F3-4E63-952E-0149FF8E263E}"/>
    <hyperlink ref="I17" r:id="rId3" xr:uid="{0BDB9895-8BD6-4E7B-AAD2-B3491137468F}"/>
    <hyperlink ref="I20" r:id="rId4" xr:uid="{310C1B44-9196-4C4B-BCE1-6C6080565064}"/>
    <hyperlink ref="I39" r:id="rId5" display="http://www.hummingbirdresources.co.uk/" xr:uid="{DC16C9E9-DE73-45FC-8069-28DC1802F2C8}"/>
  </hyperlinks>
  <pageMargins left="0.7" right="0.7" top="0.75" bottom="0.75" header="0.3" footer="0.3"/>
  <pageSetup paperSize="9" scale="24" orientation="portrait" verticalDpi="0" r:id="rId6"/>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1388E-2DF4-45BD-9B42-9C2BA69758A3}">
  <dimension ref="B1:E17"/>
  <sheetViews>
    <sheetView showGridLines="0" workbookViewId="0">
      <selection activeCell="E17" sqref="E17"/>
    </sheetView>
  </sheetViews>
  <sheetFormatPr baseColWidth="10" defaultColWidth="11.42578125" defaultRowHeight="15"/>
  <cols>
    <col min="2" max="2" width="32.28515625" bestFit="1" customWidth="1"/>
    <col min="4" max="4" width="9" style="336" customWidth="1"/>
    <col min="5" max="5" width="16.28515625" style="337" bestFit="1" customWidth="1"/>
  </cols>
  <sheetData>
    <row r="1" spans="2:5">
      <c r="B1" s="17" t="s">
        <v>17495</v>
      </c>
    </row>
    <row r="2" spans="2:5">
      <c r="B2" s="5"/>
    </row>
    <row r="3" spans="2:5">
      <c r="B3" s="17" t="s">
        <v>17483</v>
      </c>
    </row>
    <row r="4" spans="2:5">
      <c r="B4" s="398" t="s">
        <v>16584</v>
      </c>
      <c r="C4" s="398" t="s">
        <v>17485</v>
      </c>
      <c r="D4" s="398" t="s">
        <v>197</v>
      </c>
      <c r="E4" s="402" t="s">
        <v>16585</v>
      </c>
    </row>
    <row r="5" spans="2:5">
      <c r="B5" s="323" t="s">
        <v>17486</v>
      </c>
      <c r="C5" s="132" t="s">
        <v>959</v>
      </c>
      <c r="D5" s="335" t="s">
        <v>17239</v>
      </c>
      <c r="E5" s="334">
        <v>4568685</v>
      </c>
    </row>
    <row r="6" spans="2:5">
      <c r="B6" s="323" t="s">
        <v>516</v>
      </c>
      <c r="C6" s="132" t="s">
        <v>959</v>
      </c>
      <c r="D6" s="335" t="s">
        <v>17239</v>
      </c>
      <c r="E6" s="334">
        <v>3429705</v>
      </c>
    </row>
    <row r="7" spans="2:5">
      <c r="B7" s="323" t="s">
        <v>17487</v>
      </c>
      <c r="C7" s="132" t="s">
        <v>959</v>
      </c>
      <c r="D7" s="335" t="s">
        <v>17239</v>
      </c>
      <c r="E7" s="334">
        <v>15084374</v>
      </c>
    </row>
    <row r="8" spans="2:5">
      <c r="B8" s="323" t="s">
        <v>17488</v>
      </c>
      <c r="C8" s="132" t="s">
        <v>959</v>
      </c>
      <c r="D8" s="335" t="s">
        <v>17239</v>
      </c>
      <c r="E8" s="334">
        <v>14369678</v>
      </c>
    </row>
    <row r="9" spans="2:5">
      <c r="B9" s="323" t="s">
        <v>17489</v>
      </c>
      <c r="C9" s="132" t="s">
        <v>837</v>
      </c>
      <c r="D9" s="335" t="s">
        <v>17239</v>
      </c>
      <c r="E9" s="334">
        <v>15696649</v>
      </c>
    </row>
    <row r="10" spans="2:5">
      <c r="B10" s="323" t="s">
        <v>17490</v>
      </c>
      <c r="C10" s="132" t="s">
        <v>837</v>
      </c>
      <c r="D10" s="335" t="s">
        <v>17239</v>
      </c>
      <c r="E10" s="334">
        <v>2500000</v>
      </c>
    </row>
    <row r="11" spans="2:5">
      <c r="B11" s="323" t="s">
        <v>17491</v>
      </c>
      <c r="C11" s="132" t="s">
        <v>837</v>
      </c>
      <c r="D11" s="335" t="s">
        <v>17239</v>
      </c>
      <c r="E11" s="334">
        <v>2073549</v>
      </c>
    </row>
    <row r="12" spans="2:5">
      <c r="B12" s="323" t="s">
        <v>17492</v>
      </c>
      <c r="C12" s="132" t="s">
        <v>837</v>
      </c>
      <c r="D12" s="335" t="s">
        <v>17239</v>
      </c>
      <c r="E12" s="334">
        <v>750000</v>
      </c>
    </row>
    <row r="13" spans="2:5">
      <c r="B13" s="323" t="s">
        <v>17493</v>
      </c>
      <c r="C13" s="132" t="s">
        <v>837</v>
      </c>
      <c r="D13" s="335" t="s">
        <v>17239</v>
      </c>
      <c r="E13" s="334">
        <v>11778077</v>
      </c>
    </row>
    <row r="14" spans="2:5">
      <c r="B14" s="323" t="s">
        <v>14680</v>
      </c>
      <c r="C14" s="132" t="s">
        <v>837</v>
      </c>
      <c r="D14" s="335" t="s">
        <v>17239</v>
      </c>
      <c r="E14" s="334">
        <v>3577536</v>
      </c>
    </row>
    <row r="15" spans="2:5">
      <c r="B15" s="323" t="s">
        <v>17491</v>
      </c>
      <c r="C15" s="132" t="s">
        <v>837</v>
      </c>
      <c r="D15" s="335" t="s">
        <v>17239</v>
      </c>
      <c r="E15" s="334">
        <v>6840986</v>
      </c>
    </row>
    <row r="16" spans="2:5">
      <c r="B16" s="323" t="s">
        <v>17494</v>
      </c>
      <c r="C16" s="132" t="s">
        <v>837</v>
      </c>
      <c r="D16" s="335" t="s">
        <v>17239</v>
      </c>
      <c r="E16" s="334">
        <v>1250000</v>
      </c>
    </row>
    <row r="17" spans="2:5">
      <c r="B17" s="403" t="s">
        <v>49</v>
      </c>
      <c r="C17" s="403"/>
      <c r="D17" s="400"/>
      <c r="E17" s="401">
        <f>SUM(E5:E16)</f>
        <v>81919239</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9A04-2D11-467E-8ABF-612DC4F6536B}">
  <dimension ref="B1:D6"/>
  <sheetViews>
    <sheetView showGridLines="0" workbookViewId="0">
      <selection activeCell="D5" sqref="D5"/>
    </sheetView>
  </sheetViews>
  <sheetFormatPr baseColWidth="10" defaultColWidth="11.5703125" defaultRowHeight="14.25"/>
  <cols>
    <col min="1" max="1" width="11.5703125" style="5"/>
    <col min="2" max="2" width="16.7109375" style="5" bestFit="1" customWidth="1"/>
    <col min="3" max="3" width="12.5703125" style="5" bestFit="1" customWidth="1"/>
    <col min="4" max="4" width="17.85546875" style="5" bestFit="1" customWidth="1"/>
    <col min="5" max="16384" width="11.5703125" style="5"/>
  </cols>
  <sheetData>
    <row r="1" spans="2:4">
      <c r="B1" s="17" t="s">
        <v>17497</v>
      </c>
    </row>
    <row r="3" spans="2:4">
      <c r="B3" s="17" t="s">
        <v>17481</v>
      </c>
    </row>
    <row r="4" spans="2:4">
      <c r="B4" s="398" t="s">
        <v>17496</v>
      </c>
      <c r="C4" s="398" t="s">
        <v>197</v>
      </c>
      <c r="D4" s="402" t="s">
        <v>16585</v>
      </c>
    </row>
    <row r="5" spans="2:4">
      <c r="B5" s="323" t="s">
        <v>463</v>
      </c>
      <c r="C5" s="323" t="s">
        <v>17239</v>
      </c>
      <c r="D5" s="338">
        <v>56915510</v>
      </c>
    </row>
    <row r="6" spans="2:4">
      <c r="B6" s="403" t="s">
        <v>49</v>
      </c>
      <c r="C6" s="403"/>
      <c r="D6" s="404">
        <f>SUM(D5)</f>
        <v>56915510</v>
      </c>
    </row>
  </sheetData>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0536-5C2A-4D4C-8F3E-281E228EEE55}">
  <dimension ref="B1:E100"/>
  <sheetViews>
    <sheetView showGridLines="0" workbookViewId="0">
      <pane ySplit="3" topLeftCell="A34" activePane="bottomLeft" state="frozen"/>
      <selection pane="bottomLeft" activeCell="D111" sqref="D111"/>
    </sheetView>
  </sheetViews>
  <sheetFormatPr baseColWidth="10" defaultColWidth="11.5703125" defaultRowHeight="14.25"/>
  <cols>
    <col min="1" max="1" width="11.5703125" style="5"/>
    <col min="2" max="2" width="15.5703125" style="307" bestFit="1" customWidth="1"/>
    <col min="3" max="3" width="39.140625" style="348" customWidth="1"/>
    <col min="4" max="4" width="17.7109375" style="10" customWidth="1"/>
    <col min="5" max="5" width="27.7109375" style="5" customWidth="1"/>
    <col min="6" max="16384" width="11.5703125" style="5"/>
  </cols>
  <sheetData>
    <row r="1" spans="2:5">
      <c r="B1" s="307" t="s">
        <v>17508</v>
      </c>
    </row>
    <row r="3" spans="2:5">
      <c r="B3" s="405" t="s">
        <v>197</v>
      </c>
      <c r="C3" s="406" t="s">
        <v>17498</v>
      </c>
      <c r="D3" s="398" t="s">
        <v>17499</v>
      </c>
      <c r="E3" s="398" t="s">
        <v>17509</v>
      </c>
    </row>
    <row r="4" spans="2:5" ht="15.75">
      <c r="B4" s="343" t="s">
        <v>502</v>
      </c>
      <c r="C4" s="344" t="s">
        <v>503</v>
      </c>
      <c r="D4" s="339" t="s">
        <v>54</v>
      </c>
      <c r="E4" s="342">
        <v>78000</v>
      </c>
    </row>
    <row r="5" spans="2:5" ht="15.75">
      <c r="B5" s="346" t="s">
        <v>533</v>
      </c>
      <c r="C5" s="344" t="s">
        <v>534</v>
      </c>
      <c r="D5" s="339" t="s">
        <v>54</v>
      </c>
      <c r="E5" s="342">
        <v>57719700</v>
      </c>
    </row>
    <row r="6" spans="2:5" ht="15.75">
      <c r="B6" s="343" t="s">
        <v>569</v>
      </c>
      <c r="C6" s="344" t="s">
        <v>570</v>
      </c>
      <c r="D6" s="339" t="s">
        <v>54</v>
      </c>
      <c r="E6" s="342">
        <v>1233637948</v>
      </c>
    </row>
    <row r="7" spans="2:5" ht="15.75">
      <c r="B7" s="340" t="s">
        <v>477</v>
      </c>
      <c r="C7" s="347" t="s">
        <v>478</v>
      </c>
      <c r="D7" s="339" t="s">
        <v>55</v>
      </c>
      <c r="E7" s="342">
        <v>32100000</v>
      </c>
    </row>
    <row r="8" spans="2:5" ht="15.75">
      <c r="B8" s="343" t="s">
        <v>437</v>
      </c>
      <c r="C8" s="344" t="s">
        <v>536</v>
      </c>
      <c r="D8" s="339" t="s">
        <v>55</v>
      </c>
      <c r="E8" s="342">
        <v>37231217</v>
      </c>
    </row>
    <row r="9" spans="2:5" ht="15.75">
      <c r="B9" s="343" t="s">
        <v>533</v>
      </c>
      <c r="C9" s="344" t="s">
        <v>573</v>
      </c>
      <c r="D9" s="339" t="s">
        <v>55</v>
      </c>
      <c r="E9" s="342">
        <v>104133816</v>
      </c>
    </row>
    <row r="10" spans="2:5" ht="15.75">
      <c r="B10" s="343" t="s">
        <v>601</v>
      </c>
      <c r="C10" s="344" t="s">
        <v>602</v>
      </c>
      <c r="D10" s="339" t="s">
        <v>55</v>
      </c>
      <c r="E10" s="342">
        <v>32200330</v>
      </c>
    </row>
    <row r="11" spans="2:5" ht="15.75">
      <c r="B11" s="343" t="s">
        <v>641</v>
      </c>
      <c r="C11" s="344" t="s">
        <v>642</v>
      </c>
      <c r="D11" s="339" t="s">
        <v>55</v>
      </c>
      <c r="E11" s="342">
        <v>95703000</v>
      </c>
    </row>
    <row r="12" spans="2:5" ht="15.75">
      <c r="B12" s="343" t="s">
        <v>643</v>
      </c>
      <c r="C12" s="344" t="s">
        <v>644</v>
      </c>
      <c r="D12" s="339" t="s">
        <v>55</v>
      </c>
      <c r="E12" s="342">
        <v>33375000</v>
      </c>
    </row>
    <row r="13" spans="2:5" ht="15.75">
      <c r="B13" s="343" t="s">
        <v>668</v>
      </c>
      <c r="C13" s="344" t="s">
        <v>669</v>
      </c>
      <c r="D13" s="339" t="s">
        <v>55</v>
      </c>
      <c r="E13" s="342">
        <v>55790918</v>
      </c>
    </row>
    <row r="14" spans="2:5" ht="15.75">
      <c r="B14" s="343" t="s">
        <v>553</v>
      </c>
      <c r="C14" s="344" t="s">
        <v>554</v>
      </c>
      <c r="D14" s="339" t="s">
        <v>17500</v>
      </c>
      <c r="E14" s="342">
        <v>1798804351</v>
      </c>
    </row>
    <row r="15" spans="2:5" ht="15.75">
      <c r="B15" s="343" t="s">
        <v>555</v>
      </c>
      <c r="C15" s="344" t="s">
        <v>556</v>
      </c>
      <c r="D15" s="339" t="s">
        <v>17500</v>
      </c>
      <c r="E15" s="342">
        <v>1149166819</v>
      </c>
    </row>
    <row r="16" spans="2:5" ht="15.75">
      <c r="B16" s="343" t="s">
        <v>576</v>
      </c>
      <c r="C16" s="344" t="s">
        <v>577</v>
      </c>
      <c r="D16" s="339" t="s">
        <v>17500</v>
      </c>
      <c r="E16" s="342">
        <v>174185165</v>
      </c>
    </row>
    <row r="17" spans="2:5" ht="15.75">
      <c r="B17" s="343" t="s">
        <v>533</v>
      </c>
      <c r="C17" s="344" t="s">
        <v>534</v>
      </c>
      <c r="D17" s="339" t="s">
        <v>62</v>
      </c>
      <c r="E17" s="342">
        <v>726395949.84000003</v>
      </c>
    </row>
    <row r="18" spans="2:5" ht="15.75">
      <c r="B18" s="346" t="s">
        <v>473</v>
      </c>
      <c r="C18" s="349" t="s">
        <v>474</v>
      </c>
      <c r="D18" s="339" t="s">
        <v>63</v>
      </c>
      <c r="E18" s="342">
        <v>28114906</v>
      </c>
    </row>
    <row r="19" spans="2:5" ht="15.75">
      <c r="B19" s="346" t="s">
        <v>525</v>
      </c>
      <c r="C19" s="349" t="s">
        <v>526</v>
      </c>
      <c r="D19" s="339" t="s">
        <v>63</v>
      </c>
      <c r="E19" s="342">
        <v>73388055</v>
      </c>
    </row>
    <row r="20" spans="2:5" ht="15.75">
      <c r="B20" s="343" t="s">
        <v>543</v>
      </c>
      <c r="C20" s="344" t="s">
        <v>544</v>
      </c>
      <c r="D20" s="339" t="s">
        <v>63</v>
      </c>
      <c r="E20" s="342">
        <v>713198635</v>
      </c>
    </row>
    <row r="21" spans="2:5" ht="15.75">
      <c r="B21" s="343" t="s">
        <v>547</v>
      </c>
      <c r="C21" s="344" t="s">
        <v>548</v>
      </c>
      <c r="D21" s="339" t="s">
        <v>63</v>
      </c>
      <c r="E21" s="342">
        <v>75760868</v>
      </c>
    </row>
    <row r="22" spans="2:5" ht="15.75">
      <c r="B22" s="343" t="s">
        <v>549</v>
      </c>
      <c r="C22" s="344" t="s">
        <v>550</v>
      </c>
      <c r="D22" s="339" t="s">
        <v>63</v>
      </c>
      <c r="E22" s="342">
        <v>99970954</v>
      </c>
    </row>
    <row r="23" spans="2:5" ht="15.75">
      <c r="B23" s="343" t="s">
        <v>555</v>
      </c>
      <c r="C23" s="344" t="s">
        <v>556</v>
      </c>
      <c r="D23" s="339" t="s">
        <v>63</v>
      </c>
      <c r="E23" s="342">
        <v>61528740</v>
      </c>
    </row>
    <row r="24" spans="2:5" ht="31.5">
      <c r="B24" s="343" t="s">
        <v>557</v>
      </c>
      <c r="C24" s="344" t="s">
        <v>558</v>
      </c>
      <c r="D24" s="339" t="s">
        <v>63</v>
      </c>
      <c r="E24" s="342">
        <v>48171934</v>
      </c>
    </row>
    <row r="25" spans="2:5" ht="15.75">
      <c r="B25" s="343" t="s">
        <v>559</v>
      </c>
      <c r="C25" s="344" t="s">
        <v>560</v>
      </c>
      <c r="D25" s="339" t="s">
        <v>63</v>
      </c>
      <c r="E25" s="342">
        <v>35791528</v>
      </c>
    </row>
    <row r="26" spans="2:5" ht="15.75">
      <c r="B26" s="343" t="s">
        <v>578</v>
      </c>
      <c r="C26" s="344" t="s">
        <v>17501</v>
      </c>
      <c r="D26" s="339" t="s">
        <v>63</v>
      </c>
      <c r="E26" s="342">
        <v>779395710</v>
      </c>
    </row>
    <row r="27" spans="2:5" ht="15.75">
      <c r="B27" s="343" t="s">
        <v>582</v>
      </c>
      <c r="C27" s="344" t="s">
        <v>583</v>
      </c>
      <c r="D27" s="339" t="s">
        <v>63</v>
      </c>
      <c r="E27" s="342">
        <v>139033392</v>
      </c>
    </row>
    <row r="28" spans="2:5" ht="15.75">
      <c r="B28" s="343" t="s">
        <v>586</v>
      </c>
      <c r="C28" s="344" t="s">
        <v>587</v>
      </c>
      <c r="D28" s="339" t="s">
        <v>63</v>
      </c>
      <c r="E28" s="342">
        <v>80324471</v>
      </c>
    </row>
    <row r="29" spans="2:5" ht="15.75">
      <c r="B29" s="343" t="s">
        <v>592</v>
      </c>
      <c r="C29" s="344" t="s">
        <v>593</v>
      </c>
      <c r="D29" s="339" t="s">
        <v>63</v>
      </c>
      <c r="E29" s="342">
        <v>180129454</v>
      </c>
    </row>
    <row r="30" spans="2:5" ht="15.75">
      <c r="B30" s="343" t="s">
        <v>594</v>
      </c>
      <c r="C30" s="344" t="s">
        <v>595</v>
      </c>
      <c r="D30" s="339" t="s">
        <v>63</v>
      </c>
      <c r="E30" s="342">
        <v>315061639</v>
      </c>
    </row>
    <row r="31" spans="2:5" ht="15.75">
      <c r="B31" s="343" t="s">
        <v>637</v>
      </c>
      <c r="C31" s="344" t="s">
        <v>638</v>
      </c>
      <c r="D31" s="339" t="s">
        <v>63</v>
      </c>
      <c r="E31" s="342">
        <v>35061095</v>
      </c>
    </row>
    <row r="32" spans="2:5" ht="15.75">
      <c r="B32" s="343" t="s">
        <v>639</v>
      </c>
      <c r="C32" s="344" t="s">
        <v>640</v>
      </c>
      <c r="D32" s="339" t="s">
        <v>63</v>
      </c>
      <c r="E32" s="342">
        <v>43779333</v>
      </c>
    </row>
    <row r="33" spans="2:5" ht="15.75">
      <c r="B33" s="343" t="s">
        <v>498</v>
      </c>
      <c r="C33" s="344" t="s">
        <v>499</v>
      </c>
      <c r="D33" s="339" t="s">
        <v>65</v>
      </c>
      <c r="E33" s="342">
        <v>167968587</v>
      </c>
    </row>
    <row r="34" spans="2:5" ht="15.75">
      <c r="B34" s="343" t="s">
        <v>513</v>
      </c>
      <c r="C34" s="344" t="s">
        <v>514</v>
      </c>
      <c r="D34" s="339" t="s">
        <v>65</v>
      </c>
      <c r="E34" s="342">
        <v>761094985</v>
      </c>
    </row>
    <row r="35" spans="2:5" ht="15.75">
      <c r="B35" s="343" t="s">
        <v>647</v>
      </c>
      <c r="C35" s="344" t="s">
        <v>648</v>
      </c>
      <c r="D35" s="339" t="s">
        <v>65</v>
      </c>
      <c r="E35" s="342">
        <v>574658535</v>
      </c>
    </row>
    <row r="36" spans="2:5" ht="15.75">
      <c r="B36" s="340" t="s">
        <v>471</v>
      </c>
      <c r="C36" s="347" t="s">
        <v>472</v>
      </c>
      <c r="D36" s="339" t="s">
        <v>67</v>
      </c>
      <c r="E36" s="342">
        <v>25695247</v>
      </c>
    </row>
    <row r="37" spans="2:5" ht="15.75">
      <c r="B37" s="343" t="s">
        <v>521</v>
      </c>
      <c r="C37" s="344" t="s">
        <v>522</v>
      </c>
      <c r="D37" s="339" t="s">
        <v>67</v>
      </c>
      <c r="E37" s="342">
        <v>209996580</v>
      </c>
    </row>
    <row r="38" spans="2:5" ht="15.75">
      <c r="B38" s="343" t="s">
        <v>531</v>
      </c>
      <c r="C38" s="344" t="s">
        <v>532</v>
      </c>
      <c r="D38" s="339" t="s">
        <v>67</v>
      </c>
      <c r="E38" s="342">
        <v>1063984038</v>
      </c>
    </row>
    <row r="39" spans="2:5" ht="15.75">
      <c r="B39" s="343" t="s">
        <v>543</v>
      </c>
      <c r="C39" s="344" t="s">
        <v>544</v>
      </c>
      <c r="D39" s="339" t="s">
        <v>67</v>
      </c>
      <c r="E39" s="342">
        <v>3309919282</v>
      </c>
    </row>
    <row r="40" spans="2:5" ht="15.75">
      <c r="B40" s="343" t="s">
        <v>545</v>
      </c>
      <c r="C40" s="344" t="s">
        <v>546</v>
      </c>
      <c r="D40" s="339" t="s">
        <v>67</v>
      </c>
      <c r="E40" s="342">
        <v>1268296985</v>
      </c>
    </row>
    <row r="41" spans="2:5" ht="15.75">
      <c r="B41" s="343" t="s">
        <v>561</v>
      </c>
      <c r="C41" s="344" t="s">
        <v>562</v>
      </c>
      <c r="D41" s="339" t="s">
        <v>67</v>
      </c>
      <c r="E41" s="342">
        <v>120076000</v>
      </c>
    </row>
    <row r="42" spans="2:5" ht="15.75">
      <c r="B42" s="343" t="s">
        <v>569</v>
      </c>
      <c r="C42" s="344" t="s">
        <v>570</v>
      </c>
      <c r="D42" s="339" t="s">
        <v>67</v>
      </c>
      <c r="E42" s="342">
        <v>4895913126</v>
      </c>
    </row>
    <row r="43" spans="2:5" ht="15.75">
      <c r="B43" s="343" t="s">
        <v>584</v>
      </c>
      <c r="C43" s="344" t="s">
        <v>585</v>
      </c>
      <c r="D43" s="339" t="s">
        <v>67</v>
      </c>
      <c r="E43" s="342">
        <v>291133543</v>
      </c>
    </row>
    <row r="44" spans="2:5" ht="15.75">
      <c r="B44" s="343" t="s">
        <v>623</v>
      </c>
      <c r="C44" s="344" t="s">
        <v>624</v>
      </c>
      <c r="D44" s="339" t="s">
        <v>67</v>
      </c>
      <c r="E44" s="342">
        <v>4616344148</v>
      </c>
    </row>
    <row r="45" spans="2:5" ht="15.75">
      <c r="B45" s="343" t="s">
        <v>625</v>
      </c>
      <c r="C45" s="344" t="s">
        <v>17502</v>
      </c>
      <c r="D45" s="339" t="s">
        <v>67</v>
      </c>
      <c r="E45" s="342">
        <v>240244702</v>
      </c>
    </row>
    <row r="46" spans="2:5" ht="15.75">
      <c r="B46" s="343" t="s">
        <v>656</v>
      </c>
      <c r="C46" s="344" t="s">
        <v>657</v>
      </c>
      <c r="D46" s="339" t="s">
        <v>67</v>
      </c>
      <c r="E46" s="342">
        <v>1808197954</v>
      </c>
    </row>
    <row r="47" spans="2:5" ht="15.75">
      <c r="B47" s="343" t="s">
        <v>660</v>
      </c>
      <c r="C47" s="344" t="s">
        <v>661</v>
      </c>
      <c r="D47" s="339" t="s">
        <v>67</v>
      </c>
      <c r="E47" s="342">
        <v>13733076</v>
      </c>
    </row>
    <row r="48" spans="2:5" ht="15.75">
      <c r="B48" s="343" t="s">
        <v>672</v>
      </c>
      <c r="C48" s="344" t="s">
        <v>673</v>
      </c>
      <c r="D48" s="339" t="s">
        <v>67</v>
      </c>
      <c r="E48" s="342">
        <v>4540850583</v>
      </c>
    </row>
    <row r="49" spans="2:5" ht="15.75">
      <c r="B49" s="343" t="s">
        <v>676</v>
      </c>
      <c r="C49" s="344" t="s">
        <v>677</v>
      </c>
      <c r="D49" s="339" t="s">
        <v>67</v>
      </c>
      <c r="E49" s="342">
        <v>1017030970</v>
      </c>
    </row>
    <row r="50" spans="2:5" s="10" customFormat="1" ht="31.5">
      <c r="B50" s="343" t="s">
        <v>469</v>
      </c>
      <c r="C50" s="344" t="s">
        <v>470</v>
      </c>
      <c r="D50" s="339" t="s">
        <v>68</v>
      </c>
      <c r="E50" s="345">
        <v>128057920</v>
      </c>
    </row>
    <row r="51" spans="2:5" ht="15.75">
      <c r="B51" s="343" t="s">
        <v>492</v>
      </c>
      <c r="C51" s="344" t="s">
        <v>493</v>
      </c>
      <c r="D51" s="339" t="s">
        <v>68</v>
      </c>
      <c r="E51" s="342">
        <v>378247778</v>
      </c>
    </row>
    <row r="52" spans="2:5" ht="15.75">
      <c r="B52" s="343" t="s">
        <v>529</v>
      </c>
      <c r="C52" s="344" t="s">
        <v>530</v>
      </c>
      <c r="D52" s="339" t="s">
        <v>68</v>
      </c>
      <c r="E52" s="342">
        <v>137193101</v>
      </c>
    </row>
    <row r="53" spans="2:5" ht="15.75">
      <c r="B53" s="343" t="s">
        <v>551</v>
      </c>
      <c r="C53" s="344" t="s">
        <v>552</v>
      </c>
      <c r="D53" s="339" t="s">
        <v>68</v>
      </c>
      <c r="E53" s="342">
        <v>349494052</v>
      </c>
    </row>
    <row r="54" spans="2:5" ht="15.75">
      <c r="B54" s="343" t="s">
        <v>625</v>
      </c>
      <c r="C54" s="344" t="s">
        <v>626</v>
      </c>
      <c r="D54" s="339" t="s">
        <v>68</v>
      </c>
      <c r="E54" s="342">
        <v>82764540</v>
      </c>
    </row>
    <row r="55" spans="2:5" ht="15.75">
      <c r="B55" s="343" t="s">
        <v>647</v>
      </c>
      <c r="C55" s="344" t="s">
        <v>648</v>
      </c>
      <c r="D55" s="339" t="s">
        <v>68</v>
      </c>
      <c r="E55" s="342">
        <v>574658535</v>
      </c>
    </row>
    <row r="56" spans="2:5" ht="15.75">
      <c r="B56" s="341" t="s">
        <v>541</v>
      </c>
      <c r="C56" s="347" t="s">
        <v>542</v>
      </c>
      <c r="D56" s="339" t="s">
        <v>825</v>
      </c>
      <c r="E56" s="342">
        <v>3147980657</v>
      </c>
    </row>
    <row r="57" spans="2:5" ht="15.75">
      <c r="B57" s="343" t="s">
        <v>578</v>
      </c>
      <c r="C57" s="344" t="s">
        <v>579</v>
      </c>
      <c r="D57" s="339" t="s">
        <v>72</v>
      </c>
      <c r="E57" s="342">
        <v>276225149</v>
      </c>
    </row>
    <row r="58" spans="2:5" ht="15.75">
      <c r="B58" s="343" t="s">
        <v>580</v>
      </c>
      <c r="C58" s="344" t="s">
        <v>581</v>
      </c>
      <c r="D58" s="339" t="s">
        <v>72</v>
      </c>
      <c r="E58" s="342">
        <v>117372181</v>
      </c>
    </row>
    <row r="59" spans="2:5" ht="15.75">
      <c r="B59" s="343" t="s">
        <v>588</v>
      </c>
      <c r="C59" s="344" t="s">
        <v>589</v>
      </c>
      <c r="D59" s="339" t="s">
        <v>72</v>
      </c>
      <c r="E59" s="342">
        <v>27912393</v>
      </c>
    </row>
    <row r="60" spans="2:5" ht="15.75">
      <c r="B60" s="343" t="s">
        <v>590</v>
      </c>
      <c r="C60" s="344" t="s">
        <v>591</v>
      </c>
      <c r="D60" s="339" t="s">
        <v>72</v>
      </c>
      <c r="E60" s="342">
        <v>314939760</v>
      </c>
    </row>
    <row r="61" spans="2:5" ht="15.75">
      <c r="B61" s="343" t="s">
        <v>596</v>
      </c>
      <c r="C61" s="344" t="s">
        <v>597</v>
      </c>
      <c r="D61" s="339" t="s">
        <v>72</v>
      </c>
      <c r="E61" s="342">
        <v>49256725</v>
      </c>
    </row>
    <row r="62" spans="2:5" ht="15.75">
      <c r="B62" s="340" t="s">
        <v>658</v>
      </c>
      <c r="C62" s="347" t="s">
        <v>659</v>
      </c>
      <c r="D62" s="339" t="s">
        <v>67</v>
      </c>
      <c r="E62" s="342">
        <v>119728222</v>
      </c>
    </row>
    <row r="63" spans="2:5" ht="15.75">
      <c r="B63" s="341" t="s">
        <v>664</v>
      </c>
      <c r="C63" s="347" t="s">
        <v>665</v>
      </c>
      <c r="D63" s="339" t="s">
        <v>67</v>
      </c>
      <c r="E63" s="342">
        <v>355022021</v>
      </c>
    </row>
    <row r="64" spans="2:5" ht="15.75">
      <c r="B64" s="341" t="s">
        <v>629</v>
      </c>
      <c r="C64" s="347" t="s">
        <v>630</v>
      </c>
      <c r="D64" s="339" t="s">
        <v>67</v>
      </c>
      <c r="E64" s="342">
        <v>53800920</v>
      </c>
    </row>
    <row r="65" spans="2:5" ht="15.75">
      <c r="B65" s="341" t="s">
        <v>605</v>
      </c>
      <c r="C65" s="347" t="s">
        <v>606</v>
      </c>
      <c r="D65" s="339" t="s">
        <v>17503</v>
      </c>
      <c r="E65" s="342">
        <v>2328267694</v>
      </c>
    </row>
    <row r="66" spans="2:5" ht="15.75">
      <c r="B66" s="340" t="s">
        <v>607</v>
      </c>
      <c r="C66" s="347" t="s">
        <v>608</v>
      </c>
      <c r="D66" s="339" t="s">
        <v>53</v>
      </c>
      <c r="E66" s="342">
        <v>5594529959</v>
      </c>
    </row>
    <row r="67" spans="2:5" ht="15.75">
      <c r="B67" s="340" t="s">
        <v>17504</v>
      </c>
      <c r="C67" s="347" t="s">
        <v>616</v>
      </c>
      <c r="D67" s="339" t="s">
        <v>67</v>
      </c>
      <c r="E67" s="342">
        <v>376997946</v>
      </c>
    </row>
    <row r="68" spans="2:5" ht="15.75">
      <c r="B68" s="340" t="s">
        <v>17504</v>
      </c>
      <c r="C68" s="347" t="s">
        <v>616</v>
      </c>
      <c r="D68" s="339" t="s">
        <v>68</v>
      </c>
      <c r="E68" s="342">
        <v>65666410</v>
      </c>
    </row>
    <row r="69" spans="2:5" ht="15.75">
      <c r="B69" s="340" t="s">
        <v>447</v>
      </c>
      <c r="C69" s="347" t="s">
        <v>617</v>
      </c>
      <c r="D69" s="339" t="s">
        <v>62</v>
      </c>
      <c r="E69" s="342">
        <v>3371227920.7166662</v>
      </c>
    </row>
    <row r="70" spans="2:5" ht="15.75">
      <c r="B70" s="340" t="s">
        <v>447</v>
      </c>
      <c r="C70" s="347" t="s">
        <v>617</v>
      </c>
      <c r="D70" s="339" t="s">
        <v>53</v>
      </c>
      <c r="E70" s="342">
        <v>90745450</v>
      </c>
    </row>
    <row r="71" spans="2:5" ht="15.75">
      <c r="B71" s="341" t="s">
        <v>567</v>
      </c>
      <c r="C71" s="347" t="s">
        <v>568</v>
      </c>
      <c r="D71" s="339" t="s">
        <v>53</v>
      </c>
      <c r="E71" s="342">
        <v>459791518</v>
      </c>
    </row>
    <row r="72" spans="2:5" ht="15.75">
      <c r="B72" s="340" t="s">
        <v>508</v>
      </c>
      <c r="C72" s="347" t="s">
        <v>509</v>
      </c>
      <c r="D72" s="339" t="s">
        <v>58</v>
      </c>
      <c r="E72" s="342">
        <v>289432193</v>
      </c>
    </row>
    <row r="73" spans="2:5" ht="15.75">
      <c r="B73" s="340" t="s">
        <v>508</v>
      </c>
      <c r="C73" s="347" t="s">
        <v>509</v>
      </c>
      <c r="D73" s="339" t="s">
        <v>61</v>
      </c>
      <c r="E73" s="342">
        <v>33150133</v>
      </c>
    </row>
    <row r="74" spans="2:5" ht="15.75">
      <c r="B74" s="340" t="s">
        <v>539</v>
      </c>
      <c r="C74" s="347" t="s">
        <v>540</v>
      </c>
      <c r="D74" s="339" t="s">
        <v>54</v>
      </c>
      <c r="E74" s="342">
        <v>180516695</v>
      </c>
    </row>
    <row r="75" spans="2:5" ht="15.75">
      <c r="B75" s="340" t="s">
        <v>17505</v>
      </c>
      <c r="C75" s="347" t="s">
        <v>17506</v>
      </c>
      <c r="D75" s="339" t="s">
        <v>64</v>
      </c>
      <c r="E75" s="342">
        <v>73218523</v>
      </c>
    </row>
    <row r="76" spans="2:5" ht="15.75">
      <c r="B76" s="340" t="s">
        <v>17505</v>
      </c>
      <c r="C76" s="347" t="s">
        <v>17506</v>
      </c>
      <c r="D76" s="339" t="s">
        <v>55</v>
      </c>
      <c r="E76" s="342">
        <v>104133816</v>
      </c>
    </row>
    <row r="77" spans="2:5" ht="15.75">
      <c r="B77" s="340" t="s">
        <v>17505</v>
      </c>
      <c r="C77" s="347" t="s">
        <v>17506</v>
      </c>
      <c r="D77" s="339" t="s">
        <v>62</v>
      </c>
      <c r="E77" s="342">
        <v>393769679.24000001</v>
      </c>
    </row>
    <row r="78" spans="2:5" ht="15.75">
      <c r="B78" s="341" t="s">
        <v>527</v>
      </c>
      <c r="C78" s="347" t="s">
        <v>528</v>
      </c>
      <c r="D78" s="339" t="s">
        <v>67</v>
      </c>
      <c r="E78" s="342">
        <v>186886640</v>
      </c>
    </row>
    <row r="79" spans="2:5" ht="15.75">
      <c r="B79" s="343" t="s">
        <v>471</v>
      </c>
      <c r="C79" s="344" t="s">
        <v>15342</v>
      </c>
      <c r="D79" s="339" t="s">
        <v>17507</v>
      </c>
      <c r="E79" s="342">
        <v>42434828</v>
      </c>
    </row>
    <row r="80" spans="2:5" ht="15.75">
      <c r="B80" s="343" t="s">
        <v>14452</v>
      </c>
      <c r="C80" s="344" t="s">
        <v>14453</v>
      </c>
      <c r="D80" s="339" t="s">
        <v>17507</v>
      </c>
      <c r="E80" s="342">
        <v>66150930</v>
      </c>
    </row>
    <row r="81" spans="2:5" ht="15.75">
      <c r="B81" s="343" t="s">
        <v>15384</v>
      </c>
      <c r="C81" s="344" t="s">
        <v>15385</v>
      </c>
      <c r="D81" s="339" t="s">
        <v>17507</v>
      </c>
      <c r="E81" s="342">
        <v>93129975</v>
      </c>
    </row>
    <row r="82" spans="2:5" ht="15.75">
      <c r="B82" s="343" t="s">
        <v>15348</v>
      </c>
      <c r="C82" s="344" t="s">
        <v>15349</v>
      </c>
      <c r="D82" s="339" t="s">
        <v>17507</v>
      </c>
      <c r="E82" s="342">
        <v>37975232</v>
      </c>
    </row>
    <row r="83" spans="2:5" ht="15.75">
      <c r="B83" s="343" t="s">
        <v>15352</v>
      </c>
      <c r="C83" s="344" t="s">
        <v>15353</v>
      </c>
      <c r="D83" s="339" t="s">
        <v>17507</v>
      </c>
      <c r="E83" s="342">
        <v>78592500</v>
      </c>
    </row>
    <row r="84" spans="2:5" ht="15.75">
      <c r="B84" s="343" t="s">
        <v>15366</v>
      </c>
      <c r="C84" s="344" t="s">
        <v>15367</v>
      </c>
      <c r="D84" s="339" t="s">
        <v>17507</v>
      </c>
      <c r="E84" s="342">
        <v>41322457</v>
      </c>
    </row>
    <row r="85" spans="2:5" ht="15.75">
      <c r="B85" s="343" t="s">
        <v>14464</v>
      </c>
      <c r="C85" s="344" t="s">
        <v>14418</v>
      </c>
      <c r="D85" s="339" t="s">
        <v>17507</v>
      </c>
      <c r="E85" s="342">
        <v>35279400</v>
      </c>
    </row>
    <row r="86" spans="2:5" ht="15.75">
      <c r="B86" s="343" t="s">
        <v>15333</v>
      </c>
      <c r="C86" s="344" t="s">
        <v>15334</v>
      </c>
      <c r="D86" s="339" t="s">
        <v>17507</v>
      </c>
      <c r="E86" s="342">
        <v>28656890</v>
      </c>
    </row>
    <row r="87" spans="2:5" ht="15.75">
      <c r="B87" s="343" t="s">
        <v>543</v>
      </c>
      <c r="C87" s="344" t="s">
        <v>15250</v>
      </c>
      <c r="D87" s="339" t="s">
        <v>17507</v>
      </c>
      <c r="E87" s="342">
        <v>14039999935</v>
      </c>
    </row>
    <row r="88" spans="2:5" ht="15.75">
      <c r="B88" s="343" t="s">
        <v>15370</v>
      </c>
      <c r="C88" s="344" t="s">
        <v>15371</v>
      </c>
      <c r="D88" s="339" t="s">
        <v>17507</v>
      </c>
      <c r="E88" s="342">
        <v>80818200</v>
      </c>
    </row>
    <row r="89" spans="2:5" ht="15.75">
      <c r="B89" s="343" t="s">
        <v>15346</v>
      </c>
      <c r="C89" s="344" t="s">
        <v>15347</v>
      </c>
      <c r="D89" s="339" t="s">
        <v>17507</v>
      </c>
      <c r="E89" s="342">
        <v>164020201</v>
      </c>
    </row>
    <row r="90" spans="2:5" ht="15.75">
      <c r="B90" s="343" t="s">
        <v>15259</v>
      </c>
      <c r="C90" s="344" t="s">
        <v>15262</v>
      </c>
      <c r="D90" s="339" t="s">
        <v>17507</v>
      </c>
      <c r="E90" s="342">
        <v>48346486</v>
      </c>
    </row>
    <row r="91" spans="2:5" ht="15.75">
      <c r="B91" s="343" t="s">
        <v>15392</v>
      </c>
      <c r="C91" s="344" t="s">
        <v>15393</v>
      </c>
      <c r="D91" s="339" t="s">
        <v>17507</v>
      </c>
      <c r="E91" s="342">
        <v>143430295</v>
      </c>
    </row>
    <row r="92" spans="2:5" ht="15.75">
      <c r="B92" s="343" t="s">
        <v>15344</v>
      </c>
      <c r="C92" s="344" t="s">
        <v>15345</v>
      </c>
      <c r="D92" s="339" t="s">
        <v>17507</v>
      </c>
      <c r="E92" s="342">
        <v>27119960</v>
      </c>
    </row>
    <row r="93" spans="2:5" ht="15.75">
      <c r="B93" s="343" t="s">
        <v>15339</v>
      </c>
      <c r="C93" s="344" t="s">
        <v>15340</v>
      </c>
      <c r="D93" s="339" t="s">
        <v>17507</v>
      </c>
      <c r="E93" s="342">
        <v>61773885</v>
      </c>
    </row>
    <row r="94" spans="2:5" ht="15.75">
      <c r="B94" s="343" t="s">
        <v>15330</v>
      </c>
      <c r="C94" s="344" t="s">
        <v>15331</v>
      </c>
      <c r="D94" s="339" t="s">
        <v>17507</v>
      </c>
      <c r="E94" s="342">
        <v>70640701</v>
      </c>
    </row>
    <row r="95" spans="2:5" ht="15.75">
      <c r="B95" s="343" t="s">
        <v>14357</v>
      </c>
      <c r="C95" s="344" t="s">
        <v>14426</v>
      </c>
      <c r="D95" s="339" t="s">
        <v>17507</v>
      </c>
      <c r="E95" s="342">
        <v>251202416</v>
      </c>
    </row>
    <row r="96" spans="2:5" ht="15.75">
      <c r="B96" s="343" t="s">
        <v>15395</v>
      </c>
      <c r="C96" s="344" t="s">
        <v>15396</v>
      </c>
      <c r="D96" s="339" t="s">
        <v>17507</v>
      </c>
      <c r="E96" s="342">
        <v>38950677</v>
      </c>
    </row>
    <row r="97" spans="2:5" ht="15.75">
      <c r="B97" s="343" t="s">
        <v>15375</v>
      </c>
      <c r="C97" s="344" t="s">
        <v>15376</v>
      </c>
      <c r="D97" s="339" t="s">
        <v>17507</v>
      </c>
      <c r="E97" s="342">
        <v>58042352</v>
      </c>
    </row>
    <row r="98" spans="2:5" ht="15.75">
      <c r="B98" s="343" t="s">
        <v>672</v>
      </c>
      <c r="C98" s="344" t="s">
        <v>14459</v>
      </c>
      <c r="D98" s="339" t="s">
        <v>17507</v>
      </c>
      <c r="E98" s="342">
        <v>1924577866</v>
      </c>
    </row>
    <row r="99" spans="2:5" ht="15.75">
      <c r="B99" s="343" t="s">
        <v>680</v>
      </c>
      <c r="C99" s="344" t="s">
        <v>681</v>
      </c>
      <c r="D99" s="339" t="s">
        <v>52</v>
      </c>
      <c r="E99" s="342">
        <v>2349893912</v>
      </c>
    </row>
    <row r="100" spans="2:5" ht="15.75">
      <c r="B100" s="407"/>
      <c r="C100" s="408" t="s">
        <v>1330</v>
      </c>
      <c r="D100" s="409"/>
      <c r="E100" s="410">
        <f>SUM(E4:E99)</f>
        <v>72507718897.796661</v>
      </c>
    </row>
  </sheetData>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B100-CF4E-4551-9AA9-564B8084681C}">
  <dimension ref="B1:B12"/>
  <sheetViews>
    <sheetView showGridLines="0" workbookViewId="0">
      <selection activeCell="B1" sqref="B1"/>
    </sheetView>
  </sheetViews>
  <sheetFormatPr baseColWidth="10" defaultColWidth="11.5703125" defaultRowHeight="14.25"/>
  <cols>
    <col min="1" max="16384" width="11.5703125" style="5"/>
  </cols>
  <sheetData>
    <row r="1" spans="2:2">
      <c r="B1" s="17" t="s">
        <v>17510</v>
      </c>
    </row>
    <row r="3" spans="2:2">
      <c r="B3" s="17" t="s">
        <v>17511</v>
      </c>
    </row>
    <row r="12" spans="2:2">
      <c r="B12" s="17" t="s">
        <v>17512</v>
      </c>
    </row>
  </sheetData>
  <pageMargins left="0.7" right="0.7" top="0.75" bottom="0.75" header="0.3" footer="0.3"/>
  <drawing r:id="rId1"/>
  <legacyDrawing r:id="rId2"/>
  <oleObjects>
    <mc:AlternateContent xmlns:mc="http://schemas.openxmlformats.org/markup-compatibility/2006">
      <mc:Choice Requires="x14">
        <oleObject progId="Worksheet" dvAspect="DVASPECT_ICON" shapeId="44033" r:id="rId3">
          <objectPr defaultSize="0" autoPict="0" r:id="rId4">
            <anchor moveWithCells="1">
              <from>
                <xdr:col>2</xdr:col>
                <xdr:colOff>0</xdr:colOff>
                <xdr:row>4</xdr:row>
                <xdr:rowOff>66675</xdr:rowOff>
              </from>
              <to>
                <xdr:col>3</xdr:col>
                <xdr:colOff>523875</xdr:colOff>
                <xdr:row>10</xdr:row>
                <xdr:rowOff>19050</xdr:rowOff>
              </to>
            </anchor>
          </objectPr>
        </oleObject>
      </mc:Choice>
      <mc:Fallback>
        <oleObject progId="Worksheet" dvAspect="DVASPECT_ICON" shapeId="44033" r:id="rId3"/>
      </mc:Fallback>
    </mc:AlternateContent>
    <mc:AlternateContent xmlns:mc="http://schemas.openxmlformats.org/markup-compatibility/2006">
      <mc:Choice Requires="x14">
        <oleObject progId="Worksheet" dvAspect="DVASPECT_ICON" shapeId="44034" r:id="rId5">
          <objectPr defaultSize="0" autoPict="0" r:id="rId6">
            <anchor moveWithCells="1">
              <from>
                <xdr:col>2</xdr:col>
                <xdr:colOff>47625</xdr:colOff>
                <xdr:row>13</xdr:row>
                <xdr:rowOff>47625</xdr:rowOff>
              </from>
              <to>
                <xdr:col>3</xdr:col>
                <xdr:colOff>504825</xdr:colOff>
                <xdr:row>18</xdr:row>
                <xdr:rowOff>114300</xdr:rowOff>
              </to>
            </anchor>
          </objectPr>
        </oleObject>
      </mc:Choice>
      <mc:Fallback>
        <oleObject progId="Worksheet" dvAspect="DVASPECT_ICON" shapeId="44034" r:id="rId5"/>
      </mc:Fallback>
    </mc:AlternateContent>
  </oleObjec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BCB25-A175-413A-90F5-54D0AACE015E}">
  <dimension ref="B1:C21"/>
  <sheetViews>
    <sheetView showGridLines="0" tabSelected="1" workbookViewId="0">
      <selection activeCell="B6" sqref="B6"/>
    </sheetView>
  </sheetViews>
  <sheetFormatPr baseColWidth="10" defaultColWidth="11.5703125" defaultRowHeight="14.25"/>
  <cols>
    <col min="1" max="1" width="11.5703125" style="5"/>
    <col min="2" max="2" width="31.85546875" style="5" customWidth="1"/>
    <col min="3" max="3" width="35.28515625" style="5" customWidth="1"/>
    <col min="4" max="16384" width="11.5703125" style="5"/>
  </cols>
  <sheetData>
    <row r="1" spans="2:3">
      <c r="B1" s="17" t="s">
        <v>17539</v>
      </c>
    </row>
    <row r="3" spans="2:3">
      <c r="B3" s="498" t="s">
        <v>17516</v>
      </c>
      <c r="C3" s="498"/>
    </row>
    <row r="4" spans="2:3" s="87" customFormat="1">
      <c r="B4" s="350"/>
      <c r="C4" s="351"/>
    </row>
    <row r="5" spans="2:3">
      <c r="B5" s="352" t="s">
        <v>17514</v>
      </c>
    </row>
    <row r="6" spans="2:3">
      <c r="B6" s="27" t="s">
        <v>17517</v>
      </c>
      <c r="C6" s="27" t="s">
        <v>17518</v>
      </c>
    </row>
    <row r="7" spans="2:3">
      <c r="B7" s="30" t="s">
        <v>17519</v>
      </c>
      <c r="C7" s="30" t="s">
        <v>17523</v>
      </c>
    </row>
    <row r="8" spans="2:3" ht="28.5">
      <c r="B8" s="27" t="s">
        <v>17520</v>
      </c>
      <c r="C8" s="27" t="s">
        <v>17522</v>
      </c>
    </row>
    <row r="9" spans="2:3">
      <c r="B9" s="30" t="s">
        <v>17521</v>
      </c>
      <c r="C9" s="30" t="s">
        <v>17526</v>
      </c>
    </row>
    <row r="10" spans="2:3">
      <c r="B10" s="27" t="s">
        <v>17524</v>
      </c>
      <c r="C10" s="27" t="s">
        <v>17525</v>
      </c>
    </row>
    <row r="11" spans="2:3">
      <c r="B11" s="30" t="s">
        <v>17527</v>
      </c>
      <c r="C11" s="30" t="s">
        <v>17525</v>
      </c>
    </row>
    <row r="13" spans="2:3">
      <c r="B13" s="352" t="s">
        <v>17515</v>
      </c>
    </row>
    <row r="14" spans="2:3">
      <c r="B14" s="27" t="s">
        <v>17528</v>
      </c>
      <c r="C14" s="27" t="s">
        <v>17529</v>
      </c>
    </row>
    <row r="15" spans="2:3">
      <c r="B15" s="30" t="s">
        <v>17531</v>
      </c>
      <c r="C15" s="30" t="s">
        <v>17530</v>
      </c>
    </row>
    <row r="16" spans="2:3">
      <c r="B16" s="27" t="s">
        <v>17532</v>
      </c>
      <c r="C16" s="27" t="s">
        <v>17525</v>
      </c>
    </row>
    <row r="17" spans="2:3">
      <c r="B17" s="30" t="s">
        <v>17533</v>
      </c>
      <c r="C17" s="30" t="s">
        <v>17534</v>
      </c>
    </row>
    <row r="19" spans="2:3">
      <c r="B19" s="498" t="s">
        <v>17513</v>
      </c>
      <c r="C19" s="498"/>
    </row>
    <row r="20" spans="2:3">
      <c r="B20" s="30" t="s">
        <v>17535</v>
      </c>
      <c r="C20" s="30" t="s">
        <v>17536</v>
      </c>
    </row>
    <row r="21" spans="2:3" ht="28.5">
      <c r="B21" s="27" t="s">
        <v>17537</v>
      </c>
      <c r="C21" s="27" t="s">
        <v>17538</v>
      </c>
    </row>
  </sheetData>
  <mergeCells count="2">
    <mergeCell ref="B3:C3"/>
    <mergeCell ref="B19:C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75A8-7AF0-41BB-98B4-D8B7709AC978}">
  <dimension ref="B1:K58"/>
  <sheetViews>
    <sheetView showGridLines="0" topLeftCell="A61" zoomScale="90" zoomScaleNormal="90" workbookViewId="0">
      <selection activeCell="O16" sqref="O16"/>
    </sheetView>
  </sheetViews>
  <sheetFormatPr baseColWidth="10" defaultColWidth="11.5703125" defaultRowHeight="12.75"/>
  <cols>
    <col min="1" max="1" width="11.5703125" style="150"/>
    <col min="2" max="2" width="8.42578125" style="150" customWidth="1"/>
    <col min="3" max="3" width="25.7109375" style="160" customWidth="1"/>
    <col min="4" max="4" width="16.5703125" style="150" customWidth="1"/>
    <col min="5" max="5" width="13.140625" style="150" customWidth="1"/>
    <col min="6" max="6" width="14.85546875" style="150" customWidth="1"/>
    <col min="7" max="7" width="12.85546875" style="150" customWidth="1"/>
    <col min="8" max="8" width="18.85546875" style="150" customWidth="1"/>
    <col min="9" max="9" width="14.5703125" style="150" customWidth="1"/>
    <col min="10" max="10" width="10.28515625" style="150" customWidth="1"/>
    <col min="11" max="11" width="17" style="150" customWidth="1"/>
    <col min="12" max="16384" width="11.5703125" style="150"/>
  </cols>
  <sheetData>
    <row r="1" spans="2:10" ht="14.25">
      <c r="B1" s="17" t="s">
        <v>798</v>
      </c>
    </row>
    <row r="3" spans="2:10">
      <c r="B3" s="149" t="s">
        <v>769</v>
      </c>
    </row>
    <row r="5" spans="2:10">
      <c r="B5" s="151" t="s">
        <v>770</v>
      </c>
    </row>
    <row r="7" spans="2:10">
      <c r="B7" s="362"/>
      <c r="C7" s="363"/>
      <c r="D7" s="444" t="s">
        <v>771</v>
      </c>
      <c r="E7" s="445"/>
      <c r="F7" s="445"/>
      <c r="G7" s="444" t="s">
        <v>772</v>
      </c>
      <c r="H7" s="445"/>
      <c r="I7" s="445"/>
      <c r="J7" s="446" t="s">
        <v>773</v>
      </c>
    </row>
    <row r="8" spans="2:10" ht="84" customHeight="1">
      <c r="B8" s="364" t="s">
        <v>467</v>
      </c>
      <c r="C8" s="364" t="s">
        <v>774</v>
      </c>
      <c r="D8" s="364" t="s">
        <v>775</v>
      </c>
      <c r="E8" s="364" t="s">
        <v>776</v>
      </c>
      <c r="F8" s="365" t="s">
        <v>777</v>
      </c>
      <c r="G8" s="364" t="s">
        <v>778</v>
      </c>
      <c r="H8" s="364" t="s">
        <v>779</v>
      </c>
      <c r="I8" s="365" t="s">
        <v>777</v>
      </c>
      <c r="J8" s="447"/>
    </row>
    <row r="9" spans="2:10">
      <c r="B9" s="152">
        <v>1</v>
      </c>
      <c r="C9" s="161" t="s">
        <v>60</v>
      </c>
      <c r="D9" s="153" t="s">
        <v>694</v>
      </c>
      <c r="E9" s="153" t="s">
        <v>697</v>
      </c>
      <c r="F9" s="153" t="s">
        <v>780</v>
      </c>
      <c r="G9" s="153" t="s">
        <v>697</v>
      </c>
      <c r="H9" s="153" t="s">
        <v>697</v>
      </c>
      <c r="I9" s="153" t="s">
        <v>780</v>
      </c>
      <c r="J9" s="153" t="s">
        <v>781</v>
      </c>
    </row>
    <row r="10" spans="2:10">
      <c r="B10" s="154"/>
    </row>
    <row r="11" spans="2:10">
      <c r="B11" s="151" t="s">
        <v>782</v>
      </c>
    </row>
    <row r="13" spans="2:10">
      <c r="B13" s="448" t="s">
        <v>467</v>
      </c>
      <c r="C13" s="448" t="s">
        <v>774</v>
      </c>
      <c r="D13" s="450" t="s">
        <v>771</v>
      </c>
      <c r="E13" s="451"/>
      <c r="F13" s="451"/>
      <c r="G13" s="450" t="s">
        <v>772</v>
      </c>
      <c r="H13" s="451"/>
      <c r="I13" s="451"/>
      <c r="J13" s="448" t="s">
        <v>773</v>
      </c>
    </row>
    <row r="14" spans="2:10" ht="38.25">
      <c r="B14" s="449"/>
      <c r="C14" s="449"/>
      <c r="D14" s="365" t="s">
        <v>775</v>
      </c>
      <c r="E14" s="365" t="s">
        <v>776</v>
      </c>
      <c r="F14" s="365" t="s">
        <v>783</v>
      </c>
      <c r="G14" s="365" t="s">
        <v>778</v>
      </c>
      <c r="H14" s="365" t="s">
        <v>779</v>
      </c>
      <c r="I14" s="365" t="s">
        <v>783</v>
      </c>
      <c r="J14" s="449"/>
    </row>
    <row r="15" spans="2:10">
      <c r="B15" s="152">
        <v>1</v>
      </c>
      <c r="C15" s="161" t="s">
        <v>50</v>
      </c>
      <c r="D15" s="153" t="s">
        <v>697</v>
      </c>
      <c r="E15" s="153" t="s">
        <v>697</v>
      </c>
      <c r="F15" s="153" t="s">
        <v>780</v>
      </c>
      <c r="G15" s="153" t="s">
        <v>697</v>
      </c>
      <c r="H15" s="153" t="s">
        <v>697</v>
      </c>
      <c r="I15" s="153" t="s">
        <v>780</v>
      </c>
      <c r="J15" s="153" t="s">
        <v>781</v>
      </c>
    </row>
    <row r="16" spans="2:10">
      <c r="B16" s="152">
        <v>2</v>
      </c>
      <c r="C16" s="161" t="s">
        <v>51</v>
      </c>
      <c r="D16" s="153" t="s">
        <v>694</v>
      </c>
      <c r="E16" s="153" t="s">
        <v>694</v>
      </c>
      <c r="F16" s="153" t="s">
        <v>784</v>
      </c>
      <c r="G16" s="153" t="s">
        <v>697</v>
      </c>
      <c r="H16" s="153" t="s">
        <v>697</v>
      </c>
      <c r="I16" s="153" t="s">
        <v>780</v>
      </c>
      <c r="J16" s="153" t="s">
        <v>785</v>
      </c>
    </row>
    <row r="17" spans="2:10">
      <c r="B17" s="152">
        <v>3</v>
      </c>
      <c r="C17" s="161" t="s">
        <v>52</v>
      </c>
      <c r="D17" s="153" t="s">
        <v>697</v>
      </c>
      <c r="E17" s="153" t="s">
        <v>697</v>
      </c>
      <c r="F17" s="153" t="s">
        <v>780</v>
      </c>
      <c r="G17" s="153" t="s">
        <v>697</v>
      </c>
      <c r="H17" s="153" t="s">
        <v>697</v>
      </c>
      <c r="I17" s="153" t="s">
        <v>780</v>
      </c>
      <c r="J17" s="153" t="s">
        <v>781</v>
      </c>
    </row>
    <row r="18" spans="2:10">
      <c r="B18" s="152">
        <v>4</v>
      </c>
      <c r="C18" s="161" t="s">
        <v>53</v>
      </c>
      <c r="D18" s="153" t="s">
        <v>694</v>
      </c>
      <c r="E18" s="153" t="s">
        <v>694</v>
      </c>
      <c r="F18" s="153" t="s">
        <v>784</v>
      </c>
      <c r="G18" s="153" t="s">
        <v>694</v>
      </c>
      <c r="H18" s="153" t="s">
        <v>694</v>
      </c>
      <c r="I18" s="153" t="s">
        <v>784</v>
      </c>
      <c r="J18" s="153" t="s">
        <v>785</v>
      </c>
    </row>
    <row r="19" spans="2:10">
      <c r="B19" s="152">
        <v>5</v>
      </c>
      <c r="C19" s="161" t="s">
        <v>54</v>
      </c>
      <c r="D19" s="153" t="s">
        <v>694</v>
      </c>
      <c r="E19" s="153" t="s">
        <v>694</v>
      </c>
      <c r="F19" s="153" t="s">
        <v>784</v>
      </c>
      <c r="G19" s="153" t="s">
        <v>697</v>
      </c>
      <c r="H19" s="153" t="s">
        <v>697</v>
      </c>
      <c r="I19" s="153" t="s">
        <v>780</v>
      </c>
      <c r="J19" s="153" t="s">
        <v>785</v>
      </c>
    </row>
    <row r="20" spans="2:10">
      <c r="B20" s="152">
        <v>6</v>
      </c>
      <c r="C20" s="161" t="s">
        <v>74</v>
      </c>
      <c r="D20" s="153" t="s">
        <v>697</v>
      </c>
      <c r="E20" s="153" t="s">
        <v>697</v>
      </c>
      <c r="F20" s="153" t="s">
        <v>780</v>
      </c>
      <c r="G20" s="153" t="s">
        <v>697</v>
      </c>
      <c r="H20" s="153" t="s">
        <v>697</v>
      </c>
      <c r="I20" s="153" t="s">
        <v>784</v>
      </c>
      <c r="J20" s="153" t="s">
        <v>781</v>
      </c>
    </row>
    <row r="21" spans="2:10">
      <c r="B21" s="152">
        <v>7</v>
      </c>
      <c r="C21" s="161" t="s">
        <v>56</v>
      </c>
      <c r="D21" s="153" t="s">
        <v>694</v>
      </c>
      <c r="E21" s="153" t="s">
        <v>694</v>
      </c>
      <c r="F21" s="153" t="s">
        <v>784</v>
      </c>
      <c r="G21" s="153" t="s">
        <v>694</v>
      </c>
      <c r="H21" s="153" t="s">
        <v>694</v>
      </c>
      <c r="I21" s="153" t="s">
        <v>784</v>
      </c>
      <c r="J21" s="153" t="s">
        <v>785</v>
      </c>
    </row>
    <row r="22" spans="2:10">
      <c r="B22" s="152">
        <v>8</v>
      </c>
      <c r="C22" s="161" t="s">
        <v>57</v>
      </c>
      <c r="D22" s="153" t="s">
        <v>694</v>
      </c>
      <c r="E22" s="153" t="s">
        <v>694</v>
      </c>
      <c r="F22" s="153" t="s">
        <v>784</v>
      </c>
      <c r="G22" s="153" t="s">
        <v>694</v>
      </c>
      <c r="H22" s="153" t="s">
        <v>694</v>
      </c>
      <c r="I22" s="153" t="s">
        <v>784</v>
      </c>
      <c r="J22" s="153" t="s">
        <v>785</v>
      </c>
    </row>
    <row r="23" spans="2:10">
      <c r="B23" s="152">
        <v>9</v>
      </c>
      <c r="C23" s="161" t="s">
        <v>786</v>
      </c>
      <c r="D23" s="153" t="s">
        <v>697</v>
      </c>
      <c r="E23" s="153" t="s">
        <v>697</v>
      </c>
      <c r="F23" s="153" t="s">
        <v>780</v>
      </c>
      <c r="G23" s="153" t="s">
        <v>697</v>
      </c>
      <c r="H23" s="153" t="s">
        <v>697</v>
      </c>
      <c r="I23" s="153" t="s">
        <v>780</v>
      </c>
      <c r="J23" s="153" t="s">
        <v>781</v>
      </c>
    </row>
    <row r="24" spans="2:10">
      <c r="B24" s="152">
        <v>10</v>
      </c>
      <c r="C24" s="161" t="s">
        <v>59</v>
      </c>
      <c r="D24" s="153" t="s">
        <v>697</v>
      </c>
      <c r="E24" s="153" t="s">
        <v>697</v>
      </c>
      <c r="F24" s="153" t="s">
        <v>780</v>
      </c>
      <c r="G24" s="153" t="s">
        <v>697</v>
      </c>
      <c r="H24" s="153" t="s">
        <v>697</v>
      </c>
      <c r="I24" s="153" t="s">
        <v>780</v>
      </c>
      <c r="J24" s="153" t="s">
        <v>781</v>
      </c>
    </row>
    <row r="25" spans="2:10">
      <c r="B25" s="152">
        <v>11</v>
      </c>
      <c r="C25" s="161" t="s">
        <v>61</v>
      </c>
      <c r="D25" s="153" t="s">
        <v>697</v>
      </c>
      <c r="E25" s="153" t="s">
        <v>697</v>
      </c>
      <c r="F25" s="153" t="s">
        <v>780</v>
      </c>
      <c r="G25" s="153" t="s">
        <v>697</v>
      </c>
      <c r="H25" s="153" t="s">
        <v>697</v>
      </c>
      <c r="I25" s="153" t="s">
        <v>780</v>
      </c>
      <c r="J25" s="153" t="s">
        <v>781</v>
      </c>
    </row>
    <row r="26" spans="2:10">
      <c r="B26" s="152">
        <v>12</v>
      </c>
      <c r="C26" s="161" t="s">
        <v>62</v>
      </c>
      <c r="D26" s="153" t="s">
        <v>694</v>
      </c>
      <c r="E26" s="153" t="s">
        <v>694</v>
      </c>
      <c r="F26" s="153" t="s">
        <v>784</v>
      </c>
      <c r="G26" s="153" t="s">
        <v>694</v>
      </c>
      <c r="H26" s="153" t="s">
        <v>694</v>
      </c>
      <c r="I26" s="153" t="s">
        <v>784</v>
      </c>
      <c r="J26" s="153" t="s">
        <v>785</v>
      </c>
    </row>
    <row r="27" spans="2:10">
      <c r="B27" s="152">
        <v>13</v>
      </c>
      <c r="C27" s="161" t="s">
        <v>70</v>
      </c>
      <c r="D27" s="152" t="s">
        <v>694</v>
      </c>
      <c r="E27" s="152" t="s">
        <v>694</v>
      </c>
      <c r="F27" s="152" t="s">
        <v>784</v>
      </c>
      <c r="G27" s="152" t="s">
        <v>694</v>
      </c>
      <c r="H27" s="152" t="s">
        <v>694</v>
      </c>
      <c r="I27" s="152" t="s">
        <v>784</v>
      </c>
      <c r="J27" s="153" t="s">
        <v>785</v>
      </c>
    </row>
    <row r="28" spans="2:10">
      <c r="B28" s="152">
        <v>14</v>
      </c>
      <c r="C28" s="161" t="s">
        <v>63</v>
      </c>
      <c r="D28" s="153" t="s">
        <v>697</v>
      </c>
      <c r="E28" s="153" t="s">
        <v>697</v>
      </c>
      <c r="F28" s="153" t="s">
        <v>780</v>
      </c>
      <c r="G28" s="153" t="s">
        <v>697</v>
      </c>
      <c r="H28" s="153" t="s">
        <v>697</v>
      </c>
      <c r="I28" s="153" t="s">
        <v>780</v>
      </c>
      <c r="J28" s="153" t="s">
        <v>781</v>
      </c>
    </row>
    <row r="29" spans="2:10">
      <c r="B29" s="152">
        <v>15</v>
      </c>
      <c r="C29" s="161" t="s">
        <v>64</v>
      </c>
      <c r="D29" s="153" t="s">
        <v>697</v>
      </c>
      <c r="E29" s="153" t="s">
        <v>697</v>
      </c>
      <c r="F29" s="153" t="s">
        <v>780</v>
      </c>
      <c r="G29" s="153" t="s">
        <v>697</v>
      </c>
      <c r="H29" s="153" t="s">
        <v>697</v>
      </c>
      <c r="I29" s="153" t="s">
        <v>780</v>
      </c>
      <c r="J29" s="153" t="s">
        <v>781</v>
      </c>
    </row>
    <row r="30" spans="2:10">
      <c r="B30" s="152">
        <v>16</v>
      </c>
      <c r="C30" s="161" t="s">
        <v>71</v>
      </c>
      <c r="D30" s="153" t="s">
        <v>697</v>
      </c>
      <c r="E30" s="153" t="s">
        <v>697</v>
      </c>
      <c r="F30" s="153" t="s">
        <v>784</v>
      </c>
      <c r="G30" s="153" t="s">
        <v>697</v>
      </c>
      <c r="H30" s="153" t="s">
        <v>697</v>
      </c>
      <c r="I30" s="153" t="s">
        <v>780</v>
      </c>
      <c r="J30" s="153" t="s">
        <v>781</v>
      </c>
    </row>
    <row r="31" spans="2:10">
      <c r="B31" s="152">
        <v>17</v>
      </c>
      <c r="C31" s="161" t="s">
        <v>65</v>
      </c>
      <c r="D31" s="153" t="s">
        <v>694</v>
      </c>
      <c r="E31" s="153" t="s">
        <v>694</v>
      </c>
      <c r="F31" s="153" t="s">
        <v>784</v>
      </c>
      <c r="G31" s="153" t="s">
        <v>694</v>
      </c>
      <c r="H31" s="153" t="s">
        <v>694</v>
      </c>
      <c r="I31" s="153" t="s">
        <v>784</v>
      </c>
      <c r="J31" s="153" t="s">
        <v>785</v>
      </c>
    </row>
    <row r="32" spans="2:10">
      <c r="B32" s="152">
        <v>18</v>
      </c>
      <c r="C32" s="161" t="s">
        <v>66</v>
      </c>
      <c r="D32" s="153" t="s">
        <v>697</v>
      </c>
      <c r="E32" s="153" t="s">
        <v>697</v>
      </c>
      <c r="F32" s="153" t="s">
        <v>780</v>
      </c>
      <c r="G32" s="153" t="s">
        <v>697</v>
      </c>
      <c r="H32" s="153" t="s">
        <v>697</v>
      </c>
      <c r="I32" s="153" t="s">
        <v>784</v>
      </c>
      <c r="J32" s="153" t="s">
        <v>781</v>
      </c>
    </row>
    <row r="33" spans="2:11">
      <c r="B33" s="152">
        <v>19</v>
      </c>
      <c r="C33" s="161" t="s">
        <v>67</v>
      </c>
      <c r="D33" s="153" t="s">
        <v>694</v>
      </c>
      <c r="E33" s="153" t="s">
        <v>694</v>
      </c>
      <c r="F33" s="153" t="s">
        <v>784</v>
      </c>
      <c r="G33" s="153" t="s">
        <v>697</v>
      </c>
      <c r="H33" s="153" t="s">
        <v>697</v>
      </c>
      <c r="I33" s="153" t="s">
        <v>780</v>
      </c>
      <c r="J33" s="153" t="s">
        <v>785</v>
      </c>
    </row>
    <row r="34" spans="2:11">
      <c r="B34" s="152">
        <v>20</v>
      </c>
      <c r="C34" s="161" t="s">
        <v>68</v>
      </c>
      <c r="D34" s="153" t="s">
        <v>694</v>
      </c>
      <c r="E34" s="153" t="s">
        <v>694</v>
      </c>
      <c r="F34" s="153" t="s">
        <v>784</v>
      </c>
      <c r="G34" s="153" t="s">
        <v>694</v>
      </c>
      <c r="H34" s="153" t="s">
        <v>694</v>
      </c>
      <c r="I34" s="153" t="s">
        <v>784</v>
      </c>
      <c r="J34" s="153" t="s">
        <v>785</v>
      </c>
    </row>
    <row r="35" spans="2:11">
      <c r="B35" s="152">
        <v>21</v>
      </c>
      <c r="C35" s="161" t="s">
        <v>69</v>
      </c>
      <c r="D35" s="153" t="s">
        <v>697</v>
      </c>
      <c r="E35" s="153" t="s">
        <v>697</v>
      </c>
      <c r="F35" s="153" t="s">
        <v>784</v>
      </c>
      <c r="G35" s="153" t="s">
        <v>697</v>
      </c>
      <c r="H35" s="153" t="s">
        <v>697</v>
      </c>
      <c r="I35" s="153" t="s">
        <v>784</v>
      </c>
      <c r="J35" s="153" t="s">
        <v>781</v>
      </c>
    </row>
    <row r="36" spans="2:11">
      <c r="B36" s="152">
        <v>22</v>
      </c>
      <c r="C36" s="161" t="s">
        <v>787</v>
      </c>
      <c r="D36" s="153" t="s">
        <v>697</v>
      </c>
      <c r="E36" s="153" t="s">
        <v>697</v>
      </c>
      <c r="F36" s="153" t="s">
        <v>780</v>
      </c>
      <c r="G36" s="153" t="s">
        <v>697</v>
      </c>
      <c r="H36" s="153" t="s">
        <v>697</v>
      </c>
      <c r="I36" s="153" t="s">
        <v>780</v>
      </c>
      <c r="J36" s="153" t="s">
        <v>781</v>
      </c>
    </row>
    <row r="38" spans="2:11" ht="20.25">
      <c r="B38" s="151" t="s">
        <v>788</v>
      </c>
      <c r="C38" s="162"/>
      <c r="D38" s="155"/>
      <c r="E38" s="155"/>
      <c r="F38" s="155"/>
      <c r="G38" s="155"/>
      <c r="H38" s="155"/>
      <c r="K38" s="156"/>
    </row>
    <row r="39" spans="2:11" ht="20.25">
      <c r="B39" s="155"/>
      <c r="C39" s="162"/>
      <c r="D39" s="155"/>
      <c r="E39" s="155"/>
      <c r="F39" s="155"/>
      <c r="G39" s="155"/>
      <c r="H39" s="155"/>
      <c r="K39" s="156"/>
    </row>
    <row r="40" spans="2:11" ht="20.25">
      <c r="B40" s="151" t="s">
        <v>770</v>
      </c>
      <c r="C40" s="162"/>
      <c r="D40" s="155"/>
      <c r="E40" s="155"/>
      <c r="F40" s="155"/>
      <c r="G40" s="155"/>
      <c r="H40" s="155"/>
      <c r="K40" s="156"/>
    </row>
    <row r="41" spans="2:11" ht="20.25">
      <c r="B41" s="155"/>
      <c r="C41" s="162"/>
      <c r="D41" s="155"/>
      <c r="E41" s="155"/>
      <c r="F41" s="155"/>
      <c r="G41" s="155"/>
      <c r="H41" s="155"/>
      <c r="K41" s="156"/>
    </row>
    <row r="42" spans="2:11" ht="20.25">
      <c r="B42" s="432" t="s">
        <v>467</v>
      </c>
      <c r="C42" s="366"/>
      <c r="D42" s="434" t="s">
        <v>771</v>
      </c>
      <c r="E42" s="435"/>
      <c r="F42" s="435"/>
      <c r="G42" s="436"/>
      <c r="H42" s="437" t="s">
        <v>773</v>
      </c>
      <c r="K42" s="156"/>
    </row>
    <row r="43" spans="2:11" ht="81">
      <c r="B43" s="433"/>
      <c r="C43" s="367" t="s">
        <v>789</v>
      </c>
      <c r="D43" s="367" t="s">
        <v>790</v>
      </c>
      <c r="E43" s="367" t="s">
        <v>791</v>
      </c>
      <c r="F43" s="367" t="s">
        <v>792</v>
      </c>
      <c r="G43" s="367" t="s">
        <v>777</v>
      </c>
      <c r="H43" s="438"/>
      <c r="K43" s="156"/>
    </row>
    <row r="44" spans="2:11" ht="20.25">
      <c r="B44" s="157">
        <v>1</v>
      </c>
      <c r="C44" s="163" t="s">
        <v>793</v>
      </c>
      <c r="D44" s="158" t="s">
        <v>694</v>
      </c>
      <c r="E44" s="158" t="s">
        <v>694</v>
      </c>
      <c r="F44" s="158" t="s">
        <v>784</v>
      </c>
      <c r="G44" s="158" t="s">
        <v>784</v>
      </c>
      <c r="H44" s="158" t="s">
        <v>785</v>
      </c>
      <c r="K44" s="156"/>
    </row>
    <row r="45" spans="2:11" ht="20.25">
      <c r="B45" s="159"/>
      <c r="C45" s="162"/>
      <c r="D45" s="155"/>
      <c r="E45" s="155"/>
      <c r="F45" s="155"/>
      <c r="G45" s="155"/>
      <c r="H45" s="155"/>
      <c r="K45" s="156"/>
    </row>
    <row r="46" spans="2:11" ht="20.25">
      <c r="B46" s="151" t="s">
        <v>782</v>
      </c>
      <c r="C46" s="162"/>
      <c r="D46" s="155"/>
      <c r="E46" s="155"/>
      <c r="F46" s="155"/>
      <c r="G46" s="155"/>
      <c r="H46" s="155"/>
      <c r="K46" s="156"/>
    </row>
    <row r="47" spans="2:11" ht="20.25">
      <c r="B47" s="155"/>
      <c r="C47" s="162"/>
      <c r="D47" s="155"/>
      <c r="E47" s="155"/>
      <c r="F47" s="155"/>
      <c r="G47" s="155"/>
      <c r="H47" s="155"/>
      <c r="K47" s="156"/>
    </row>
    <row r="48" spans="2:11" ht="20.25">
      <c r="B48" s="439" t="s">
        <v>467</v>
      </c>
      <c r="C48" s="432" t="s">
        <v>789</v>
      </c>
      <c r="D48" s="441" t="s">
        <v>771</v>
      </c>
      <c r="E48" s="442"/>
      <c r="F48" s="442"/>
      <c r="G48" s="442"/>
      <c r="H48" s="443"/>
    </row>
    <row r="49" spans="2:8" ht="81">
      <c r="B49" s="440"/>
      <c r="C49" s="433"/>
      <c r="D49" s="367" t="s">
        <v>790</v>
      </c>
      <c r="E49" s="367" t="s">
        <v>791</v>
      </c>
      <c r="F49" s="367" t="s">
        <v>792</v>
      </c>
      <c r="G49" s="367" t="s">
        <v>777</v>
      </c>
      <c r="H49" s="368" t="s">
        <v>773</v>
      </c>
    </row>
    <row r="50" spans="2:8">
      <c r="B50" s="151" t="s">
        <v>782</v>
      </c>
      <c r="C50" s="164"/>
      <c r="D50" s="151"/>
      <c r="E50" s="151"/>
      <c r="F50" s="151"/>
      <c r="G50" s="151"/>
      <c r="H50" s="151"/>
    </row>
    <row r="51" spans="2:8" ht="20.25">
      <c r="B51" s="157">
        <v>1</v>
      </c>
      <c r="C51" s="163" t="s">
        <v>38</v>
      </c>
      <c r="D51" s="158" t="s">
        <v>694</v>
      </c>
      <c r="E51" s="158" t="s">
        <v>694</v>
      </c>
      <c r="F51" s="158" t="s">
        <v>784</v>
      </c>
      <c r="G51" s="158" t="s">
        <v>784</v>
      </c>
      <c r="H51" s="158" t="s">
        <v>785</v>
      </c>
    </row>
    <row r="52" spans="2:8" ht="20.25">
      <c r="B52" s="157">
        <v>2</v>
      </c>
      <c r="C52" s="163" t="s">
        <v>11</v>
      </c>
      <c r="D52" s="158" t="s">
        <v>694</v>
      </c>
      <c r="E52" s="158" t="s">
        <v>694</v>
      </c>
      <c r="F52" s="158" t="s">
        <v>784</v>
      </c>
      <c r="G52" s="158" t="s">
        <v>784</v>
      </c>
      <c r="H52" s="158" t="s">
        <v>785</v>
      </c>
    </row>
    <row r="53" spans="2:8" ht="40.5">
      <c r="B53" s="157">
        <v>3</v>
      </c>
      <c r="C53" s="163" t="s">
        <v>794</v>
      </c>
      <c r="D53" s="158" t="s">
        <v>697</v>
      </c>
      <c r="E53" s="158" t="s">
        <v>695</v>
      </c>
      <c r="F53" s="158" t="s">
        <v>780</v>
      </c>
      <c r="G53" s="158" t="s">
        <v>780</v>
      </c>
      <c r="H53" s="158" t="s">
        <v>781</v>
      </c>
    </row>
    <row r="54" spans="2:8" ht="40.5">
      <c r="B54" s="157">
        <v>5</v>
      </c>
      <c r="C54" s="163" t="s">
        <v>795</v>
      </c>
      <c r="D54" s="158" t="s">
        <v>697</v>
      </c>
      <c r="E54" s="158" t="s">
        <v>695</v>
      </c>
      <c r="F54" s="158" t="s">
        <v>780</v>
      </c>
      <c r="G54" s="158" t="s">
        <v>780</v>
      </c>
      <c r="H54" s="158" t="s">
        <v>781</v>
      </c>
    </row>
    <row r="55" spans="2:8" ht="20.25">
      <c r="B55" s="157">
        <v>6</v>
      </c>
      <c r="C55" s="163" t="s">
        <v>7</v>
      </c>
      <c r="D55" s="158" t="s">
        <v>694</v>
      </c>
      <c r="E55" s="158" t="s">
        <v>694</v>
      </c>
      <c r="F55" s="158" t="s">
        <v>784</v>
      </c>
      <c r="G55" s="158" t="s">
        <v>784</v>
      </c>
      <c r="H55" s="158" t="s">
        <v>785</v>
      </c>
    </row>
    <row r="56" spans="2:8" ht="20.25">
      <c r="B56" s="157">
        <v>7</v>
      </c>
      <c r="C56" s="163" t="s">
        <v>30</v>
      </c>
      <c r="D56" s="158" t="s">
        <v>694</v>
      </c>
      <c r="E56" s="158" t="s">
        <v>694</v>
      </c>
      <c r="F56" s="158" t="s">
        <v>784</v>
      </c>
      <c r="G56" s="158" t="s">
        <v>784</v>
      </c>
      <c r="H56" s="158" t="s">
        <v>785</v>
      </c>
    </row>
    <row r="57" spans="2:8" ht="20.25">
      <c r="B57" s="157">
        <v>8</v>
      </c>
      <c r="C57" s="163" t="s">
        <v>796</v>
      </c>
      <c r="D57" s="158" t="s">
        <v>697</v>
      </c>
      <c r="E57" s="158" t="s">
        <v>694</v>
      </c>
      <c r="F57" s="158" t="s">
        <v>784</v>
      </c>
      <c r="G57" s="158" t="s">
        <v>784</v>
      </c>
      <c r="H57" s="158" t="s">
        <v>797</v>
      </c>
    </row>
    <row r="58" spans="2:8" ht="20.25">
      <c r="B58" s="157">
        <v>9</v>
      </c>
      <c r="C58" s="163" t="s">
        <v>46</v>
      </c>
      <c r="D58" s="158" t="s">
        <v>694</v>
      </c>
      <c r="E58" s="158" t="s">
        <v>694</v>
      </c>
      <c r="F58" s="158" t="s">
        <v>784</v>
      </c>
      <c r="G58" s="158" t="s">
        <v>784</v>
      </c>
      <c r="H58" s="158" t="s">
        <v>785</v>
      </c>
    </row>
  </sheetData>
  <autoFilter ref="B13:J36" xr:uid="{30E55C4D-785B-40E3-8BCC-C21B9C803D5C}">
    <filterColumn colId="2" showButton="0"/>
    <filterColumn colId="3" showButton="0"/>
    <filterColumn colId="5" showButton="0"/>
    <filterColumn colId="6" showButton="0"/>
    <sortState xmlns:xlrd2="http://schemas.microsoft.com/office/spreadsheetml/2017/richdata2" ref="B16:J36">
      <sortCondition ref="B13:B36"/>
    </sortState>
  </autoFilter>
  <mergeCells count="14">
    <mergeCell ref="D7:F7"/>
    <mergeCell ref="G7:I7"/>
    <mergeCell ref="J7:J8"/>
    <mergeCell ref="B13:B14"/>
    <mergeCell ref="C13:C14"/>
    <mergeCell ref="D13:F13"/>
    <mergeCell ref="G13:I13"/>
    <mergeCell ref="J13:J14"/>
    <mergeCell ref="B42:B43"/>
    <mergeCell ref="D42:G42"/>
    <mergeCell ref="H42:H43"/>
    <mergeCell ref="B48:B49"/>
    <mergeCell ref="C48:C49"/>
    <mergeCell ref="D48:H48"/>
  </mergeCells>
  <printOptions horizontalCentered="1" verticalCentered="1"/>
  <pageMargins left="0.70866141732283472" right="0.70866141732283472" top="0.74803149606299213" bottom="0.74803149606299213" header="0.31496062992125984" footer="0.31496062992125984"/>
  <pageSetup paperSize="9" scale="5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0D40B-365F-482B-828A-62FD8C3A725B}">
  <dimension ref="B1:J179"/>
  <sheetViews>
    <sheetView showGridLines="0" zoomScaleNormal="100" workbookViewId="0">
      <pane ySplit="3" topLeftCell="A4" activePane="bottomLeft" state="frozen"/>
      <selection pane="bottomLeft" activeCell="B1" sqref="B1"/>
    </sheetView>
  </sheetViews>
  <sheetFormatPr baseColWidth="10" defaultColWidth="19" defaultRowHeight="14.25"/>
  <cols>
    <col min="1" max="1" width="11.140625" style="165" customWidth="1"/>
    <col min="2" max="2" width="12.85546875" style="165" customWidth="1"/>
    <col min="3" max="3" width="16.42578125" style="165" bestFit="1" customWidth="1"/>
    <col min="4" max="4" width="42.28515625" style="165" bestFit="1" customWidth="1"/>
    <col min="5" max="5" width="10.5703125" style="165" bestFit="1" customWidth="1"/>
    <col min="6" max="6" width="11.85546875" style="166" customWidth="1"/>
    <col min="7" max="7" width="10" style="166" customWidth="1"/>
    <col min="8" max="8" width="17.28515625" style="166" bestFit="1" customWidth="1"/>
    <col min="9" max="9" width="16.42578125" style="166" customWidth="1"/>
    <col min="10" max="10" width="17.28515625" style="166" bestFit="1" customWidth="1"/>
    <col min="11" max="16384" width="19" style="165"/>
  </cols>
  <sheetData>
    <row r="1" spans="2:10">
      <c r="B1" s="130" t="s">
        <v>826</v>
      </c>
    </row>
    <row r="2" spans="2:10" ht="15" thickBot="1"/>
    <row r="3" spans="2:10" ht="29.25" thickBot="1">
      <c r="B3" s="369" t="s">
        <v>799</v>
      </c>
      <c r="C3" s="370" t="s">
        <v>800</v>
      </c>
      <c r="D3" s="371" t="s">
        <v>801</v>
      </c>
      <c r="E3" s="371" t="s">
        <v>802</v>
      </c>
      <c r="F3" s="372" t="s">
        <v>803</v>
      </c>
      <c r="G3" s="372" t="s">
        <v>804</v>
      </c>
      <c r="H3" s="372" t="s">
        <v>805</v>
      </c>
      <c r="I3" s="372" t="s">
        <v>806</v>
      </c>
      <c r="J3" s="373" t="s">
        <v>807</v>
      </c>
    </row>
    <row r="4" spans="2:10">
      <c r="B4" s="458" t="s">
        <v>808</v>
      </c>
      <c r="C4" s="461" t="s">
        <v>809</v>
      </c>
      <c r="D4" s="477" t="s">
        <v>810</v>
      </c>
      <c r="E4" s="167" t="s">
        <v>811</v>
      </c>
      <c r="F4" s="168">
        <v>43</v>
      </c>
      <c r="G4" s="168">
        <v>5</v>
      </c>
      <c r="H4" s="168">
        <v>500093845</v>
      </c>
      <c r="I4" s="168">
        <v>65886375</v>
      </c>
      <c r="J4" s="168">
        <f>SUM(H4:I4)</f>
        <v>565980220</v>
      </c>
    </row>
    <row r="5" spans="2:10">
      <c r="B5" s="458"/>
      <c r="C5" s="461"/>
      <c r="D5" s="464"/>
      <c r="E5" s="169" t="s">
        <v>812</v>
      </c>
      <c r="F5" s="170">
        <v>2</v>
      </c>
      <c r="G5" s="170"/>
      <c r="H5" s="170">
        <v>105002957</v>
      </c>
      <c r="I5" s="170"/>
      <c r="J5" s="171">
        <f t="shared" ref="J5:J27" si="0">SUM(H5:I5)</f>
        <v>105002957</v>
      </c>
    </row>
    <row r="6" spans="2:10">
      <c r="B6" s="458"/>
      <c r="C6" s="461"/>
      <c r="D6" s="455" t="s">
        <v>813</v>
      </c>
      <c r="E6" s="169" t="s">
        <v>811</v>
      </c>
      <c r="F6" s="170">
        <v>62</v>
      </c>
      <c r="G6" s="170">
        <v>4</v>
      </c>
      <c r="H6" s="170">
        <v>715485255</v>
      </c>
      <c r="I6" s="170">
        <v>35175000</v>
      </c>
      <c r="J6" s="171">
        <f t="shared" si="0"/>
        <v>750660255</v>
      </c>
    </row>
    <row r="7" spans="2:10">
      <c r="B7" s="458"/>
      <c r="C7" s="461"/>
      <c r="D7" s="456"/>
      <c r="E7" s="169" t="s">
        <v>812</v>
      </c>
      <c r="F7" s="170"/>
      <c r="G7" s="170"/>
      <c r="H7" s="170"/>
      <c r="I7" s="170"/>
      <c r="J7" s="171">
        <f t="shared" si="0"/>
        <v>0</v>
      </c>
    </row>
    <row r="8" spans="2:10">
      <c r="B8" s="458"/>
      <c r="C8" s="461"/>
      <c r="D8" s="455" t="s">
        <v>814</v>
      </c>
      <c r="E8" s="169" t="s">
        <v>811</v>
      </c>
      <c r="F8" s="170">
        <v>132</v>
      </c>
      <c r="G8" s="170">
        <v>3</v>
      </c>
      <c r="H8" s="170">
        <v>685480934</v>
      </c>
      <c r="I8" s="170">
        <v>17785000</v>
      </c>
      <c r="J8" s="171">
        <f t="shared" si="0"/>
        <v>703265934</v>
      </c>
    </row>
    <row r="9" spans="2:10">
      <c r="B9" s="458"/>
      <c r="C9" s="461"/>
      <c r="D9" s="456"/>
      <c r="E9" s="169" t="s">
        <v>812</v>
      </c>
      <c r="F9" s="170"/>
      <c r="G9" s="170"/>
      <c r="H9" s="170"/>
      <c r="I9" s="170"/>
      <c r="J9" s="171">
        <f t="shared" si="0"/>
        <v>0</v>
      </c>
    </row>
    <row r="10" spans="2:10">
      <c r="B10" s="458"/>
      <c r="C10" s="461"/>
      <c r="D10" s="455" t="s">
        <v>815</v>
      </c>
      <c r="E10" s="169" t="s">
        <v>811</v>
      </c>
      <c r="F10" s="170">
        <v>210</v>
      </c>
      <c r="G10" s="170">
        <v>57</v>
      </c>
      <c r="H10" s="170">
        <v>611663842</v>
      </c>
      <c r="I10" s="170">
        <v>56745275</v>
      </c>
      <c r="J10" s="171">
        <f t="shared" si="0"/>
        <v>668409117</v>
      </c>
    </row>
    <row r="11" spans="2:10">
      <c r="B11" s="458"/>
      <c r="C11" s="461"/>
      <c r="D11" s="456"/>
      <c r="E11" s="169" t="s">
        <v>812</v>
      </c>
      <c r="F11" s="170"/>
      <c r="G11" s="170"/>
      <c r="H11" s="170"/>
      <c r="I11" s="170"/>
      <c r="J11" s="171">
        <f t="shared" si="0"/>
        <v>0</v>
      </c>
    </row>
    <row r="12" spans="2:10">
      <c r="B12" s="458"/>
      <c r="C12" s="461"/>
      <c r="D12" s="455" t="s">
        <v>816</v>
      </c>
      <c r="E12" s="169" t="s">
        <v>811</v>
      </c>
      <c r="F12" s="170"/>
      <c r="G12" s="170"/>
      <c r="H12" s="170"/>
      <c r="I12" s="170"/>
      <c r="J12" s="171">
        <f t="shared" si="0"/>
        <v>0</v>
      </c>
    </row>
    <row r="13" spans="2:10">
      <c r="B13" s="458"/>
      <c r="C13" s="461"/>
      <c r="D13" s="456"/>
      <c r="E13" s="169" t="s">
        <v>812</v>
      </c>
      <c r="F13" s="170"/>
      <c r="G13" s="170"/>
      <c r="H13" s="170"/>
      <c r="I13" s="170"/>
      <c r="J13" s="171">
        <f t="shared" si="0"/>
        <v>0</v>
      </c>
    </row>
    <row r="14" spans="2:10">
      <c r="B14" s="458"/>
      <c r="C14" s="461"/>
      <c r="D14" s="455" t="s">
        <v>817</v>
      </c>
      <c r="E14" s="169" t="s">
        <v>811</v>
      </c>
      <c r="F14" s="170"/>
      <c r="G14" s="170"/>
      <c r="H14" s="170"/>
      <c r="I14" s="170"/>
      <c r="J14" s="171">
        <f t="shared" si="0"/>
        <v>0</v>
      </c>
    </row>
    <row r="15" spans="2:10" ht="15" thickBot="1">
      <c r="B15" s="458"/>
      <c r="C15" s="461"/>
      <c r="D15" s="478"/>
      <c r="E15" s="172" t="s">
        <v>812</v>
      </c>
      <c r="F15" s="173"/>
      <c r="G15" s="173"/>
      <c r="H15" s="173"/>
      <c r="I15" s="173"/>
      <c r="J15" s="174">
        <f t="shared" si="0"/>
        <v>0</v>
      </c>
    </row>
    <row r="16" spans="2:10">
      <c r="B16" s="458"/>
      <c r="C16" s="479" t="s">
        <v>818</v>
      </c>
      <c r="D16" s="481" t="s">
        <v>810</v>
      </c>
      <c r="E16" s="175" t="s">
        <v>811</v>
      </c>
      <c r="F16" s="176">
        <v>5</v>
      </c>
      <c r="G16" s="176"/>
      <c r="H16" s="176">
        <v>62256565</v>
      </c>
      <c r="I16" s="176"/>
      <c r="J16" s="177">
        <f t="shared" si="0"/>
        <v>62256565</v>
      </c>
    </row>
    <row r="17" spans="2:10">
      <c r="B17" s="458"/>
      <c r="C17" s="453"/>
      <c r="D17" s="456"/>
      <c r="E17" s="169" t="s">
        <v>812</v>
      </c>
      <c r="F17" s="170"/>
      <c r="G17" s="170"/>
      <c r="H17" s="170"/>
      <c r="I17" s="170"/>
      <c r="J17" s="178">
        <f t="shared" si="0"/>
        <v>0</v>
      </c>
    </row>
    <row r="18" spans="2:10">
      <c r="B18" s="458"/>
      <c r="C18" s="453"/>
      <c r="D18" s="455" t="s">
        <v>813</v>
      </c>
      <c r="E18" s="169" t="s">
        <v>811</v>
      </c>
      <c r="F18" s="170">
        <v>10</v>
      </c>
      <c r="G18" s="170"/>
      <c r="H18" s="170">
        <v>65875255</v>
      </c>
      <c r="I18" s="170"/>
      <c r="J18" s="178">
        <f t="shared" si="0"/>
        <v>65875255</v>
      </c>
    </row>
    <row r="19" spans="2:10">
      <c r="B19" s="458"/>
      <c r="C19" s="453"/>
      <c r="D19" s="456"/>
      <c r="E19" s="169" t="s">
        <v>812</v>
      </c>
      <c r="F19" s="170"/>
      <c r="G19" s="170"/>
      <c r="H19" s="170"/>
      <c r="I19" s="170"/>
      <c r="J19" s="178">
        <f t="shared" si="0"/>
        <v>0</v>
      </c>
    </row>
    <row r="20" spans="2:10">
      <c r="B20" s="458"/>
      <c r="C20" s="453"/>
      <c r="D20" s="455" t="s">
        <v>814</v>
      </c>
      <c r="E20" s="169" t="s">
        <v>811</v>
      </c>
      <c r="F20" s="170">
        <v>15</v>
      </c>
      <c r="G20" s="170"/>
      <c r="H20" s="170">
        <v>52155000</v>
      </c>
      <c r="I20" s="170"/>
      <c r="J20" s="178">
        <f t="shared" si="0"/>
        <v>52155000</v>
      </c>
    </row>
    <row r="21" spans="2:10">
      <c r="B21" s="458"/>
      <c r="C21" s="453"/>
      <c r="D21" s="456"/>
      <c r="E21" s="169" t="s">
        <v>812</v>
      </c>
      <c r="F21" s="170"/>
      <c r="G21" s="170"/>
      <c r="H21" s="170"/>
      <c r="I21" s="170"/>
      <c r="J21" s="178">
        <f t="shared" si="0"/>
        <v>0</v>
      </c>
    </row>
    <row r="22" spans="2:10">
      <c r="B22" s="458"/>
      <c r="C22" s="453"/>
      <c r="D22" s="455" t="s">
        <v>815</v>
      </c>
      <c r="E22" s="169" t="s">
        <v>811</v>
      </c>
      <c r="F22" s="170">
        <v>165</v>
      </c>
      <c r="G22" s="170">
        <v>15</v>
      </c>
      <c r="H22" s="170">
        <v>322178110</v>
      </c>
      <c r="I22" s="170">
        <v>29288919</v>
      </c>
      <c r="J22" s="178">
        <f t="shared" si="0"/>
        <v>351467029</v>
      </c>
    </row>
    <row r="23" spans="2:10">
      <c r="B23" s="458"/>
      <c r="C23" s="453"/>
      <c r="D23" s="456"/>
      <c r="E23" s="169" t="s">
        <v>812</v>
      </c>
      <c r="F23" s="170"/>
      <c r="G23" s="170"/>
      <c r="H23" s="170"/>
      <c r="I23" s="170"/>
      <c r="J23" s="178">
        <f t="shared" si="0"/>
        <v>0</v>
      </c>
    </row>
    <row r="24" spans="2:10">
      <c r="B24" s="458"/>
      <c r="C24" s="453"/>
      <c r="D24" s="455" t="s">
        <v>816</v>
      </c>
      <c r="E24" s="169" t="s">
        <v>811</v>
      </c>
      <c r="F24" s="170"/>
      <c r="G24" s="170"/>
      <c r="H24" s="170"/>
      <c r="I24" s="170"/>
      <c r="J24" s="178">
        <f t="shared" si="0"/>
        <v>0</v>
      </c>
    </row>
    <row r="25" spans="2:10">
      <c r="B25" s="458"/>
      <c r="C25" s="453"/>
      <c r="D25" s="456"/>
      <c r="E25" s="169" t="s">
        <v>812</v>
      </c>
      <c r="F25" s="170"/>
      <c r="G25" s="170"/>
      <c r="H25" s="170"/>
      <c r="I25" s="170"/>
      <c r="J25" s="178">
        <f t="shared" si="0"/>
        <v>0</v>
      </c>
    </row>
    <row r="26" spans="2:10">
      <c r="B26" s="458"/>
      <c r="C26" s="453"/>
      <c r="D26" s="455" t="s">
        <v>817</v>
      </c>
      <c r="E26" s="169" t="s">
        <v>811</v>
      </c>
      <c r="F26" s="170"/>
      <c r="G26" s="170"/>
      <c r="H26" s="170"/>
      <c r="I26" s="170"/>
      <c r="J26" s="178">
        <f t="shared" si="0"/>
        <v>0</v>
      </c>
    </row>
    <row r="27" spans="2:10" ht="15" thickBot="1">
      <c r="B27" s="459"/>
      <c r="C27" s="480"/>
      <c r="D27" s="473"/>
      <c r="E27" s="179" t="s">
        <v>812</v>
      </c>
      <c r="F27" s="180"/>
      <c r="G27" s="180"/>
      <c r="H27" s="180"/>
      <c r="I27" s="180"/>
      <c r="J27" s="181">
        <f t="shared" si="0"/>
        <v>0</v>
      </c>
    </row>
    <row r="28" spans="2:10">
      <c r="B28" s="457" t="s">
        <v>53</v>
      </c>
      <c r="C28" s="474" t="s">
        <v>809</v>
      </c>
      <c r="D28" s="475" t="s">
        <v>810</v>
      </c>
      <c r="E28" s="167" t="s">
        <v>811</v>
      </c>
      <c r="F28" s="168">
        <v>114</v>
      </c>
      <c r="G28" s="168"/>
      <c r="H28" s="168">
        <v>2892746447</v>
      </c>
      <c r="I28" s="168"/>
      <c r="J28" s="168">
        <f>SUM(H28:I28)</f>
        <v>2892746447</v>
      </c>
    </row>
    <row r="29" spans="2:10">
      <c r="B29" s="458"/>
      <c r="C29" s="461"/>
      <c r="D29" s="476"/>
      <c r="E29" s="169" t="s">
        <v>812</v>
      </c>
      <c r="F29" s="170"/>
      <c r="G29" s="170"/>
      <c r="H29" s="170"/>
      <c r="I29" s="170"/>
      <c r="J29" s="171">
        <f t="shared" ref="J29:J34" si="1">SUM(H29:I29)</f>
        <v>0</v>
      </c>
    </row>
    <row r="30" spans="2:10">
      <c r="B30" s="458"/>
      <c r="C30" s="461"/>
      <c r="D30" s="455" t="s">
        <v>813</v>
      </c>
      <c r="E30" s="169" t="s">
        <v>811</v>
      </c>
      <c r="F30" s="170">
        <v>197</v>
      </c>
      <c r="G30" s="170"/>
      <c r="H30" s="170">
        <v>1394492717</v>
      </c>
      <c r="I30" s="170"/>
      <c r="J30" s="171">
        <f t="shared" si="1"/>
        <v>1394492717</v>
      </c>
    </row>
    <row r="31" spans="2:10">
      <c r="B31" s="458"/>
      <c r="C31" s="461"/>
      <c r="D31" s="456"/>
      <c r="E31" s="169" t="s">
        <v>812</v>
      </c>
      <c r="F31" s="170"/>
      <c r="G31" s="170"/>
      <c r="H31" s="170"/>
      <c r="I31" s="170"/>
      <c r="J31" s="171">
        <f t="shared" si="1"/>
        <v>0</v>
      </c>
    </row>
    <row r="32" spans="2:10">
      <c r="B32" s="458"/>
      <c r="C32" s="461"/>
      <c r="D32" s="455" t="s">
        <v>814</v>
      </c>
      <c r="E32" s="169" t="s">
        <v>811</v>
      </c>
      <c r="F32" s="170">
        <v>403</v>
      </c>
      <c r="G32" s="170"/>
      <c r="H32" s="170">
        <v>941523200</v>
      </c>
      <c r="I32" s="170"/>
      <c r="J32" s="171">
        <f t="shared" si="1"/>
        <v>941523200</v>
      </c>
    </row>
    <row r="33" spans="2:10">
      <c r="B33" s="458"/>
      <c r="C33" s="461"/>
      <c r="D33" s="456"/>
      <c r="E33" s="169" t="s">
        <v>812</v>
      </c>
      <c r="F33" s="170"/>
      <c r="G33" s="170"/>
      <c r="H33" s="170"/>
      <c r="I33" s="170"/>
      <c r="J33" s="171">
        <f t="shared" si="1"/>
        <v>0</v>
      </c>
    </row>
    <row r="34" spans="2:10">
      <c r="B34" s="459"/>
      <c r="C34" s="462"/>
      <c r="D34" s="182" t="s">
        <v>815</v>
      </c>
      <c r="E34" s="169" t="s">
        <v>811</v>
      </c>
      <c r="F34" s="170">
        <v>202</v>
      </c>
      <c r="G34" s="170"/>
      <c r="H34" s="170">
        <v>219884171</v>
      </c>
      <c r="I34" s="170"/>
      <c r="J34" s="171">
        <f t="shared" si="1"/>
        <v>219884171</v>
      </c>
    </row>
    <row r="35" spans="2:10">
      <c r="B35" s="457" t="s">
        <v>819</v>
      </c>
      <c r="C35" s="460" t="s">
        <v>809</v>
      </c>
      <c r="D35" s="463" t="s">
        <v>810</v>
      </c>
      <c r="E35" s="183" t="s">
        <v>811</v>
      </c>
      <c r="F35" s="171">
        <v>33</v>
      </c>
      <c r="G35" s="171">
        <v>1</v>
      </c>
      <c r="H35" s="171">
        <v>777754159</v>
      </c>
      <c r="I35" s="171">
        <v>12365498</v>
      </c>
      <c r="J35" s="171">
        <f>SUM(H35:I35)</f>
        <v>790119657</v>
      </c>
    </row>
    <row r="36" spans="2:10">
      <c r="B36" s="458"/>
      <c r="C36" s="461"/>
      <c r="D36" s="464"/>
      <c r="E36" s="169" t="s">
        <v>812</v>
      </c>
      <c r="F36" s="170"/>
      <c r="G36" s="170"/>
      <c r="H36" s="170"/>
      <c r="I36" s="170"/>
      <c r="J36" s="171">
        <f t="shared" ref="J36:J53" si="2">SUM(H36:I36)</f>
        <v>0</v>
      </c>
    </row>
    <row r="37" spans="2:10">
      <c r="B37" s="458"/>
      <c r="C37" s="461"/>
      <c r="D37" s="455" t="s">
        <v>813</v>
      </c>
      <c r="E37" s="169" t="s">
        <v>811</v>
      </c>
      <c r="F37" s="170">
        <v>35</v>
      </c>
      <c r="G37" s="170">
        <v>2</v>
      </c>
      <c r="H37" s="170">
        <v>356308789</v>
      </c>
      <c r="I37" s="170">
        <v>19848151</v>
      </c>
      <c r="J37" s="171">
        <f t="shared" si="2"/>
        <v>376156940</v>
      </c>
    </row>
    <row r="38" spans="2:10">
      <c r="B38" s="458"/>
      <c r="C38" s="461"/>
      <c r="D38" s="456"/>
      <c r="E38" s="169" t="s">
        <v>812</v>
      </c>
      <c r="F38" s="170"/>
      <c r="G38" s="170"/>
      <c r="H38" s="170"/>
      <c r="I38" s="170"/>
      <c r="J38" s="171">
        <f t="shared" si="2"/>
        <v>0</v>
      </c>
    </row>
    <row r="39" spans="2:10">
      <c r="B39" s="458"/>
      <c r="C39" s="461"/>
      <c r="D39" s="455" t="s">
        <v>814</v>
      </c>
      <c r="E39" s="169" t="s">
        <v>811</v>
      </c>
      <c r="F39" s="170">
        <v>58</v>
      </c>
      <c r="G39" s="170">
        <v>1</v>
      </c>
      <c r="H39" s="170">
        <v>443959857</v>
      </c>
      <c r="I39" s="170">
        <v>7225451</v>
      </c>
      <c r="J39" s="171">
        <f t="shared" si="2"/>
        <v>451185308</v>
      </c>
    </row>
    <row r="40" spans="2:10">
      <c r="B40" s="458"/>
      <c r="C40" s="461"/>
      <c r="D40" s="456"/>
      <c r="E40" s="169" t="s">
        <v>812</v>
      </c>
      <c r="F40" s="170"/>
      <c r="G40" s="170"/>
      <c r="H40" s="170"/>
      <c r="I40" s="170"/>
      <c r="J40" s="171">
        <f t="shared" si="2"/>
        <v>0</v>
      </c>
    </row>
    <row r="41" spans="2:10">
      <c r="B41" s="458"/>
      <c r="C41" s="461"/>
      <c r="D41" s="455" t="s">
        <v>815</v>
      </c>
      <c r="E41" s="169" t="s">
        <v>811</v>
      </c>
      <c r="F41" s="170">
        <v>9</v>
      </c>
      <c r="G41" s="170"/>
      <c r="H41" s="170">
        <v>49230566</v>
      </c>
      <c r="I41" s="170"/>
      <c r="J41" s="171">
        <f t="shared" si="2"/>
        <v>49230566</v>
      </c>
    </row>
    <row r="42" spans="2:10">
      <c r="B42" s="458"/>
      <c r="C42" s="461"/>
      <c r="D42" s="456"/>
      <c r="E42" s="169" t="s">
        <v>812</v>
      </c>
      <c r="F42" s="170"/>
      <c r="G42" s="170"/>
      <c r="H42" s="170"/>
      <c r="I42" s="170"/>
      <c r="J42" s="171">
        <f t="shared" si="2"/>
        <v>0</v>
      </c>
    </row>
    <row r="43" spans="2:10">
      <c r="B43" s="458"/>
      <c r="C43" s="461"/>
      <c r="D43" s="455" t="s">
        <v>816</v>
      </c>
      <c r="E43" s="169" t="s">
        <v>811</v>
      </c>
      <c r="F43" s="170"/>
      <c r="G43" s="170"/>
      <c r="H43" s="170"/>
      <c r="I43" s="170"/>
      <c r="J43" s="171">
        <f t="shared" si="2"/>
        <v>0</v>
      </c>
    </row>
    <row r="44" spans="2:10">
      <c r="B44" s="458"/>
      <c r="C44" s="461"/>
      <c r="D44" s="456"/>
      <c r="E44" s="169" t="s">
        <v>812</v>
      </c>
      <c r="F44" s="170"/>
      <c r="G44" s="170"/>
      <c r="H44" s="170"/>
      <c r="I44" s="170"/>
      <c r="J44" s="171">
        <f t="shared" si="2"/>
        <v>0</v>
      </c>
    </row>
    <row r="45" spans="2:10">
      <c r="B45" s="458"/>
      <c r="C45" s="461"/>
      <c r="D45" s="455" t="s">
        <v>817</v>
      </c>
      <c r="E45" s="169" t="s">
        <v>811</v>
      </c>
      <c r="F45" s="170"/>
      <c r="G45" s="170"/>
      <c r="H45" s="170"/>
      <c r="I45" s="170"/>
      <c r="J45" s="171">
        <f t="shared" si="2"/>
        <v>0</v>
      </c>
    </row>
    <row r="46" spans="2:10">
      <c r="B46" s="458"/>
      <c r="C46" s="462"/>
      <c r="D46" s="456"/>
      <c r="E46" s="169" t="s">
        <v>812</v>
      </c>
      <c r="F46" s="170"/>
      <c r="G46" s="170"/>
      <c r="H46" s="170"/>
      <c r="I46" s="170"/>
      <c r="J46" s="171">
        <f t="shared" si="2"/>
        <v>0</v>
      </c>
    </row>
    <row r="47" spans="2:10">
      <c r="B47" s="458"/>
      <c r="C47" s="452" t="s">
        <v>818</v>
      </c>
      <c r="D47" s="455" t="s">
        <v>810</v>
      </c>
      <c r="E47" s="169" t="s">
        <v>811</v>
      </c>
      <c r="F47" s="170">
        <v>8</v>
      </c>
      <c r="G47" s="170">
        <v>1</v>
      </c>
      <c r="H47" s="170">
        <v>56832177</v>
      </c>
      <c r="I47" s="170">
        <v>14705794</v>
      </c>
      <c r="J47" s="171">
        <f t="shared" si="2"/>
        <v>71537971</v>
      </c>
    </row>
    <row r="48" spans="2:10">
      <c r="B48" s="458"/>
      <c r="C48" s="453"/>
      <c r="D48" s="456"/>
      <c r="E48" s="169" t="s">
        <v>812</v>
      </c>
      <c r="F48" s="170"/>
      <c r="G48" s="170"/>
      <c r="H48" s="170"/>
      <c r="I48" s="170"/>
      <c r="J48" s="171">
        <f t="shared" si="2"/>
        <v>0</v>
      </c>
    </row>
    <row r="49" spans="2:10">
      <c r="B49" s="458"/>
      <c r="C49" s="453"/>
      <c r="D49" s="455" t="s">
        <v>813</v>
      </c>
      <c r="E49" s="169" t="s">
        <v>811</v>
      </c>
      <c r="F49" s="170">
        <v>11</v>
      </c>
      <c r="G49" s="170">
        <v>2</v>
      </c>
      <c r="H49" s="170">
        <v>100535903</v>
      </c>
      <c r="I49" s="170">
        <v>23999249</v>
      </c>
      <c r="J49" s="171">
        <f t="shared" si="2"/>
        <v>124535152</v>
      </c>
    </row>
    <row r="50" spans="2:10">
      <c r="B50" s="458"/>
      <c r="C50" s="453"/>
      <c r="D50" s="456"/>
      <c r="E50" s="169" t="s">
        <v>812</v>
      </c>
      <c r="F50" s="170"/>
      <c r="G50" s="170"/>
      <c r="H50" s="170"/>
      <c r="I50" s="170"/>
      <c r="J50" s="171">
        <f t="shared" si="2"/>
        <v>0</v>
      </c>
    </row>
    <row r="51" spans="2:10">
      <c r="B51" s="458"/>
      <c r="C51" s="453"/>
      <c r="D51" s="455" t="s">
        <v>814</v>
      </c>
      <c r="E51" s="169" t="s">
        <v>811</v>
      </c>
      <c r="F51" s="170">
        <v>70</v>
      </c>
      <c r="G51" s="170">
        <v>5</v>
      </c>
      <c r="H51" s="170">
        <v>591724464</v>
      </c>
      <c r="I51" s="170">
        <v>39916638</v>
      </c>
      <c r="J51" s="171">
        <f t="shared" si="2"/>
        <v>631641102</v>
      </c>
    </row>
    <row r="52" spans="2:10">
      <c r="B52" s="458"/>
      <c r="C52" s="453"/>
      <c r="D52" s="456"/>
      <c r="E52" s="169" t="s">
        <v>812</v>
      </c>
      <c r="F52" s="170"/>
      <c r="G52" s="170"/>
      <c r="H52" s="170"/>
      <c r="I52" s="170"/>
      <c r="J52" s="171">
        <f t="shared" si="2"/>
        <v>0</v>
      </c>
    </row>
    <row r="53" spans="2:10">
      <c r="B53" s="459"/>
      <c r="C53" s="454"/>
      <c r="D53" s="182" t="s">
        <v>815</v>
      </c>
      <c r="E53" s="169" t="s">
        <v>811</v>
      </c>
      <c r="F53" s="170">
        <v>9</v>
      </c>
      <c r="G53" s="170">
        <v>0</v>
      </c>
      <c r="H53" s="170">
        <v>58653369</v>
      </c>
      <c r="I53" s="170">
        <v>0</v>
      </c>
      <c r="J53" s="171">
        <f t="shared" si="2"/>
        <v>58653369</v>
      </c>
    </row>
    <row r="54" spans="2:10">
      <c r="B54" s="457" t="s">
        <v>55</v>
      </c>
      <c r="C54" s="460" t="s">
        <v>809</v>
      </c>
      <c r="D54" s="463" t="s">
        <v>810</v>
      </c>
      <c r="E54" s="183" t="s">
        <v>811</v>
      </c>
      <c r="F54" s="171">
        <v>9</v>
      </c>
      <c r="G54" s="171">
        <v>1</v>
      </c>
      <c r="H54" s="171">
        <v>201272382</v>
      </c>
      <c r="I54" s="171">
        <v>18195838</v>
      </c>
      <c r="J54" s="171">
        <f>SUM(H54:I54)</f>
        <v>219468220</v>
      </c>
    </row>
    <row r="55" spans="2:10">
      <c r="B55" s="458"/>
      <c r="C55" s="461"/>
      <c r="D55" s="464"/>
      <c r="E55" s="169" t="s">
        <v>812</v>
      </c>
      <c r="F55" s="170">
        <v>1</v>
      </c>
      <c r="G55" s="170">
        <v>0</v>
      </c>
      <c r="H55" s="170">
        <v>171243781</v>
      </c>
      <c r="I55" s="170">
        <v>0</v>
      </c>
      <c r="J55" s="171">
        <f t="shared" ref="J55:J64" si="3">SUM(H55:I55)</f>
        <v>171243781</v>
      </c>
    </row>
    <row r="56" spans="2:10">
      <c r="B56" s="458"/>
      <c r="C56" s="461"/>
      <c r="D56" s="455" t="s">
        <v>813</v>
      </c>
      <c r="E56" s="169" t="s">
        <v>811</v>
      </c>
      <c r="F56" s="170">
        <v>2</v>
      </c>
      <c r="G56" s="170">
        <v>1</v>
      </c>
      <c r="H56" s="170">
        <v>19312100</v>
      </c>
      <c r="I56" s="170">
        <v>10877623</v>
      </c>
      <c r="J56" s="171">
        <f t="shared" si="3"/>
        <v>30189723</v>
      </c>
    </row>
    <row r="57" spans="2:10">
      <c r="B57" s="458"/>
      <c r="C57" s="461"/>
      <c r="D57" s="456"/>
      <c r="E57" s="169" t="s">
        <v>812</v>
      </c>
      <c r="F57" s="170">
        <v>0</v>
      </c>
      <c r="G57" s="170">
        <v>0</v>
      </c>
      <c r="H57" s="170">
        <v>0</v>
      </c>
      <c r="I57" s="170">
        <v>0</v>
      </c>
      <c r="J57" s="171">
        <f t="shared" si="3"/>
        <v>0</v>
      </c>
    </row>
    <row r="58" spans="2:10">
      <c r="B58" s="458"/>
      <c r="C58" s="461"/>
      <c r="D58" s="455" t="s">
        <v>814</v>
      </c>
      <c r="E58" s="169" t="s">
        <v>811</v>
      </c>
      <c r="F58" s="170">
        <v>15</v>
      </c>
      <c r="G58" s="170">
        <v>1</v>
      </c>
      <c r="H58" s="170">
        <v>104446066</v>
      </c>
      <c r="I58" s="170">
        <v>2876169</v>
      </c>
      <c r="J58" s="171">
        <f t="shared" si="3"/>
        <v>107322235</v>
      </c>
    </row>
    <row r="59" spans="2:10">
      <c r="B59" s="458"/>
      <c r="C59" s="461"/>
      <c r="D59" s="456"/>
      <c r="E59" s="169" t="s">
        <v>812</v>
      </c>
      <c r="F59" s="170">
        <v>1</v>
      </c>
      <c r="G59" s="170">
        <v>0</v>
      </c>
      <c r="H59" s="170">
        <v>7494972</v>
      </c>
      <c r="I59" s="170">
        <v>0</v>
      </c>
      <c r="J59" s="171">
        <f t="shared" si="3"/>
        <v>7494972</v>
      </c>
    </row>
    <row r="60" spans="2:10">
      <c r="B60" s="458"/>
      <c r="C60" s="461"/>
      <c r="D60" s="455" t="s">
        <v>815</v>
      </c>
      <c r="E60" s="169" t="s">
        <v>811</v>
      </c>
      <c r="F60" s="170">
        <v>0</v>
      </c>
      <c r="G60" s="170">
        <v>0</v>
      </c>
      <c r="H60" s="170">
        <v>0</v>
      </c>
      <c r="I60" s="170">
        <v>0</v>
      </c>
      <c r="J60" s="171">
        <f t="shared" si="3"/>
        <v>0</v>
      </c>
    </row>
    <row r="61" spans="2:10">
      <c r="B61" s="458"/>
      <c r="C61" s="461"/>
      <c r="D61" s="456"/>
      <c r="E61" s="169" t="s">
        <v>812</v>
      </c>
      <c r="F61" s="170">
        <v>0</v>
      </c>
      <c r="G61" s="170">
        <v>0</v>
      </c>
      <c r="H61" s="170">
        <v>0</v>
      </c>
      <c r="I61" s="170">
        <v>0</v>
      </c>
      <c r="J61" s="171">
        <f t="shared" si="3"/>
        <v>0</v>
      </c>
    </row>
    <row r="62" spans="2:10">
      <c r="B62" s="458"/>
      <c r="C62" s="461"/>
      <c r="D62" s="455" t="s">
        <v>816</v>
      </c>
      <c r="E62" s="169" t="s">
        <v>811</v>
      </c>
      <c r="F62" s="170">
        <f>+F54+F56+F58++F60</f>
        <v>26</v>
      </c>
      <c r="G62" s="170">
        <f>+G54+G56+G58++G60</f>
        <v>3</v>
      </c>
      <c r="H62" s="170">
        <f>+H54+H56+H58++H60</f>
        <v>325030548</v>
      </c>
      <c r="I62" s="170">
        <f>+I54+I56+I58++I60</f>
        <v>31949630</v>
      </c>
      <c r="J62" s="171">
        <f t="shared" si="3"/>
        <v>356980178</v>
      </c>
    </row>
    <row r="63" spans="2:10">
      <c r="B63" s="458"/>
      <c r="C63" s="462"/>
      <c r="D63" s="456"/>
      <c r="E63" s="169" t="s">
        <v>812</v>
      </c>
      <c r="F63" s="170">
        <f>+F55+F57+F59+F61</f>
        <v>2</v>
      </c>
      <c r="G63" s="170">
        <f>+G55+G57+G59+G61</f>
        <v>0</v>
      </c>
      <c r="H63" s="170">
        <f>+H55+H57+H59+H61</f>
        <v>178738753</v>
      </c>
      <c r="I63" s="170">
        <f>+I55+I57+I59+I61</f>
        <v>0</v>
      </c>
      <c r="J63" s="171">
        <f t="shared" si="3"/>
        <v>178738753</v>
      </c>
    </row>
    <row r="64" spans="2:10" ht="28.5">
      <c r="B64" s="459"/>
      <c r="C64" s="184" t="s">
        <v>818</v>
      </c>
      <c r="D64" s="182" t="s">
        <v>815</v>
      </c>
      <c r="E64" s="169" t="s">
        <v>811</v>
      </c>
      <c r="F64" s="170">
        <v>49</v>
      </c>
      <c r="G64" s="170">
        <v>0</v>
      </c>
      <c r="H64" s="170">
        <v>46100498</v>
      </c>
      <c r="I64" s="170">
        <v>0</v>
      </c>
      <c r="J64" s="171">
        <f t="shared" si="3"/>
        <v>46100498</v>
      </c>
    </row>
    <row r="65" spans="2:10" ht="23.25">
      <c r="B65" s="374" t="s">
        <v>56</v>
      </c>
      <c r="C65" s="185" t="s">
        <v>809</v>
      </c>
      <c r="D65" s="186" t="s">
        <v>810</v>
      </c>
      <c r="E65" s="187" t="s">
        <v>811</v>
      </c>
      <c r="F65" s="171">
        <v>2</v>
      </c>
      <c r="G65" s="171"/>
      <c r="H65" s="171">
        <v>101808000</v>
      </c>
      <c r="I65" s="171"/>
      <c r="J65" s="171">
        <v>101808000</v>
      </c>
    </row>
    <row r="66" spans="2:10">
      <c r="B66" s="457" t="s">
        <v>57</v>
      </c>
      <c r="C66" s="460" t="s">
        <v>809</v>
      </c>
      <c r="D66" s="463" t="s">
        <v>810</v>
      </c>
      <c r="E66" s="183" t="s">
        <v>811</v>
      </c>
      <c r="F66" s="171">
        <v>44</v>
      </c>
      <c r="G66" s="171">
        <v>3</v>
      </c>
      <c r="H66" s="171">
        <v>950173182</v>
      </c>
      <c r="I66" s="171">
        <v>55117807</v>
      </c>
      <c r="J66" s="171">
        <f>SUM(H66:I66)</f>
        <v>1005290989</v>
      </c>
    </row>
    <row r="67" spans="2:10">
      <c r="B67" s="458"/>
      <c r="C67" s="461"/>
      <c r="D67" s="464"/>
      <c r="E67" s="169" t="s">
        <v>812</v>
      </c>
      <c r="F67" s="171">
        <v>0</v>
      </c>
      <c r="G67" s="171">
        <v>0</v>
      </c>
      <c r="H67" s="171">
        <v>0</v>
      </c>
      <c r="I67" s="171">
        <v>0</v>
      </c>
      <c r="J67" s="171">
        <f t="shared" ref="J67:J76" si="4">SUM(H67:I67)</f>
        <v>0</v>
      </c>
    </row>
    <row r="68" spans="2:10">
      <c r="B68" s="458"/>
      <c r="C68" s="461"/>
      <c r="D68" s="455" t="s">
        <v>813</v>
      </c>
      <c r="E68" s="169" t="s">
        <v>811</v>
      </c>
      <c r="F68" s="170">
        <v>57</v>
      </c>
      <c r="G68" s="171">
        <v>0</v>
      </c>
      <c r="H68" s="171">
        <v>631776772</v>
      </c>
      <c r="I68" s="171">
        <v>0</v>
      </c>
      <c r="J68" s="171">
        <f t="shared" si="4"/>
        <v>631776772</v>
      </c>
    </row>
    <row r="69" spans="2:10" ht="57">
      <c r="B69" s="458"/>
      <c r="C69" s="461"/>
      <c r="D69" s="456"/>
      <c r="E69" s="169" t="s">
        <v>812</v>
      </c>
      <c r="F69" s="188" t="s">
        <v>813</v>
      </c>
      <c r="G69" s="171">
        <v>0</v>
      </c>
      <c r="H69" s="171">
        <v>0</v>
      </c>
      <c r="I69" s="171">
        <v>0</v>
      </c>
      <c r="J69" s="171">
        <f t="shared" si="4"/>
        <v>0</v>
      </c>
    </row>
    <row r="70" spans="2:10">
      <c r="B70" s="458"/>
      <c r="C70" s="461"/>
      <c r="D70" s="455" t="s">
        <v>814</v>
      </c>
      <c r="E70" s="169" t="s">
        <v>811</v>
      </c>
      <c r="F70" s="170">
        <v>47</v>
      </c>
      <c r="G70" s="171">
        <v>0</v>
      </c>
      <c r="H70" s="171">
        <v>432723823</v>
      </c>
      <c r="I70" s="171">
        <v>0</v>
      </c>
      <c r="J70" s="171">
        <f t="shared" si="4"/>
        <v>432723823</v>
      </c>
    </row>
    <row r="71" spans="2:10">
      <c r="B71" s="458"/>
      <c r="C71" s="461"/>
      <c r="D71" s="456"/>
      <c r="E71" s="169" t="s">
        <v>812</v>
      </c>
      <c r="F71" s="171">
        <v>0</v>
      </c>
      <c r="G71" s="171">
        <v>0</v>
      </c>
      <c r="H71" s="171">
        <v>0</v>
      </c>
      <c r="I71" s="171">
        <v>0</v>
      </c>
      <c r="J71" s="171">
        <f t="shared" si="4"/>
        <v>0</v>
      </c>
    </row>
    <row r="72" spans="2:10">
      <c r="B72" s="458"/>
      <c r="C72" s="461"/>
      <c r="D72" s="455" t="s">
        <v>815</v>
      </c>
      <c r="E72" s="169" t="s">
        <v>811</v>
      </c>
      <c r="F72" s="171">
        <v>31</v>
      </c>
      <c r="G72" s="171">
        <v>0</v>
      </c>
      <c r="H72" s="171">
        <v>191398014</v>
      </c>
      <c r="I72" s="171">
        <v>0</v>
      </c>
      <c r="J72" s="171">
        <f t="shared" si="4"/>
        <v>191398014</v>
      </c>
    </row>
    <row r="73" spans="2:10">
      <c r="B73" s="458"/>
      <c r="C73" s="461"/>
      <c r="D73" s="456"/>
      <c r="E73" s="169" t="s">
        <v>812</v>
      </c>
      <c r="F73" s="171">
        <v>0</v>
      </c>
      <c r="G73" s="171">
        <v>0</v>
      </c>
      <c r="H73" s="171">
        <v>0</v>
      </c>
      <c r="I73" s="171">
        <v>0</v>
      </c>
      <c r="J73" s="171">
        <f t="shared" si="4"/>
        <v>0</v>
      </c>
    </row>
    <row r="74" spans="2:10">
      <c r="B74" s="458"/>
      <c r="C74" s="461"/>
      <c r="D74" s="455" t="s">
        <v>816</v>
      </c>
      <c r="E74" s="169" t="s">
        <v>811</v>
      </c>
      <c r="F74" s="171">
        <f>F66+F68+F70+F72</f>
        <v>179</v>
      </c>
      <c r="G74" s="171">
        <f t="shared" ref="G74:J75" si="5">G66+G68+G70+G72</f>
        <v>3</v>
      </c>
      <c r="H74" s="171">
        <f t="shared" si="5"/>
        <v>2206071791</v>
      </c>
      <c r="I74" s="171">
        <f t="shared" si="5"/>
        <v>55117807</v>
      </c>
      <c r="J74" s="171">
        <f t="shared" si="5"/>
        <v>2261189598</v>
      </c>
    </row>
    <row r="75" spans="2:10">
      <c r="B75" s="458"/>
      <c r="C75" s="461"/>
      <c r="D75" s="456"/>
      <c r="E75" s="169" t="s">
        <v>812</v>
      </c>
      <c r="F75" s="171">
        <v>0</v>
      </c>
      <c r="G75" s="171">
        <f t="shared" si="5"/>
        <v>0</v>
      </c>
      <c r="H75" s="171">
        <f t="shared" si="5"/>
        <v>0</v>
      </c>
      <c r="I75" s="171">
        <f t="shared" si="5"/>
        <v>0</v>
      </c>
      <c r="J75" s="171">
        <f t="shared" si="5"/>
        <v>0</v>
      </c>
    </row>
    <row r="76" spans="2:10">
      <c r="B76" s="459"/>
      <c r="C76" s="462"/>
      <c r="D76" s="182" t="s">
        <v>817</v>
      </c>
      <c r="E76" s="169" t="s">
        <v>811</v>
      </c>
      <c r="F76" s="171">
        <v>47</v>
      </c>
      <c r="G76" s="171">
        <v>11</v>
      </c>
      <c r="H76" s="171">
        <v>12822745</v>
      </c>
      <c r="I76" s="171">
        <v>3430805</v>
      </c>
      <c r="J76" s="171">
        <f t="shared" si="4"/>
        <v>16253550</v>
      </c>
    </row>
    <row r="77" spans="2:10">
      <c r="B77" s="457" t="s">
        <v>58</v>
      </c>
      <c r="C77" s="460" t="s">
        <v>809</v>
      </c>
      <c r="D77" s="463" t="s">
        <v>820</v>
      </c>
      <c r="E77" s="183" t="s">
        <v>811</v>
      </c>
      <c r="F77" s="171">
        <v>20</v>
      </c>
      <c r="G77" s="171">
        <v>2</v>
      </c>
      <c r="H77" s="171">
        <v>364383741</v>
      </c>
      <c r="I77" s="171">
        <v>27039870</v>
      </c>
      <c r="J77" s="171">
        <f>SUM(H77:I77)</f>
        <v>391423611</v>
      </c>
    </row>
    <row r="78" spans="2:10">
      <c r="B78" s="458"/>
      <c r="C78" s="461"/>
      <c r="D78" s="464"/>
      <c r="E78" s="169" t="s">
        <v>812</v>
      </c>
      <c r="F78" s="170">
        <v>8</v>
      </c>
      <c r="G78" s="170">
        <v>1</v>
      </c>
      <c r="H78" s="170">
        <v>163255324</v>
      </c>
      <c r="I78" s="170">
        <v>22840519</v>
      </c>
      <c r="J78" s="171">
        <f t="shared" ref="J78:J85" si="6">SUM(H78:I78)</f>
        <v>186095843</v>
      </c>
    </row>
    <row r="79" spans="2:10">
      <c r="B79" s="458"/>
      <c r="C79" s="461"/>
      <c r="D79" s="182" t="s">
        <v>813</v>
      </c>
      <c r="E79" s="169" t="s">
        <v>811</v>
      </c>
      <c r="F79" s="170">
        <v>21</v>
      </c>
      <c r="G79" s="170"/>
      <c r="H79" s="170">
        <v>206982679</v>
      </c>
      <c r="I79" s="170"/>
      <c r="J79" s="171">
        <f t="shared" si="6"/>
        <v>206982679</v>
      </c>
    </row>
    <row r="80" spans="2:10" ht="28.5">
      <c r="B80" s="458"/>
      <c r="C80" s="461"/>
      <c r="D80" s="182" t="s">
        <v>814</v>
      </c>
      <c r="E80" s="169" t="s">
        <v>811</v>
      </c>
      <c r="F80" s="170">
        <v>57</v>
      </c>
      <c r="G80" s="170"/>
      <c r="H80" s="170">
        <v>254401370</v>
      </c>
      <c r="I80" s="170"/>
      <c r="J80" s="171">
        <f t="shared" si="6"/>
        <v>254401370</v>
      </c>
    </row>
    <row r="81" spans="2:10">
      <c r="B81" s="458"/>
      <c r="C81" s="461"/>
      <c r="D81" s="455" t="s">
        <v>815</v>
      </c>
      <c r="E81" s="169" t="s">
        <v>811</v>
      </c>
      <c r="F81" s="170">
        <v>118</v>
      </c>
      <c r="G81" s="170">
        <v>4</v>
      </c>
      <c r="H81" s="170">
        <v>308158431</v>
      </c>
      <c r="I81" s="170">
        <v>13403718</v>
      </c>
      <c r="J81" s="171">
        <f t="shared" si="6"/>
        <v>321562149</v>
      </c>
    </row>
    <row r="82" spans="2:10">
      <c r="B82" s="458"/>
      <c r="C82" s="462"/>
      <c r="D82" s="456"/>
      <c r="E82" s="169" t="s">
        <v>812</v>
      </c>
      <c r="F82" s="170">
        <v>2</v>
      </c>
      <c r="G82" s="170">
        <v>1</v>
      </c>
      <c r="H82" s="170">
        <v>9851072</v>
      </c>
      <c r="I82" s="170">
        <v>2418371</v>
      </c>
      <c r="J82" s="171">
        <f t="shared" si="6"/>
        <v>12269443</v>
      </c>
    </row>
    <row r="83" spans="2:10">
      <c r="B83" s="458"/>
      <c r="C83" s="452" t="s">
        <v>818</v>
      </c>
      <c r="D83" s="182" t="s">
        <v>813</v>
      </c>
      <c r="E83" s="169" t="s">
        <v>811</v>
      </c>
      <c r="F83" s="170"/>
      <c r="G83" s="170"/>
      <c r="H83" s="170">
        <v>39932436</v>
      </c>
      <c r="I83" s="170">
        <v>2252449</v>
      </c>
      <c r="J83" s="171">
        <f t="shared" si="6"/>
        <v>42184885</v>
      </c>
    </row>
    <row r="84" spans="2:10" ht="28.5">
      <c r="B84" s="458"/>
      <c r="C84" s="453"/>
      <c r="D84" s="182" t="s">
        <v>814</v>
      </c>
      <c r="E84" s="169" t="s">
        <v>811</v>
      </c>
      <c r="F84" s="170"/>
      <c r="G84" s="170"/>
      <c r="H84" s="170">
        <v>136127774</v>
      </c>
      <c r="I84" s="170">
        <v>925510</v>
      </c>
      <c r="J84" s="171">
        <f t="shared" si="6"/>
        <v>137053284</v>
      </c>
    </row>
    <row r="85" spans="2:10">
      <c r="B85" s="459"/>
      <c r="C85" s="454"/>
      <c r="D85" s="182" t="s">
        <v>815</v>
      </c>
      <c r="E85" s="169" t="s">
        <v>811</v>
      </c>
      <c r="F85" s="170"/>
      <c r="G85" s="170"/>
      <c r="H85" s="170">
        <v>103883129</v>
      </c>
      <c r="I85" s="170">
        <v>2108044</v>
      </c>
      <c r="J85" s="171">
        <f t="shared" si="6"/>
        <v>105991173</v>
      </c>
    </row>
    <row r="86" spans="2:10">
      <c r="B86" s="457" t="s">
        <v>59</v>
      </c>
      <c r="C86" s="468" t="s">
        <v>809</v>
      </c>
      <c r="D86" s="471" t="s">
        <v>810</v>
      </c>
      <c r="E86" s="187" t="s">
        <v>811</v>
      </c>
      <c r="F86" s="171">
        <v>6</v>
      </c>
      <c r="G86" s="171">
        <v>1</v>
      </c>
      <c r="H86" s="171">
        <v>42323063</v>
      </c>
      <c r="I86" s="171">
        <v>20231773</v>
      </c>
      <c r="J86" s="171">
        <v>62554836</v>
      </c>
    </row>
    <row r="87" spans="2:10">
      <c r="B87" s="458"/>
      <c r="C87" s="469"/>
      <c r="D87" s="472"/>
      <c r="E87" s="169" t="s">
        <v>812</v>
      </c>
      <c r="F87" s="170">
        <v>1</v>
      </c>
      <c r="G87" s="170"/>
      <c r="H87" s="170">
        <v>46795249</v>
      </c>
      <c r="I87" s="170"/>
      <c r="J87" s="171">
        <v>46795249</v>
      </c>
    </row>
    <row r="88" spans="2:10">
      <c r="B88" s="458"/>
      <c r="C88" s="469"/>
      <c r="D88" s="455" t="s">
        <v>813</v>
      </c>
      <c r="E88" s="169" t="s">
        <v>811</v>
      </c>
      <c r="F88" s="170">
        <v>1</v>
      </c>
      <c r="G88" s="170">
        <v>1</v>
      </c>
      <c r="H88" s="170">
        <v>14085228</v>
      </c>
      <c r="I88" s="170">
        <v>5639967</v>
      </c>
      <c r="J88" s="171">
        <v>19725195</v>
      </c>
    </row>
    <row r="89" spans="2:10">
      <c r="B89" s="458"/>
      <c r="C89" s="469"/>
      <c r="D89" s="456"/>
      <c r="E89" s="169" t="s">
        <v>811</v>
      </c>
      <c r="F89" s="170">
        <v>13</v>
      </c>
      <c r="G89" s="170">
        <v>1</v>
      </c>
      <c r="H89" s="170">
        <v>61946026</v>
      </c>
      <c r="I89" s="170">
        <v>249149</v>
      </c>
      <c r="J89" s="171">
        <v>62195175</v>
      </c>
    </row>
    <row r="90" spans="2:10">
      <c r="B90" s="459"/>
      <c r="C90" s="470"/>
      <c r="D90" s="182" t="s">
        <v>817</v>
      </c>
      <c r="E90" s="169" t="s">
        <v>811</v>
      </c>
      <c r="F90" s="170">
        <v>3</v>
      </c>
      <c r="G90" s="170"/>
      <c r="H90" s="170">
        <v>645748</v>
      </c>
      <c r="I90" s="170"/>
      <c r="J90" s="171">
        <v>645748</v>
      </c>
    </row>
    <row r="91" spans="2:10">
      <c r="B91" s="457" t="s">
        <v>821</v>
      </c>
      <c r="C91" s="460" t="s">
        <v>809</v>
      </c>
      <c r="D91" s="463" t="s">
        <v>810</v>
      </c>
      <c r="E91" s="183" t="s">
        <v>811</v>
      </c>
      <c r="F91" s="171">
        <v>10</v>
      </c>
      <c r="G91" s="171">
        <v>0</v>
      </c>
      <c r="H91" s="171">
        <v>223150808</v>
      </c>
      <c r="I91" s="171">
        <v>0</v>
      </c>
      <c r="J91" s="171">
        <f>SUM(H91:I91)</f>
        <v>223150808</v>
      </c>
    </row>
    <row r="92" spans="2:10">
      <c r="B92" s="458"/>
      <c r="C92" s="461"/>
      <c r="D92" s="464"/>
      <c r="E92" s="169" t="s">
        <v>812</v>
      </c>
      <c r="F92" s="170"/>
      <c r="G92" s="170"/>
      <c r="H92" s="170"/>
      <c r="I92" s="170"/>
      <c r="J92" s="171">
        <f t="shared" ref="J92:J97" si="7">SUM(H92:I92)</f>
        <v>0</v>
      </c>
    </row>
    <row r="93" spans="2:10">
      <c r="B93" s="458"/>
      <c r="C93" s="461"/>
      <c r="D93" s="455" t="s">
        <v>813</v>
      </c>
      <c r="E93" s="169" t="s">
        <v>811</v>
      </c>
      <c r="F93" s="170">
        <v>5</v>
      </c>
      <c r="G93" s="170"/>
      <c r="H93" s="170">
        <v>22330271</v>
      </c>
      <c r="I93" s="170"/>
      <c r="J93" s="171">
        <f t="shared" si="7"/>
        <v>22330271</v>
      </c>
    </row>
    <row r="94" spans="2:10">
      <c r="B94" s="458"/>
      <c r="C94" s="461"/>
      <c r="D94" s="456"/>
      <c r="E94" s="169" t="s">
        <v>812</v>
      </c>
      <c r="F94" s="170"/>
      <c r="G94" s="170"/>
      <c r="H94" s="170"/>
      <c r="I94" s="170"/>
      <c r="J94" s="171">
        <f t="shared" si="7"/>
        <v>0</v>
      </c>
    </row>
    <row r="95" spans="2:10">
      <c r="B95" s="458"/>
      <c r="C95" s="461"/>
      <c r="D95" s="455" t="s">
        <v>814</v>
      </c>
      <c r="E95" s="169" t="s">
        <v>811</v>
      </c>
      <c r="F95" s="170">
        <v>2</v>
      </c>
      <c r="G95" s="170">
        <v>0</v>
      </c>
      <c r="H95" s="170">
        <v>4869421</v>
      </c>
      <c r="I95" s="170">
        <v>0</v>
      </c>
      <c r="J95" s="171">
        <f t="shared" si="7"/>
        <v>4869421</v>
      </c>
    </row>
    <row r="96" spans="2:10">
      <c r="B96" s="458"/>
      <c r="C96" s="461"/>
      <c r="D96" s="456"/>
      <c r="E96" s="169" t="s">
        <v>812</v>
      </c>
      <c r="F96" s="170"/>
      <c r="G96" s="170"/>
      <c r="H96" s="170"/>
      <c r="I96" s="170"/>
      <c r="J96" s="171">
        <f t="shared" si="7"/>
        <v>0</v>
      </c>
    </row>
    <row r="97" spans="2:10">
      <c r="B97" s="459"/>
      <c r="C97" s="462"/>
      <c r="D97" s="182" t="s">
        <v>815</v>
      </c>
      <c r="E97" s="169" t="s">
        <v>811</v>
      </c>
      <c r="F97" s="170">
        <v>34</v>
      </c>
      <c r="G97" s="170">
        <v>2</v>
      </c>
      <c r="H97" s="170">
        <v>34161127</v>
      </c>
      <c r="I97" s="170">
        <v>642804</v>
      </c>
      <c r="J97" s="171">
        <f t="shared" si="7"/>
        <v>34803931</v>
      </c>
    </row>
    <row r="98" spans="2:10">
      <c r="B98" s="457" t="s">
        <v>61</v>
      </c>
      <c r="C98" s="460" t="s">
        <v>809</v>
      </c>
      <c r="D98" s="463" t="s">
        <v>810</v>
      </c>
      <c r="E98" s="183" t="s">
        <v>811</v>
      </c>
      <c r="F98" s="189">
        <v>0</v>
      </c>
      <c r="G98" s="189" t="s">
        <v>822</v>
      </c>
      <c r="H98" s="189" t="s">
        <v>822</v>
      </c>
      <c r="I98" s="171"/>
      <c r="J98" s="171">
        <f>SUM(H98:I98)</f>
        <v>0</v>
      </c>
    </row>
    <row r="99" spans="2:10">
      <c r="B99" s="458"/>
      <c r="C99" s="461"/>
      <c r="D99" s="464"/>
      <c r="E99" s="169" t="s">
        <v>812</v>
      </c>
      <c r="F99" s="190">
        <v>1</v>
      </c>
      <c r="G99" s="190" t="s">
        <v>822</v>
      </c>
      <c r="H99" s="190">
        <v>7224020</v>
      </c>
      <c r="I99" s="170"/>
      <c r="J99" s="171">
        <f t="shared" ref="J99:J104" si="8">SUM(H99:I99)</f>
        <v>7224020</v>
      </c>
    </row>
    <row r="100" spans="2:10">
      <c r="B100" s="458"/>
      <c r="C100" s="461"/>
      <c r="D100" s="455" t="s">
        <v>813</v>
      </c>
      <c r="E100" s="169" t="s">
        <v>811</v>
      </c>
      <c r="F100" s="190">
        <v>5</v>
      </c>
      <c r="G100" s="190" t="s">
        <v>822</v>
      </c>
      <c r="H100" s="190">
        <v>33636228</v>
      </c>
      <c r="I100" s="170"/>
      <c r="J100" s="171">
        <f t="shared" si="8"/>
        <v>33636228</v>
      </c>
    </row>
    <row r="101" spans="2:10">
      <c r="B101" s="458"/>
      <c r="C101" s="461"/>
      <c r="D101" s="456"/>
      <c r="E101" s="169" t="s">
        <v>812</v>
      </c>
      <c r="F101" s="190">
        <v>3</v>
      </c>
      <c r="G101" s="190" t="s">
        <v>822</v>
      </c>
      <c r="H101" s="190">
        <v>4856968</v>
      </c>
      <c r="I101" s="170"/>
      <c r="J101" s="171">
        <f t="shared" si="8"/>
        <v>4856968</v>
      </c>
    </row>
    <row r="102" spans="2:10">
      <c r="B102" s="458"/>
      <c r="C102" s="462"/>
      <c r="D102" s="182" t="s">
        <v>817</v>
      </c>
      <c r="E102" s="169" t="s">
        <v>811</v>
      </c>
      <c r="F102" s="190">
        <v>1</v>
      </c>
      <c r="G102" s="190" t="s">
        <v>822</v>
      </c>
      <c r="H102" s="191">
        <v>104500</v>
      </c>
      <c r="I102" s="170"/>
      <c r="J102" s="171">
        <f t="shared" si="8"/>
        <v>104500</v>
      </c>
    </row>
    <row r="103" spans="2:10" ht="28.5">
      <c r="B103" s="458"/>
      <c r="C103" s="452" t="s">
        <v>818</v>
      </c>
      <c r="D103" s="182" t="s">
        <v>814</v>
      </c>
      <c r="E103" s="169" t="s">
        <v>811</v>
      </c>
      <c r="F103" s="190">
        <v>17</v>
      </c>
      <c r="G103" s="190" t="s">
        <v>822</v>
      </c>
      <c r="H103" s="170">
        <v>71403144</v>
      </c>
      <c r="I103" s="170"/>
      <c r="J103" s="171">
        <f t="shared" si="8"/>
        <v>71403144</v>
      </c>
    </row>
    <row r="104" spans="2:10">
      <c r="B104" s="459"/>
      <c r="C104" s="454"/>
      <c r="D104" s="182" t="s">
        <v>815</v>
      </c>
      <c r="E104" s="169" t="s">
        <v>811</v>
      </c>
      <c r="F104" s="190">
        <v>2</v>
      </c>
      <c r="G104" s="190">
        <v>2</v>
      </c>
      <c r="H104" s="170">
        <v>5855411</v>
      </c>
      <c r="I104" s="170"/>
      <c r="J104" s="171">
        <f t="shared" si="8"/>
        <v>5855411</v>
      </c>
    </row>
    <row r="105" spans="2:10">
      <c r="B105" s="457" t="s">
        <v>62</v>
      </c>
      <c r="C105" s="460" t="s">
        <v>809</v>
      </c>
      <c r="D105" s="463" t="s">
        <v>810</v>
      </c>
      <c r="E105" s="183" t="s">
        <v>811</v>
      </c>
      <c r="F105" s="171">
        <v>46</v>
      </c>
      <c r="G105" s="171"/>
      <c r="H105" s="171">
        <v>477395935</v>
      </c>
      <c r="I105" s="171"/>
      <c r="J105" s="171">
        <f>SUM(H105:I105)</f>
        <v>477395935</v>
      </c>
    </row>
    <row r="106" spans="2:10">
      <c r="B106" s="458"/>
      <c r="C106" s="461"/>
      <c r="D106" s="464"/>
      <c r="E106" s="169" t="s">
        <v>812</v>
      </c>
      <c r="F106" s="170">
        <v>7</v>
      </c>
      <c r="G106" s="170">
        <v>1</v>
      </c>
      <c r="H106" s="170">
        <v>4769362021</v>
      </c>
      <c r="I106" s="170">
        <v>32522770</v>
      </c>
      <c r="J106" s="170">
        <f t="shared" ref="J106:J111" si="9">SUM(H106:I106)</f>
        <v>4801884791</v>
      </c>
    </row>
    <row r="107" spans="2:10">
      <c r="B107" s="458"/>
      <c r="C107" s="461"/>
      <c r="D107" s="455" t="s">
        <v>813</v>
      </c>
      <c r="E107" s="169" t="s">
        <v>811</v>
      </c>
      <c r="F107" s="170">
        <v>184</v>
      </c>
      <c r="G107" s="170">
        <v>8</v>
      </c>
      <c r="H107" s="170">
        <v>3242499866</v>
      </c>
      <c r="I107" s="170">
        <v>132826082</v>
      </c>
      <c r="J107" s="170">
        <f t="shared" si="9"/>
        <v>3375325948</v>
      </c>
    </row>
    <row r="108" spans="2:10">
      <c r="B108" s="458"/>
      <c r="C108" s="461"/>
      <c r="D108" s="456"/>
      <c r="E108" s="169" t="s">
        <v>812</v>
      </c>
      <c r="F108" s="170"/>
      <c r="G108" s="170"/>
      <c r="H108" s="170"/>
      <c r="I108" s="170"/>
      <c r="J108" s="171">
        <f t="shared" si="9"/>
        <v>0</v>
      </c>
    </row>
    <row r="109" spans="2:10">
      <c r="B109" s="458"/>
      <c r="C109" s="461"/>
      <c r="D109" s="455" t="s">
        <v>814</v>
      </c>
      <c r="E109" s="169" t="s">
        <v>811</v>
      </c>
      <c r="F109" s="170">
        <v>651</v>
      </c>
      <c r="G109" s="170">
        <v>8</v>
      </c>
      <c r="H109" s="170">
        <v>4910636933</v>
      </c>
      <c r="I109" s="170">
        <v>42826571</v>
      </c>
      <c r="J109" s="170">
        <f t="shared" si="9"/>
        <v>4953463504</v>
      </c>
    </row>
    <row r="110" spans="2:10">
      <c r="B110" s="458"/>
      <c r="C110" s="461"/>
      <c r="D110" s="456"/>
      <c r="E110" s="169" t="s">
        <v>812</v>
      </c>
      <c r="F110" s="170"/>
      <c r="G110" s="170"/>
      <c r="H110" s="170"/>
      <c r="I110" s="170"/>
      <c r="J110" s="171">
        <f t="shared" si="9"/>
        <v>0</v>
      </c>
    </row>
    <row r="111" spans="2:10">
      <c r="B111" s="458"/>
      <c r="C111" s="461"/>
      <c r="D111" s="182" t="s">
        <v>815</v>
      </c>
      <c r="E111" s="169" t="s">
        <v>811</v>
      </c>
      <c r="F111" s="170">
        <v>269</v>
      </c>
      <c r="G111" s="170">
        <v>4</v>
      </c>
      <c r="H111" s="170">
        <v>1080473888</v>
      </c>
      <c r="I111" s="170">
        <v>15123548</v>
      </c>
      <c r="J111" s="170">
        <f t="shared" si="9"/>
        <v>1095597436</v>
      </c>
    </row>
    <row r="112" spans="2:10">
      <c r="B112" s="458"/>
      <c r="C112" s="461"/>
      <c r="D112" s="463" t="s">
        <v>810</v>
      </c>
      <c r="E112" s="183" t="s">
        <v>811</v>
      </c>
      <c r="F112" s="171">
        <v>117</v>
      </c>
      <c r="G112" s="171">
        <v>4</v>
      </c>
      <c r="H112" s="171">
        <v>3955823350.1952085</v>
      </c>
      <c r="I112" s="171">
        <v>102194464.54459381</v>
      </c>
      <c r="J112" s="171">
        <v>4058017814.7398024</v>
      </c>
    </row>
    <row r="113" spans="2:10">
      <c r="B113" s="458"/>
      <c r="C113" s="461"/>
      <c r="D113" s="464"/>
      <c r="E113" s="169" t="s">
        <v>812</v>
      </c>
      <c r="F113" s="170">
        <v>6</v>
      </c>
      <c r="G113" s="170">
        <v>1</v>
      </c>
      <c r="H113" s="170">
        <v>1192740033.4285715</v>
      </c>
      <c r="I113" s="170">
        <v>198790005.57142854</v>
      </c>
      <c r="J113" s="171">
        <v>1391530039</v>
      </c>
    </row>
    <row r="114" spans="2:10">
      <c r="B114" s="458"/>
      <c r="C114" s="461"/>
      <c r="D114" s="455" t="s">
        <v>813</v>
      </c>
      <c r="E114" s="169" t="s">
        <v>811</v>
      </c>
      <c r="F114" s="170">
        <v>136</v>
      </c>
      <c r="G114" s="170">
        <v>16</v>
      </c>
      <c r="H114" s="170">
        <v>2030273898.6024368</v>
      </c>
      <c r="I114" s="170">
        <v>189567493.21989951</v>
      </c>
      <c r="J114" s="171">
        <v>2219841391.8223362</v>
      </c>
    </row>
    <row r="115" spans="2:10">
      <c r="B115" s="458"/>
      <c r="C115" s="461"/>
      <c r="D115" s="456"/>
      <c r="E115" s="169" t="s">
        <v>812</v>
      </c>
      <c r="F115" s="170">
        <v>0</v>
      </c>
      <c r="G115" s="170">
        <v>0</v>
      </c>
      <c r="H115" s="170"/>
      <c r="I115" s="170"/>
      <c r="J115" s="171">
        <v>0</v>
      </c>
    </row>
    <row r="116" spans="2:10">
      <c r="B116" s="458"/>
      <c r="C116" s="461"/>
      <c r="D116" s="455" t="s">
        <v>814</v>
      </c>
      <c r="E116" s="169" t="s">
        <v>811</v>
      </c>
      <c r="F116" s="170">
        <v>143</v>
      </c>
      <c r="G116" s="170">
        <v>3</v>
      </c>
      <c r="H116" s="170">
        <v>1515933456.2954664</v>
      </c>
      <c r="I116" s="170">
        <v>26291909.194241602</v>
      </c>
      <c r="J116" s="171">
        <v>1542225365.4897079</v>
      </c>
    </row>
    <row r="117" spans="2:10">
      <c r="B117" s="458"/>
      <c r="C117" s="461"/>
      <c r="D117" s="456"/>
      <c r="E117" s="169" t="s">
        <v>812</v>
      </c>
      <c r="F117" s="170">
        <v>0</v>
      </c>
      <c r="G117" s="170">
        <v>0</v>
      </c>
      <c r="H117" s="170"/>
      <c r="I117" s="170"/>
      <c r="J117" s="171">
        <v>0</v>
      </c>
    </row>
    <row r="118" spans="2:10">
      <c r="B118" s="458"/>
      <c r="C118" s="461"/>
      <c r="D118" s="182" t="s">
        <v>815</v>
      </c>
      <c r="E118" s="169" t="s">
        <v>811</v>
      </c>
      <c r="F118" s="170">
        <v>256</v>
      </c>
      <c r="G118" s="170">
        <v>6</v>
      </c>
      <c r="H118" s="170">
        <v>1843594010.1719217</v>
      </c>
      <c r="I118" s="170">
        <v>24279801.776231073</v>
      </c>
      <c r="J118" s="171">
        <v>1867873811.9481528</v>
      </c>
    </row>
    <row r="119" spans="2:10">
      <c r="B119" s="458"/>
      <c r="C119" s="461"/>
      <c r="D119" s="466" t="s">
        <v>816</v>
      </c>
      <c r="E119" s="169" t="s">
        <v>811</v>
      </c>
      <c r="F119" s="170">
        <v>612</v>
      </c>
      <c r="G119" s="170">
        <v>25</v>
      </c>
      <c r="H119" s="170">
        <v>8772273505.7395725</v>
      </c>
      <c r="I119" s="170">
        <v>295115231.66807413</v>
      </c>
      <c r="J119" s="171">
        <v>9067388737.4076462</v>
      </c>
    </row>
    <row r="120" spans="2:10">
      <c r="B120" s="458"/>
      <c r="C120" s="461"/>
      <c r="D120" s="467"/>
      <c r="E120" s="192" t="s">
        <v>812</v>
      </c>
      <c r="F120" s="171">
        <v>6</v>
      </c>
      <c r="G120" s="171">
        <v>1</v>
      </c>
      <c r="H120" s="171">
        <v>1192740033.4285715</v>
      </c>
      <c r="I120" s="171">
        <v>198790005.57142854</v>
      </c>
      <c r="J120" s="171">
        <v>1391530039</v>
      </c>
    </row>
    <row r="121" spans="2:10">
      <c r="B121" s="458"/>
      <c r="C121" s="462"/>
      <c r="D121" s="182" t="s">
        <v>817</v>
      </c>
      <c r="E121" s="169" t="s">
        <v>811</v>
      </c>
      <c r="F121" s="170">
        <v>40</v>
      </c>
      <c r="G121" s="170">
        <v>4</v>
      </c>
      <c r="H121" s="170">
        <v>573351209.5254612</v>
      </c>
      <c r="I121" s="170">
        <v>47218437.066891849</v>
      </c>
      <c r="J121" s="171">
        <v>620569646.59235311</v>
      </c>
    </row>
    <row r="122" spans="2:10" ht="28.5">
      <c r="B122" s="459"/>
      <c r="C122" s="184" t="s">
        <v>818</v>
      </c>
      <c r="D122" s="182" t="s">
        <v>810</v>
      </c>
      <c r="E122" s="169" t="s">
        <v>812</v>
      </c>
      <c r="F122" s="170">
        <v>3</v>
      </c>
      <c r="G122" s="170">
        <v>0</v>
      </c>
      <c r="H122" s="171">
        <v>32860328</v>
      </c>
      <c r="I122" s="170"/>
      <c r="J122" s="171">
        <v>32860328</v>
      </c>
    </row>
    <row r="123" spans="2:10">
      <c r="B123" s="457" t="s">
        <v>64</v>
      </c>
      <c r="C123" s="460" t="s">
        <v>809</v>
      </c>
      <c r="D123" s="465" t="s">
        <v>810</v>
      </c>
      <c r="E123" s="183" t="s">
        <v>811</v>
      </c>
      <c r="F123" s="171">
        <v>43</v>
      </c>
      <c r="G123" s="171">
        <v>1</v>
      </c>
      <c r="H123" s="171">
        <v>1321008082</v>
      </c>
      <c r="I123" s="171">
        <v>19449975</v>
      </c>
      <c r="J123" s="171">
        <v>1340458057</v>
      </c>
    </row>
    <row r="124" spans="2:10">
      <c r="B124" s="458"/>
      <c r="C124" s="461"/>
      <c r="D124" s="464"/>
      <c r="E124" s="169" t="s">
        <v>812</v>
      </c>
      <c r="F124" s="170"/>
      <c r="G124" s="170"/>
      <c r="H124" s="170"/>
      <c r="I124" s="170"/>
      <c r="J124" s="171">
        <v>0</v>
      </c>
    </row>
    <row r="125" spans="2:10">
      <c r="B125" s="458"/>
      <c r="C125" s="461"/>
      <c r="D125" s="455" t="s">
        <v>813</v>
      </c>
      <c r="E125" s="169" t="s">
        <v>811</v>
      </c>
      <c r="F125" s="170">
        <v>35</v>
      </c>
      <c r="G125" s="170">
        <v>6</v>
      </c>
      <c r="H125" s="170">
        <v>334558224</v>
      </c>
      <c r="I125" s="170">
        <v>57944424</v>
      </c>
      <c r="J125" s="171">
        <v>392502648</v>
      </c>
    </row>
    <row r="126" spans="2:10">
      <c r="B126" s="458"/>
      <c r="C126" s="461"/>
      <c r="D126" s="456"/>
      <c r="E126" s="169" t="s">
        <v>812</v>
      </c>
      <c r="F126" s="170"/>
      <c r="G126" s="170"/>
      <c r="H126" s="170"/>
      <c r="I126" s="170"/>
      <c r="J126" s="171"/>
    </row>
    <row r="127" spans="2:10" ht="28.5">
      <c r="B127" s="458"/>
      <c r="C127" s="461"/>
      <c r="D127" s="182" t="s">
        <v>814</v>
      </c>
      <c r="E127" s="169" t="s">
        <v>811</v>
      </c>
      <c r="F127" s="170">
        <v>37</v>
      </c>
      <c r="G127" s="170">
        <v>5</v>
      </c>
      <c r="H127" s="170">
        <v>202183204</v>
      </c>
      <c r="I127" s="170">
        <v>25495708</v>
      </c>
      <c r="J127" s="171">
        <v>227678912</v>
      </c>
    </row>
    <row r="128" spans="2:10">
      <c r="B128" s="458"/>
      <c r="C128" s="461"/>
      <c r="D128" s="182" t="s">
        <v>815</v>
      </c>
      <c r="E128" s="169" t="s">
        <v>811</v>
      </c>
      <c r="F128" s="170">
        <v>66</v>
      </c>
      <c r="G128" s="170">
        <v>9</v>
      </c>
      <c r="H128" s="170">
        <v>315565969</v>
      </c>
      <c r="I128" s="170">
        <v>38428675</v>
      </c>
      <c r="J128" s="171">
        <v>353994644</v>
      </c>
    </row>
    <row r="129" spans="2:10">
      <c r="B129" s="458"/>
      <c r="C129" s="461"/>
      <c r="D129" s="455" t="s">
        <v>816</v>
      </c>
      <c r="E129" s="169" t="s">
        <v>811</v>
      </c>
      <c r="F129" s="170">
        <v>181</v>
      </c>
      <c r="G129" s="170">
        <v>21</v>
      </c>
      <c r="H129" s="170">
        <v>2173315479</v>
      </c>
      <c r="I129" s="170">
        <v>141318782</v>
      </c>
      <c r="J129" s="171">
        <v>2314634261</v>
      </c>
    </row>
    <row r="130" spans="2:10">
      <c r="B130" s="458"/>
      <c r="C130" s="461"/>
      <c r="D130" s="456"/>
      <c r="E130" s="169" t="s">
        <v>812</v>
      </c>
      <c r="F130" s="170"/>
      <c r="G130" s="170"/>
      <c r="H130" s="170"/>
      <c r="I130" s="170"/>
      <c r="J130" s="171">
        <v>0</v>
      </c>
    </row>
    <row r="131" spans="2:10">
      <c r="B131" s="459"/>
      <c r="C131" s="462"/>
      <c r="D131" s="182" t="s">
        <v>817</v>
      </c>
      <c r="E131" s="169" t="s">
        <v>811</v>
      </c>
      <c r="F131" s="170">
        <v>40</v>
      </c>
      <c r="G131" s="170"/>
      <c r="H131" s="170">
        <v>151853448</v>
      </c>
      <c r="I131" s="170"/>
      <c r="J131" s="171">
        <v>151853448</v>
      </c>
    </row>
    <row r="132" spans="2:10">
      <c r="B132" s="457" t="s">
        <v>66</v>
      </c>
      <c r="C132" s="460" t="s">
        <v>809</v>
      </c>
      <c r="D132" s="463" t="s">
        <v>810</v>
      </c>
      <c r="E132" s="183" t="s">
        <v>811</v>
      </c>
      <c r="F132" s="171">
        <v>26</v>
      </c>
      <c r="G132" s="171">
        <v>2</v>
      </c>
      <c r="H132" s="171">
        <v>864840000</v>
      </c>
      <c r="I132" s="171">
        <v>70108000</v>
      </c>
      <c r="J132" s="171">
        <f>SUM(H132:I132)</f>
        <v>934948000</v>
      </c>
    </row>
    <row r="133" spans="2:10">
      <c r="B133" s="458"/>
      <c r="C133" s="461"/>
      <c r="D133" s="464"/>
      <c r="E133" s="169" t="s">
        <v>812</v>
      </c>
      <c r="F133" s="170">
        <v>9</v>
      </c>
      <c r="G133" s="170">
        <v>0</v>
      </c>
      <c r="H133" s="170">
        <v>463908000</v>
      </c>
      <c r="I133" s="170">
        <v>0</v>
      </c>
      <c r="J133" s="171">
        <f t="shared" ref="J133:J139" si="10">SUM(H133:I133)</f>
        <v>463908000</v>
      </c>
    </row>
    <row r="134" spans="2:10">
      <c r="B134" s="458"/>
      <c r="C134" s="461"/>
      <c r="D134" s="182" t="s">
        <v>813</v>
      </c>
      <c r="E134" s="169" t="s">
        <v>811</v>
      </c>
      <c r="F134" s="170">
        <v>63</v>
      </c>
      <c r="G134" s="170">
        <v>0</v>
      </c>
      <c r="H134" s="170">
        <v>286478000</v>
      </c>
      <c r="I134" s="170">
        <v>0</v>
      </c>
      <c r="J134" s="171">
        <f t="shared" si="10"/>
        <v>286478000</v>
      </c>
    </row>
    <row r="135" spans="2:10">
      <c r="B135" s="458"/>
      <c r="C135" s="461"/>
      <c r="D135" s="455" t="s">
        <v>815</v>
      </c>
      <c r="E135" s="169" t="s">
        <v>811</v>
      </c>
      <c r="F135" s="170">
        <v>277</v>
      </c>
      <c r="G135" s="170">
        <v>13</v>
      </c>
      <c r="H135" s="170">
        <v>829707000</v>
      </c>
      <c r="I135" s="170">
        <v>18776000</v>
      </c>
      <c r="J135" s="171">
        <f t="shared" si="10"/>
        <v>848483000</v>
      </c>
    </row>
    <row r="136" spans="2:10">
      <c r="B136" s="458"/>
      <c r="C136" s="461"/>
      <c r="D136" s="456"/>
      <c r="E136" s="169" t="s">
        <v>812</v>
      </c>
      <c r="F136" s="170"/>
      <c r="G136" s="170"/>
      <c r="H136" s="170"/>
      <c r="I136" s="170"/>
      <c r="J136" s="171">
        <f t="shared" si="10"/>
        <v>0</v>
      </c>
    </row>
    <row r="137" spans="2:10">
      <c r="B137" s="458"/>
      <c r="C137" s="461"/>
      <c r="D137" s="455" t="s">
        <v>816</v>
      </c>
      <c r="E137" s="169" t="s">
        <v>811</v>
      </c>
      <c r="F137" s="170">
        <v>343</v>
      </c>
      <c r="G137" s="170">
        <v>13</v>
      </c>
      <c r="H137" s="170">
        <v>2228464000</v>
      </c>
      <c r="I137" s="170">
        <v>88884000</v>
      </c>
      <c r="J137" s="171">
        <f t="shared" si="10"/>
        <v>2317348000</v>
      </c>
    </row>
    <row r="138" spans="2:10">
      <c r="B138" s="458"/>
      <c r="C138" s="461"/>
      <c r="D138" s="456"/>
      <c r="E138" s="169" t="s">
        <v>812</v>
      </c>
      <c r="F138" s="170">
        <v>9</v>
      </c>
      <c r="G138" s="170">
        <v>0</v>
      </c>
      <c r="H138" s="170">
        <v>508464000</v>
      </c>
      <c r="I138" s="170">
        <v>0</v>
      </c>
      <c r="J138" s="171">
        <f t="shared" si="10"/>
        <v>508464000</v>
      </c>
    </row>
    <row r="139" spans="2:10">
      <c r="B139" s="459"/>
      <c r="C139" s="462"/>
      <c r="D139" s="182" t="s">
        <v>817</v>
      </c>
      <c r="E139" s="169" t="s">
        <v>811</v>
      </c>
      <c r="F139" s="170">
        <v>61</v>
      </c>
      <c r="G139" s="170">
        <v>8</v>
      </c>
      <c r="H139" s="170">
        <v>35915000</v>
      </c>
      <c r="I139" s="170">
        <v>9093000</v>
      </c>
      <c r="J139" s="171">
        <f t="shared" si="10"/>
        <v>45008000</v>
      </c>
    </row>
    <row r="140" spans="2:10">
      <c r="B140" s="457" t="s">
        <v>67</v>
      </c>
      <c r="C140" s="460" t="s">
        <v>809</v>
      </c>
      <c r="D140" s="463" t="s">
        <v>810</v>
      </c>
      <c r="E140" s="183" t="s">
        <v>811</v>
      </c>
      <c r="F140" s="171">
        <v>184</v>
      </c>
      <c r="G140" s="171">
        <v>5</v>
      </c>
      <c r="H140" s="171">
        <v>4971734218</v>
      </c>
      <c r="I140" s="171">
        <v>94026595</v>
      </c>
      <c r="J140" s="171">
        <f>SUM(H140:I140)</f>
        <v>5065760813</v>
      </c>
    </row>
    <row r="141" spans="2:10">
      <c r="B141" s="458"/>
      <c r="C141" s="461"/>
      <c r="D141" s="464"/>
      <c r="E141" s="169" t="s">
        <v>812</v>
      </c>
      <c r="F141" s="170">
        <v>142</v>
      </c>
      <c r="G141" s="170">
        <v>1</v>
      </c>
      <c r="H141" s="170">
        <v>11700943747</v>
      </c>
      <c r="I141" s="170">
        <v>146378737</v>
      </c>
      <c r="J141" s="171">
        <f t="shared" ref="J141:J158" si="11">SUM(H141:I141)</f>
        <v>11847322484</v>
      </c>
    </row>
    <row r="142" spans="2:10">
      <c r="B142" s="458"/>
      <c r="C142" s="461"/>
      <c r="D142" s="455" t="s">
        <v>813</v>
      </c>
      <c r="E142" s="169" t="s">
        <v>811</v>
      </c>
      <c r="F142" s="170">
        <v>513</v>
      </c>
      <c r="G142" s="170">
        <v>6</v>
      </c>
      <c r="H142" s="170">
        <v>5892132685</v>
      </c>
      <c r="I142" s="170">
        <v>57709451</v>
      </c>
      <c r="J142" s="171">
        <f t="shared" si="11"/>
        <v>5949842136</v>
      </c>
    </row>
    <row r="143" spans="2:10">
      <c r="B143" s="458"/>
      <c r="C143" s="461"/>
      <c r="D143" s="456"/>
      <c r="E143" s="169" t="s">
        <v>812</v>
      </c>
      <c r="F143" s="170"/>
      <c r="G143" s="170"/>
      <c r="H143" s="170"/>
      <c r="I143" s="170"/>
      <c r="J143" s="171">
        <f t="shared" si="11"/>
        <v>0</v>
      </c>
    </row>
    <row r="144" spans="2:10">
      <c r="B144" s="458"/>
      <c r="C144" s="461"/>
      <c r="D144" s="455" t="s">
        <v>823</v>
      </c>
      <c r="E144" s="169" t="s">
        <v>811</v>
      </c>
      <c r="F144" s="170">
        <v>691</v>
      </c>
      <c r="G144" s="170"/>
      <c r="H144" s="170">
        <v>5564575378</v>
      </c>
      <c r="I144" s="170"/>
      <c r="J144" s="171">
        <f t="shared" si="11"/>
        <v>5564575378</v>
      </c>
    </row>
    <row r="145" spans="2:10">
      <c r="B145" s="458"/>
      <c r="C145" s="461"/>
      <c r="D145" s="456"/>
      <c r="E145" s="169" t="s">
        <v>812</v>
      </c>
      <c r="F145" s="170"/>
      <c r="G145" s="170"/>
      <c r="H145" s="170"/>
      <c r="I145" s="170"/>
      <c r="J145" s="171">
        <f t="shared" si="11"/>
        <v>0</v>
      </c>
    </row>
    <row r="146" spans="2:10">
      <c r="B146" s="458"/>
      <c r="C146" s="461"/>
      <c r="D146" s="455" t="s">
        <v>824</v>
      </c>
      <c r="E146" s="169" t="s">
        <v>811</v>
      </c>
      <c r="F146" s="170">
        <v>226</v>
      </c>
      <c r="G146" s="170"/>
      <c r="H146" s="170">
        <v>1570357138</v>
      </c>
      <c r="I146" s="170"/>
      <c r="J146" s="171">
        <f t="shared" si="11"/>
        <v>1570357138</v>
      </c>
    </row>
    <row r="147" spans="2:10">
      <c r="B147" s="458"/>
      <c r="C147" s="461"/>
      <c r="D147" s="456"/>
      <c r="E147" s="169" t="s">
        <v>812</v>
      </c>
      <c r="F147" s="170"/>
      <c r="G147" s="170"/>
      <c r="H147" s="170"/>
      <c r="I147" s="170"/>
      <c r="J147" s="171">
        <f t="shared" si="11"/>
        <v>0</v>
      </c>
    </row>
    <row r="148" spans="2:10">
      <c r="B148" s="458"/>
      <c r="C148" s="461"/>
      <c r="D148" s="455" t="s">
        <v>816</v>
      </c>
      <c r="E148" s="169" t="s">
        <v>811</v>
      </c>
      <c r="F148" s="170"/>
      <c r="G148" s="170"/>
      <c r="H148" s="170"/>
      <c r="I148" s="170"/>
      <c r="J148" s="171">
        <f t="shared" si="11"/>
        <v>0</v>
      </c>
    </row>
    <row r="149" spans="2:10">
      <c r="B149" s="458"/>
      <c r="C149" s="461"/>
      <c r="D149" s="456"/>
      <c r="E149" s="169" t="s">
        <v>812</v>
      </c>
      <c r="F149" s="170"/>
      <c r="G149" s="170"/>
      <c r="H149" s="170"/>
      <c r="I149" s="170"/>
      <c r="J149" s="171">
        <f t="shared" si="11"/>
        <v>0</v>
      </c>
    </row>
    <row r="150" spans="2:10">
      <c r="B150" s="458"/>
      <c r="C150" s="461"/>
      <c r="D150" s="455" t="s">
        <v>817</v>
      </c>
      <c r="E150" s="169" t="s">
        <v>811</v>
      </c>
      <c r="F150" s="170"/>
      <c r="G150" s="170"/>
      <c r="H150" s="170"/>
      <c r="I150" s="170"/>
      <c r="J150" s="171">
        <f t="shared" si="11"/>
        <v>0</v>
      </c>
    </row>
    <row r="151" spans="2:10">
      <c r="B151" s="458"/>
      <c r="C151" s="462"/>
      <c r="D151" s="456"/>
      <c r="E151" s="169" t="s">
        <v>812</v>
      </c>
      <c r="F151" s="170"/>
      <c r="G151" s="170"/>
      <c r="H151" s="170"/>
      <c r="I151" s="170"/>
      <c r="J151" s="171">
        <f t="shared" si="11"/>
        <v>0</v>
      </c>
    </row>
    <row r="152" spans="2:10">
      <c r="B152" s="458"/>
      <c r="C152" s="452" t="s">
        <v>818</v>
      </c>
      <c r="D152" s="455" t="s">
        <v>810</v>
      </c>
      <c r="E152" s="169" t="s">
        <v>811</v>
      </c>
      <c r="F152" s="170">
        <v>41</v>
      </c>
      <c r="G152" s="170">
        <v>3</v>
      </c>
      <c r="H152" s="170">
        <v>208346320</v>
      </c>
      <c r="I152" s="170">
        <v>30337525</v>
      </c>
      <c r="J152" s="171">
        <f t="shared" si="11"/>
        <v>238683845</v>
      </c>
    </row>
    <row r="153" spans="2:10">
      <c r="B153" s="458"/>
      <c r="C153" s="453"/>
      <c r="D153" s="456"/>
      <c r="E153" s="169" t="s">
        <v>812</v>
      </c>
      <c r="F153" s="170">
        <v>0</v>
      </c>
      <c r="G153" s="170">
        <v>0</v>
      </c>
      <c r="H153" s="170">
        <v>0</v>
      </c>
      <c r="I153" s="170">
        <v>0</v>
      </c>
      <c r="J153" s="171">
        <f t="shared" si="11"/>
        <v>0</v>
      </c>
    </row>
    <row r="154" spans="2:10">
      <c r="B154" s="458"/>
      <c r="C154" s="453"/>
      <c r="D154" s="455" t="s">
        <v>813</v>
      </c>
      <c r="E154" s="169" t="s">
        <v>811</v>
      </c>
      <c r="F154" s="170">
        <v>26</v>
      </c>
      <c r="G154" s="170">
        <v>4</v>
      </c>
      <c r="H154" s="170">
        <v>239118157</v>
      </c>
      <c r="I154" s="170">
        <v>29463361</v>
      </c>
      <c r="J154" s="171">
        <f t="shared" si="11"/>
        <v>268581518</v>
      </c>
    </row>
    <row r="155" spans="2:10">
      <c r="B155" s="458"/>
      <c r="C155" s="453"/>
      <c r="D155" s="456"/>
      <c r="E155" s="169" t="s">
        <v>812</v>
      </c>
      <c r="F155" s="170">
        <v>0</v>
      </c>
      <c r="G155" s="170">
        <v>0</v>
      </c>
      <c r="H155" s="170">
        <v>0</v>
      </c>
      <c r="I155" s="170">
        <v>0</v>
      </c>
      <c r="J155" s="171">
        <f t="shared" si="11"/>
        <v>0</v>
      </c>
    </row>
    <row r="156" spans="2:10">
      <c r="B156" s="458"/>
      <c r="C156" s="453"/>
      <c r="D156" s="455" t="s">
        <v>823</v>
      </c>
      <c r="E156" s="169" t="s">
        <v>811</v>
      </c>
      <c r="F156" s="170">
        <v>158</v>
      </c>
      <c r="G156" s="170">
        <v>8</v>
      </c>
      <c r="H156" s="170">
        <v>1082433547</v>
      </c>
      <c r="I156" s="170">
        <v>66983207</v>
      </c>
      <c r="J156" s="171">
        <f t="shared" si="11"/>
        <v>1149416754</v>
      </c>
    </row>
    <row r="157" spans="2:10">
      <c r="B157" s="458"/>
      <c r="C157" s="453"/>
      <c r="D157" s="456"/>
      <c r="E157" s="169" t="s">
        <v>812</v>
      </c>
      <c r="F157" s="170">
        <v>0</v>
      </c>
      <c r="G157" s="170">
        <v>0</v>
      </c>
      <c r="H157" s="170">
        <v>0</v>
      </c>
      <c r="I157" s="170">
        <v>0</v>
      </c>
      <c r="J157" s="171">
        <f t="shared" si="11"/>
        <v>0</v>
      </c>
    </row>
    <row r="158" spans="2:10">
      <c r="B158" s="459"/>
      <c r="C158" s="454"/>
      <c r="D158" s="182" t="s">
        <v>824</v>
      </c>
      <c r="E158" s="169" t="s">
        <v>811</v>
      </c>
      <c r="F158" s="170">
        <v>45</v>
      </c>
      <c r="G158" s="170">
        <v>0</v>
      </c>
      <c r="H158" s="170">
        <v>336687214</v>
      </c>
      <c r="I158" s="170">
        <v>0</v>
      </c>
      <c r="J158" s="171">
        <f t="shared" si="11"/>
        <v>336687214</v>
      </c>
    </row>
    <row r="159" spans="2:10">
      <c r="B159" s="457" t="s">
        <v>825</v>
      </c>
      <c r="C159" s="460" t="s">
        <v>809</v>
      </c>
      <c r="D159" s="463" t="s">
        <v>810</v>
      </c>
      <c r="E159" s="183" t="s">
        <v>811</v>
      </c>
      <c r="F159" s="171">
        <v>147</v>
      </c>
      <c r="G159" s="171">
        <v>11</v>
      </c>
      <c r="H159" s="171"/>
      <c r="I159" s="171"/>
      <c r="J159" s="171">
        <f>SUM(H159:I159)</f>
        <v>0</v>
      </c>
    </row>
    <row r="160" spans="2:10">
      <c r="B160" s="458"/>
      <c r="C160" s="461"/>
      <c r="D160" s="464"/>
      <c r="E160" s="169" t="s">
        <v>812</v>
      </c>
      <c r="F160" s="170">
        <v>92</v>
      </c>
      <c r="G160" s="170">
        <v>3</v>
      </c>
      <c r="H160" s="170"/>
      <c r="I160" s="170"/>
      <c r="J160" s="171">
        <f t="shared" ref="J160:J177" si="12">SUM(H160:I160)</f>
        <v>0</v>
      </c>
    </row>
    <row r="161" spans="2:10">
      <c r="B161" s="458"/>
      <c r="C161" s="461"/>
      <c r="D161" s="455" t="s">
        <v>813</v>
      </c>
      <c r="E161" s="169" t="s">
        <v>811</v>
      </c>
      <c r="F161" s="170">
        <v>124</v>
      </c>
      <c r="G161" s="170">
        <v>8</v>
      </c>
      <c r="H161" s="170"/>
      <c r="I161" s="170"/>
      <c r="J161" s="171">
        <f t="shared" si="12"/>
        <v>0</v>
      </c>
    </row>
    <row r="162" spans="2:10">
      <c r="B162" s="458"/>
      <c r="C162" s="461"/>
      <c r="D162" s="456"/>
      <c r="E162" s="169" t="s">
        <v>812</v>
      </c>
      <c r="F162" s="170">
        <v>14</v>
      </c>
      <c r="G162" s="170">
        <v>0</v>
      </c>
      <c r="H162" s="170"/>
      <c r="I162" s="170"/>
      <c r="J162" s="171">
        <f t="shared" si="12"/>
        <v>0</v>
      </c>
    </row>
    <row r="163" spans="2:10">
      <c r="B163" s="458"/>
      <c r="C163" s="461"/>
      <c r="D163" s="455" t="s">
        <v>814</v>
      </c>
      <c r="E163" s="169" t="s">
        <v>811</v>
      </c>
      <c r="F163" s="170">
        <v>241</v>
      </c>
      <c r="G163" s="170">
        <v>4</v>
      </c>
      <c r="H163" s="170"/>
      <c r="I163" s="170"/>
      <c r="J163" s="171">
        <f t="shared" si="12"/>
        <v>0</v>
      </c>
    </row>
    <row r="164" spans="2:10">
      <c r="B164" s="458"/>
      <c r="C164" s="461"/>
      <c r="D164" s="456"/>
      <c r="E164" s="169" t="s">
        <v>812</v>
      </c>
      <c r="F164" s="170"/>
      <c r="G164" s="170"/>
      <c r="H164" s="170"/>
      <c r="I164" s="170"/>
      <c r="J164" s="171">
        <f t="shared" si="12"/>
        <v>0</v>
      </c>
    </row>
    <row r="165" spans="2:10">
      <c r="B165" s="458"/>
      <c r="C165" s="461"/>
      <c r="D165" s="455" t="s">
        <v>815</v>
      </c>
      <c r="E165" s="169" t="s">
        <v>811</v>
      </c>
      <c r="F165" s="170">
        <v>47</v>
      </c>
      <c r="G165" s="170">
        <v>3</v>
      </c>
      <c r="H165" s="170"/>
      <c r="I165" s="170"/>
      <c r="J165" s="171">
        <f t="shared" si="12"/>
        <v>0</v>
      </c>
    </row>
    <row r="166" spans="2:10">
      <c r="B166" s="458"/>
      <c r="C166" s="461"/>
      <c r="D166" s="456"/>
      <c r="E166" s="169" t="s">
        <v>812</v>
      </c>
      <c r="F166" s="170"/>
      <c r="G166" s="170"/>
      <c r="H166" s="170"/>
      <c r="I166" s="170"/>
      <c r="J166" s="171">
        <f t="shared" si="12"/>
        <v>0</v>
      </c>
    </row>
    <row r="167" spans="2:10">
      <c r="B167" s="458"/>
      <c r="C167" s="461"/>
      <c r="D167" s="455" t="s">
        <v>816</v>
      </c>
      <c r="E167" s="169" t="s">
        <v>811</v>
      </c>
      <c r="F167" s="170"/>
      <c r="G167" s="170"/>
      <c r="H167" s="170"/>
      <c r="I167" s="170"/>
      <c r="J167" s="171">
        <f t="shared" si="12"/>
        <v>0</v>
      </c>
    </row>
    <row r="168" spans="2:10">
      <c r="B168" s="458"/>
      <c r="C168" s="461"/>
      <c r="D168" s="456"/>
      <c r="E168" s="169" t="s">
        <v>812</v>
      </c>
      <c r="F168" s="170"/>
      <c r="G168" s="170"/>
      <c r="H168" s="170"/>
      <c r="I168" s="170"/>
      <c r="J168" s="171">
        <f t="shared" si="12"/>
        <v>0</v>
      </c>
    </row>
    <row r="169" spans="2:10">
      <c r="B169" s="458"/>
      <c r="C169" s="461"/>
      <c r="D169" s="455" t="s">
        <v>817</v>
      </c>
      <c r="E169" s="169" t="s">
        <v>811</v>
      </c>
      <c r="F169" s="170"/>
      <c r="G169" s="170"/>
      <c r="H169" s="170"/>
      <c r="I169" s="170"/>
      <c r="J169" s="171">
        <f t="shared" si="12"/>
        <v>0</v>
      </c>
    </row>
    <row r="170" spans="2:10">
      <c r="B170" s="458"/>
      <c r="C170" s="462"/>
      <c r="D170" s="456"/>
      <c r="E170" s="169" t="s">
        <v>812</v>
      </c>
      <c r="F170" s="170"/>
      <c r="G170" s="170"/>
      <c r="H170" s="170"/>
      <c r="I170" s="170"/>
      <c r="J170" s="171">
        <f t="shared" si="12"/>
        <v>0</v>
      </c>
    </row>
    <row r="171" spans="2:10">
      <c r="B171" s="458"/>
      <c r="C171" s="452" t="s">
        <v>818</v>
      </c>
      <c r="D171" s="455" t="s">
        <v>810</v>
      </c>
      <c r="E171" s="169" t="s">
        <v>811</v>
      </c>
      <c r="F171" s="170">
        <v>9</v>
      </c>
      <c r="G171" s="170">
        <v>1</v>
      </c>
      <c r="H171" s="170"/>
      <c r="I171" s="170"/>
      <c r="J171" s="171">
        <f t="shared" si="12"/>
        <v>0</v>
      </c>
    </row>
    <row r="172" spans="2:10">
      <c r="B172" s="458"/>
      <c r="C172" s="453"/>
      <c r="D172" s="456"/>
      <c r="E172" s="169" t="s">
        <v>812</v>
      </c>
      <c r="F172" s="170"/>
      <c r="G172" s="170"/>
      <c r="H172" s="170"/>
      <c r="I172" s="170"/>
      <c r="J172" s="171">
        <f t="shared" si="12"/>
        <v>0</v>
      </c>
    </row>
    <row r="173" spans="2:10">
      <c r="B173" s="458"/>
      <c r="C173" s="453"/>
      <c r="D173" s="455" t="s">
        <v>813</v>
      </c>
      <c r="E173" s="169" t="s">
        <v>811</v>
      </c>
      <c r="F173" s="170">
        <v>17</v>
      </c>
      <c r="G173" s="170">
        <v>2</v>
      </c>
      <c r="H173" s="170"/>
      <c r="I173" s="170"/>
      <c r="J173" s="171">
        <f t="shared" si="12"/>
        <v>0</v>
      </c>
    </row>
    <row r="174" spans="2:10">
      <c r="B174" s="458"/>
      <c r="C174" s="453"/>
      <c r="D174" s="456"/>
      <c r="E174" s="169" t="s">
        <v>812</v>
      </c>
      <c r="F174" s="170"/>
      <c r="G174" s="170"/>
      <c r="H174" s="170"/>
      <c r="I174" s="170"/>
      <c r="J174" s="171">
        <f t="shared" si="12"/>
        <v>0</v>
      </c>
    </row>
    <row r="175" spans="2:10">
      <c r="B175" s="458"/>
      <c r="C175" s="453"/>
      <c r="D175" s="455" t="s">
        <v>814</v>
      </c>
      <c r="E175" s="169" t="s">
        <v>811</v>
      </c>
      <c r="F175" s="170">
        <v>11</v>
      </c>
      <c r="G175" s="170">
        <v>2</v>
      </c>
      <c r="H175" s="170"/>
      <c r="I175" s="170"/>
      <c r="J175" s="171">
        <f t="shared" si="12"/>
        <v>0</v>
      </c>
    </row>
    <row r="176" spans="2:10">
      <c r="B176" s="459"/>
      <c r="C176" s="454"/>
      <c r="D176" s="456"/>
      <c r="E176" s="169" t="s">
        <v>812</v>
      </c>
      <c r="F176" s="170"/>
      <c r="G176" s="170"/>
      <c r="H176" s="170"/>
      <c r="I176" s="170"/>
      <c r="J176" s="171">
        <f t="shared" si="12"/>
        <v>0</v>
      </c>
    </row>
    <row r="177" spans="2:10" ht="33.75">
      <c r="B177" s="374" t="s">
        <v>825</v>
      </c>
      <c r="C177" s="184" t="s">
        <v>818</v>
      </c>
      <c r="D177" s="182" t="s">
        <v>815</v>
      </c>
      <c r="E177" s="169" t="s">
        <v>811</v>
      </c>
      <c r="F177" s="170">
        <v>307</v>
      </c>
      <c r="G177" s="170">
        <v>5</v>
      </c>
      <c r="H177" s="170"/>
      <c r="I177" s="170"/>
      <c r="J177" s="171">
        <f t="shared" si="12"/>
        <v>0</v>
      </c>
    </row>
    <row r="178" spans="2:10" ht="42.75" thickBot="1">
      <c r="B178" s="375" t="s">
        <v>72</v>
      </c>
      <c r="C178" s="193" t="s">
        <v>818</v>
      </c>
      <c r="D178" s="194" t="s">
        <v>810</v>
      </c>
      <c r="E178" s="172" t="s">
        <v>811</v>
      </c>
      <c r="F178" s="173">
        <v>1</v>
      </c>
      <c r="G178" s="173">
        <v>0</v>
      </c>
      <c r="H178" s="173">
        <v>71624950</v>
      </c>
      <c r="I178" s="173"/>
      <c r="J178" s="174">
        <v>71624950</v>
      </c>
    </row>
    <row r="179" spans="2:10" s="195" customFormat="1" ht="15" thickBot="1">
      <c r="B179" s="196"/>
      <c r="C179" s="197" t="s">
        <v>49</v>
      </c>
      <c r="D179" s="196"/>
      <c r="E179" s="198"/>
      <c r="F179" s="199">
        <f>SUM(F4:F178)</f>
        <v>9337</v>
      </c>
      <c r="G179" s="200">
        <f>SUM(G4:G178)</f>
        <v>359</v>
      </c>
      <c r="H179" s="199">
        <f>SUM(H4:H178)</f>
        <v>95688786405.387207</v>
      </c>
      <c r="I179" s="200">
        <f>SUM(I4:I178)</f>
        <v>2798202962.6127892</v>
      </c>
      <c r="J179" s="199">
        <f>SUM(J4:J178)</f>
        <v>98486989368</v>
      </c>
    </row>
  </sheetData>
  <mergeCells count="108">
    <mergeCell ref="C47:C53"/>
    <mergeCell ref="D47:D48"/>
    <mergeCell ref="D18:D19"/>
    <mergeCell ref="D20:D21"/>
    <mergeCell ref="D22:D23"/>
    <mergeCell ref="D24:D25"/>
    <mergeCell ref="D26:D27"/>
    <mergeCell ref="B28:B34"/>
    <mergeCell ref="C28:C34"/>
    <mergeCell ref="D28:D29"/>
    <mergeCell ref="D30:D31"/>
    <mergeCell ref="D32:D33"/>
    <mergeCell ref="B4:B27"/>
    <mergeCell ref="C4:C15"/>
    <mergeCell ref="D4:D5"/>
    <mergeCell ref="D6:D7"/>
    <mergeCell ref="D8:D9"/>
    <mergeCell ref="D10:D11"/>
    <mergeCell ref="D12:D13"/>
    <mergeCell ref="D14:D15"/>
    <mergeCell ref="C16:C27"/>
    <mergeCell ref="D16:D17"/>
    <mergeCell ref="B66:B76"/>
    <mergeCell ref="C66:C76"/>
    <mergeCell ref="D66:D67"/>
    <mergeCell ref="D68:D69"/>
    <mergeCell ref="D70:D71"/>
    <mergeCell ref="D72:D73"/>
    <mergeCell ref="D74:D75"/>
    <mergeCell ref="D49:D50"/>
    <mergeCell ref="D51:D52"/>
    <mergeCell ref="B54:B64"/>
    <mergeCell ref="C54:C63"/>
    <mergeCell ref="D54:D55"/>
    <mergeCell ref="D56:D57"/>
    <mergeCell ref="D58:D59"/>
    <mergeCell ref="D60:D61"/>
    <mergeCell ref="D62:D63"/>
    <mergeCell ref="B35:B53"/>
    <mergeCell ref="C35:C46"/>
    <mergeCell ref="D35:D36"/>
    <mergeCell ref="D37:D38"/>
    <mergeCell ref="D39:D40"/>
    <mergeCell ref="D41:D42"/>
    <mergeCell ref="D43:D44"/>
    <mergeCell ref="D45:D46"/>
    <mergeCell ref="B77:B85"/>
    <mergeCell ref="C77:C82"/>
    <mergeCell ref="D77:D78"/>
    <mergeCell ref="D81:D82"/>
    <mergeCell ref="C83:C85"/>
    <mergeCell ref="B86:B90"/>
    <mergeCell ref="C86:C90"/>
    <mergeCell ref="D86:D87"/>
    <mergeCell ref="D88:D89"/>
    <mergeCell ref="B91:B97"/>
    <mergeCell ref="C91:C97"/>
    <mergeCell ref="D91:D92"/>
    <mergeCell ref="D93:D94"/>
    <mergeCell ref="D95:D96"/>
    <mergeCell ref="B98:B104"/>
    <mergeCell ref="C98:C102"/>
    <mergeCell ref="D98:D99"/>
    <mergeCell ref="D100:D101"/>
    <mergeCell ref="C103:C104"/>
    <mergeCell ref="B105:B122"/>
    <mergeCell ref="C105:C121"/>
    <mergeCell ref="D105:D106"/>
    <mergeCell ref="D107:D108"/>
    <mergeCell ref="D109:D110"/>
    <mergeCell ref="D112:D113"/>
    <mergeCell ref="D114:D115"/>
    <mergeCell ref="D116:D117"/>
    <mergeCell ref="D119:D120"/>
    <mergeCell ref="B123:B131"/>
    <mergeCell ref="C123:C131"/>
    <mergeCell ref="D123:D124"/>
    <mergeCell ref="D125:D126"/>
    <mergeCell ref="D129:D130"/>
    <mergeCell ref="B132:B139"/>
    <mergeCell ref="C132:C139"/>
    <mergeCell ref="D132:D133"/>
    <mergeCell ref="D135:D136"/>
    <mergeCell ref="D137:D138"/>
    <mergeCell ref="C171:C176"/>
    <mergeCell ref="D171:D172"/>
    <mergeCell ref="D173:D174"/>
    <mergeCell ref="D175:D176"/>
    <mergeCell ref="D154:D155"/>
    <mergeCell ref="D156:D157"/>
    <mergeCell ref="B159:B176"/>
    <mergeCell ref="C159:C170"/>
    <mergeCell ref="D159:D160"/>
    <mergeCell ref="D161:D162"/>
    <mergeCell ref="D163:D164"/>
    <mergeCell ref="D165:D166"/>
    <mergeCell ref="D167:D168"/>
    <mergeCell ref="D169:D170"/>
    <mergeCell ref="B140:B158"/>
    <mergeCell ref="C140:C151"/>
    <mergeCell ref="D140:D141"/>
    <mergeCell ref="D142:D143"/>
    <mergeCell ref="D144:D145"/>
    <mergeCell ref="D146:D147"/>
    <mergeCell ref="D148:D149"/>
    <mergeCell ref="D150:D151"/>
    <mergeCell ref="C152:C158"/>
    <mergeCell ref="D152:D153"/>
  </mergeCells>
  <pageMargins left="0.70866141732283472" right="0.70866141732283472" top="0.74803149606299213" bottom="0.74803149606299213" header="0.31496062992125984" footer="0.31496062992125984"/>
  <pageSetup paperSize="9" scale="37" orientation="portrait" verticalDpi="0" r:id="rId1"/>
  <rowBreaks count="1" manualBreakCount="1">
    <brk id="114" min="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65D1B-2AEE-4A7E-A355-007EAA4DF81D}">
  <dimension ref="B1:L4"/>
  <sheetViews>
    <sheetView showGridLines="0" zoomScaleNormal="100" workbookViewId="0">
      <selection activeCell="B1" sqref="B1"/>
    </sheetView>
  </sheetViews>
  <sheetFormatPr baseColWidth="10" defaultColWidth="11.5703125" defaultRowHeight="14.25"/>
  <cols>
    <col min="1" max="1" width="11.5703125" style="5"/>
    <col min="2" max="2" width="16.7109375" style="5" customWidth="1"/>
    <col min="3" max="3" width="22.85546875" style="5" customWidth="1"/>
    <col min="4" max="4" width="25.5703125" style="5" customWidth="1"/>
    <col min="5" max="5" width="9" style="5" bestFit="1" customWidth="1"/>
    <col min="6" max="6" width="16.85546875" style="5" customWidth="1"/>
    <col min="7" max="7" width="12.5703125" style="5" bestFit="1" customWidth="1"/>
    <col min="8" max="8" width="12.7109375" style="5" customWidth="1"/>
    <col min="9" max="9" width="10.7109375" style="5" bestFit="1" customWidth="1"/>
    <col min="10" max="10" width="25.28515625" style="5" customWidth="1"/>
    <col min="11" max="11" width="12.5703125" style="5" bestFit="1" customWidth="1"/>
    <col min="12" max="12" width="8.28515625" style="5" bestFit="1" customWidth="1"/>
    <col min="13" max="16384" width="11.5703125" style="5"/>
  </cols>
  <sheetData>
    <row r="1" spans="2:12">
      <c r="B1" s="17" t="s">
        <v>1339</v>
      </c>
    </row>
    <row r="3" spans="2:12" ht="57.75" thickBot="1">
      <c r="B3" s="376" t="s">
        <v>827</v>
      </c>
      <c r="C3" s="376" t="s">
        <v>828</v>
      </c>
      <c r="D3" s="376" t="s">
        <v>829</v>
      </c>
      <c r="E3" s="376" t="s">
        <v>830</v>
      </c>
      <c r="F3" s="376" t="s">
        <v>831</v>
      </c>
      <c r="G3" s="376" t="s">
        <v>832</v>
      </c>
      <c r="H3" s="376" t="s">
        <v>833</v>
      </c>
      <c r="I3" s="376" t="s">
        <v>834</v>
      </c>
      <c r="J3" s="377" t="s">
        <v>1332</v>
      </c>
      <c r="K3" s="377" t="s">
        <v>1333</v>
      </c>
      <c r="L3" s="376" t="s">
        <v>835</v>
      </c>
    </row>
    <row r="4" spans="2:12" s="246" customFormat="1" ht="68.25" customHeight="1" thickBot="1">
      <c r="B4" s="237" t="s">
        <v>1334</v>
      </c>
      <c r="C4" s="238" t="s">
        <v>1335</v>
      </c>
      <c r="D4" s="239" t="s">
        <v>1336</v>
      </c>
      <c r="E4" s="240">
        <v>2019</v>
      </c>
      <c r="F4" s="241" t="s">
        <v>1337</v>
      </c>
      <c r="G4" s="242">
        <v>4200000</v>
      </c>
      <c r="H4" s="241" t="s">
        <v>822</v>
      </c>
      <c r="I4" s="241" t="s">
        <v>839</v>
      </c>
      <c r="J4" s="243" t="s">
        <v>1338</v>
      </c>
      <c r="K4" s="244"/>
      <c r="L4" s="245" t="s">
        <v>61</v>
      </c>
    </row>
  </sheetData>
  <pageMargins left="0.7" right="0.7" top="0.75" bottom="0.75" header="0.3" footer="0.3"/>
  <pageSetup paperSize="9" scale="31"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9D15-F22D-4617-AB76-B45A8AFD8FAC}">
  <dimension ref="B1:J599"/>
  <sheetViews>
    <sheetView showGridLines="0" zoomScaleNormal="100" workbookViewId="0">
      <pane ySplit="3" topLeftCell="A591" activePane="bottomLeft" state="frozen"/>
      <selection pane="bottomLeft" activeCell="B1" sqref="B1"/>
    </sheetView>
  </sheetViews>
  <sheetFormatPr baseColWidth="10" defaultColWidth="11.42578125" defaultRowHeight="14.25"/>
  <cols>
    <col min="1" max="1" width="11.42578125" style="5"/>
    <col min="2" max="2" width="24.5703125" style="5" customWidth="1"/>
    <col min="3" max="3" width="22" style="5" customWidth="1"/>
    <col min="4" max="4" width="12.7109375" style="5" customWidth="1"/>
    <col min="5" max="5" width="12.85546875" style="5" customWidth="1"/>
    <col min="6" max="6" width="31.28515625" style="9" customWidth="1"/>
    <col min="7" max="7" width="21.5703125" style="201" customWidth="1"/>
    <col min="8" max="8" width="21.42578125" style="201" customWidth="1"/>
    <col min="9" max="9" width="13.42578125" style="5" customWidth="1"/>
    <col min="10" max="10" width="14.7109375" style="5" bestFit="1" customWidth="1"/>
    <col min="11" max="16384" width="11.42578125" style="5"/>
  </cols>
  <sheetData>
    <row r="1" spans="2:10">
      <c r="B1" s="17" t="s">
        <v>1331</v>
      </c>
    </row>
    <row r="3" spans="2:10" ht="43.5" thickBot="1">
      <c r="B3" s="376" t="s">
        <v>827</v>
      </c>
      <c r="C3" s="376" t="s">
        <v>828</v>
      </c>
      <c r="D3" s="376" t="s">
        <v>829</v>
      </c>
      <c r="E3" s="376" t="s">
        <v>830</v>
      </c>
      <c r="F3" s="376" t="s">
        <v>831</v>
      </c>
      <c r="G3" s="378" t="s">
        <v>832</v>
      </c>
      <c r="H3" s="378" t="s">
        <v>833</v>
      </c>
      <c r="I3" s="376" t="s">
        <v>834</v>
      </c>
      <c r="J3" s="376" t="s">
        <v>835</v>
      </c>
    </row>
    <row r="4" spans="2:10" ht="28.5">
      <c r="B4" s="202" t="s">
        <v>73</v>
      </c>
      <c r="C4" s="203" t="s">
        <v>836</v>
      </c>
      <c r="D4" s="204" t="s">
        <v>837</v>
      </c>
      <c r="E4" s="204"/>
      <c r="F4" s="204" t="s">
        <v>838</v>
      </c>
      <c r="G4" s="204">
        <v>9350000</v>
      </c>
      <c r="H4" s="204"/>
      <c r="I4" s="204" t="s">
        <v>839</v>
      </c>
      <c r="J4" s="205" t="s">
        <v>52</v>
      </c>
    </row>
    <row r="5" spans="2:10" ht="28.5">
      <c r="B5" s="206" t="s">
        <v>840</v>
      </c>
      <c r="C5" s="207" t="s">
        <v>841</v>
      </c>
      <c r="D5" s="208" t="s">
        <v>842</v>
      </c>
      <c r="E5" s="209">
        <v>43476</v>
      </c>
      <c r="F5" s="210" t="s">
        <v>843</v>
      </c>
      <c r="G5" s="211"/>
      <c r="H5" s="211">
        <v>1006409.3597108264</v>
      </c>
      <c r="I5" s="208" t="s">
        <v>839</v>
      </c>
      <c r="J5" s="212" t="s">
        <v>53</v>
      </c>
    </row>
    <row r="6" spans="2:10" ht="28.5">
      <c r="B6" s="206" t="s">
        <v>840</v>
      </c>
      <c r="C6" s="207" t="s">
        <v>841</v>
      </c>
      <c r="D6" s="208" t="s">
        <v>842</v>
      </c>
      <c r="E6" s="209">
        <v>43478</v>
      </c>
      <c r="F6" s="210" t="s">
        <v>844</v>
      </c>
      <c r="G6" s="213"/>
      <c r="H6" s="211">
        <v>2470000.0635952493</v>
      </c>
      <c r="I6" s="208" t="s">
        <v>839</v>
      </c>
      <c r="J6" s="212" t="s">
        <v>53</v>
      </c>
    </row>
    <row r="7" spans="2:10" ht="28.5">
      <c r="B7" s="206" t="s">
        <v>840</v>
      </c>
      <c r="C7" s="207" t="s">
        <v>841</v>
      </c>
      <c r="D7" s="208" t="s">
        <v>842</v>
      </c>
      <c r="E7" s="209">
        <v>43478</v>
      </c>
      <c r="F7" s="210" t="s">
        <v>845</v>
      </c>
      <c r="G7" s="213"/>
      <c r="H7" s="211">
        <v>427498.89840915339</v>
      </c>
      <c r="I7" s="208" t="s">
        <v>839</v>
      </c>
      <c r="J7" s="212" t="s">
        <v>53</v>
      </c>
    </row>
    <row r="8" spans="2:10" ht="28.5">
      <c r="B8" s="206" t="s">
        <v>840</v>
      </c>
      <c r="C8" s="207" t="s">
        <v>841</v>
      </c>
      <c r="D8" s="208" t="s">
        <v>842</v>
      </c>
      <c r="E8" s="209">
        <v>43479</v>
      </c>
      <c r="F8" s="210" t="s">
        <v>846</v>
      </c>
      <c r="G8" s="213"/>
      <c r="H8" s="211">
        <v>735000.32758010784</v>
      </c>
      <c r="I8" s="208" t="s">
        <v>839</v>
      </c>
      <c r="J8" s="212" t="s">
        <v>53</v>
      </c>
    </row>
    <row r="9" spans="2:10" ht="28.5">
      <c r="B9" s="206" t="s">
        <v>840</v>
      </c>
      <c r="C9" s="207" t="s">
        <v>841</v>
      </c>
      <c r="D9" s="208" t="s">
        <v>842</v>
      </c>
      <c r="E9" s="209">
        <v>43479</v>
      </c>
      <c r="F9" s="210" t="s">
        <v>847</v>
      </c>
      <c r="G9" s="213"/>
      <c r="H9" s="211">
        <v>11860797.686646178</v>
      </c>
      <c r="I9" s="208" t="s">
        <v>839</v>
      </c>
      <c r="J9" s="212" t="s">
        <v>53</v>
      </c>
    </row>
    <row r="10" spans="2:10" ht="28.5">
      <c r="B10" s="206" t="s">
        <v>840</v>
      </c>
      <c r="C10" s="207" t="s">
        <v>841</v>
      </c>
      <c r="D10" s="208" t="s">
        <v>842</v>
      </c>
      <c r="E10" s="209">
        <v>43481</v>
      </c>
      <c r="F10" s="210" t="s">
        <v>848</v>
      </c>
      <c r="G10" s="213"/>
      <c r="H10" s="211">
        <v>1928571.596811007</v>
      </c>
      <c r="I10" s="208" t="s">
        <v>839</v>
      </c>
      <c r="J10" s="212" t="s">
        <v>53</v>
      </c>
    </row>
    <row r="11" spans="2:10" ht="28.5">
      <c r="B11" s="206" t="s">
        <v>840</v>
      </c>
      <c r="C11" s="207" t="s">
        <v>841</v>
      </c>
      <c r="D11" s="208" t="s">
        <v>842</v>
      </c>
      <c r="E11" s="209">
        <v>43484</v>
      </c>
      <c r="F11" s="210" t="s">
        <v>849</v>
      </c>
      <c r="G11" s="213"/>
      <c r="H11" s="211">
        <v>2200000.4867207012</v>
      </c>
      <c r="I11" s="208" t="s">
        <v>839</v>
      </c>
      <c r="J11" s="212" t="s">
        <v>53</v>
      </c>
    </row>
    <row r="12" spans="2:10" ht="28.5">
      <c r="B12" s="206" t="s">
        <v>840</v>
      </c>
      <c r="C12" s="207" t="s">
        <v>841</v>
      </c>
      <c r="D12" s="208" t="s">
        <v>842</v>
      </c>
      <c r="E12" s="209">
        <v>43484</v>
      </c>
      <c r="F12" s="210" t="s">
        <v>850</v>
      </c>
      <c r="G12" s="213"/>
      <c r="H12" s="211">
        <v>1040000.7562013011</v>
      </c>
      <c r="I12" s="208" t="s">
        <v>839</v>
      </c>
      <c r="J12" s="212" t="s">
        <v>53</v>
      </c>
    </row>
    <row r="13" spans="2:10" ht="42.75">
      <c r="B13" s="206" t="s">
        <v>840</v>
      </c>
      <c r="C13" s="207" t="s">
        <v>841</v>
      </c>
      <c r="D13" s="208" t="s">
        <v>842</v>
      </c>
      <c r="E13" s="209">
        <v>43484</v>
      </c>
      <c r="F13" s="210" t="s">
        <v>851</v>
      </c>
      <c r="G13" s="213"/>
      <c r="H13" s="211">
        <v>500002.4781365227</v>
      </c>
      <c r="I13" s="208" t="s">
        <v>839</v>
      </c>
      <c r="J13" s="212" t="s">
        <v>53</v>
      </c>
    </row>
    <row r="14" spans="2:10" ht="42.75">
      <c r="B14" s="206" t="s">
        <v>840</v>
      </c>
      <c r="C14" s="207" t="s">
        <v>841</v>
      </c>
      <c r="D14" s="208" t="s">
        <v>842</v>
      </c>
      <c r="E14" s="209">
        <v>43484</v>
      </c>
      <c r="F14" s="210" t="s">
        <v>852</v>
      </c>
      <c r="G14" s="213"/>
      <c r="H14" s="211">
        <v>22740001.211181331</v>
      </c>
      <c r="I14" s="208" t="s">
        <v>839</v>
      </c>
      <c r="J14" s="212" t="s">
        <v>53</v>
      </c>
    </row>
    <row r="15" spans="2:10" ht="28.5">
      <c r="B15" s="206" t="s">
        <v>840</v>
      </c>
      <c r="C15" s="207" t="s">
        <v>841</v>
      </c>
      <c r="D15" s="208" t="s">
        <v>842</v>
      </c>
      <c r="E15" s="209">
        <v>43484</v>
      </c>
      <c r="F15" s="210" t="s">
        <v>853</v>
      </c>
      <c r="G15" s="213"/>
      <c r="H15" s="211">
        <v>1499997.4326615117</v>
      </c>
      <c r="I15" s="208" t="s">
        <v>839</v>
      </c>
      <c r="J15" s="212" t="s">
        <v>53</v>
      </c>
    </row>
    <row r="16" spans="2:10" ht="28.5">
      <c r="B16" s="206" t="s">
        <v>840</v>
      </c>
      <c r="C16" s="207" t="s">
        <v>841</v>
      </c>
      <c r="D16" s="208" t="s">
        <v>842</v>
      </c>
      <c r="E16" s="209">
        <v>43487</v>
      </c>
      <c r="F16" s="210" t="s">
        <v>854</v>
      </c>
      <c r="G16" s="213"/>
      <c r="H16" s="211">
        <v>550002.66900535463</v>
      </c>
      <c r="I16" s="208" t="s">
        <v>839</v>
      </c>
      <c r="J16" s="212" t="s">
        <v>53</v>
      </c>
    </row>
    <row r="17" spans="2:10" ht="28.5">
      <c r="B17" s="206" t="s">
        <v>840</v>
      </c>
      <c r="C17" s="207" t="s">
        <v>841</v>
      </c>
      <c r="D17" s="208" t="s">
        <v>842</v>
      </c>
      <c r="E17" s="209">
        <v>43492</v>
      </c>
      <c r="F17" s="210" t="s">
        <v>855</v>
      </c>
      <c r="G17" s="213"/>
      <c r="H17" s="211">
        <v>3850001.5265896074</v>
      </c>
      <c r="I17" s="208" t="s">
        <v>839</v>
      </c>
      <c r="J17" s="212" t="s">
        <v>53</v>
      </c>
    </row>
    <row r="18" spans="2:10" ht="28.5">
      <c r="B18" s="206" t="s">
        <v>840</v>
      </c>
      <c r="C18" s="207" t="s">
        <v>841</v>
      </c>
      <c r="D18" s="208" t="s">
        <v>842</v>
      </c>
      <c r="E18" s="209">
        <v>43492</v>
      </c>
      <c r="F18" s="210" t="s">
        <v>856</v>
      </c>
      <c r="G18" s="213"/>
      <c r="H18" s="211">
        <v>384997.843999376</v>
      </c>
      <c r="I18" s="208" t="s">
        <v>839</v>
      </c>
      <c r="J18" s="212" t="s">
        <v>53</v>
      </c>
    </row>
    <row r="19" spans="2:10" ht="28.5">
      <c r="B19" s="206" t="s">
        <v>840</v>
      </c>
      <c r="C19" s="207" t="s">
        <v>841</v>
      </c>
      <c r="D19" s="208" t="s">
        <v>842</v>
      </c>
      <c r="E19" s="209">
        <v>43492</v>
      </c>
      <c r="F19" s="210" t="s">
        <v>857</v>
      </c>
      <c r="G19" s="213"/>
      <c r="H19" s="211">
        <v>157502.52851958582</v>
      </c>
      <c r="I19" s="208" t="s">
        <v>839</v>
      </c>
      <c r="J19" s="212" t="s">
        <v>53</v>
      </c>
    </row>
    <row r="20" spans="2:10" ht="28.5">
      <c r="B20" s="206" t="s">
        <v>840</v>
      </c>
      <c r="C20" s="207" t="s">
        <v>841</v>
      </c>
      <c r="D20" s="208" t="s">
        <v>842</v>
      </c>
      <c r="E20" s="209">
        <v>43492</v>
      </c>
      <c r="F20" s="210" t="s">
        <v>858</v>
      </c>
      <c r="G20" s="213"/>
      <c r="H20" s="211">
        <v>699997.12938958569</v>
      </c>
      <c r="I20" s="208" t="s">
        <v>839</v>
      </c>
      <c r="J20" s="212" t="s">
        <v>53</v>
      </c>
    </row>
    <row r="21" spans="2:10" ht="28.5">
      <c r="B21" s="206" t="s">
        <v>840</v>
      </c>
      <c r="C21" s="207" t="s">
        <v>841</v>
      </c>
      <c r="D21" s="208" t="s">
        <v>842</v>
      </c>
      <c r="E21" s="209">
        <v>43493</v>
      </c>
      <c r="F21" s="210" t="s">
        <v>859</v>
      </c>
      <c r="G21" s="213"/>
      <c r="H21" s="211">
        <v>1999998.1736836459</v>
      </c>
      <c r="I21" s="208" t="s">
        <v>839</v>
      </c>
      <c r="J21" s="212" t="s">
        <v>53</v>
      </c>
    </row>
    <row r="22" spans="2:10" ht="28.5">
      <c r="B22" s="206" t="s">
        <v>840</v>
      </c>
      <c r="C22" s="207" t="s">
        <v>841</v>
      </c>
      <c r="D22" s="208" t="s">
        <v>842</v>
      </c>
      <c r="E22" s="209">
        <v>43493</v>
      </c>
      <c r="F22" s="210" t="s">
        <v>860</v>
      </c>
      <c r="G22" s="213"/>
      <c r="H22" s="211">
        <v>150000.29580266064</v>
      </c>
      <c r="I22" s="208" t="s">
        <v>839</v>
      </c>
      <c r="J22" s="212" t="s">
        <v>53</v>
      </c>
    </row>
    <row r="23" spans="2:10" ht="28.5">
      <c r="B23" s="206" t="s">
        <v>840</v>
      </c>
      <c r="C23" s="207" t="s">
        <v>841</v>
      </c>
      <c r="D23" s="208" t="s">
        <v>842</v>
      </c>
      <c r="E23" s="209">
        <v>43493</v>
      </c>
      <c r="F23" s="210" t="s">
        <v>857</v>
      </c>
      <c r="G23" s="213"/>
      <c r="H23" s="211">
        <v>67501.575699154622</v>
      </c>
      <c r="I23" s="208" t="s">
        <v>839</v>
      </c>
      <c r="J23" s="212" t="s">
        <v>53</v>
      </c>
    </row>
    <row r="24" spans="2:10" ht="28.5">
      <c r="B24" s="206" t="s">
        <v>840</v>
      </c>
      <c r="C24" s="207" t="s">
        <v>841</v>
      </c>
      <c r="D24" s="208" t="s">
        <v>842</v>
      </c>
      <c r="E24" s="209">
        <v>43500</v>
      </c>
      <c r="F24" s="210" t="s">
        <v>861</v>
      </c>
      <c r="G24" s="213"/>
      <c r="H24" s="211">
        <v>10509703.222580681</v>
      </c>
      <c r="I24" s="208" t="s">
        <v>839</v>
      </c>
      <c r="J24" s="212" t="s">
        <v>53</v>
      </c>
    </row>
    <row r="25" spans="2:10" ht="28.5">
      <c r="B25" s="206" t="s">
        <v>840</v>
      </c>
      <c r="C25" s="207" t="s">
        <v>841</v>
      </c>
      <c r="D25" s="208" t="s">
        <v>842</v>
      </c>
      <c r="E25" s="209">
        <v>43501</v>
      </c>
      <c r="F25" s="210" t="s">
        <v>862</v>
      </c>
      <c r="G25" s="213"/>
      <c r="H25" s="211">
        <v>8222684.550939288</v>
      </c>
      <c r="I25" s="208" t="s">
        <v>839</v>
      </c>
      <c r="J25" s="212" t="s">
        <v>53</v>
      </c>
    </row>
    <row r="26" spans="2:10" ht="42.75">
      <c r="B26" s="206" t="s">
        <v>840</v>
      </c>
      <c r="C26" s="207" t="s">
        <v>841</v>
      </c>
      <c r="D26" s="208" t="s">
        <v>842</v>
      </c>
      <c r="E26" s="209">
        <v>43503</v>
      </c>
      <c r="F26" s="210" t="s">
        <v>863</v>
      </c>
      <c r="G26" s="213"/>
      <c r="H26" s="211">
        <v>3449152.0005340241</v>
      </c>
      <c r="I26" s="208" t="s">
        <v>839</v>
      </c>
      <c r="J26" s="212" t="s">
        <v>53</v>
      </c>
    </row>
    <row r="27" spans="2:10" ht="28.5">
      <c r="B27" s="206" t="s">
        <v>840</v>
      </c>
      <c r="C27" s="207" t="s">
        <v>841</v>
      </c>
      <c r="D27" s="208" t="s">
        <v>842</v>
      </c>
      <c r="E27" s="209">
        <v>43503</v>
      </c>
      <c r="F27" s="210" t="s">
        <v>864</v>
      </c>
      <c r="G27" s="213"/>
      <c r="H27" s="211">
        <v>389998.21343810187</v>
      </c>
      <c r="I27" s="208" t="s">
        <v>839</v>
      </c>
      <c r="J27" s="212" t="s">
        <v>53</v>
      </c>
    </row>
    <row r="28" spans="2:10" ht="28.5">
      <c r="B28" s="206" t="s">
        <v>840</v>
      </c>
      <c r="C28" s="207" t="s">
        <v>841</v>
      </c>
      <c r="D28" s="208" t="s">
        <v>842</v>
      </c>
      <c r="E28" s="209">
        <v>43503</v>
      </c>
      <c r="F28" s="210" t="s">
        <v>843</v>
      </c>
      <c r="G28" s="213"/>
      <c r="H28" s="211">
        <v>1656749.7342585609</v>
      </c>
      <c r="I28" s="208" t="s">
        <v>839</v>
      </c>
      <c r="J28" s="212" t="s">
        <v>53</v>
      </c>
    </row>
    <row r="29" spans="2:10" ht="28.5">
      <c r="B29" s="206" t="s">
        <v>840</v>
      </c>
      <c r="C29" s="207" t="s">
        <v>841</v>
      </c>
      <c r="D29" s="208" t="s">
        <v>842</v>
      </c>
      <c r="E29" s="209">
        <v>43503</v>
      </c>
      <c r="F29" s="210" t="s">
        <v>865</v>
      </c>
      <c r="G29" s="213"/>
      <c r="H29" s="211">
        <v>9449998.2634302657</v>
      </c>
      <c r="I29" s="208" t="s">
        <v>839</v>
      </c>
      <c r="J29" s="212" t="s">
        <v>53</v>
      </c>
    </row>
    <row r="30" spans="2:10" ht="28.5">
      <c r="B30" s="206" t="s">
        <v>840</v>
      </c>
      <c r="C30" s="207" t="s">
        <v>841</v>
      </c>
      <c r="D30" s="208" t="s">
        <v>842</v>
      </c>
      <c r="E30" s="209">
        <v>43503</v>
      </c>
      <c r="F30" s="210" t="s">
        <v>866</v>
      </c>
      <c r="G30" s="213"/>
      <c r="H30" s="211">
        <v>2602501.8370967335</v>
      </c>
      <c r="I30" s="208" t="s">
        <v>839</v>
      </c>
      <c r="J30" s="212" t="s">
        <v>53</v>
      </c>
    </row>
    <row r="31" spans="2:10" ht="28.5">
      <c r="B31" s="206" t="s">
        <v>840</v>
      </c>
      <c r="C31" s="207" t="s">
        <v>841</v>
      </c>
      <c r="D31" s="208" t="s">
        <v>842</v>
      </c>
      <c r="E31" s="209">
        <v>43503</v>
      </c>
      <c r="F31" s="210" t="s">
        <v>867</v>
      </c>
      <c r="G31" s="213"/>
      <c r="H31" s="211">
        <v>235998.53317157456</v>
      </c>
      <c r="I31" s="208" t="s">
        <v>839</v>
      </c>
      <c r="J31" s="212" t="s">
        <v>53</v>
      </c>
    </row>
    <row r="32" spans="2:10" ht="42.75">
      <c r="B32" s="206" t="s">
        <v>840</v>
      </c>
      <c r="C32" s="207" t="s">
        <v>841</v>
      </c>
      <c r="D32" s="208" t="s">
        <v>842</v>
      </c>
      <c r="E32" s="209">
        <v>43504</v>
      </c>
      <c r="F32" s="210" t="s">
        <v>868</v>
      </c>
      <c r="G32" s="213"/>
      <c r="H32" s="211">
        <v>23904473.069023192</v>
      </c>
      <c r="I32" s="208" t="s">
        <v>839</v>
      </c>
      <c r="J32" s="212" t="s">
        <v>53</v>
      </c>
    </row>
    <row r="33" spans="2:10" ht="28.5">
      <c r="B33" s="206" t="s">
        <v>840</v>
      </c>
      <c r="C33" s="207" t="s">
        <v>841</v>
      </c>
      <c r="D33" s="208" t="s">
        <v>842</v>
      </c>
      <c r="E33" s="209">
        <v>43504</v>
      </c>
      <c r="F33" s="210" t="s">
        <v>865</v>
      </c>
      <c r="G33" s="213"/>
      <c r="H33" s="211">
        <v>7011290.6130684009</v>
      </c>
      <c r="I33" s="208" t="s">
        <v>839</v>
      </c>
      <c r="J33" s="212" t="s">
        <v>53</v>
      </c>
    </row>
    <row r="34" spans="2:10" ht="28.5">
      <c r="B34" s="206" t="s">
        <v>840</v>
      </c>
      <c r="C34" s="207" t="s">
        <v>841</v>
      </c>
      <c r="D34" s="208" t="s">
        <v>842</v>
      </c>
      <c r="E34" s="209">
        <v>43505</v>
      </c>
      <c r="F34" s="210" t="s">
        <v>869</v>
      </c>
      <c r="G34" s="213"/>
      <c r="H34" s="211">
        <v>9640201.8391628731</v>
      </c>
      <c r="I34" s="208" t="s">
        <v>839</v>
      </c>
      <c r="J34" s="212" t="s">
        <v>53</v>
      </c>
    </row>
    <row r="35" spans="2:10" ht="42.75">
      <c r="B35" s="206" t="s">
        <v>840</v>
      </c>
      <c r="C35" s="207" t="s">
        <v>841</v>
      </c>
      <c r="D35" s="208" t="s">
        <v>842</v>
      </c>
      <c r="E35" s="209">
        <v>43505</v>
      </c>
      <c r="F35" s="210" t="s">
        <v>870</v>
      </c>
      <c r="G35" s="213"/>
      <c r="H35" s="211">
        <v>1500001.8431049909</v>
      </c>
      <c r="I35" s="208" t="s">
        <v>839</v>
      </c>
      <c r="J35" s="212" t="s">
        <v>53</v>
      </c>
    </row>
    <row r="36" spans="2:10" ht="28.5">
      <c r="B36" s="206" t="s">
        <v>840</v>
      </c>
      <c r="C36" s="207" t="s">
        <v>841</v>
      </c>
      <c r="D36" s="208" t="s">
        <v>842</v>
      </c>
      <c r="E36" s="209">
        <v>43510</v>
      </c>
      <c r="F36" s="210" t="s">
        <v>848</v>
      </c>
      <c r="G36" s="213"/>
      <c r="H36" s="211">
        <v>1640922.5575835831</v>
      </c>
      <c r="I36" s="208" t="s">
        <v>839</v>
      </c>
      <c r="J36" s="212" t="s">
        <v>53</v>
      </c>
    </row>
    <row r="37" spans="2:10" ht="28.5">
      <c r="B37" s="206" t="s">
        <v>840</v>
      </c>
      <c r="C37" s="207" t="s">
        <v>841</v>
      </c>
      <c r="D37" s="208" t="s">
        <v>842</v>
      </c>
      <c r="E37" s="209">
        <v>43512</v>
      </c>
      <c r="F37" s="210" t="s">
        <v>871</v>
      </c>
      <c r="G37" s="213"/>
      <c r="H37" s="211">
        <v>2248</v>
      </c>
      <c r="I37" s="208" t="s">
        <v>839</v>
      </c>
      <c r="J37" s="212" t="s">
        <v>53</v>
      </c>
    </row>
    <row r="38" spans="2:10" ht="28.5">
      <c r="B38" s="206" t="s">
        <v>840</v>
      </c>
      <c r="C38" s="207" t="s">
        <v>841</v>
      </c>
      <c r="D38" s="208" t="s">
        <v>842</v>
      </c>
      <c r="E38" s="209">
        <v>43512</v>
      </c>
      <c r="F38" s="210" t="s">
        <v>869</v>
      </c>
      <c r="G38" s="213"/>
      <c r="H38" s="211">
        <v>7184001.6059157904</v>
      </c>
      <c r="I38" s="208" t="s">
        <v>839</v>
      </c>
      <c r="J38" s="212" t="s">
        <v>53</v>
      </c>
    </row>
    <row r="39" spans="2:10" ht="28.5">
      <c r="B39" s="206" t="s">
        <v>840</v>
      </c>
      <c r="C39" s="207" t="s">
        <v>841</v>
      </c>
      <c r="D39" s="208" t="s">
        <v>842</v>
      </c>
      <c r="E39" s="209">
        <v>43528</v>
      </c>
      <c r="F39" s="210" t="s">
        <v>872</v>
      </c>
      <c r="G39" s="213"/>
      <c r="H39" s="211">
        <v>180001.19714182621</v>
      </c>
      <c r="I39" s="208" t="s">
        <v>839</v>
      </c>
      <c r="J39" s="212" t="s">
        <v>53</v>
      </c>
    </row>
    <row r="40" spans="2:10" ht="28.5">
      <c r="B40" s="206" t="s">
        <v>840</v>
      </c>
      <c r="C40" s="207" t="s">
        <v>841</v>
      </c>
      <c r="D40" s="208" t="s">
        <v>842</v>
      </c>
      <c r="E40" s="209">
        <v>43534</v>
      </c>
      <c r="F40" s="210" t="s">
        <v>843</v>
      </c>
      <c r="G40" s="213"/>
      <c r="H40" s="211">
        <v>686387.57246378472</v>
      </c>
      <c r="I40" s="208" t="s">
        <v>839</v>
      </c>
      <c r="J40" s="212" t="s">
        <v>53</v>
      </c>
    </row>
    <row r="41" spans="2:10" ht="28.5">
      <c r="B41" s="206" t="s">
        <v>840</v>
      </c>
      <c r="C41" s="207" t="s">
        <v>841</v>
      </c>
      <c r="D41" s="208" t="s">
        <v>842</v>
      </c>
      <c r="E41" s="209">
        <v>43601</v>
      </c>
      <c r="F41" s="210" t="s">
        <v>843</v>
      </c>
      <c r="G41" s="213"/>
      <c r="H41" s="211">
        <v>1248856.5869342498</v>
      </c>
      <c r="I41" s="208" t="s">
        <v>839</v>
      </c>
      <c r="J41" s="212" t="s">
        <v>53</v>
      </c>
    </row>
    <row r="42" spans="2:10" ht="42.75">
      <c r="B42" s="206" t="s">
        <v>840</v>
      </c>
      <c r="C42" s="207" t="s">
        <v>841</v>
      </c>
      <c r="D42" s="208" t="s">
        <v>842</v>
      </c>
      <c r="E42" s="209">
        <v>43496</v>
      </c>
      <c r="F42" s="210" t="s">
        <v>873</v>
      </c>
      <c r="G42" s="213"/>
      <c r="H42" s="211">
        <v>513499.43186410691</v>
      </c>
      <c r="I42" s="208" t="s">
        <v>839</v>
      </c>
      <c r="J42" s="212" t="s">
        <v>53</v>
      </c>
    </row>
    <row r="43" spans="2:10" ht="57">
      <c r="B43" s="206" t="s">
        <v>840</v>
      </c>
      <c r="C43" s="207" t="s">
        <v>841</v>
      </c>
      <c r="D43" s="208" t="s">
        <v>842</v>
      </c>
      <c r="E43" s="209">
        <v>43496</v>
      </c>
      <c r="F43" s="210" t="s">
        <v>874</v>
      </c>
      <c r="G43" s="213"/>
      <c r="H43" s="211">
        <v>257102.50048760875</v>
      </c>
      <c r="I43" s="208" t="s">
        <v>839</v>
      </c>
      <c r="J43" s="212" t="s">
        <v>53</v>
      </c>
    </row>
    <row r="44" spans="2:10" ht="57">
      <c r="B44" s="206" t="s">
        <v>840</v>
      </c>
      <c r="C44" s="207" t="s">
        <v>841</v>
      </c>
      <c r="D44" s="208" t="s">
        <v>842</v>
      </c>
      <c r="E44" s="209">
        <v>43496</v>
      </c>
      <c r="F44" s="210" t="s">
        <v>875</v>
      </c>
      <c r="G44" s="213"/>
      <c r="H44" s="211">
        <v>2268198.184187972</v>
      </c>
      <c r="I44" s="208" t="s">
        <v>839</v>
      </c>
      <c r="J44" s="212" t="s">
        <v>53</v>
      </c>
    </row>
    <row r="45" spans="2:10" ht="57">
      <c r="B45" s="206" t="s">
        <v>840</v>
      </c>
      <c r="C45" s="207" t="s">
        <v>841</v>
      </c>
      <c r="D45" s="208" t="s">
        <v>842</v>
      </c>
      <c r="E45" s="209">
        <v>43510</v>
      </c>
      <c r="F45" s="210" t="s">
        <v>876</v>
      </c>
      <c r="G45" s="213"/>
      <c r="H45" s="211">
        <v>1966577.2514165796</v>
      </c>
      <c r="I45" s="208" t="s">
        <v>839</v>
      </c>
      <c r="J45" s="212" t="s">
        <v>53</v>
      </c>
    </row>
    <row r="46" spans="2:10" ht="57">
      <c r="B46" s="206" t="s">
        <v>840</v>
      </c>
      <c r="C46" s="207" t="s">
        <v>841</v>
      </c>
      <c r="D46" s="208" t="s">
        <v>842</v>
      </c>
      <c r="E46" s="209">
        <v>43510</v>
      </c>
      <c r="F46" s="210" t="s">
        <v>877</v>
      </c>
      <c r="G46" s="213"/>
      <c r="H46" s="211">
        <v>3706172.4903040882</v>
      </c>
      <c r="I46" s="208" t="s">
        <v>839</v>
      </c>
      <c r="J46" s="212" t="s">
        <v>53</v>
      </c>
    </row>
    <row r="47" spans="2:10" ht="57">
      <c r="B47" s="206" t="s">
        <v>840</v>
      </c>
      <c r="C47" s="207" t="s">
        <v>841</v>
      </c>
      <c r="D47" s="208" t="s">
        <v>842</v>
      </c>
      <c r="E47" s="209">
        <v>43518</v>
      </c>
      <c r="F47" s="210" t="s">
        <v>878</v>
      </c>
      <c r="G47" s="213"/>
      <c r="H47" s="211">
        <v>1159700.6981970689</v>
      </c>
      <c r="I47" s="208" t="s">
        <v>839</v>
      </c>
      <c r="J47" s="212" t="s">
        <v>53</v>
      </c>
    </row>
    <row r="48" spans="2:10" ht="57">
      <c r="B48" s="206" t="s">
        <v>840</v>
      </c>
      <c r="C48" s="207" t="s">
        <v>841</v>
      </c>
      <c r="D48" s="208" t="s">
        <v>842</v>
      </c>
      <c r="E48" s="209">
        <v>43525</v>
      </c>
      <c r="F48" s="210" t="s">
        <v>879</v>
      </c>
      <c r="G48" s="213"/>
      <c r="H48" s="211">
        <v>512148.11396739219</v>
      </c>
      <c r="I48" s="208" t="s">
        <v>839</v>
      </c>
      <c r="J48" s="212" t="s">
        <v>53</v>
      </c>
    </row>
    <row r="49" spans="2:10" ht="57">
      <c r="B49" s="206" t="s">
        <v>840</v>
      </c>
      <c r="C49" s="207" t="s">
        <v>841</v>
      </c>
      <c r="D49" s="208" t="s">
        <v>842</v>
      </c>
      <c r="E49" s="209">
        <v>43525</v>
      </c>
      <c r="F49" s="210" t="s">
        <v>880</v>
      </c>
      <c r="G49" s="213"/>
      <c r="H49" s="211">
        <v>708397.3800192473</v>
      </c>
      <c r="I49" s="208" t="s">
        <v>839</v>
      </c>
      <c r="J49" s="212" t="s">
        <v>53</v>
      </c>
    </row>
    <row r="50" spans="2:10" ht="42.75">
      <c r="B50" s="206" t="s">
        <v>840</v>
      </c>
      <c r="C50" s="207" t="s">
        <v>841</v>
      </c>
      <c r="D50" s="208" t="s">
        <v>842</v>
      </c>
      <c r="E50" s="209">
        <v>43539</v>
      </c>
      <c r="F50" s="210" t="s">
        <v>881</v>
      </c>
      <c r="G50" s="213"/>
      <c r="H50" s="211">
        <v>329597.99715758755</v>
      </c>
      <c r="I50" s="208" t="s">
        <v>839</v>
      </c>
      <c r="J50" s="212" t="s">
        <v>53</v>
      </c>
    </row>
    <row r="51" spans="2:10" ht="42.75">
      <c r="B51" s="206" t="s">
        <v>840</v>
      </c>
      <c r="C51" s="207" t="s">
        <v>841</v>
      </c>
      <c r="D51" s="208" t="s">
        <v>842</v>
      </c>
      <c r="E51" s="209">
        <v>43553</v>
      </c>
      <c r="F51" s="210" t="s">
        <v>882</v>
      </c>
      <c r="G51" s="213"/>
      <c r="H51" s="211">
        <v>563822.90067465056</v>
      </c>
      <c r="I51" s="208" t="s">
        <v>839</v>
      </c>
      <c r="J51" s="212" t="s">
        <v>53</v>
      </c>
    </row>
    <row r="52" spans="2:10" ht="42.75">
      <c r="B52" s="206" t="s">
        <v>840</v>
      </c>
      <c r="C52" s="207" t="s">
        <v>841</v>
      </c>
      <c r="D52" s="208" t="s">
        <v>842</v>
      </c>
      <c r="E52" s="209">
        <v>43570</v>
      </c>
      <c r="F52" s="210" t="s">
        <v>883</v>
      </c>
      <c r="G52" s="213"/>
      <c r="H52" s="211">
        <v>376847.64466263866</v>
      </c>
      <c r="I52" s="208" t="s">
        <v>839</v>
      </c>
      <c r="J52" s="212" t="s">
        <v>53</v>
      </c>
    </row>
    <row r="53" spans="2:10" ht="42.75">
      <c r="B53" s="206" t="s">
        <v>840</v>
      </c>
      <c r="C53" s="207" t="s">
        <v>841</v>
      </c>
      <c r="D53" s="208" t="s">
        <v>842</v>
      </c>
      <c r="E53" s="209">
        <v>43570</v>
      </c>
      <c r="F53" s="210" t="s">
        <v>884</v>
      </c>
      <c r="G53" s="213"/>
      <c r="H53" s="211">
        <v>327050.37764784478</v>
      </c>
      <c r="I53" s="208" t="s">
        <v>839</v>
      </c>
      <c r="J53" s="212" t="s">
        <v>53</v>
      </c>
    </row>
    <row r="54" spans="2:10" ht="42.75">
      <c r="B54" s="206" t="s">
        <v>840</v>
      </c>
      <c r="C54" s="207" t="s">
        <v>841</v>
      </c>
      <c r="D54" s="208" t="s">
        <v>842</v>
      </c>
      <c r="E54" s="209">
        <v>43570</v>
      </c>
      <c r="F54" s="210" t="s">
        <v>885</v>
      </c>
      <c r="G54" s="213"/>
      <c r="H54" s="211">
        <v>498048.35873336985</v>
      </c>
      <c r="I54" s="208" t="s">
        <v>839</v>
      </c>
      <c r="J54" s="212" t="s">
        <v>53</v>
      </c>
    </row>
    <row r="55" spans="2:10" ht="57">
      <c r="B55" s="206" t="s">
        <v>840</v>
      </c>
      <c r="C55" s="207" t="s">
        <v>841</v>
      </c>
      <c r="D55" s="208" t="s">
        <v>842</v>
      </c>
      <c r="E55" s="209">
        <v>43603</v>
      </c>
      <c r="F55" s="210" t="s">
        <v>886</v>
      </c>
      <c r="G55" s="213"/>
      <c r="H55" s="211">
        <v>-334649.36535047245</v>
      </c>
      <c r="I55" s="208" t="s">
        <v>839</v>
      </c>
      <c r="J55" s="212" t="s">
        <v>53</v>
      </c>
    </row>
    <row r="56" spans="2:10" ht="42.75">
      <c r="B56" s="206" t="s">
        <v>840</v>
      </c>
      <c r="C56" s="207" t="s">
        <v>841</v>
      </c>
      <c r="D56" s="208" t="s">
        <v>842</v>
      </c>
      <c r="E56" s="209">
        <v>43603</v>
      </c>
      <c r="F56" s="210" t="s">
        <v>887</v>
      </c>
      <c r="G56" s="213"/>
      <c r="H56" s="211">
        <v>13357797.927621046</v>
      </c>
      <c r="I56" s="208" t="s">
        <v>839</v>
      </c>
      <c r="J56" s="212" t="s">
        <v>53</v>
      </c>
    </row>
    <row r="57" spans="2:10" ht="42.75">
      <c r="B57" s="206" t="s">
        <v>840</v>
      </c>
      <c r="C57" s="207" t="s">
        <v>841</v>
      </c>
      <c r="D57" s="208" t="s">
        <v>842</v>
      </c>
      <c r="E57" s="209">
        <v>43617</v>
      </c>
      <c r="F57" s="210" t="s">
        <v>888</v>
      </c>
      <c r="G57" s="213"/>
      <c r="H57" s="211">
        <v>8423402.5562795419</v>
      </c>
      <c r="I57" s="208" t="s">
        <v>839</v>
      </c>
      <c r="J57" s="212" t="s">
        <v>53</v>
      </c>
    </row>
    <row r="58" spans="2:10" ht="57">
      <c r="B58" s="206" t="s">
        <v>840</v>
      </c>
      <c r="C58" s="207" t="s">
        <v>841</v>
      </c>
      <c r="D58" s="208" t="s">
        <v>842</v>
      </c>
      <c r="E58" s="209">
        <v>43617</v>
      </c>
      <c r="F58" s="210" t="s">
        <v>889</v>
      </c>
      <c r="G58" s="213"/>
      <c r="H58" s="211">
        <v>11215402.940552259</v>
      </c>
      <c r="I58" s="208" t="s">
        <v>839</v>
      </c>
      <c r="J58" s="212" t="s">
        <v>53</v>
      </c>
    </row>
    <row r="59" spans="2:10" ht="57">
      <c r="B59" s="206" t="s">
        <v>840</v>
      </c>
      <c r="C59" s="207" t="s">
        <v>841</v>
      </c>
      <c r="D59" s="208" t="s">
        <v>842</v>
      </c>
      <c r="E59" s="209">
        <v>43617</v>
      </c>
      <c r="F59" s="210" t="s">
        <v>890</v>
      </c>
      <c r="G59" s="213"/>
      <c r="H59" s="211">
        <v>3430800.2620827835</v>
      </c>
      <c r="I59" s="208" t="s">
        <v>839</v>
      </c>
      <c r="J59" s="212" t="s">
        <v>53</v>
      </c>
    </row>
    <row r="60" spans="2:10" ht="57">
      <c r="B60" s="206" t="s">
        <v>840</v>
      </c>
      <c r="C60" s="207" t="s">
        <v>841</v>
      </c>
      <c r="D60" s="208" t="s">
        <v>842</v>
      </c>
      <c r="E60" s="209">
        <v>43617</v>
      </c>
      <c r="F60" s="210" t="s">
        <v>891</v>
      </c>
      <c r="G60" s="213"/>
      <c r="H60" s="211">
        <v>3750200.2009878168</v>
      </c>
      <c r="I60" s="208" t="s">
        <v>839</v>
      </c>
      <c r="J60" s="212" t="s">
        <v>53</v>
      </c>
    </row>
    <row r="61" spans="2:10" ht="42.75">
      <c r="B61" s="206" t="s">
        <v>840</v>
      </c>
      <c r="C61" s="207" t="s">
        <v>841</v>
      </c>
      <c r="D61" s="208" t="s">
        <v>842</v>
      </c>
      <c r="E61" s="209">
        <v>43653</v>
      </c>
      <c r="F61" s="210" t="s">
        <v>892</v>
      </c>
      <c r="G61" s="213"/>
      <c r="H61" s="211">
        <v>17883988.657994088</v>
      </c>
      <c r="I61" s="208" t="s">
        <v>839</v>
      </c>
      <c r="J61" s="212" t="s">
        <v>53</v>
      </c>
    </row>
    <row r="62" spans="2:10" ht="28.5">
      <c r="B62" s="206" t="s">
        <v>840</v>
      </c>
      <c r="C62" s="207" t="s">
        <v>841</v>
      </c>
      <c r="D62" s="208" t="s">
        <v>842</v>
      </c>
      <c r="E62" s="209">
        <v>43489</v>
      </c>
      <c r="F62" s="210" t="s">
        <v>893</v>
      </c>
      <c r="G62" s="213"/>
      <c r="H62" s="211">
        <v>329984167.74674922</v>
      </c>
      <c r="I62" s="208" t="s">
        <v>839</v>
      </c>
      <c r="J62" s="212" t="s">
        <v>53</v>
      </c>
    </row>
    <row r="63" spans="2:10" ht="28.5">
      <c r="B63" s="206" t="s">
        <v>840</v>
      </c>
      <c r="C63" s="207" t="s">
        <v>841</v>
      </c>
      <c r="D63" s="208" t="s">
        <v>842</v>
      </c>
      <c r="E63" s="209">
        <v>43490</v>
      </c>
      <c r="F63" s="210" t="s">
        <v>894</v>
      </c>
      <c r="G63" s="213"/>
      <c r="H63" s="211">
        <v>328483103.00779063</v>
      </c>
      <c r="I63" s="208" t="s">
        <v>839</v>
      </c>
      <c r="J63" s="212" t="s">
        <v>53</v>
      </c>
    </row>
    <row r="64" spans="2:10" ht="28.5">
      <c r="B64" s="206" t="s">
        <v>840</v>
      </c>
      <c r="C64" s="207" t="s">
        <v>841</v>
      </c>
      <c r="D64" s="208" t="s">
        <v>842</v>
      </c>
      <c r="E64" s="209">
        <v>43490</v>
      </c>
      <c r="F64" s="210" t="s">
        <v>895</v>
      </c>
      <c r="G64" s="213"/>
      <c r="H64" s="211">
        <v>-6728680.8581124712</v>
      </c>
      <c r="I64" s="208" t="s">
        <v>839</v>
      </c>
      <c r="J64" s="212" t="s">
        <v>53</v>
      </c>
    </row>
    <row r="65" spans="2:10" ht="28.5">
      <c r="B65" s="206" t="s">
        <v>840</v>
      </c>
      <c r="C65" s="207" t="s">
        <v>841</v>
      </c>
      <c r="D65" s="208" t="s">
        <v>842</v>
      </c>
      <c r="E65" s="209">
        <v>43510</v>
      </c>
      <c r="F65" s="210" t="s">
        <v>896</v>
      </c>
      <c r="G65" s="213"/>
      <c r="H65" s="211">
        <v>239256837.75917476</v>
      </c>
      <c r="I65" s="208" t="s">
        <v>839</v>
      </c>
      <c r="J65" s="212" t="s">
        <v>53</v>
      </c>
    </row>
    <row r="66" spans="2:10" ht="28.5">
      <c r="B66" s="206" t="s">
        <v>840</v>
      </c>
      <c r="C66" s="207" t="s">
        <v>841</v>
      </c>
      <c r="D66" s="208" t="s">
        <v>842</v>
      </c>
      <c r="E66" s="209">
        <v>43510</v>
      </c>
      <c r="F66" s="210" t="s">
        <v>897</v>
      </c>
      <c r="G66" s="213"/>
      <c r="H66" s="211">
        <v>121149389.13712868</v>
      </c>
      <c r="I66" s="208" t="s">
        <v>839</v>
      </c>
      <c r="J66" s="212" t="s">
        <v>53</v>
      </c>
    </row>
    <row r="67" spans="2:10" ht="42.75">
      <c r="B67" s="206" t="s">
        <v>840</v>
      </c>
      <c r="C67" s="207" t="s">
        <v>841</v>
      </c>
      <c r="D67" s="208" t="s">
        <v>842</v>
      </c>
      <c r="E67" s="209">
        <v>43517</v>
      </c>
      <c r="F67" s="210" t="s">
        <v>898</v>
      </c>
      <c r="G67" s="213"/>
      <c r="H67" s="211">
        <v>50539177.281008169</v>
      </c>
      <c r="I67" s="208" t="s">
        <v>839</v>
      </c>
      <c r="J67" s="212" t="s">
        <v>53</v>
      </c>
    </row>
    <row r="68" spans="2:10" ht="42.75">
      <c r="B68" s="206" t="s">
        <v>840</v>
      </c>
      <c r="C68" s="207" t="s">
        <v>841</v>
      </c>
      <c r="D68" s="208" t="s">
        <v>842</v>
      </c>
      <c r="E68" s="209">
        <v>43522</v>
      </c>
      <c r="F68" s="210" t="s">
        <v>898</v>
      </c>
      <c r="G68" s="213"/>
      <c r="H68" s="211">
        <v>32438128.78324445</v>
      </c>
      <c r="I68" s="208" t="s">
        <v>839</v>
      </c>
      <c r="J68" s="212" t="s">
        <v>53</v>
      </c>
    </row>
    <row r="69" spans="2:10" ht="42.75">
      <c r="B69" s="206" t="s">
        <v>840</v>
      </c>
      <c r="C69" s="207" t="s">
        <v>841</v>
      </c>
      <c r="D69" s="208" t="s">
        <v>842</v>
      </c>
      <c r="E69" s="209">
        <v>43523</v>
      </c>
      <c r="F69" s="210" t="s">
        <v>898</v>
      </c>
      <c r="G69" s="213"/>
      <c r="H69" s="211">
        <v>27076858.47048394</v>
      </c>
      <c r="I69" s="208" t="s">
        <v>839</v>
      </c>
      <c r="J69" s="212" t="s">
        <v>53</v>
      </c>
    </row>
    <row r="70" spans="2:10" ht="42.75">
      <c r="B70" s="206" t="s">
        <v>840</v>
      </c>
      <c r="C70" s="207" t="s">
        <v>841</v>
      </c>
      <c r="D70" s="208" t="s">
        <v>842</v>
      </c>
      <c r="E70" s="209">
        <v>43539</v>
      </c>
      <c r="F70" s="210" t="s">
        <v>898</v>
      </c>
      <c r="G70" s="213"/>
      <c r="H70" s="211">
        <v>701986.17893647298</v>
      </c>
      <c r="I70" s="208" t="s">
        <v>839</v>
      </c>
      <c r="J70" s="212" t="s">
        <v>53</v>
      </c>
    </row>
    <row r="71" spans="2:10" ht="28.5">
      <c r="B71" s="206" t="s">
        <v>840</v>
      </c>
      <c r="C71" s="207" t="s">
        <v>841</v>
      </c>
      <c r="D71" s="208" t="s">
        <v>842</v>
      </c>
      <c r="E71" s="209">
        <v>43549</v>
      </c>
      <c r="F71" s="210" t="s">
        <v>899</v>
      </c>
      <c r="G71" s="213"/>
      <c r="H71" s="211">
        <v>1659977.5108228801</v>
      </c>
      <c r="I71" s="208" t="s">
        <v>839</v>
      </c>
      <c r="J71" s="212" t="s">
        <v>53</v>
      </c>
    </row>
    <row r="72" spans="2:10" ht="28.5">
      <c r="B72" s="206" t="s">
        <v>840</v>
      </c>
      <c r="C72" s="207" t="s">
        <v>841</v>
      </c>
      <c r="D72" s="208" t="s">
        <v>842</v>
      </c>
      <c r="E72" s="209">
        <v>43552</v>
      </c>
      <c r="F72" s="210" t="s">
        <v>900</v>
      </c>
      <c r="G72" s="213"/>
      <c r="H72" s="211">
        <v>24364103.384511825</v>
      </c>
      <c r="I72" s="208" t="s">
        <v>839</v>
      </c>
      <c r="J72" s="212" t="s">
        <v>53</v>
      </c>
    </row>
    <row r="73" spans="2:10" ht="28.5">
      <c r="B73" s="206" t="s">
        <v>840</v>
      </c>
      <c r="C73" s="207" t="s">
        <v>841</v>
      </c>
      <c r="D73" s="208" t="s">
        <v>842</v>
      </c>
      <c r="E73" s="209">
        <v>43552</v>
      </c>
      <c r="F73" s="210" t="s">
        <v>900</v>
      </c>
      <c r="G73" s="213"/>
      <c r="H73" s="211">
        <v>1594451.7813034803</v>
      </c>
      <c r="I73" s="208" t="s">
        <v>839</v>
      </c>
      <c r="J73" s="212" t="s">
        <v>53</v>
      </c>
    </row>
    <row r="74" spans="2:10" ht="28.5">
      <c r="B74" s="206" t="s">
        <v>840</v>
      </c>
      <c r="C74" s="207" t="s">
        <v>841</v>
      </c>
      <c r="D74" s="208" t="s">
        <v>842</v>
      </c>
      <c r="E74" s="209">
        <v>43552</v>
      </c>
      <c r="F74" s="210" t="s">
        <v>900</v>
      </c>
      <c r="G74" s="213"/>
      <c r="H74" s="211">
        <v>134939.8106315718</v>
      </c>
      <c r="I74" s="208" t="s">
        <v>839</v>
      </c>
      <c r="J74" s="212" t="s">
        <v>53</v>
      </c>
    </row>
    <row r="75" spans="2:10" ht="28.5">
      <c r="B75" s="206" t="s">
        <v>840</v>
      </c>
      <c r="C75" s="207" t="s">
        <v>841</v>
      </c>
      <c r="D75" s="208" t="s">
        <v>842</v>
      </c>
      <c r="E75" s="209">
        <v>43556</v>
      </c>
      <c r="F75" s="210" t="s">
        <v>899</v>
      </c>
      <c r="G75" s="213"/>
      <c r="H75" s="211">
        <v>1888154.9754779583</v>
      </c>
      <c r="I75" s="208" t="s">
        <v>839</v>
      </c>
      <c r="J75" s="212" t="s">
        <v>53</v>
      </c>
    </row>
    <row r="76" spans="2:10" ht="28.5">
      <c r="B76" s="206" t="s">
        <v>840</v>
      </c>
      <c r="C76" s="207" t="s">
        <v>841</v>
      </c>
      <c r="D76" s="208" t="s">
        <v>842</v>
      </c>
      <c r="E76" s="209">
        <v>43556</v>
      </c>
      <c r="F76" s="210" t="s">
        <v>899</v>
      </c>
      <c r="G76" s="213"/>
      <c r="H76" s="211">
        <v>7267083.3790853806</v>
      </c>
      <c r="I76" s="208" t="s">
        <v>839</v>
      </c>
      <c r="J76" s="212" t="s">
        <v>53</v>
      </c>
    </row>
    <row r="77" spans="2:10" ht="28.5">
      <c r="B77" s="206" t="s">
        <v>840</v>
      </c>
      <c r="C77" s="207" t="s">
        <v>841</v>
      </c>
      <c r="D77" s="208" t="s">
        <v>842</v>
      </c>
      <c r="E77" s="209">
        <v>43556</v>
      </c>
      <c r="F77" s="210" t="s">
        <v>899</v>
      </c>
      <c r="G77" s="213"/>
      <c r="H77" s="211">
        <v>421568.35989196354</v>
      </c>
      <c r="I77" s="208" t="s">
        <v>839</v>
      </c>
      <c r="J77" s="212" t="s">
        <v>53</v>
      </c>
    </row>
    <row r="78" spans="2:10" ht="28.5">
      <c r="B78" s="206" t="s">
        <v>840</v>
      </c>
      <c r="C78" s="207" t="s">
        <v>841</v>
      </c>
      <c r="D78" s="208" t="s">
        <v>842</v>
      </c>
      <c r="E78" s="209">
        <v>43557</v>
      </c>
      <c r="F78" s="210" t="s">
        <v>899</v>
      </c>
      <c r="G78" s="213"/>
      <c r="H78" s="211">
        <v>-1315414.6332997405</v>
      </c>
      <c r="I78" s="208" t="s">
        <v>839</v>
      </c>
      <c r="J78" s="212" t="s">
        <v>53</v>
      </c>
    </row>
    <row r="79" spans="2:10" ht="28.5">
      <c r="B79" s="206" t="s">
        <v>840</v>
      </c>
      <c r="C79" s="207" t="s">
        <v>841</v>
      </c>
      <c r="D79" s="208" t="s">
        <v>842</v>
      </c>
      <c r="E79" s="209">
        <v>43565</v>
      </c>
      <c r="F79" s="210" t="s">
        <v>900</v>
      </c>
      <c r="G79" s="213"/>
      <c r="H79" s="211">
        <v>12800002.005507255</v>
      </c>
      <c r="I79" s="208" t="s">
        <v>839</v>
      </c>
      <c r="J79" s="212" t="s">
        <v>53</v>
      </c>
    </row>
    <row r="80" spans="2:10" ht="28.5">
      <c r="B80" s="206" t="s">
        <v>840</v>
      </c>
      <c r="C80" s="207" t="s">
        <v>841</v>
      </c>
      <c r="D80" s="208" t="s">
        <v>842</v>
      </c>
      <c r="E80" s="209">
        <v>43565</v>
      </c>
      <c r="F80" s="210" t="s">
        <v>900</v>
      </c>
      <c r="G80" s="213"/>
      <c r="H80" s="211">
        <v>27078797.802749887</v>
      </c>
      <c r="I80" s="208" t="s">
        <v>839</v>
      </c>
      <c r="J80" s="212" t="s">
        <v>53</v>
      </c>
    </row>
    <row r="81" spans="2:10" ht="28.5">
      <c r="B81" s="206" t="s">
        <v>840</v>
      </c>
      <c r="C81" s="207" t="s">
        <v>841</v>
      </c>
      <c r="D81" s="208" t="s">
        <v>842</v>
      </c>
      <c r="E81" s="209">
        <v>43565</v>
      </c>
      <c r="F81" s="210" t="s">
        <v>900</v>
      </c>
      <c r="G81" s="213"/>
      <c r="H81" s="211">
        <v>6258702.2527372604</v>
      </c>
      <c r="I81" s="208" t="s">
        <v>839</v>
      </c>
      <c r="J81" s="212" t="s">
        <v>53</v>
      </c>
    </row>
    <row r="82" spans="2:10" ht="42.75">
      <c r="B82" s="206" t="s">
        <v>840</v>
      </c>
      <c r="C82" s="207" t="s">
        <v>841</v>
      </c>
      <c r="D82" s="208" t="s">
        <v>842</v>
      </c>
      <c r="E82" s="209">
        <v>43566</v>
      </c>
      <c r="F82" s="210" t="s">
        <v>901</v>
      </c>
      <c r="G82" s="213"/>
      <c r="H82" s="211">
        <v>1315416.8475062374</v>
      </c>
      <c r="I82" s="208" t="s">
        <v>839</v>
      </c>
      <c r="J82" s="212" t="s">
        <v>53</v>
      </c>
    </row>
    <row r="83" spans="2:10" ht="28.5">
      <c r="B83" s="206" t="s">
        <v>840</v>
      </c>
      <c r="C83" s="207" t="s">
        <v>841</v>
      </c>
      <c r="D83" s="208" t="s">
        <v>842</v>
      </c>
      <c r="E83" s="209">
        <v>43570</v>
      </c>
      <c r="F83" s="210" t="s">
        <v>900</v>
      </c>
      <c r="G83" s="213"/>
      <c r="H83" s="211">
        <v>6882316.5444177166</v>
      </c>
      <c r="I83" s="208" t="s">
        <v>839</v>
      </c>
      <c r="J83" s="212" t="s">
        <v>53</v>
      </c>
    </row>
    <row r="84" spans="2:10" ht="28.5">
      <c r="B84" s="206" t="s">
        <v>840</v>
      </c>
      <c r="C84" s="207" t="s">
        <v>841</v>
      </c>
      <c r="D84" s="208" t="s">
        <v>842</v>
      </c>
      <c r="E84" s="209">
        <v>43570</v>
      </c>
      <c r="F84" s="210" t="s">
        <v>900</v>
      </c>
      <c r="G84" s="213"/>
      <c r="H84" s="211">
        <v>2699680.6836218322</v>
      </c>
      <c r="I84" s="208" t="s">
        <v>839</v>
      </c>
      <c r="J84" s="212" t="s">
        <v>53</v>
      </c>
    </row>
    <row r="85" spans="2:10" ht="42.75">
      <c r="B85" s="206" t="s">
        <v>840</v>
      </c>
      <c r="C85" s="207" t="s">
        <v>841</v>
      </c>
      <c r="D85" s="208" t="s">
        <v>842</v>
      </c>
      <c r="E85" s="209">
        <v>43572</v>
      </c>
      <c r="F85" s="210" t="s">
        <v>902</v>
      </c>
      <c r="G85" s="213"/>
      <c r="H85" s="211">
        <v>11027340.002005434</v>
      </c>
      <c r="I85" s="208" t="s">
        <v>839</v>
      </c>
      <c r="J85" s="212" t="s">
        <v>53</v>
      </c>
    </row>
    <row r="86" spans="2:10" ht="42.75">
      <c r="B86" s="206" t="s">
        <v>840</v>
      </c>
      <c r="C86" s="207" t="s">
        <v>841</v>
      </c>
      <c r="D86" s="208" t="s">
        <v>842</v>
      </c>
      <c r="E86" s="209">
        <v>43572</v>
      </c>
      <c r="F86" s="210" t="s">
        <v>902</v>
      </c>
      <c r="G86" s="213"/>
      <c r="H86" s="211">
        <v>2897226.9373356747</v>
      </c>
      <c r="I86" s="208" t="s">
        <v>839</v>
      </c>
      <c r="J86" s="212" t="s">
        <v>53</v>
      </c>
    </row>
    <row r="87" spans="2:10" ht="42.75">
      <c r="B87" s="206" t="s">
        <v>840</v>
      </c>
      <c r="C87" s="207" t="s">
        <v>841</v>
      </c>
      <c r="D87" s="208" t="s">
        <v>842</v>
      </c>
      <c r="E87" s="209">
        <v>43572</v>
      </c>
      <c r="F87" s="210" t="s">
        <v>902</v>
      </c>
      <c r="G87" s="213"/>
      <c r="H87" s="211">
        <v>1706036.1658309856</v>
      </c>
      <c r="I87" s="208" t="s">
        <v>839</v>
      </c>
      <c r="J87" s="212" t="s">
        <v>53</v>
      </c>
    </row>
    <row r="88" spans="2:10" ht="42.75">
      <c r="B88" s="206" t="s">
        <v>840</v>
      </c>
      <c r="C88" s="207" t="s">
        <v>841</v>
      </c>
      <c r="D88" s="208" t="s">
        <v>842</v>
      </c>
      <c r="E88" s="209">
        <v>43579</v>
      </c>
      <c r="F88" s="210" t="s">
        <v>903</v>
      </c>
      <c r="G88" s="213"/>
      <c r="H88" s="211">
        <v>12986980.284543281</v>
      </c>
      <c r="I88" s="208" t="s">
        <v>839</v>
      </c>
      <c r="J88" s="212" t="s">
        <v>53</v>
      </c>
    </row>
    <row r="89" spans="2:10" ht="42.75">
      <c r="B89" s="206" t="s">
        <v>840</v>
      </c>
      <c r="C89" s="207" t="s">
        <v>841</v>
      </c>
      <c r="D89" s="208" t="s">
        <v>842</v>
      </c>
      <c r="E89" s="209">
        <v>43579</v>
      </c>
      <c r="F89" s="210" t="s">
        <v>903</v>
      </c>
      <c r="G89" s="213"/>
      <c r="H89" s="211">
        <v>1018321.0113915899</v>
      </c>
      <c r="I89" s="208" t="s">
        <v>839</v>
      </c>
      <c r="J89" s="212" t="s">
        <v>53</v>
      </c>
    </row>
    <row r="90" spans="2:10" ht="42.75">
      <c r="B90" s="206" t="s">
        <v>840</v>
      </c>
      <c r="C90" s="207" t="s">
        <v>841</v>
      </c>
      <c r="D90" s="208" t="s">
        <v>842</v>
      </c>
      <c r="E90" s="209">
        <v>43579</v>
      </c>
      <c r="F90" s="210" t="s">
        <v>903</v>
      </c>
      <c r="G90" s="213"/>
      <c r="H90" s="211">
        <v>3391272.2280994519</v>
      </c>
      <c r="I90" s="208" t="s">
        <v>839</v>
      </c>
      <c r="J90" s="212" t="s">
        <v>53</v>
      </c>
    </row>
    <row r="91" spans="2:10" ht="42.75">
      <c r="B91" s="206" t="s">
        <v>840</v>
      </c>
      <c r="C91" s="207" t="s">
        <v>841</v>
      </c>
      <c r="D91" s="208" t="s">
        <v>842</v>
      </c>
      <c r="E91" s="209">
        <v>43581</v>
      </c>
      <c r="F91" s="210" t="s">
        <v>903</v>
      </c>
      <c r="G91" s="213"/>
      <c r="H91" s="211">
        <v>2746946.8981775171</v>
      </c>
      <c r="I91" s="208" t="s">
        <v>839</v>
      </c>
      <c r="J91" s="212" t="s">
        <v>53</v>
      </c>
    </row>
    <row r="92" spans="2:10" ht="42.75">
      <c r="B92" s="206" t="s">
        <v>840</v>
      </c>
      <c r="C92" s="207" t="s">
        <v>841</v>
      </c>
      <c r="D92" s="208" t="s">
        <v>842</v>
      </c>
      <c r="E92" s="209">
        <v>43581</v>
      </c>
      <c r="F92" s="210" t="s">
        <v>903</v>
      </c>
      <c r="G92" s="213"/>
      <c r="H92" s="211">
        <v>3454914.3473521918</v>
      </c>
      <c r="I92" s="208" t="s">
        <v>839</v>
      </c>
      <c r="J92" s="212" t="s">
        <v>53</v>
      </c>
    </row>
    <row r="93" spans="2:10" ht="42.75">
      <c r="B93" s="206" t="s">
        <v>840</v>
      </c>
      <c r="C93" s="207" t="s">
        <v>841</v>
      </c>
      <c r="D93" s="208" t="s">
        <v>842</v>
      </c>
      <c r="E93" s="209">
        <v>43581</v>
      </c>
      <c r="F93" s="210" t="s">
        <v>903</v>
      </c>
      <c r="G93" s="213"/>
      <c r="H93" s="211">
        <v>4211032.6299805855</v>
      </c>
      <c r="I93" s="208" t="s">
        <v>839</v>
      </c>
      <c r="J93" s="212" t="s">
        <v>53</v>
      </c>
    </row>
    <row r="94" spans="2:10" ht="42.75">
      <c r="B94" s="206" t="s">
        <v>840</v>
      </c>
      <c r="C94" s="207" t="s">
        <v>841</v>
      </c>
      <c r="D94" s="208" t="s">
        <v>842</v>
      </c>
      <c r="E94" s="209">
        <v>43581</v>
      </c>
      <c r="F94" s="210" t="s">
        <v>903</v>
      </c>
      <c r="G94" s="213"/>
      <c r="H94" s="211">
        <v>3999768.583552802</v>
      </c>
      <c r="I94" s="208" t="s">
        <v>839</v>
      </c>
      <c r="J94" s="212" t="s">
        <v>53</v>
      </c>
    </row>
    <row r="95" spans="2:10" ht="42.75">
      <c r="B95" s="206" t="s">
        <v>840</v>
      </c>
      <c r="C95" s="207" t="s">
        <v>841</v>
      </c>
      <c r="D95" s="208" t="s">
        <v>842</v>
      </c>
      <c r="E95" s="209">
        <v>43581</v>
      </c>
      <c r="F95" s="210" t="s">
        <v>903</v>
      </c>
      <c r="G95" s="213"/>
      <c r="H95" s="211">
        <v>5544417.3981522685</v>
      </c>
      <c r="I95" s="208" t="s">
        <v>839</v>
      </c>
      <c r="J95" s="212" t="s">
        <v>53</v>
      </c>
    </row>
    <row r="96" spans="2:10" ht="42.75">
      <c r="B96" s="206" t="s">
        <v>840</v>
      </c>
      <c r="C96" s="207" t="s">
        <v>841</v>
      </c>
      <c r="D96" s="208" t="s">
        <v>842</v>
      </c>
      <c r="E96" s="209">
        <v>43581</v>
      </c>
      <c r="F96" s="210" t="s">
        <v>903</v>
      </c>
      <c r="G96" s="213"/>
      <c r="H96" s="211">
        <v>2015238.8376239704</v>
      </c>
      <c r="I96" s="208" t="s">
        <v>839</v>
      </c>
      <c r="J96" s="212" t="s">
        <v>53</v>
      </c>
    </row>
    <row r="97" spans="2:10" ht="42.75">
      <c r="B97" s="206" t="s">
        <v>840</v>
      </c>
      <c r="C97" s="207" t="s">
        <v>841</v>
      </c>
      <c r="D97" s="208" t="s">
        <v>842</v>
      </c>
      <c r="E97" s="209">
        <v>43581</v>
      </c>
      <c r="F97" s="210" t="s">
        <v>903</v>
      </c>
      <c r="G97" s="213"/>
      <c r="H97" s="211">
        <v>1117246.1295881295</v>
      </c>
      <c r="I97" s="208" t="s">
        <v>839</v>
      </c>
      <c r="J97" s="212" t="s">
        <v>53</v>
      </c>
    </row>
    <row r="98" spans="2:10" ht="42.75">
      <c r="B98" s="206" t="s">
        <v>840</v>
      </c>
      <c r="C98" s="207" t="s">
        <v>841</v>
      </c>
      <c r="D98" s="208" t="s">
        <v>842</v>
      </c>
      <c r="E98" s="209">
        <v>43584</v>
      </c>
      <c r="F98" s="210" t="s">
        <v>903</v>
      </c>
      <c r="G98" s="213"/>
      <c r="H98" s="211">
        <v>920815.63792961428</v>
      </c>
      <c r="I98" s="208" t="s">
        <v>839</v>
      </c>
      <c r="J98" s="212" t="s">
        <v>53</v>
      </c>
    </row>
    <row r="99" spans="2:10" ht="42.75">
      <c r="B99" s="206" t="s">
        <v>840</v>
      </c>
      <c r="C99" s="207" t="s">
        <v>841</v>
      </c>
      <c r="D99" s="208" t="s">
        <v>842</v>
      </c>
      <c r="E99" s="209">
        <v>43599</v>
      </c>
      <c r="F99" s="210" t="s">
        <v>904</v>
      </c>
      <c r="G99" s="213"/>
      <c r="H99" s="211">
        <v>6047642.7546488419</v>
      </c>
      <c r="I99" s="208" t="s">
        <v>839</v>
      </c>
      <c r="J99" s="212" t="s">
        <v>53</v>
      </c>
    </row>
    <row r="100" spans="2:10" ht="42.75">
      <c r="B100" s="206" t="s">
        <v>840</v>
      </c>
      <c r="C100" s="207" t="s">
        <v>841</v>
      </c>
      <c r="D100" s="208" t="s">
        <v>842</v>
      </c>
      <c r="E100" s="209">
        <v>43599</v>
      </c>
      <c r="F100" s="210" t="s">
        <v>905</v>
      </c>
      <c r="G100" s="213"/>
      <c r="H100" s="211">
        <v>6315766.0450964412</v>
      </c>
      <c r="I100" s="208" t="s">
        <v>839</v>
      </c>
      <c r="J100" s="212" t="s">
        <v>53</v>
      </c>
    </row>
    <row r="101" spans="2:10" ht="42.75">
      <c r="B101" s="206" t="s">
        <v>840</v>
      </c>
      <c r="C101" s="207" t="s">
        <v>841</v>
      </c>
      <c r="D101" s="208" t="s">
        <v>842</v>
      </c>
      <c r="E101" s="209">
        <v>43599</v>
      </c>
      <c r="F101" s="210" t="s">
        <v>906</v>
      </c>
      <c r="G101" s="213"/>
      <c r="H101" s="211">
        <v>4932182.4087204253</v>
      </c>
      <c r="I101" s="208" t="s">
        <v>839</v>
      </c>
      <c r="J101" s="212" t="s">
        <v>53</v>
      </c>
    </row>
    <row r="102" spans="2:10" ht="42.75">
      <c r="B102" s="206" t="s">
        <v>840</v>
      </c>
      <c r="C102" s="207" t="s">
        <v>841</v>
      </c>
      <c r="D102" s="208" t="s">
        <v>842</v>
      </c>
      <c r="E102" s="209">
        <v>43599</v>
      </c>
      <c r="F102" s="210" t="s">
        <v>907</v>
      </c>
      <c r="G102" s="213"/>
      <c r="H102" s="211">
        <v>2383830.4795147884</v>
      </c>
      <c r="I102" s="208" t="s">
        <v>839</v>
      </c>
      <c r="J102" s="212" t="s">
        <v>53</v>
      </c>
    </row>
    <row r="103" spans="2:10" ht="42.75">
      <c r="B103" s="206" t="s">
        <v>840</v>
      </c>
      <c r="C103" s="207" t="s">
        <v>841</v>
      </c>
      <c r="D103" s="208" t="s">
        <v>842</v>
      </c>
      <c r="E103" s="209">
        <v>43599</v>
      </c>
      <c r="F103" s="210" t="s">
        <v>908</v>
      </c>
      <c r="G103" s="213"/>
      <c r="H103" s="211">
        <v>2564456.3593574916</v>
      </c>
      <c r="I103" s="208" t="s">
        <v>839</v>
      </c>
      <c r="J103" s="212" t="s">
        <v>53</v>
      </c>
    </row>
    <row r="104" spans="2:10" ht="42.75">
      <c r="B104" s="206" t="s">
        <v>840</v>
      </c>
      <c r="C104" s="207" t="s">
        <v>841</v>
      </c>
      <c r="D104" s="208" t="s">
        <v>842</v>
      </c>
      <c r="E104" s="209">
        <v>43599</v>
      </c>
      <c r="F104" s="210" t="s">
        <v>909</v>
      </c>
      <c r="G104" s="213"/>
      <c r="H104" s="211">
        <v>8633180.7318531573</v>
      </c>
      <c r="I104" s="208" t="s">
        <v>839</v>
      </c>
      <c r="J104" s="212" t="s">
        <v>53</v>
      </c>
    </row>
    <row r="105" spans="2:10" ht="42.75">
      <c r="B105" s="206" t="s">
        <v>840</v>
      </c>
      <c r="C105" s="207" t="s">
        <v>841</v>
      </c>
      <c r="D105" s="208" t="s">
        <v>842</v>
      </c>
      <c r="E105" s="209">
        <v>43599</v>
      </c>
      <c r="F105" s="210" t="s">
        <v>910</v>
      </c>
      <c r="G105" s="213"/>
      <c r="H105" s="211">
        <v>891180.56433830922</v>
      </c>
      <c r="I105" s="208" t="s">
        <v>839</v>
      </c>
      <c r="J105" s="212" t="s">
        <v>53</v>
      </c>
    </row>
    <row r="106" spans="2:10" ht="42.75">
      <c r="B106" s="206" t="s">
        <v>840</v>
      </c>
      <c r="C106" s="207" t="s">
        <v>841</v>
      </c>
      <c r="D106" s="208" t="s">
        <v>842</v>
      </c>
      <c r="E106" s="209">
        <v>43599</v>
      </c>
      <c r="F106" s="210" t="s">
        <v>911</v>
      </c>
      <c r="G106" s="213"/>
      <c r="H106" s="211">
        <v>19366867.602189794</v>
      </c>
      <c r="I106" s="208" t="s">
        <v>839</v>
      </c>
      <c r="J106" s="212" t="s">
        <v>53</v>
      </c>
    </row>
    <row r="107" spans="2:10" ht="42.75">
      <c r="B107" s="206" t="s">
        <v>840</v>
      </c>
      <c r="C107" s="207" t="s">
        <v>841</v>
      </c>
      <c r="D107" s="208" t="s">
        <v>842</v>
      </c>
      <c r="E107" s="209">
        <v>43599</v>
      </c>
      <c r="F107" s="210" t="s">
        <v>912</v>
      </c>
      <c r="G107" s="213"/>
      <c r="H107" s="211">
        <v>2711996.4797553467</v>
      </c>
      <c r="I107" s="208" t="s">
        <v>839</v>
      </c>
      <c r="J107" s="212" t="s">
        <v>53</v>
      </c>
    </row>
    <row r="108" spans="2:10" ht="42.75">
      <c r="B108" s="206" t="s">
        <v>840</v>
      </c>
      <c r="C108" s="207" t="s">
        <v>841</v>
      </c>
      <c r="D108" s="208" t="s">
        <v>842</v>
      </c>
      <c r="E108" s="209">
        <v>43599</v>
      </c>
      <c r="F108" s="210" t="s">
        <v>913</v>
      </c>
      <c r="G108" s="213"/>
      <c r="H108" s="211">
        <v>3624668.7127051265</v>
      </c>
      <c r="I108" s="208" t="s">
        <v>839</v>
      </c>
      <c r="J108" s="212" t="s">
        <v>53</v>
      </c>
    </row>
    <row r="109" spans="2:10" ht="42.75">
      <c r="B109" s="206" t="s">
        <v>840</v>
      </c>
      <c r="C109" s="207" t="s">
        <v>841</v>
      </c>
      <c r="D109" s="208" t="s">
        <v>842</v>
      </c>
      <c r="E109" s="209">
        <v>43599</v>
      </c>
      <c r="F109" s="210" t="s">
        <v>914</v>
      </c>
      <c r="G109" s="213"/>
      <c r="H109" s="211">
        <v>24999623.718601935</v>
      </c>
      <c r="I109" s="208" t="s">
        <v>839</v>
      </c>
      <c r="J109" s="212" t="s">
        <v>53</v>
      </c>
    </row>
    <row r="110" spans="2:10" ht="42.75">
      <c r="B110" s="206" t="s">
        <v>840</v>
      </c>
      <c r="C110" s="207" t="s">
        <v>841</v>
      </c>
      <c r="D110" s="208" t="s">
        <v>842</v>
      </c>
      <c r="E110" s="209">
        <v>43599</v>
      </c>
      <c r="F110" s="210" t="s">
        <v>915</v>
      </c>
      <c r="G110" s="213"/>
      <c r="H110" s="211">
        <v>1752050.5674688353</v>
      </c>
      <c r="I110" s="208" t="s">
        <v>839</v>
      </c>
      <c r="J110" s="212" t="s">
        <v>53</v>
      </c>
    </row>
    <row r="111" spans="2:10" ht="42.75">
      <c r="B111" s="206" t="s">
        <v>840</v>
      </c>
      <c r="C111" s="207" t="s">
        <v>841</v>
      </c>
      <c r="D111" s="208" t="s">
        <v>842</v>
      </c>
      <c r="E111" s="209">
        <v>43599</v>
      </c>
      <c r="F111" s="210" t="s">
        <v>916</v>
      </c>
      <c r="G111" s="213"/>
      <c r="H111" s="211">
        <v>1821880.7723549549</v>
      </c>
      <c r="I111" s="208" t="s">
        <v>839</v>
      </c>
      <c r="J111" s="212" t="s">
        <v>53</v>
      </c>
    </row>
    <row r="112" spans="2:10" ht="42.75">
      <c r="B112" s="206" t="s">
        <v>840</v>
      </c>
      <c r="C112" s="207" t="s">
        <v>841</v>
      </c>
      <c r="D112" s="208" t="s">
        <v>842</v>
      </c>
      <c r="E112" s="209">
        <v>43599</v>
      </c>
      <c r="F112" s="210" t="s">
        <v>917</v>
      </c>
      <c r="G112" s="213"/>
      <c r="H112" s="211">
        <v>1192764.1434778837</v>
      </c>
      <c r="I112" s="208" t="s">
        <v>839</v>
      </c>
      <c r="J112" s="212" t="s">
        <v>53</v>
      </c>
    </row>
    <row r="113" spans="2:10" ht="42.75">
      <c r="B113" s="206" t="s">
        <v>840</v>
      </c>
      <c r="C113" s="207" t="s">
        <v>841</v>
      </c>
      <c r="D113" s="208" t="s">
        <v>842</v>
      </c>
      <c r="E113" s="209">
        <v>43601</v>
      </c>
      <c r="F113" s="210" t="s">
        <v>918</v>
      </c>
      <c r="G113" s="213"/>
      <c r="H113" s="211">
        <v>400598.08320239786</v>
      </c>
      <c r="I113" s="208" t="s">
        <v>839</v>
      </c>
      <c r="J113" s="212" t="s">
        <v>53</v>
      </c>
    </row>
    <row r="114" spans="2:10" ht="42.75">
      <c r="B114" s="206" t="s">
        <v>840</v>
      </c>
      <c r="C114" s="207" t="s">
        <v>841</v>
      </c>
      <c r="D114" s="208" t="s">
        <v>842</v>
      </c>
      <c r="E114" s="209">
        <v>43601</v>
      </c>
      <c r="F114" s="210" t="s">
        <v>918</v>
      </c>
      <c r="G114" s="213"/>
      <c r="H114" s="211">
        <v>334655.74672110938</v>
      </c>
      <c r="I114" s="208" t="s">
        <v>839</v>
      </c>
      <c r="J114" s="212" t="s">
        <v>53</v>
      </c>
    </row>
    <row r="115" spans="2:10" ht="42.75">
      <c r="B115" s="206" t="s">
        <v>840</v>
      </c>
      <c r="C115" s="207" t="s">
        <v>841</v>
      </c>
      <c r="D115" s="208" t="s">
        <v>842</v>
      </c>
      <c r="E115" s="209">
        <v>43605</v>
      </c>
      <c r="F115" s="210" t="s">
        <v>918</v>
      </c>
      <c r="G115" s="213"/>
      <c r="H115" s="211">
        <v>5762590.2683941247</v>
      </c>
      <c r="I115" s="208" t="s">
        <v>839</v>
      </c>
      <c r="J115" s="212" t="s">
        <v>53</v>
      </c>
    </row>
    <row r="116" spans="2:10" ht="42.75">
      <c r="B116" s="206" t="s">
        <v>840</v>
      </c>
      <c r="C116" s="207" t="s">
        <v>841</v>
      </c>
      <c r="D116" s="208" t="s">
        <v>842</v>
      </c>
      <c r="E116" s="209">
        <v>43605</v>
      </c>
      <c r="F116" s="210" t="s">
        <v>919</v>
      </c>
      <c r="G116" s="213"/>
      <c r="H116" s="211">
        <v>1783194.2717038319</v>
      </c>
      <c r="I116" s="208" t="s">
        <v>839</v>
      </c>
      <c r="J116" s="212" t="s">
        <v>53</v>
      </c>
    </row>
    <row r="117" spans="2:10" ht="42.75">
      <c r="B117" s="206" t="s">
        <v>840</v>
      </c>
      <c r="C117" s="207" t="s">
        <v>841</v>
      </c>
      <c r="D117" s="208" t="s">
        <v>842</v>
      </c>
      <c r="E117" s="209">
        <v>43605</v>
      </c>
      <c r="F117" s="210" t="s">
        <v>920</v>
      </c>
      <c r="G117" s="213"/>
      <c r="H117" s="211">
        <v>7902829.4145243149</v>
      </c>
      <c r="I117" s="208" t="s">
        <v>839</v>
      </c>
      <c r="J117" s="212" t="s">
        <v>53</v>
      </c>
    </row>
    <row r="118" spans="2:10" ht="42.75">
      <c r="B118" s="206" t="s">
        <v>840</v>
      </c>
      <c r="C118" s="207" t="s">
        <v>841</v>
      </c>
      <c r="D118" s="208" t="s">
        <v>842</v>
      </c>
      <c r="E118" s="209">
        <v>43605</v>
      </c>
      <c r="F118" s="210" t="s">
        <v>921</v>
      </c>
      <c r="G118" s="213"/>
      <c r="H118" s="211">
        <v>1377618.7454735886</v>
      </c>
      <c r="I118" s="208" t="s">
        <v>839</v>
      </c>
      <c r="J118" s="212" t="s">
        <v>53</v>
      </c>
    </row>
    <row r="119" spans="2:10" ht="42.75">
      <c r="B119" s="206" t="s">
        <v>840</v>
      </c>
      <c r="C119" s="207" t="s">
        <v>841</v>
      </c>
      <c r="D119" s="208" t="s">
        <v>842</v>
      </c>
      <c r="E119" s="209">
        <v>43605</v>
      </c>
      <c r="F119" s="210" t="s">
        <v>922</v>
      </c>
      <c r="G119" s="213"/>
      <c r="H119" s="211">
        <v>3813167.7043018942</v>
      </c>
      <c r="I119" s="208" t="s">
        <v>839</v>
      </c>
      <c r="J119" s="212" t="s">
        <v>53</v>
      </c>
    </row>
    <row r="120" spans="2:10" ht="42.75">
      <c r="B120" s="206" t="s">
        <v>840</v>
      </c>
      <c r="C120" s="207" t="s">
        <v>841</v>
      </c>
      <c r="D120" s="208" t="s">
        <v>842</v>
      </c>
      <c r="E120" s="209">
        <v>43605</v>
      </c>
      <c r="F120" s="210" t="s">
        <v>923</v>
      </c>
      <c r="G120" s="213"/>
      <c r="H120" s="211">
        <v>2190176.7287103697</v>
      </c>
      <c r="I120" s="208" t="s">
        <v>839</v>
      </c>
      <c r="J120" s="212" t="s">
        <v>53</v>
      </c>
    </row>
    <row r="121" spans="2:10" ht="42.75">
      <c r="B121" s="206" t="s">
        <v>840</v>
      </c>
      <c r="C121" s="207" t="s">
        <v>841</v>
      </c>
      <c r="D121" s="208" t="s">
        <v>842</v>
      </c>
      <c r="E121" s="209">
        <v>43605</v>
      </c>
      <c r="F121" s="210" t="s">
        <v>924</v>
      </c>
      <c r="G121" s="213"/>
      <c r="H121" s="211">
        <v>2112188.9941807077</v>
      </c>
      <c r="I121" s="208" t="s">
        <v>839</v>
      </c>
      <c r="J121" s="212" t="s">
        <v>53</v>
      </c>
    </row>
    <row r="122" spans="2:10" ht="42.75">
      <c r="B122" s="206" t="s">
        <v>840</v>
      </c>
      <c r="C122" s="207" t="s">
        <v>841</v>
      </c>
      <c r="D122" s="208" t="s">
        <v>842</v>
      </c>
      <c r="E122" s="209">
        <v>43605</v>
      </c>
      <c r="F122" s="210" t="s">
        <v>925</v>
      </c>
      <c r="G122" s="213"/>
      <c r="H122" s="211">
        <v>5644651.6822216511</v>
      </c>
      <c r="I122" s="208" t="s">
        <v>839</v>
      </c>
      <c r="J122" s="212" t="s">
        <v>53</v>
      </c>
    </row>
    <row r="123" spans="2:10" ht="42.75">
      <c r="B123" s="206" t="s">
        <v>840</v>
      </c>
      <c r="C123" s="207" t="s">
        <v>841</v>
      </c>
      <c r="D123" s="208" t="s">
        <v>842</v>
      </c>
      <c r="E123" s="209">
        <v>43612</v>
      </c>
      <c r="F123" s="210" t="s">
        <v>926</v>
      </c>
      <c r="G123" s="213"/>
      <c r="H123" s="211">
        <v>69482963.452824175</v>
      </c>
      <c r="I123" s="208" t="s">
        <v>839</v>
      </c>
      <c r="J123" s="212" t="s">
        <v>53</v>
      </c>
    </row>
    <row r="124" spans="2:10" ht="42.75">
      <c r="B124" s="206" t="s">
        <v>840</v>
      </c>
      <c r="C124" s="207" t="s">
        <v>841</v>
      </c>
      <c r="D124" s="208" t="s">
        <v>842</v>
      </c>
      <c r="E124" s="209">
        <v>43614</v>
      </c>
      <c r="F124" s="210" t="s">
        <v>927</v>
      </c>
      <c r="G124" s="213"/>
      <c r="H124" s="211">
        <v>32851510.006444979</v>
      </c>
      <c r="I124" s="208" t="s">
        <v>839</v>
      </c>
      <c r="J124" s="212" t="s">
        <v>53</v>
      </c>
    </row>
    <row r="125" spans="2:10" ht="28.5">
      <c r="B125" s="206" t="s">
        <v>840</v>
      </c>
      <c r="C125" s="207" t="s">
        <v>841</v>
      </c>
      <c r="D125" s="208" t="s">
        <v>842</v>
      </c>
      <c r="E125" s="209">
        <v>43615</v>
      </c>
      <c r="F125" s="210" t="s">
        <v>928</v>
      </c>
      <c r="G125" s="213"/>
      <c r="H125" s="211">
        <v>925310.97017827036</v>
      </c>
      <c r="I125" s="208" t="s">
        <v>839</v>
      </c>
      <c r="J125" s="212" t="s">
        <v>53</v>
      </c>
    </row>
    <row r="126" spans="2:10" ht="42.75">
      <c r="B126" s="206" t="s">
        <v>840</v>
      </c>
      <c r="C126" s="207" t="s">
        <v>841</v>
      </c>
      <c r="D126" s="208" t="s">
        <v>842</v>
      </c>
      <c r="E126" s="209">
        <v>43620</v>
      </c>
      <c r="F126" s="210" t="s">
        <v>902</v>
      </c>
      <c r="G126" s="213"/>
      <c r="H126" s="211">
        <v>1968592.0870546401</v>
      </c>
      <c r="I126" s="208" t="s">
        <v>839</v>
      </c>
      <c r="J126" s="212" t="s">
        <v>53</v>
      </c>
    </row>
    <row r="127" spans="2:10" ht="42.75">
      <c r="B127" s="206" t="s">
        <v>840</v>
      </c>
      <c r="C127" s="207" t="s">
        <v>841</v>
      </c>
      <c r="D127" s="208" t="s">
        <v>842</v>
      </c>
      <c r="E127" s="209">
        <v>43620</v>
      </c>
      <c r="F127" s="210" t="s">
        <v>929</v>
      </c>
      <c r="G127" s="213"/>
      <c r="H127" s="211">
        <v>-925311.0240834658</v>
      </c>
      <c r="I127" s="208" t="s">
        <v>839</v>
      </c>
      <c r="J127" s="212" t="s">
        <v>53</v>
      </c>
    </row>
    <row r="128" spans="2:10" ht="57">
      <c r="B128" s="206" t="s">
        <v>840</v>
      </c>
      <c r="C128" s="207" t="s">
        <v>841</v>
      </c>
      <c r="D128" s="208" t="s">
        <v>842</v>
      </c>
      <c r="E128" s="209">
        <v>43623</v>
      </c>
      <c r="F128" s="210" t="s">
        <v>930</v>
      </c>
      <c r="G128" s="213"/>
      <c r="H128" s="211">
        <v>-559235.58268090128</v>
      </c>
      <c r="I128" s="208" t="s">
        <v>839</v>
      </c>
      <c r="J128" s="212" t="s">
        <v>53</v>
      </c>
    </row>
    <row r="129" spans="2:10" ht="57">
      <c r="B129" s="206" t="s">
        <v>840</v>
      </c>
      <c r="C129" s="207" t="s">
        <v>841</v>
      </c>
      <c r="D129" s="208" t="s">
        <v>842</v>
      </c>
      <c r="E129" s="209">
        <v>43623</v>
      </c>
      <c r="F129" s="210" t="s">
        <v>931</v>
      </c>
      <c r="G129" s="213"/>
      <c r="H129" s="211">
        <v>-205200.24596124707</v>
      </c>
      <c r="I129" s="208" t="s">
        <v>839</v>
      </c>
      <c r="J129" s="212" t="s">
        <v>53</v>
      </c>
    </row>
    <row r="130" spans="2:10" ht="57">
      <c r="B130" s="206" t="s">
        <v>840</v>
      </c>
      <c r="C130" s="207" t="s">
        <v>841</v>
      </c>
      <c r="D130" s="208" t="s">
        <v>842</v>
      </c>
      <c r="E130" s="209">
        <v>43623</v>
      </c>
      <c r="F130" s="210" t="s">
        <v>932</v>
      </c>
      <c r="G130" s="213"/>
      <c r="H130" s="211">
        <v>-347377.26952419954</v>
      </c>
      <c r="I130" s="208" t="s">
        <v>839</v>
      </c>
      <c r="J130" s="212" t="s">
        <v>53</v>
      </c>
    </row>
    <row r="131" spans="2:10" ht="42.75">
      <c r="B131" s="206" t="s">
        <v>840</v>
      </c>
      <c r="C131" s="207" t="s">
        <v>841</v>
      </c>
      <c r="D131" s="208" t="s">
        <v>842</v>
      </c>
      <c r="E131" s="209">
        <v>43623</v>
      </c>
      <c r="F131" s="210" t="s">
        <v>933</v>
      </c>
      <c r="G131" s="213"/>
      <c r="H131" s="211">
        <v>26096439.503699396</v>
      </c>
      <c r="I131" s="208" t="s">
        <v>839</v>
      </c>
      <c r="J131" s="212" t="s">
        <v>53</v>
      </c>
    </row>
    <row r="132" spans="2:10" ht="42.75">
      <c r="B132" s="206" t="s">
        <v>840</v>
      </c>
      <c r="C132" s="207" t="s">
        <v>841</v>
      </c>
      <c r="D132" s="208" t="s">
        <v>842</v>
      </c>
      <c r="E132" s="209">
        <v>43629</v>
      </c>
      <c r="F132" s="210" t="s">
        <v>934</v>
      </c>
      <c r="G132" s="213"/>
      <c r="H132" s="211">
        <v>-205200.24596124707</v>
      </c>
      <c r="I132" s="208" t="s">
        <v>839</v>
      </c>
      <c r="J132" s="212" t="s">
        <v>53</v>
      </c>
    </row>
    <row r="133" spans="2:10" ht="57">
      <c r="B133" s="206" t="s">
        <v>840</v>
      </c>
      <c r="C133" s="207" t="s">
        <v>841</v>
      </c>
      <c r="D133" s="208" t="s">
        <v>842</v>
      </c>
      <c r="E133" s="209">
        <v>43629</v>
      </c>
      <c r="F133" s="210" t="s">
        <v>935</v>
      </c>
      <c r="G133" s="213"/>
      <c r="H133" s="211">
        <v>-230202.91541409527</v>
      </c>
      <c r="I133" s="208" t="s">
        <v>839</v>
      </c>
      <c r="J133" s="212" t="s">
        <v>53</v>
      </c>
    </row>
    <row r="134" spans="2:10" ht="57">
      <c r="B134" s="206" t="s">
        <v>840</v>
      </c>
      <c r="C134" s="207" t="s">
        <v>841</v>
      </c>
      <c r="D134" s="208" t="s">
        <v>842</v>
      </c>
      <c r="E134" s="209">
        <v>43629</v>
      </c>
      <c r="F134" s="210" t="s">
        <v>935</v>
      </c>
      <c r="G134" s="213"/>
      <c r="H134" s="211">
        <v>-920814.42098481755</v>
      </c>
      <c r="I134" s="208" t="s">
        <v>839</v>
      </c>
      <c r="J134" s="212" t="s">
        <v>53</v>
      </c>
    </row>
    <row r="135" spans="2:10" ht="42.75">
      <c r="B135" s="206" t="s">
        <v>840</v>
      </c>
      <c r="C135" s="207" t="s">
        <v>841</v>
      </c>
      <c r="D135" s="208" t="s">
        <v>842</v>
      </c>
      <c r="E135" s="209">
        <v>43629</v>
      </c>
      <c r="F135" s="210" t="s">
        <v>936</v>
      </c>
      <c r="G135" s="213"/>
      <c r="H135" s="211">
        <v>-572167.7845465492</v>
      </c>
      <c r="I135" s="208" t="s">
        <v>839</v>
      </c>
      <c r="J135" s="212" t="s">
        <v>53</v>
      </c>
    </row>
    <row r="136" spans="2:10" ht="42.75">
      <c r="B136" s="206" t="s">
        <v>840</v>
      </c>
      <c r="C136" s="207" t="s">
        <v>841</v>
      </c>
      <c r="D136" s="208" t="s">
        <v>842</v>
      </c>
      <c r="E136" s="209">
        <v>43634</v>
      </c>
      <c r="F136" s="210" t="s">
        <v>927</v>
      </c>
      <c r="G136" s="213"/>
      <c r="H136" s="211">
        <v>18313423.634751204</v>
      </c>
      <c r="I136" s="208" t="s">
        <v>839</v>
      </c>
      <c r="J136" s="212" t="s">
        <v>53</v>
      </c>
    </row>
    <row r="137" spans="2:10" ht="42.75">
      <c r="B137" s="206" t="s">
        <v>840</v>
      </c>
      <c r="C137" s="207" t="s">
        <v>841</v>
      </c>
      <c r="D137" s="208" t="s">
        <v>842</v>
      </c>
      <c r="E137" s="209">
        <v>43635</v>
      </c>
      <c r="F137" s="210" t="s">
        <v>937</v>
      </c>
      <c r="G137" s="213"/>
      <c r="H137" s="211">
        <v>5246046.4198277686</v>
      </c>
      <c r="I137" s="208" t="s">
        <v>839</v>
      </c>
      <c r="J137" s="212" t="s">
        <v>53</v>
      </c>
    </row>
    <row r="138" spans="2:10" ht="42.75">
      <c r="B138" s="206" t="s">
        <v>840</v>
      </c>
      <c r="C138" s="207" t="s">
        <v>841</v>
      </c>
      <c r="D138" s="208" t="s">
        <v>842</v>
      </c>
      <c r="E138" s="209">
        <v>43642</v>
      </c>
      <c r="F138" s="210" t="s">
        <v>927</v>
      </c>
      <c r="G138" s="213"/>
      <c r="H138" s="211">
        <v>502549.6735073704</v>
      </c>
      <c r="I138" s="208" t="s">
        <v>839</v>
      </c>
      <c r="J138" s="212" t="s">
        <v>53</v>
      </c>
    </row>
    <row r="139" spans="2:10" ht="42.75">
      <c r="B139" s="206" t="s">
        <v>840</v>
      </c>
      <c r="C139" s="207" t="s">
        <v>841</v>
      </c>
      <c r="D139" s="208" t="s">
        <v>842</v>
      </c>
      <c r="E139" s="209">
        <v>43642</v>
      </c>
      <c r="F139" s="210" t="s">
        <v>927</v>
      </c>
      <c r="G139" s="213"/>
      <c r="H139" s="211">
        <v>173267.78764227525</v>
      </c>
      <c r="I139" s="208" t="s">
        <v>839</v>
      </c>
      <c r="J139" s="212" t="s">
        <v>53</v>
      </c>
    </row>
    <row r="140" spans="2:10" ht="42.75">
      <c r="B140" s="206" t="s">
        <v>840</v>
      </c>
      <c r="C140" s="207" t="s">
        <v>841</v>
      </c>
      <c r="D140" s="208" t="s">
        <v>842</v>
      </c>
      <c r="E140" s="209">
        <v>43644</v>
      </c>
      <c r="F140" s="210" t="s">
        <v>938</v>
      </c>
      <c r="G140" s="213"/>
      <c r="H140" s="211">
        <v>-157274.4577901517</v>
      </c>
      <c r="I140" s="208" t="s">
        <v>839</v>
      </c>
      <c r="J140" s="212" t="s">
        <v>53</v>
      </c>
    </row>
    <row r="141" spans="2:10" ht="42.75">
      <c r="B141" s="206" t="s">
        <v>840</v>
      </c>
      <c r="C141" s="207" t="s">
        <v>841</v>
      </c>
      <c r="D141" s="208" t="s">
        <v>842</v>
      </c>
      <c r="E141" s="209">
        <v>43648</v>
      </c>
      <c r="F141" s="210" t="s">
        <v>939</v>
      </c>
      <c r="G141" s="213"/>
      <c r="H141" s="211">
        <v>112402.84399784668</v>
      </c>
      <c r="I141" s="208" t="s">
        <v>839</v>
      </c>
      <c r="J141" s="212" t="s">
        <v>53</v>
      </c>
    </row>
    <row r="142" spans="2:10" ht="28.5">
      <c r="B142" s="206" t="s">
        <v>840</v>
      </c>
      <c r="C142" s="207" t="s">
        <v>841</v>
      </c>
      <c r="D142" s="208" t="s">
        <v>842</v>
      </c>
      <c r="E142" s="209">
        <v>43650</v>
      </c>
      <c r="F142" s="210" t="s">
        <v>940</v>
      </c>
      <c r="G142" s="213"/>
      <c r="H142" s="211">
        <v>11100001.35753209</v>
      </c>
      <c r="I142" s="208" t="s">
        <v>839</v>
      </c>
      <c r="J142" s="212" t="s">
        <v>53</v>
      </c>
    </row>
    <row r="143" spans="2:10" ht="42.75">
      <c r="B143" s="206" t="s">
        <v>840</v>
      </c>
      <c r="C143" s="207" t="s">
        <v>841</v>
      </c>
      <c r="D143" s="208" t="s">
        <v>842</v>
      </c>
      <c r="E143" s="209">
        <v>43650</v>
      </c>
      <c r="F143" s="210" t="s">
        <v>941</v>
      </c>
      <c r="G143" s="213"/>
      <c r="H143" s="211">
        <v>5332002.4007684514</v>
      </c>
      <c r="I143" s="208" t="s">
        <v>839</v>
      </c>
      <c r="J143" s="212" t="s">
        <v>53</v>
      </c>
    </row>
    <row r="144" spans="2:10" ht="28.5">
      <c r="B144" s="206" t="s">
        <v>840</v>
      </c>
      <c r="C144" s="207" t="s">
        <v>841</v>
      </c>
      <c r="D144" s="208" t="s">
        <v>842</v>
      </c>
      <c r="E144" s="209">
        <v>43642</v>
      </c>
      <c r="F144" s="210" t="s">
        <v>942</v>
      </c>
      <c r="G144" s="213"/>
      <c r="H144" s="211">
        <v>109997.18844243079</v>
      </c>
      <c r="I144" s="208" t="s">
        <v>839</v>
      </c>
      <c r="J144" s="212" t="s">
        <v>53</v>
      </c>
    </row>
    <row r="145" spans="2:10" ht="42.75">
      <c r="B145" s="206" t="s">
        <v>840</v>
      </c>
      <c r="C145" s="207" t="s">
        <v>841</v>
      </c>
      <c r="D145" s="208" t="s">
        <v>842</v>
      </c>
      <c r="E145" s="209">
        <v>43642</v>
      </c>
      <c r="F145" s="210" t="s">
        <v>943</v>
      </c>
      <c r="G145" s="213"/>
      <c r="H145" s="211">
        <v>432497.86444137711</v>
      </c>
      <c r="I145" s="208" t="s">
        <v>839</v>
      </c>
      <c r="J145" s="212" t="s">
        <v>53</v>
      </c>
    </row>
    <row r="146" spans="2:10" ht="28.5">
      <c r="B146" s="206" t="s">
        <v>840</v>
      </c>
      <c r="C146" s="207" t="s">
        <v>841</v>
      </c>
      <c r="D146" s="208" t="s">
        <v>842</v>
      </c>
      <c r="E146" s="209">
        <v>43650</v>
      </c>
      <c r="F146" s="210" t="s">
        <v>944</v>
      </c>
      <c r="G146" s="213"/>
      <c r="H146" s="211">
        <v>499997.80987627862</v>
      </c>
      <c r="I146" s="208" t="s">
        <v>839</v>
      </c>
      <c r="J146" s="212" t="s">
        <v>53</v>
      </c>
    </row>
    <row r="147" spans="2:10" ht="42.75">
      <c r="B147" s="206" t="s">
        <v>840</v>
      </c>
      <c r="C147" s="207" t="s">
        <v>841</v>
      </c>
      <c r="D147" s="208" t="s">
        <v>842</v>
      </c>
      <c r="E147" s="209">
        <v>43640</v>
      </c>
      <c r="F147" s="210" t="s">
        <v>945</v>
      </c>
      <c r="G147" s="213"/>
      <c r="H147" s="211">
        <v>34972157.872210644</v>
      </c>
      <c r="I147" s="208" t="s">
        <v>839</v>
      </c>
      <c r="J147" s="212" t="s">
        <v>53</v>
      </c>
    </row>
    <row r="148" spans="2:10" ht="42.75">
      <c r="B148" s="206" t="s">
        <v>840</v>
      </c>
      <c r="C148" s="207" t="s">
        <v>841</v>
      </c>
      <c r="D148" s="208" t="s">
        <v>842</v>
      </c>
      <c r="E148" s="209">
        <v>43598</v>
      </c>
      <c r="F148" s="210" t="s">
        <v>941</v>
      </c>
      <c r="G148" s="213"/>
      <c r="H148" s="211">
        <v>3998999.3245135029</v>
      </c>
      <c r="I148" s="208" t="s">
        <v>839</v>
      </c>
      <c r="J148" s="212" t="s">
        <v>53</v>
      </c>
    </row>
    <row r="149" spans="2:10" ht="28.5">
      <c r="B149" s="206" t="s">
        <v>840</v>
      </c>
      <c r="C149" s="207" t="s">
        <v>841</v>
      </c>
      <c r="D149" s="208" t="s">
        <v>842</v>
      </c>
      <c r="E149" s="209">
        <v>43646</v>
      </c>
      <c r="F149" s="210" t="s">
        <v>946</v>
      </c>
      <c r="G149" s="213"/>
      <c r="H149" s="211">
        <v>1869842.2665680263</v>
      </c>
      <c r="I149" s="208" t="s">
        <v>839</v>
      </c>
      <c r="J149" s="212" t="s">
        <v>53</v>
      </c>
    </row>
    <row r="150" spans="2:10" ht="28.5">
      <c r="B150" s="206" t="s">
        <v>840</v>
      </c>
      <c r="C150" s="207" t="s">
        <v>841</v>
      </c>
      <c r="D150" s="208" t="s">
        <v>842</v>
      </c>
      <c r="E150" s="209">
        <v>43646</v>
      </c>
      <c r="F150" s="210" t="s">
        <v>947</v>
      </c>
      <c r="G150" s="213"/>
      <c r="H150" s="211">
        <v>299999.06778174295</v>
      </c>
      <c r="I150" s="208" t="s">
        <v>839</v>
      </c>
      <c r="J150" s="212" t="s">
        <v>53</v>
      </c>
    </row>
    <row r="151" spans="2:10" ht="42.75">
      <c r="B151" s="206" t="s">
        <v>840</v>
      </c>
      <c r="C151" s="207" t="s">
        <v>841</v>
      </c>
      <c r="D151" s="208" t="s">
        <v>842</v>
      </c>
      <c r="E151" s="209">
        <v>43642</v>
      </c>
      <c r="F151" s="210" t="s">
        <v>948</v>
      </c>
      <c r="G151" s="213"/>
      <c r="H151" s="211">
        <v>4958755.2046214994</v>
      </c>
      <c r="I151" s="208" t="s">
        <v>839</v>
      </c>
      <c r="J151" s="212" t="s">
        <v>53</v>
      </c>
    </row>
    <row r="152" spans="2:10" ht="42.75">
      <c r="B152" s="206" t="s">
        <v>840</v>
      </c>
      <c r="C152" s="207" t="s">
        <v>841</v>
      </c>
      <c r="D152" s="208" t="s">
        <v>842</v>
      </c>
      <c r="E152" s="209">
        <v>43680</v>
      </c>
      <c r="F152" s="210" t="s">
        <v>948</v>
      </c>
      <c r="G152" s="213"/>
      <c r="H152" s="211">
        <v>4958757.2609834252</v>
      </c>
      <c r="I152" s="208" t="s">
        <v>839</v>
      </c>
      <c r="J152" s="212" t="s">
        <v>53</v>
      </c>
    </row>
    <row r="153" spans="2:10" ht="28.5">
      <c r="B153" s="206" t="s">
        <v>840</v>
      </c>
      <c r="C153" s="207" t="s">
        <v>841</v>
      </c>
      <c r="D153" s="208" t="s">
        <v>842</v>
      </c>
      <c r="E153" s="209">
        <v>43629</v>
      </c>
      <c r="F153" s="210" t="s">
        <v>949</v>
      </c>
      <c r="G153" s="213"/>
      <c r="H153" s="211">
        <v>10518743.506052945</v>
      </c>
      <c r="I153" s="208" t="s">
        <v>839</v>
      </c>
      <c r="J153" s="212" t="s">
        <v>53</v>
      </c>
    </row>
    <row r="154" spans="2:10" ht="42.75">
      <c r="B154" s="206" t="s">
        <v>840</v>
      </c>
      <c r="C154" s="207" t="s">
        <v>841</v>
      </c>
      <c r="D154" s="208" t="s">
        <v>842</v>
      </c>
      <c r="E154" s="209">
        <v>43625</v>
      </c>
      <c r="F154" s="210" t="s">
        <v>950</v>
      </c>
      <c r="G154" s="213"/>
      <c r="H154" s="211">
        <v>1405297.9487677191</v>
      </c>
      <c r="I154" s="208" t="s">
        <v>839</v>
      </c>
      <c r="J154" s="212" t="s">
        <v>53</v>
      </c>
    </row>
    <row r="155" spans="2:10" ht="28.5">
      <c r="B155" s="206" t="s">
        <v>840</v>
      </c>
      <c r="C155" s="207" t="s">
        <v>841</v>
      </c>
      <c r="D155" s="208" t="s">
        <v>842</v>
      </c>
      <c r="E155" s="209">
        <v>43680</v>
      </c>
      <c r="F155" s="210" t="s">
        <v>951</v>
      </c>
      <c r="G155" s="213"/>
      <c r="H155" s="211">
        <v>2416660.6246855124</v>
      </c>
      <c r="I155" s="208" t="s">
        <v>839</v>
      </c>
      <c r="J155" s="212" t="s">
        <v>53</v>
      </c>
    </row>
    <row r="156" spans="2:10" ht="28.5">
      <c r="B156" s="206" t="s">
        <v>840</v>
      </c>
      <c r="C156" s="207" t="s">
        <v>841</v>
      </c>
      <c r="D156" s="208" t="s">
        <v>842</v>
      </c>
      <c r="E156" s="209">
        <v>43741</v>
      </c>
      <c r="F156" s="210" t="s">
        <v>951</v>
      </c>
      <c r="G156" s="213"/>
      <c r="H156" s="211">
        <v>3624986.5376836164</v>
      </c>
      <c r="I156" s="208" t="s">
        <v>839</v>
      </c>
      <c r="J156" s="212" t="s">
        <v>53</v>
      </c>
    </row>
    <row r="157" spans="2:10" ht="28.5">
      <c r="B157" s="206" t="s">
        <v>840</v>
      </c>
      <c r="C157" s="207" t="s">
        <v>841</v>
      </c>
      <c r="D157" s="208" t="s">
        <v>842</v>
      </c>
      <c r="E157" s="209">
        <v>43739</v>
      </c>
      <c r="F157" s="210" t="s">
        <v>952</v>
      </c>
      <c r="G157" s="213"/>
      <c r="H157" s="211">
        <v>19372926.800190542</v>
      </c>
      <c r="I157" s="208" t="s">
        <v>839</v>
      </c>
      <c r="J157" s="212" t="s">
        <v>53</v>
      </c>
    </row>
    <row r="158" spans="2:10" ht="42.75">
      <c r="B158" s="206" t="s">
        <v>840</v>
      </c>
      <c r="C158" s="207" t="s">
        <v>841</v>
      </c>
      <c r="D158" s="208" t="s">
        <v>842</v>
      </c>
      <c r="E158" s="209">
        <v>43739</v>
      </c>
      <c r="F158" s="210" t="s">
        <v>953</v>
      </c>
      <c r="G158" s="213"/>
      <c r="H158" s="211">
        <v>2093378.436989587</v>
      </c>
      <c r="I158" s="208" t="s">
        <v>839</v>
      </c>
      <c r="J158" s="212" t="s">
        <v>53</v>
      </c>
    </row>
    <row r="159" spans="2:10" ht="28.5">
      <c r="B159" s="206" t="s">
        <v>840</v>
      </c>
      <c r="C159" s="207" t="s">
        <v>841</v>
      </c>
      <c r="D159" s="208" t="s">
        <v>842</v>
      </c>
      <c r="E159" s="209">
        <v>43739</v>
      </c>
      <c r="F159" s="210" t="s">
        <v>954</v>
      </c>
      <c r="G159" s="213"/>
      <c r="H159" s="211">
        <v>3976342.3734100433</v>
      </c>
      <c r="I159" s="208" t="s">
        <v>839</v>
      </c>
      <c r="J159" s="212" t="s">
        <v>53</v>
      </c>
    </row>
    <row r="160" spans="2:10" ht="28.5">
      <c r="B160" s="206" t="s">
        <v>840</v>
      </c>
      <c r="C160" s="207" t="s">
        <v>841</v>
      </c>
      <c r="D160" s="208" t="s">
        <v>842</v>
      </c>
      <c r="E160" s="209">
        <v>43739</v>
      </c>
      <c r="F160" s="210" t="s">
        <v>955</v>
      </c>
      <c r="G160" s="213"/>
      <c r="H160" s="211">
        <v>6409984.101526767</v>
      </c>
      <c r="I160" s="208" t="s">
        <v>839</v>
      </c>
      <c r="J160" s="212" t="s">
        <v>53</v>
      </c>
    </row>
    <row r="161" spans="2:10" ht="28.5">
      <c r="B161" s="206" t="s">
        <v>840</v>
      </c>
      <c r="C161" s="207" t="s">
        <v>841</v>
      </c>
      <c r="D161" s="208" t="s">
        <v>842</v>
      </c>
      <c r="E161" s="209">
        <v>43739</v>
      </c>
      <c r="F161" s="210" t="s">
        <v>956</v>
      </c>
      <c r="G161" s="213"/>
      <c r="H161" s="211">
        <v>3198302.8159327745</v>
      </c>
      <c r="I161" s="208" t="s">
        <v>839</v>
      </c>
      <c r="J161" s="212" t="s">
        <v>53</v>
      </c>
    </row>
    <row r="162" spans="2:10" ht="42.75">
      <c r="B162" s="206" t="s">
        <v>840</v>
      </c>
      <c r="C162" s="207" t="s">
        <v>841</v>
      </c>
      <c r="D162" s="208" t="s">
        <v>842</v>
      </c>
      <c r="E162" s="209">
        <v>43749</v>
      </c>
      <c r="F162" s="210" t="s">
        <v>957</v>
      </c>
      <c r="G162" s="213"/>
      <c r="H162" s="211">
        <v>2521186.1914782436</v>
      </c>
      <c r="I162" s="208" t="s">
        <v>839</v>
      </c>
      <c r="J162" s="212" t="s">
        <v>53</v>
      </c>
    </row>
    <row r="163" spans="2:10" ht="28.5">
      <c r="B163" s="206" t="s">
        <v>73</v>
      </c>
      <c r="C163" s="183" t="s">
        <v>958</v>
      </c>
      <c r="D163" s="208" t="s">
        <v>959</v>
      </c>
      <c r="E163" s="209">
        <v>43511</v>
      </c>
      <c r="F163" s="208" t="s">
        <v>960</v>
      </c>
      <c r="G163" s="211"/>
      <c r="H163" s="211">
        <v>150000</v>
      </c>
      <c r="I163" s="208" t="s">
        <v>839</v>
      </c>
      <c r="J163" s="212" t="s">
        <v>55</v>
      </c>
    </row>
    <row r="164" spans="2:10" ht="28.5">
      <c r="B164" s="206" t="s">
        <v>73</v>
      </c>
      <c r="C164" s="183" t="s">
        <v>961</v>
      </c>
      <c r="D164" s="208" t="s">
        <v>959</v>
      </c>
      <c r="E164" s="209">
        <v>43568</v>
      </c>
      <c r="F164" s="208" t="s">
        <v>962</v>
      </c>
      <c r="G164" s="213"/>
      <c r="H164" s="211">
        <v>7500</v>
      </c>
      <c r="I164" s="208" t="s">
        <v>839</v>
      </c>
      <c r="J164" s="212" t="s">
        <v>55</v>
      </c>
    </row>
    <row r="165" spans="2:10" ht="28.5">
      <c r="B165" s="206" t="s">
        <v>73</v>
      </c>
      <c r="C165" s="183" t="s">
        <v>961</v>
      </c>
      <c r="D165" s="208" t="s">
        <v>959</v>
      </c>
      <c r="E165" s="209">
        <v>43616</v>
      </c>
      <c r="F165" s="208" t="s">
        <v>963</v>
      </c>
      <c r="G165" s="213"/>
      <c r="H165" s="211">
        <v>1057000</v>
      </c>
      <c r="I165" s="208" t="s">
        <v>839</v>
      </c>
      <c r="J165" s="212" t="s">
        <v>55</v>
      </c>
    </row>
    <row r="166" spans="2:10" ht="28.5">
      <c r="B166" s="206" t="s">
        <v>73</v>
      </c>
      <c r="C166" s="183" t="s">
        <v>964</v>
      </c>
      <c r="D166" s="208" t="s">
        <v>959</v>
      </c>
      <c r="E166" s="209">
        <v>43634</v>
      </c>
      <c r="F166" s="208" t="s">
        <v>965</v>
      </c>
      <c r="G166" s="213"/>
      <c r="H166" s="211">
        <v>65000</v>
      </c>
      <c r="I166" s="208" t="s">
        <v>839</v>
      </c>
      <c r="J166" s="212" t="s">
        <v>55</v>
      </c>
    </row>
    <row r="167" spans="2:10" ht="42.75">
      <c r="B167" s="206" t="s">
        <v>73</v>
      </c>
      <c r="C167" s="183" t="s">
        <v>966</v>
      </c>
      <c r="D167" s="208" t="s">
        <v>959</v>
      </c>
      <c r="E167" s="209">
        <v>43631</v>
      </c>
      <c r="F167" s="208" t="s">
        <v>967</v>
      </c>
      <c r="G167" s="213"/>
      <c r="H167" s="211">
        <v>160000</v>
      </c>
      <c r="I167" s="208" t="s">
        <v>839</v>
      </c>
      <c r="J167" s="212" t="s">
        <v>55</v>
      </c>
    </row>
    <row r="168" spans="2:10" ht="42.75">
      <c r="B168" s="206" t="s">
        <v>73</v>
      </c>
      <c r="C168" s="183" t="s">
        <v>968</v>
      </c>
      <c r="D168" s="208" t="s">
        <v>959</v>
      </c>
      <c r="E168" s="209">
        <v>43641</v>
      </c>
      <c r="F168" s="208" t="s">
        <v>967</v>
      </c>
      <c r="G168" s="213"/>
      <c r="H168" s="211">
        <v>160000</v>
      </c>
      <c r="I168" s="208" t="s">
        <v>839</v>
      </c>
      <c r="J168" s="212" t="s">
        <v>55</v>
      </c>
    </row>
    <row r="169" spans="2:10" ht="42.75">
      <c r="B169" s="206" t="s">
        <v>73</v>
      </c>
      <c r="C169" s="183" t="s">
        <v>969</v>
      </c>
      <c r="D169" s="208" t="s">
        <v>970</v>
      </c>
      <c r="E169" s="209">
        <v>43643</v>
      </c>
      <c r="F169" s="208" t="s">
        <v>971</v>
      </c>
      <c r="G169" s="213"/>
      <c r="H169" s="211">
        <v>105000</v>
      </c>
      <c r="I169" s="208" t="s">
        <v>839</v>
      </c>
      <c r="J169" s="212" t="s">
        <v>55</v>
      </c>
    </row>
    <row r="170" spans="2:10" ht="57">
      <c r="B170" s="206" t="s">
        <v>73</v>
      </c>
      <c r="C170" s="214" t="s">
        <v>972</v>
      </c>
      <c r="D170" s="208" t="s">
        <v>837</v>
      </c>
      <c r="E170" s="215">
        <v>43497</v>
      </c>
      <c r="F170" s="208"/>
      <c r="G170" s="213"/>
      <c r="H170" s="216">
        <v>14020000</v>
      </c>
      <c r="I170" s="217">
        <v>24553.71</v>
      </c>
      <c r="J170" s="212" t="s">
        <v>57</v>
      </c>
    </row>
    <row r="171" spans="2:10" ht="28.5">
      <c r="B171" s="206" t="s">
        <v>73</v>
      </c>
      <c r="C171" s="214" t="s">
        <v>973</v>
      </c>
      <c r="D171" s="208" t="s">
        <v>837</v>
      </c>
      <c r="E171" s="215">
        <v>43508</v>
      </c>
      <c r="F171" s="208"/>
      <c r="G171" s="213"/>
      <c r="H171" s="216">
        <v>4775350</v>
      </c>
      <c r="I171" s="217">
        <v>8232.92</v>
      </c>
      <c r="J171" s="212" t="s">
        <v>57</v>
      </c>
    </row>
    <row r="172" spans="2:10" ht="28.5">
      <c r="B172" s="206" t="s">
        <v>73</v>
      </c>
      <c r="C172" s="214" t="s">
        <v>973</v>
      </c>
      <c r="D172" s="208" t="s">
        <v>837</v>
      </c>
      <c r="E172" s="215">
        <v>43508</v>
      </c>
      <c r="F172" s="208"/>
      <c r="G172" s="213"/>
      <c r="H172" s="216">
        <v>11600500</v>
      </c>
      <c r="I172" s="217">
        <v>19999.79</v>
      </c>
      <c r="J172" s="212" t="s">
        <v>57</v>
      </c>
    </row>
    <row r="173" spans="2:10" ht="42.75">
      <c r="B173" s="206" t="s">
        <v>73</v>
      </c>
      <c r="C173" s="214" t="s">
        <v>974</v>
      </c>
      <c r="D173" s="208" t="s">
        <v>837</v>
      </c>
      <c r="E173" s="215">
        <v>43508</v>
      </c>
      <c r="F173" s="208"/>
      <c r="G173" s="213"/>
      <c r="H173" s="216">
        <v>9069668</v>
      </c>
      <c r="I173" s="217">
        <v>15636.52</v>
      </c>
      <c r="J173" s="212" t="s">
        <v>57</v>
      </c>
    </row>
    <row r="174" spans="2:10" ht="42.75">
      <c r="B174" s="206" t="s">
        <v>73</v>
      </c>
      <c r="C174" s="214" t="s">
        <v>975</v>
      </c>
      <c r="D174" s="208" t="s">
        <v>837</v>
      </c>
      <c r="E174" s="215">
        <v>43531</v>
      </c>
      <c r="F174" s="208"/>
      <c r="G174" s="213"/>
      <c r="H174" s="216">
        <v>1000000</v>
      </c>
      <c r="I174" s="217">
        <v>1723.44</v>
      </c>
      <c r="J174" s="212" t="s">
        <v>57</v>
      </c>
    </row>
    <row r="175" spans="2:10" ht="42.75">
      <c r="B175" s="206" t="s">
        <v>73</v>
      </c>
      <c r="C175" s="214" t="s">
        <v>976</v>
      </c>
      <c r="D175" s="208" t="s">
        <v>837</v>
      </c>
      <c r="E175" s="215">
        <v>43559</v>
      </c>
      <c r="F175" s="208"/>
      <c r="G175" s="213"/>
      <c r="H175" s="216">
        <v>81500</v>
      </c>
      <c r="I175" s="217">
        <v>139.69</v>
      </c>
      <c r="J175" s="212" t="s">
        <v>57</v>
      </c>
    </row>
    <row r="176" spans="2:10" ht="28.5">
      <c r="B176" s="206" t="s">
        <v>73</v>
      </c>
      <c r="C176" s="218" t="s">
        <v>977</v>
      </c>
      <c r="D176" s="208" t="s">
        <v>837</v>
      </c>
      <c r="E176" s="219">
        <v>43493</v>
      </c>
      <c r="F176" s="208"/>
      <c r="G176" s="213"/>
      <c r="H176" s="220">
        <v>1095330</v>
      </c>
      <c r="I176" s="217">
        <v>1894.59</v>
      </c>
      <c r="J176" s="212" t="s">
        <v>57</v>
      </c>
    </row>
    <row r="177" spans="2:10" ht="28.5">
      <c r="B177" s="206" t="s">
        <v>73</v>
      </c>
      <c r="C177" s="221" t="s">
        <v>978</v>
      </c>
      <c r="D177" s="208" t="s">
        <v>837</v>
      </c>
      <c r="E177" s="219">
        <v>43502</v>
      </c>
      <c r="F177" s="208"/>
      <c r="G177" s="213"/>
      <c r="H177" s="216">
        <v>165000</v>
      </c>
      <c r="I177" s="222">
        <v>287.33999999999997</v>
      </c>
      <c r="J177" s="212" t="s">
        <v>57</v>
      </c>
    </row>
    <row r="178" spans="2:10" ht="28.5">
      <c r="B178" s="206" t="s">
        <v>73</v>
      </c>
      <c r="C178" s="221" t="s">
        <v>979</v>
      </c>
      <c r="D178" s="208" t="s">
        <v>837</v>
      </c>
      <c r="E178" s="219">
        <v>43502</v>
      </c>
      <c r="F178" s="208"/>
      <c r="G178" s="213"/>
      <c r="H178" s="216">
        <v>275000</v>
      </c>
      <c r="I178" s="222">
        <v>478.89</v>
      </c>
      <c r="J178" s="212" t="s">
        <v>57</v>
      </c>
    </row>
    <row r="179" spans="2:10" ht="28.5">
      <c r="B179" s="206" t="s">
        <v>73</v>
      </c>
      <c r="C179" s="221" t="s">
        <v>980</v>
      </c>
      <c r="D179" s="208" t="s">
        <v>837</v>
      </c>
      <c r="E179" s="219">
        <v>43502</v>
      </c>
      <c r="F179" s="208"/>
      <c r="G179" s="213"/>
      <c r="H179" s="216">
        <v>27500</v>
      </c>
      <c r="I179" s="222">
        <v>47.89</v>
      </c>
      <c r="J179" s="212" t="s">
        <v>57</v>
      </c>
    </row>
    <row r="180" spans="2:10" ht="28.5">
      <c r="B180" s="206" t="s">
        <v>73</v>
      </c>
      <c r="C180" s="221" t="s">
        <v>981</v>
      </c>
      <c r="D180" s="208" t="s">
        <v>837</v>
      </c>
      <c r="E180" s="219">
        <v>43502</v>
      </c>
      <c r="F180" s="208"/>
      <c r="G180" s="213"/>
      <c r="H180" s="216">
        <v>162000</v>
      </c>
      <c r="I180" s="222">
        <v>282.11</v>
      </c>
      <c r="J180" s="212" t="s">
        <v>57</v>
      </c>
    </row>
    <row r="181" spans="2:10" ht="28.5">
      <c r="B181" s="206" t="s">
        <v>73</v>
      </c>
      <c r="C181" s="221" t="s">
        <v>982</v>
      </c>
      <c r="D181" s="208" t="s">
        <v>837</v>
      </c>
      <c r="E181" s="219">
        <v>43502</v>
      </c>
      <c r="F181" s="208"/>
      <c r="G181" s="213"/>
      <c r="H181" s="216">
        <v>36000</v>
      </c>
      <c r="I181" s="222">
        <v>62.69</v>
      </c>
      <c r="J181" s="212" t="s">
        <v>57</v>
      </c>
    </row>
    <row r="182" spans="2:10" ht="28.5">
      <c r="B182" s="206" t="s">
        <v>73</v>
      </c>
      <c r="C182" s="221" t="s">
        <v>983</v>
      </c>
      <c r="D182" s="208" t="s">
        <v>837</v>
      </c>
      <c r="E182" s="219">
        <v>43502</v>
      </c>
      <c r="F182" s="208"/>
      <c r="G182" s="213"/>
      <c r="H182" s="216">
        <v>140000</v>
      </c>
      <c r="I182" s="222">
        <v>243.8</v>
      </c>
      <c r="J182" s="212" t="s">
        <v>57</v>
      </c>
    </row>
    <row r="183" spans="2:10" ht="28.5">
      <c r="B183" s="206" t="s">
        <v>73</v>
      </c>
      <c r="C183" s="221" t="s">
        <v>984</v>
      </c>
      <c r="D183" s="208" t="s">
        <v>837</v>
      </c>
      <c r="E183" s="219">
        <v>43502</v>
      </c>
      <c r="F183" s="208"/>
      <c r="G183" s="213"/>
      <c r="H183" s="216">
        <v>77000</v>
      </c>
      <c r="I183" s="222">
        <v>134.09</v>
      </c>
      <c r="J183" s="212" t="s">
        <v>57</v>
      </c>
    </row>
    <row r="184" spans="2:10" ht="28.5">
      <c r="B184" s="206" t="s">
        <v>73</v>
      </c>
      <c r="C184" s="221" t="s">
        <v>985</v>
      </c>
      <c r="D184" s="208" t="s">
        <v>837</v>
      </c>
      <c r="E184" s="219">
        <v>43502</v>
      </c>
      <c r="F184" s="208"/>
      <c r="G184" s="213"/>
      <c r="H184" s="216">
        <v>10000</v>
      </c>
      <c r="I184" s="222">
        <v>17.41</v>
      </c>
      <c r="J184" s="212" t="s">
        <v>57</v>
      </c>
    </row>
    <row r="185" spans="2:10" ht="28.5">
      <c r="B185" s="206" t="s">
        <v>73</v>
      </c>
      <c r="C185" s="221" t="s">
        <v>986</v>
      </c>
      <c r="D185" s="208" t="s">
        <v>837</v>
      </c>
      <c r="E185" s="219">
        <v>43502</v>
      </c>
      <c r="F185" s="208"/>
      <c r="G185" s="213"/>
      <c r="H185" s="216">
        <v>2000</v>
      </c>
      <c r="I185" s="222">
        <v>3.48</v>
      </c>
      <c r="J185" s="212" t="s">
        <v>57</v>
      </c>
    </row>
    <row r="186" spans="2:10" ht="28.5">
      <c r="B186" s="206" t="s">
        <v>73</v>
      </c>
      <c r="C186" s="221" t="s">
        <v>987</v>
      </c>
      <c r="D186" s="208" t="s">
        <v>837</v>
      </c>
      <c r="E186" s="219">
        <v>43502</v>
      </c>
      <c r="F186" s="208"/>
      <c r="G186" s="213"/>
      <c r="H186" s="216">
        <v>2000</v>
      </c>
      <c r="I186" s="222">
        <v>3.48</v>
      </c>
      <c r="J186" s="212" t="s">
        <v>57</v>
      </c>
    </row>
    <row r="187" spans="2:10" ht="28.5">
      <c r="B187" s="206" t="s">
        <v>73</v>
      </c>
      <c r="C187" s="221" t="s">
        <v>988</v>
      </c>
      <c r="D187" s="208" t="s">
        <v>837</v>
      </c>
      <c r="E187" s="219">
        <v>43502</v>
      </c>
      <c r="F187" s="208"/>
      <c r="G187" s="213"/>
      <c r="H187" s="216">
        <v>45000</v>
      </c>
      <c r="I187" s="222">
        <v>78.36</v>
      </c>
      <c r="J187" s="212" t="s">
        <v>57</v>
      </c>
    </row>
    <row r="188" spans="2:10" ht="28.5">
      <c r="B188" s="206" t="s">
        <v>73</v>
      </c>
      <c r="C188" s="221" t="s">
        <v>989</v>
      </c>
      <c r="D188" s="208" t="s">
        <v>837</v>
      </c>
      <c r="E188" s="219">
        <v>43502</v>
      </c>
      <c r="F188" s="208"/>
      <c r="G188" s="213"/>
      <c r="H188" s="216">
        <v>2000</v>
      </c>
      <c r="I188" s="222">
        <v>3.48</v>
      </c>
      <c r="J188" s="212" t="s">
        <v>57</v>
      </c>
    </row>
    <row r="189" spans="2:10" ht="28.5">
      <c r="B189" s="206" t="s">
        <v>73</v>
      </c>
      <c r="C189" s="221" t="s">
        <v>990</v>
      </c>
      <c r="D189" s="208" t="s">
        <v>837</v>
      </c>
      <c r="E189" s="219">
        <v>43502</v>
      </c>
      <c r="F189" s="208"/>
      <c r="G189" s="213"/>
      <c r="H189" s="216">
        <v>5000</v>
      </c>
      <c r="I189" s="222">
        <v>8.7100000000000009</v>
      </c>
      <c r="J189" s="212" t="s">
        <v>57</v>
      </c>
    </row>
    <row r="190" spans="2:10" ht="28.5">
      <c r="B190" s="206" t="s">
        <v>73</v>
      </c>
      <c r="C190" s="221" t="s">
        <v>991</v>
      </c>
      <c r="D190" s="208" t="s">
        <v>837</v>
      </c>
      <c r="E190" s="219">
        <v>43502</v>
      </c>
      <c r="F190" s="208"/>
      <c r="G190" s="213"/>
      <c r="H190" s="216">
        <v>4000</v>
      </c>
      <c r="I190" s="222">
        <v>6.97</v>
      </c>
      <c r="J190" s="212" t="s">
        <v>57</v>
      </c>
    </row>
    <row r="191" spans="2:10" ht="28.5">
      <c r="B191" s="206" t="s">
        <v>73</v>
      </c>
      <c r="C191" s="221" t="s">
        <v>978</v>
      </c>
      <c r="D191" s="208" t="s">
        <v>837</v>
      </c>
      <c r="E191" s="219">
        <v>43502</v>
      </c>
      <c r="F191" s="208"/>
      <c r="G191" s="213"/>
      <c r="H191" s="216">
        <v>137500</v>
      </c>
      <c r="I191" s="222">
        <v>239.45</v>
      </c>
      <c r="J191" s="212" t="s">
        <v>57</v>
      </c>
    </row>
    <row r="192" spans="2:10" ht="28.5">
      <c r="B192" s="206" t="s">
        <v>73</v>
      </c>
      <c r="C192" s="221" t="s">
        <v>979</v>
      </c>
      <c r="D192" s="208" t="s">
        <v>837</v>
      </c>
      <c r="E192" s="219">
        <v>43502</v>
      </c>
      <c r="F192" s="208"/>
      <c r="G192" s="213"/>
      <c r="H192" s="216">
        <v>687500</v>
      </c>
      <c r="I192" s="222">
        <v>1197.23</v>
      </c>
      <c r="J192" s="212" t="s">
        <v>57</v>
      </c>
    </row>
    <row r="193" spans="2:10" ht="28.5">
      <c r="B193" s="206" t="s">
        <v>73</v>
      </c>
      <c r="C193" s="221" t="s">
        <v>980</v>
      </c>
      <c r="D193" s="208" t="s">
        <v>837</v>
      </c>
      <c r="E193" s="219">
        <v>43502</v>
      </c>
      <c r="F193" s="208"/>
      <c r="G193" s="213"/>
      <c r="H193" s="216">
        <v>137500</v>
      </c>
      <c r="I193" s="222">
        <v>239.45</v>
      </c>
      <c r="J193" s="212" t="s">
        <v>57</v>
      </c>
    </row>
    <row r="194" spans="2:10" ht="28.5">
      <c r="B194" s="206" t="s">
        <v>73</v>
      </c>
      <c r="C194" s="221" t="s">
        <v>992</v>
      </c>
      <c r="D194" s="208" t="s">
        <v>837</v>
      </c>
      <c r="E194" s="219">
        <v>43502</v>
      </c>
      <c r="F194" s="208"/>
      <c r="G194" s="213"/>
      <c r="H194" s="216">
        <v>80000</v>
      </c>
      <c r="I194" s="222">
        <v>139.31</v>
      </c>
      <c r="J194" s="212" t="s">
        <v>57</v>
      </c>
    </row>
    <row r="195" spans="2:10" ht="28.5">
      <c r="B195" s="206" t="s">
        <v>73</v>
      </c>
      <c r="C195" s="221" t="s">
        <v>981</v>
      </c>
      <c r="D195" s="208" t="s">
        <v>837</v>
      </c>
      <c r="E195" s="219">
        <v>43502</v>
      </c>
      <c r="F195" s="208"/>
      <c r="G195" s="213"/>
      <c r="H195" s="216">
        <v>360000</v>
      </c>
      <c r="I195" s="222">
        <v>626.91</v>
      </c>
      <c r="J195" s="212" t="s">
        <v>57</v>
      </c>
    </row>
    <row r="196" spans="2:10" ht="28.5">
      <c r="B196" s="206" t="s">
        <v>73</v>
      </c>
      <c r="C196" s="221" t="s">
        <v>982</v>
      </c>
      <c r="D196" s="208" t="s">
        <v>837</v>
      </c>
      <c r="E196" s="219">
        <v>43502</v>
      </c>
      <c r="F196" s="208"/>
      <c r="G196" s="213"/>
      <c r="H196" s="216">
        <v>80000</v>
      </c>
      <c r="I196" s="222">
        <v>139.31</v>
      </c>
      <c r="J196" s="212" t="s">
        <v>57</v>
      </c>
    </row>
    <row r="197" spans="2:10" ht="28.5">
      <c r="B197" s="206" t="s">
        <v>73</v>
      </c>
      <c r="C197" s="221" t="s">
        <v>983</v>
      </c>
      <c r="D197" s="208" t="s">
        <v>837</v>
      </c>
      <c r="E197" s="219">
        <v>43502</v>
      </c>
      <c r="F197" s="208"/>
      <c r="G197" s="213"/>
      <c r="H197" s="216">
        <v>280000</v>
      </c>
      <c r="I197" s="222">
        <v>487.6</v>
      </c>
      <c r="J197" s="212" t="s">
        <v>57</v>
      </c>
    </row>
    <row r="198" spans="2:10" ht="28.5">
      <c r="B198" s="206" t="s">
        <v>73</v>
      </c>
      <c r="C198" s="221" t="s">
        <v>993</v>
      </c>
      <c r="D198" s="208" t="s">
        <v>837</v>
      </c>
      <c r="E198" s="219">
        <v>43502</v>
      </c>
      <c r="F198" s="208"/>
      <c r="G198" s="213"/>
      <c r="H198" s="216">
        <v>28000</v>
      </c>
      <c r="I198" s="222">
        <v>48.76</v>
      </c>
      <c r="J198" s="212" t="s">
        <v>57</v>
      </c>
    </row>
    <row r="199" spans="2:10" ht="28.5">
      <c r="B199" s="206" t="s">
        <v>73</v>
      </c>
      <c r="C199" s="221" t="s">
        <v>994</v>
      </c>
      <c r="D199" s="208" t="s">
        <v>837</v>
      </c>
      <c r="E199" s="219">
        <v>43502</v>
      </c>
      <c r="F199" s="208"/>
      <c r="G199" s="213"/>
      <c r="H199" s="216">
        <v>28000</v>
      </c>
      <c r="I199" s="222">
        <v>48.76</v>
      </c>
      <c r="J199" s="212" t="s">
        <v>57</v>
      </c>
    </row>
    <row r="200" spans="2:10" ht="28.5">
      <c r="B200" s="206" t="s">
        <v>73</v>
      </c>
      <c r="C200" s="221" t="s">
        <v>995</v>
      </c>
      <c r="D200" s="208" t="s">
        <v>837</v>
      </c>
      <c r="E200" s="219">
        <v>43502</v>
      </c>
      <c r="F200" s="208"/>
      <c r="G200" s="213"/>
      <c r="H200" s="216">
        <v>28000</v>
      </c>
      <c r="I200" s="222">
        <v>48.76</v>
      </c>
      <c r="J200" s="212" t="s">
        <v>57</v>
      </c>
    </row>
    <row r="201" spans="2:10" ht="28.5">
      <c r="B201" s="206" t="s">
        <v>73</v>
      </c>
      <c r="C201" s="221" t="s">
        <v>996</v>
      </c>
      <c r="D201" s="208" t="s">
        <v>837</v>
      </c>
      <c r="E201" s="219">
        <v>43502</v>
      </c>
      <c r="F201" s="208"/>
      <c r="G201" s="213"/>
      <c r="H201" s="216">
        <v>28000</v>
      </c>
      <c r="I201" s="222">
        <v>48.76</v>
      </c>
      <c r="J201" s="212" t="s">
        <v>57</v>
      </c>
    </row>
    <row r="202" spans="2:10" ht="28.5">
      <c r="B202" s="206" t="s">
        <v>73</v>
      </c>
      <c r="C202" s="221" t="s">
        <v>989</v>
      </c>
      <c r="D202" s="208" t="s">
        <v>837</v>
      </c>
      <c r="E202" s="219">
        <v>43502</v>
      </c>
      <c r="F202" s="208"/>
      <c r="G202" s="213"/>
      <c r="H202" s="216">
        <v>8000</v>
      </c>
      <c r="I202" s="222">
        <v>13.93</v>
      </c>
      <c r="J202" s="212" t="s">
        <v>57</v>
      </c>
    </row>
    <row r="203" spans="2:10" ht="28.5">
      <c r="B203" s="206" t="s">
        <v>73</v>
      </c>
      <c r="C203" s="221" t="s">
        <v>987</v>
      </c>
      <c r="D203" s="208" t="s">
        <v>837</v>
      </c>
      <c r="E203" s="219">
        <v>43502</v>
      </c>
      <c r="F203" s="208"/>
      <c r="G203" s="213"/>
      <c r="H203" s="216">
        <v>8000</v>
      </c>
      <c r="I203" s="222">
        <v>13.93</v>
      </c>
      <c r="J203" s="212" t="s">
        <v>57</v>
      </c>
    </row>
    <row r="204" spans="2:10" ht="28.5">
      <c r="B204" s="206" t="s">
        <v>73</v>
      </c>
      <c r="C204" s="221" t="s">
        <v>985</v>
      </c>
      <c r="D204" s="208" t="s">
        <v>837</v>
      </c>
      <c r="E204" s="219">
        <v>43502</v>
      </c>
      <c r="F204" s="208"/>
      <c r="G204" s="213"/>
      <c r="H204" s="216">
        <v>16000</v>
      </c>
      <c r="I204" s="222">
        <v>27.86</v>
      </c>
      <c r="J204" s="212" t="s">
        <v>57</v>
      </c>
    </row>
    <row r="205" spans="2:10" ht="28.5">
      <c r="B205" s="206" t="s">
        <v>73</v>
      </c>
      <c r="C205" s="221" t="s">
        <v>986</v>
      </c>
      <c r="D205" s="208" t="s">
        <v>837</v>
      </c>
      <c r="E205" s="219">
        <v>43502</v>
      </c>
      <c r="F205" s="208"/>
      <c r="G205" s="213"/>
      <c r="H205" s="216">
        <v>8000</v>
      </c>
      <c r="I205" s="222">
        <v>13.93</v>
      </c>
      <c r="J205" s="212" t="s">
        <v>57</v>
      </c>
    </row>
    <row r="206" spans="2:10" ht="28.5">
      <c r="B206" s="206" t="s">
        <v>73</v>
      </c>
      <c r="C206" s="221" t="s">
        <v>990</v>
      </c>
      <c r="D206" s="208" t="s">
        <v>837</v>
      </c>
      <c r="E206" s="219">
        <v>43502</v>
      </c>
      <c r="F206" s="208"/>
      <c r="G206" s="213"/>
      <c r="H206" s="216">
        <v>8000</v>
      </c>
      <c r="I206" s="222">
        <v>13.93</v>
      </c>
      <c r="J206" s="212" t="s">
        <v>57</v>
      </c>
    </row>
    <row r="207" spans="2:10" ht="28.5">
      <c r="B207" s="206" t="s">
        <v>73</v>
      </c>
      <c r="C207" s="221" t="s">
        <v>991</v>
      </c>
      <c r="D207" s="208" t="s">
        <v>837</v>
      </c>
      <c r="E207" s="219">
        <v>43502</v>
      </c>
      <c r="F207" s="208"/>
      <c r="G207" s="213"/>
      <c r="H207" s="216">
        <v>7500</v>
      </c>
      <c r="I207" s="222">
        <v>13.06</v>
      </c>
      <c r="J207" s="212" t="s">
        <v>57</v>
      </c>
    </row>
    <row r="208" spans="2:10" ht="28.5">
      <c r="B208" s="206" t="s">
        <v>73</v>
      </c>
      <c r="C208" s="221" t="s">
        <v>983</v>
      </c>
      <c r="D208" s="208" t="s">
        <v>837</v>
      </c>
      <c r="E208" s="219">
        <v>43502</v>
      </c>
      <c r="F208" s="208"/>
      <c r="G208" s="213"/>
      <c r="H208" s="216">
        <v>70000</v>
      </c>
      <c r="I208" s="222">
        <v>121.9</v>
      </c>
      <c r="J208" s="212" t="s">
        <v>57</v>
      </c>
    </row>
    <row r="209" spans="2:10" ht="42.75">
      <c r="B209" s="206" t="s">
        <v>73</v>
      </c>
      <c r="C209" s="221" t="s">
        <v>997</v>
      </c>
      <c r="D209" s="208" t="s">
        <v>837</v>
      </c>
      <c r="E209" s="219">
        <v>43503</v>
      </c>
      <c r="F209" s="208"/>
      <c r="G209" s="213"/>
      <c r="H209" s="216">
        <v>360000</v>
      </c>
      <c r="I209" s="222">
        <v>625.32000000000005</v>
      </c>
      <c r="J209" s="212" t="s">
        <v>57</v>
      </c>
    </row>
    <row r="210" spans="2:10" ht="42.75">
      <c r="B210" s="206" t="s">
        <v>73</v>
      </c>
      <c r="C210" s="221" t="s">
        <v>997</v>
      </c>
      <c r="D210" s="208" t="s">
        <v>837</v>
      </c>
      <c r="E210" s="219">
        <v>43503</v>
      </c>
      <c r="F210" s="208"/>
      <c r="G210" s="213"/>
      <c r="H210" s="216">
        <v>180000</v>
      </c>
      <c r="I210" s="222">
        <v>312.66000000000003</v>
      </c>
      <c r="J210" s="212" t="s">
        <v>57</v>
      </c>
    </row>
    <row r="211" spans="2:10" ht="42.75">
      <c r="B211" s="206" t="s">
        <v>73</v>
      </c>
      <c r="C211" s="221" t="s">
        <v>998</v>
      </c>
      <c r="D211" s="208" t="s">
        <v>837</v>
      </c>
      <c r="E211" s="219">
        <v>43503</v>
      </c>
      <c r="F211" s="208"/>
      <c r="G211" s="213"/>
      <c r="H211" s="216">
        <v>47500</v>
      </c>
      <c r="I211" s="222">
        <v>82.51</v>
      </c>
      <c r="J211" s="212" t="s">
        <v>57</v>
      </c>
    </row>
    <row r="212" spans="2:10" ht="42.75">
      <c r="B212" s="206" t="s">
        <v>73</v>
      </c>
      <c r="C212" s="221" t="s">
        <v>999</v>
      </c>
      <c r="D212" s="208" t="s">
        <v>837</v>
      </c>
      <c r="E212" s="219">
        <v>43508</v>
      </c>
      <c r="F212" s="208"/>
      <c r="G212" s="213"/>
      <c r="H212" s="216">
        <v>5267750</v>
      </c>
      <c r="I212" s="222">
        <v>9081.84</v>
      </c>
      <c r="J212" s="212" t="s">
        <v>57</v>
      </c>
    </row>
    <row r="213" spans="2:10" ht="57">
      <c r="B213" s="206" t="s">
        <v>73</v>
      </c>
      <c r="C213" s="221" t="s">
        <v>1000</v>
      </c>
      <c r="D213" s="208" t="s">
        <v>837</v>
      </c>
      <c r="E213" s="219">
        <v>43510</v>
      </c>
      <c r="F213" s="208"/>
      <c r="G213" s="213"/>
      <c r="H213" s="216">
        <v>500000</v>
      </c>
      <c r="I213" s="222">
        <v>861.72</v>
      </c>
      <c r="J213" s="212" t="s">
        <v>57</v>
      </c>
    </row>
    <row r="214" spans="2:10" ht="28.5">
      <c r="B214" s="206" t="s">
        <v>73</v>
      </c>
      <c r="C214" s="221" t="s">
        <v>1001</v>
      </c>
      <c r="D214" s="208" t="s">
        <v>837</v>
      </c>
      <c r="E214" s="219">
        <v>43524</v>
      </c>
      <c r="F214" s="208"/>
      <c r="G214" s="213"/>
      <c r="H214" s="216">
        <v>1080300</v>
      </c>
      <c r="I214" s="222">
        <v>1875.17</v>
      </c>
      <c r="J214" s="212" t="s">
        <v>57</v>
      </c>
    </row>
    <row r="215" spans="2:10" ht="42.75">
      <c r="B215" s="206" t="s">
        <v>73</v>
      </c>
      <c r="C215" s="221" t="s">
        <v>1002</v>
      </c>
      <c r="D215" s="208" t="s">
        <v>837</v>
      </c>
      <c r="E215" s="219">
        <v>43529</v>
      </c>
      <c r="F215" s="208"/>
      <c r="G215" s="213"/>
      <c r="H215" s="216">
        <v>7500</v>
      </c>
      <c r="I215" s="222">
        <v>12.96</v>
      </c>
      <c r="J215" s="212" t="s">
        <v>57</v>
      </c>
    </row>
    <row r="216" spans="2:10" ht="42.75">
      <c r="B216" s="206" t="s">
        <v>73</v>
      </c>
      <c r="C216" s="221" t="s">
        <v>1003</v>
      </c>
      <c r="D216" s="208" t="s">
        <v>837</v>
      </c>
      <c r="E216" s="219">
        <v>43536</v>
      </c>
      <c r="F216" s="208"/>
      <c r="G216" s="213"/>
      <c r="H216" s="216">
        <v>360000</v>
      </c>
      <c r="I216" s="222">
        <v>617.09</v>
      </c>
      <c r="J216" s="212" t="s">
        <v>57</v>
      </c>
    </row>
    <row r="217" spans="2:10" ht="42.75">
      <c r="B217" s="206" t="s">
        <v>73</v>
      </c>
      <c r="C217" s="221" t="s">
        <v>1003</v>
      </c>
      <c r="D217" s="208" t="s">
        <v>837</v>
      </c>
      <c r="E217" s="219">
        <v>43536</v>
      </c>
      <c r="F217" s="208"/>
      <c r="G217" s="213"/>
      <c r="H217" s="216">
        <v>360000</v>
      </c>
      <c r="I217" s="222">
        <v>617.09</v>
      </c>
      <c r="J217" s="212" t="s">
        <v>57</v>
      </c>
    </row>
    <row r="218" spans="2:10" ht="28.5">
      <c r="B218" s="206" t="s">
        <v>73</v>
      </c>
      <c r="C218" s="221" t="s">
        <v>1004</v>
      </c>
      <c r="D218" s="208" t="s">
        <v>837</v>
      </c>
      <c r="E218" s="219">
        <v>43552</v>
      </c>
      <c r="F218" s="208"/>
      <c r="G218" s="213"/>
      <c r="H218" s="216">
        <v>1065270</v>
      </c>
      <c r="I218" s="222">
        <v>1828.78</v>
      </c>
      <c r="J218" s="212" t="s">
        <v>57</v>
      </c>
    </row>
    <row r="219" spans="2:10" ht="28.5">
      <c r="B219" s="206" t="s">
        <v>73</v>
      </c>
      <c r="C219" s="221" t="s">
        <v>1005</v>
      </c>
      <c r="D219" s="208" t="s">
        <v>837</v>
      </c>
      <c r="E219" s="219">
        <v>43584</v>
      </c>
      <c r="F219" s="208"/>
      <c r="G219" s="213"/>
      <c r="H219" s="216">
        <v>1065270</v>
      </c>
      <c r="I219" s="222">
        <v>1808</v>
      </c>
      <c r="J219" s="212" t="s">
        <v>57</v>
      </c>
    </row>
    <row r="220" spans="2:10" ht="42.75">
      <c r="B220" s="206" t="s">
        <v>73</v>
      </c>
      <c r="C220" s="221" t="s">
        <v>1006</v>
      </c>
      <c r="D220" s="208" t="s">
        <v>837</v>
      </c>
      <c r="E220" s="219">
        <v>43616</v>
      </c>
      <c r="F220" s="208"/>
      <c r="G220" s="213"/>
      <c r="H220" s="216">
        <v>16000000</v>
      </c>
      <c r="I220" s="222">
        <v>27157.88</v>
      </c>
      <c r="J220" s="212" t="s">
        <v>57</v>
      </c>
    </row>
    <row r="221" spans="2:10" ht="28.5">
      <c r="B221" s="206" t="s">
        <v>73</v>
      </c>
      <c r="C221" s="221" t="s">
        <v>1007</v>
      </c>
      <c r="D221" s="208" t="s">
        <v>837</v>
      </c>
      <c r="E221" s="219">
        <v>43616</v>
      </c>
      <c r="F221" s="208"/>
      <c r="G221" s="213"/>
      <c r="H221" s="216">
        <v>1065270</v>
      </c>
      <c r="I221" s="222">
        <v>1814.17</v>
      </c>
      <c r="J221" s="212" t="s">
        <v>57</v>
      </c>
    </row>
    <row r="222" spans="2:10" ht="28.5">
      <c r="B222" s="206" t="s">
        <v>73</v>
      </c>
      <c r="C222" s="221" t="s">
        <v>1008</v>
      </c>
      <c r="D222" s="208" t="s">
        <v>837</v>
      </c>
      <c r="E222" s="219">
        <v>43646</v>
      </c>
      <c r="F222" s="208"/>
      <c r="G222" s="213"/>
      <c r="H222" s="216">
        <v>1065270</v>
      </c>
      <c r="I222" s="222">
        <v>1850.38</v>
      </c>
      <c r="J222" s="212" t="s">
        <v>57</v>
      </c>
    </row>
    <row r="223" spans="2:10" ht="57">
      <c r="B223" s="206" t="s">
        <v>73</v>
      </c>
      <c r="C223" s="221" t="s">
        <v>1009</v>
      </c>
      <c r="D223" s="208" t="s">
        <v>837</v>
      </c>
      <c r="E223" s="219">
        <v>43647</v>
      </c>
      <c r="F223" s="208"/>
      <c r="G223" s="213"/>
      <c r="H223" s="216">
        <v>600000</v>
      </c>
      <c r="I223" s="222">
        <v>1040.92</v>
      </c>
      <c r="J223" s="212" t="s">
        <v>57</v>
      </c>
    </row>
    <row r="224" spans="2:10" ht="57">
      <c r="B224" s="206" t="s">
        <v>73</v>
      </c>
      <c r="C224" s="221" t="s">
        <v>1010</v>
      </c>
      <c r="D224" s="208" t="s">
        <v>837</v>
      </c>
      <c r="E224" s="219">
        <v>43672</v>
      </c>
      <c r="F224" s="208"/>
      <c r="G224" s="213"/>
      <c r="H224" s="216">
        <v>150000</v>
      </c>
      <c r="I224" s="222">
        <v>254.17</v>
      </c>
      <c r="J224" s="212" t="s">
        <v>57</v>
      </c>
    </row>
    <row r="225" spans="2:10" ht="28.5">
      <c r="B225" s="206" t="s">
        <v>73</v>
      </c>
      <c r="C225" s="221" t="s">
        <v>1011</v>
      </c>
      <c r="D225" s="208" t="s">
        <v>837</v>
      </c>
      <c r="E225" s="219">
        <v>43670</v>
      </c>
      <c r="F225" s="208"/>
      <c r="G225" s="213"/>
      <c r="H225" s="216">
        <v>1065270</v>
      </c>
      <c r="I225" s="222">
        <v>1814.49</v>
      </c>
      <c r="J225" s="212" t="s">
        <v>57</v>
      </c>
    </row>
    <row r="226" spans="2:10" ht="28.5">
      <c r="B226" s="206" t="s">
        <v>73</v>
      </c>
      <c r="C226" s="221" t="s">
        <v>1012</v>
      </c>
      <c r="D226" s="208" t="s">
        <v>837</v>
      </c>
      <c r="E226" s="219">
        <v>43706</v>
      </c>
      <c r="F226" s="208"/>
      <c r="G226" s="213"/>
      <c r="H226" s="216">
        <v>1065270</v>
      </c>
      <c r="I226" s="222">
        <v>1799.87</v>
      </c>
      <c r="J226" s="212" t="s">
        <v>57</v>
      </c>
    </row>
    <row r="227" spans="2:10" ht="57">
      <c r="B227" s="206" t="s">
        <v>73</v>
      </c>
      <c r="C227" s="221" t="s">
        <v>1013</v>
      </c>
      <c r="D227" s="208" t="s">
        <v>837</v>
      </c>
      <c r="E227" s="219">
        <v>43679</v>
      </c>
      <c r="F227" s="208"/>
      <c r="G227" s="213"/>
      <c r="H227" s="216">
        <v>150000</v>
      </c>
      <c r="I227" s="222">
        <v>252.39</v>
      </c>
      <c r="J227" s="212" t="s">
        <v>57</v>
      </c>
    </row>
    <row r="228" spans="2:10" ht="42.75">
      <c r="B228" s="206" t="s">
        <v>73</v>
      </c>
      <c r="C228" s="221" t="s">
        <v>1014</v>
      </c>
      <c r="D228" s="208" t="s">
        <v>837</v>
      </c>
      <c r="E228" s="219">
        <v>43735</v>
      </c>
      <c r="F228" s="208"/>
      <c r="G228" s="213"/>
      <c r="H228" s="216">
        <v>1065270</v>
      </c>
      <c r="I228" s="222">
        <v>1776.33</v>
      </c>
      <c r="J228" s="212" t="s">
        <v>57</v>
      </c>
    </row>
    <row r="229" spans="2:10" ht="28.5">
      <c r="B229" s="206" t="s">
        <v>73</v>
      </c>
      <c r="C229" s="221" t="s">
        <v>1015</v>
      </c>
      <c r="D229" s="208" t="s">
        <v>837</v>
      </c>
      <c r="E229" s="219">
        <v>43768</v>
      </c>
      <c r="F229" s="208"/>
      <c r="G229" s="213"/>
      <c r="H229" s="216">
        <v>1065270</v>
      </c>
      <c r="I229" s="222">
        <v>1801.82</v>
      </c>
      <c r="J229" s="212" t="s">
        <v>57</v>
      </c>
    </row>
    <row r="230" spans="2:10" ht="42.75">
      <c r="B230" s="206" t="s">
        <v>73</v>
      </c>
      <c r="C230" s="221" t="s">
        <v>1016</v>
      </c>
      <c r="D230" s="208" t="s">
        <v>837</v>
      </c>
      <c r="E230" s="219">
        <v>43799</v>
      </c>
      <c r="F230" s="208"/>
      <c r="G230" s="213"/>
      <c r="H230" s="216">
        <v>180000</v>
      </c>
      <c r="I230" s="222">
        <v>301.36</v>
      </c>
      <c r="J230" s="212" t="s">
        <v>57</v>
      </c>
    </row>
    <row r="231" spans="2:10" ht="28.5">
      <c r="B231" s="206" t="s">
        <v>73</v>
      </c>
      <c r="C231" s="221" t="s">
        <v>1017</v>
      </c>
      <c r="D231" s="208" t="s">
        <v>837</v>
      </c>
      <c r="E231" s="219">
        <v>43797</v>
      </c>
      <c r="F231" s="208"/>
      <c r="G231" s="213"/>
      <c r="H231" s="216">
        <v>1065270</v>
      </c>
      <c r="I231" s="222">
        <v>1787.86</v>
      </c>
      <c r="J231" s="212" t="s">
        <v>57</v>
      </c>
    </row>
    <row r="232" spans="2:10" ht="42.75">
      <c r="B232" s="206" t="s">
        <v>73</v>
      </c>
      <c r="C232" s="221" t="s">
        <v>1018</v>
      </c>
      <c r="D232" s="208" t="s">
        <v>837</v>
      </c>
      <c r="E232" s="219">
        <v>43816</v>
      </c>
      <c r="F232" s="208"/>
      <c r="G232" s="213"/>
      <c r="H232" s="216">
        <v>12000</v>
      </c>
      <c r="I232" s="222">
        <v>20.39</v>
      </c>
      <c r="J232" s="212" t="s">
        <v>57</v>
      </c>
    </row>
    <row r="233" spans="2:10" ht="28.5">
      <c r="B233" s="206" t="s">
        <v>73</v>
      </c>
      <c r="C233" s="221" t="s">
        <v>1019</v>
      </c>
      <c r="D233" s="208" t="s">
        <v>837</v>
      </c>
      <c r="E233" s="219">
        <v>43818</v>
      </c>
      <c r="F233" s="208"/>
      <c r="G233" s="213"/>
      <c r="H233" s="216">
        <v>1065270</v>
      </c>
      <c r="I233" s="222">
        <v>1805.07</v>
      </c>
      <c r="J233" s="212" t="s">
        <v>57</v>
      </c>
    </row>
    <row r="234" spans="2:10" ht="28.5">
      <c r="B234" s="206" t="s">
        <v>73</v>
      </c>
      <c r="C234" s="214" t="s">
        <v>1020</v>
      </c>
      <c r="D234" s="208" t="s">
        <v>837</v>
      </c>
      <c r="E234" s="215">
        <v>43556</v>
      </c>
      <c r="F234" s="208"/>
      <c r="G234" s="213"/>
      <c r="H234" s="216">
        <v>2494000</v>
      </c>
      <c r="I234" s="222">
        <v>4271.6400000000003</v>
      </c>
      <c r="J234" s="212" t="s">
        <v>57</v>
      </c>
    </row>
    <row r="235" spans="2:10" ht="57">
      <c r="B235" s="206" t="s">
        <v>73</v>
      </c>
      <c r="C235" s="214" t="s">
        <v>1021</v>
      </c>
      <c r="D235" s="208" t="s">
        <v>837</v>
      </c>
      <c r="E235" s="215">
        <v>43607</v>
      </c>
      <c r="F235" s="208"/>
      <c r="G235" s="213"/>
      <c r="H235" s="216">
        <v>190500</v>
      </c>
      <c r="I235" s="222">
        <v>324.13</v>
      </c>
      <c r="J235" s="212" t="s">
        <v>57</v>
      </c>
    </row>
    <row r="236" spans="2:10" ht="57">
      <c r="B236" s="206" t="s">
        <v>73</v>
      </c>
      <c r="C236" s="214" t="s">
        <v>1022</v>
      </c>
      <c r="D236" s="208" t="s">
        <v>837</v>
      </c>
      <c r="E236" s="215">
        <v>43670</v>
      </c>
      <c r="F236" s="208"/>
      <c r="G236" s="213"/>
      <c r="H236" s="216">
        <v>100000</v>
      </c>
      <c r="I236" s="222">
        <v>170.33</v>
      </c>
      <c r="J236" s="212" t="s">
        <v>57</v>
      </c>
    </row>
    <row r="237" spans="2:10" ht="42.75">
      <c r="B237" s="206" t="s">
        <v>73</v>
      </c>
      <c r="C237" s="214" t="s">
        <v>1023</v>
      </c>
      <c r="D237" s="208" t="s">
        <v>837</v>
      </c>
      <c r="E237" s="215">
        <v>43678</v>
      </c>
      <c r="F237" s="208"/>
      <c r="G237" s="213"/>
      <c r="H237" s="216">
        <v>1000000</v>
      </c>
      <c r="I237" s="222">
        <v>1699.96</v>
      </c>
      <c r="J237" s="212" t="s">
        <v>57</v>
      </c>
    </row>
    <row r="238" spans="2:10" ht="42.75">
      <c r="B238" s="206" t="s">
        <v>73</v>
      </c>
      <c r="C238" s="214" t="s">
        <v>1023</v>
      </c>
      <c r="D238" s="208" t="s">
        <v>837</v>
      </c>
      <c r="E238" s="215">
        <v>43678</v>
      </c>
      <c r="F238" s="208"/>
      <c r="G238" s="213"/>
      <c r="H238" s="216">
        <v>2000000</v>
      </c>
      <c r="I238" s="222">
        <v>3399.92</v>
      </c>
      <c r="J238" s="212" t="s">
        <v>57</v>
      </c>
    </row>
    <row r="239" spans="2:10" ht="57">
      <c r="B239" s="206" t="s">
        <v>73</v>
      </c>
      <c r="C239" s="214" t="s">
        <v>1024</v>
      </c>
      <c r="D239" s="208" t="s">
        <v>837</v>
      </c>
      <c r="E239" s="215">
        <v>43727</v>
      </c>
      <c r="F239" s="208"/>
      <c r="G239" s="213"/>
      <c r="H239" s="216">
        <v>200000</v>
      </c>
      <c r="I239" s="222">
        <v>337</v>
      </c>
      <c r="J239" s="212" t="s">
        <v>57</v>
      </c>
    </row>
    <row r="240" spans="2:10" ht="42.75">
      <c r="B240" s="206" t="s">
        <v>73</v>
      </c>
      <c r="C240" s="221" t="s">
        <v>1025</v>
      </c>
      <c r="D240" s="208" t="s">
        <v>837</v>
      </c>
      <c r="E240" s="215">
        <v>43490</v>
      </c>
      <c r="F240" s="208"/>
      <c r="G240" s="213"/>
      <c r="H240" s="216">
        <v>2000</v>
      </c>
      <c r="I240" s="222">
        <v>3.46</v>
      </c>
      <c r="J240" s="212" t="s">
        <v>57</v>
      </c>
    </row>
    <row r="241" spans="2:10" ht="42.75">
      <c r="B241" s="206" t="s">
        <v>73</v>
      </c>
      <c r="C241" s="221" t="s">
        <v>1026</v>
      </c>
      <c r="D241" s="208" t="s">
        <v>837</v>
      </c>
      <c r="E241" s="215">
        <v>43493</v>
      </c>
      <c r="F241" s="208"/>
      <c r="G241" s="213"/>
      <c r="H241" s="216">
        <v>400</v>
      </c>
      <c r="I241" s="222">
        <v>0.69</v>
      </c>
      <c r="J241" s="212" t="s">
        <v>57</v>
      </c>
    </row>
    <row r="242" spans="2:10" ht="42.75">
      <c r="B242" s="206" t="s">
        <v>73</v>
      </c>
      <c r="C242" s="221" t="s">
        <v>1027</v>
      </c>
      <c r="D242" s="208" t="s">
        <v>837</v>
      </c>
      <c r="E242" s="215">
        <v>43495</v>
      </c>
      <c r="F242" s="208"/>
      <c r="G242" s="213"/>
      <c r="H242" s="216">
        <v>16033187</v>
      </c>
      <c r="I242" s="222">
        <v>27832.6</v>
      </c>
      <c r="J242" s="212" t="s">
        <v>57</v>
      </c>
    </row>
    <row r="243" spans="2:10" ht="42.75">
      <c r="B243" s="206" t="s">
        <v>73</v>
      </c>
      <c r="C243" s="221" t="s">
        <v>1028</v>
      </c>
      <c r="D243" s="208" t="s">
        <v>837</v>
      </c>
      <c r="E243" s="215">
        <v>43501</v>
      </c>
      <c r="F243" s="208"/>
      <c r="G243" s="213"/>
      <c r="H243" s="216">
        <v>55000</v>
      </c>
      <c r="I243" s="222">
        <v>95.96</v>
      </c>
      <c r="J243" s="212" t="s">
        <v>57</v>
      </c>
    </row>
    <row r="244" spans="2:10" ht="42.75">
      <c r="B244" s="206" t="s">
        <v>73</v>
      </c>
      <c r="C244" s="223" t="s">
        <v>1027</v>
      </c>
      <c r="D244" s="208" t="s">
        <v>837</v>
      </c>
      <c r="E244" s="215">
        <v>43518</v>
      </c>
      <c r="F244" s="208"/>
      <c r="G244" s="213"/>
      <c r="H244" s="216">
        <v>16033187</v>
      </c>
      <c r="I244" s="217">
        <v>27832.6</v>
      </c>
      <c r="J244" s="212" t="s">
        <v>57</v>
      </c>
    </row>
    <row r="245" spans="2:10" ht="28.5">
      <c r="B245" s="206" t="s">
        <v>73</v>
      </c>
      <c r="C245" s="223" t="s">
        <v>1029</v>
      </c>
      <c r="D245" s="208" t="s">
        <v>837</v>
      </c>
      <c r="E245" s="215">
        <v>43537</v>
      </c>
      <c r="F245" s="208"/>
      <c r="G245" s="213"/>
      <c r="H245" s="216">
        <v>4532000</v>
      </c>
      <c r="I245" s="217">
        <v>7789.89</v>
      </c>
      <c r="J245" s="212" t="s">
        <v>57</v>
      </c>
    </row>
    <row r="246" spans="2:10" ht="28.5">
      <c r="B246" s="206" t="s">
        <v>73</v>
      </c>
      <c r="C246" s="221" t="s">
        <v>1029</v>
      </c>
      <c r="D246" s="208" t="s">
        <v>837</v>
      </c>
      <c r="E246" s="219">
        <v>43537</v>
      </c>
      <c r="F246" s="208"/>
      <c r="G246" s="213"/>
      <c r="H246" s="216">
        <v>9064000</v>
      </c>
      <c r="I246" s="222">
        <v>15579.77</v>
      </c>
      <c r="J246" s="212" t="s">
        <v>57</v>
      </c>
    </row>
    <row r="247" spans="2:10" ht="28.5">
      <c r="B247" s="206" t="s">
        <v>73</v>
      </c>
      <c r="C247" s="223" t="s">
        <v>1029</v>
      </c>
      <c r="D247" s="208" t="s">
        <v>837</v>
      </c>
      <c r="E247" s="215">
        <v>43537</v>
      </c>
      <c r="F247" s="208"/>
      <c r="G247" s="213"/>
      <c r="H247" s="216">
        <v>11299000</v>
      </c>
      <c r="I247" s="217">
        <v>19421.43</v>
      </c>
      <c r="J247" s="212" t="s">
        <v>57</v>
      </c>
    </row>
    <row r="248" spans="2:10" ht="42.75">
      <c r="B248" s="206" t="s">
        <v>73</v>
      </c>
      <c r="C248" s="223" t="s">
        <v>1030</v>
      </c>
      <c r="D248" s="208" t="s">
        <v>837</v>
      </c>
      <c r="E248" s="215">
        <v>43537</v>
      </c>
      <c r="F248" s="208"/>
      <c r="G248" s="213"/>
      <c r="H248" s="216">
        <v>815760</v>
      </c>
      <c r="I248" s="217">
        <v>1402.18</v>
      </c>
      <c r="J248" s="212" t="s">
        <v>57</v>
      </c>
    </row>
    <row r="249" spans="2:10" ht="42.75">
      <c r="B249" s="206" t="s">
        <v>73</v>
      </c>
      <c r="C249" s="223" t="s">
        <v>1031</v>
      </c>
      <c r="D249" s="208" t="s">
        <v>837</v>
      </c>
      <c r="E249" s="215">
        <v>43537</v>
      </c>
      <c r="F249" s="208"/>
      <c r="G249" s="213"/>
      <c r="H249" s="216">
        <v>1631520</v>
      </c>
      <c r="I249" s="217">
        <v>2804.36</v>
      </c>
      <c r="J249" s="212" t="s">
        <v>57</v>
      </c>
    </row>
    <row r="250" spans="2:10" ht="42.75">
      <c r="B250" s="206" t="s">
        <v>73</v>
      </c>
      <c r="C250" s="223" t="s">
        <v>1031</v>
      </c>
      <c r="D250" s="208" t="s">
        <v>837</v>
      </c>
      <c r="E250" s="215">
        <v>43537</v>
      </c>
      <c r="F250" s="208"/>
      <c r="G250" s="213"/>
      <c r="H250" s="216">
        <v>2033820</v>
      </c>
      <c r="I250" s="217">
        <v>3495.86</v>
      </c>
      <c r="J250" s="212" t="s">
        <v>57</v>
      </c>
    </row>
    <row r="251" spans="2:10" ht="28.5">
      <c r="B251" s="206" t="s">
        <v>73</v>
      </c>
      <c r="C251" s="223" t="s">
        <v>1032</v>
      </c>
      <c r="D251" s="208" t="s">
        <v>837</v>
      </c>
      <c r="E251" s="215">
        <v>43535</v>
      </c>
      <c r="F251" s="208"/>
      <c r="G251" s="213"/>
      <c r="H251" s="216">
        <v>2000000</v>
      </c>
      <c r="I251" s="217">
        <v>3421.57</v>
      </c>
      <c r="J251" s="212" t="s">
        <v>57</v>
      </c>
    </row>
    <row r="252" spans="2:10" ht="28.5">
      <c r="B252" s="206" t="s">
        <v>73</v>
      </c>
      <c r="C252" s="223" t="s">
        <v>1032</v>
      </c>
      <c r="D252" s="208" t="s">
        <v>837</v>
      </c>
      <c r="E252" s="215">
        <v>43535</v>
      </c>
      <c r="F252" s="208"/>
      <c r="G252" s="213"/>
      <c r="H252" s="216">
        <v>2000000</v>
      </c>
      <c r="I252" s="217">
        <v>3421.57</v>
      </c>
      <c r="J252" s="212" t="s">
        <v>57</v>
      </c>
    </row>
    <row r="253" spans="2:10" ht="28.5">
      <c r="B253" s="206" t="s">
        <v>73</v>
      </c>
      <c r="C253" s="223" t="s">
        <v>1033</v>
      </c>
      <c r="D253" s="208" t="s">
        <v>837</v>
      </c>
      <c r="E253" s="215">
        <v>43556</v>
      </c>
      <c r="F253" s="208"/>
      <c r="G253" s="213"/>
      <c r="H253" s="216">
        <v>2000000</v>
      </c>
      <c r="I253" s="217">
        <v>3425.53</v>
      </c>
      <c r="J253" s="212" t="s">
        <v>57</v>
      </c>
    </row>
    <row r="254" spans="2:10" ht="28.5">
      <c r="B254" s="206" t="s">
        <v>73</v>
      </c>
      <c r="C254" s="223" t="s">
        <v>1034</v>
      </c>
      <c r="D254" s="208" t="s">
        <v>837</v>
      </c>
      <c r="E254" s="215">
        <v>43567</v>
      </c>
      <c r="F254" s="208"/>
      <c r="G254" s="213"/>
      <c r="H254" s="216">
        <v>5000000</v>
      </c>
      <c r="I254" s="217">
        <v>8585.93</v>
      </c>
      <c r="J254" s="212" t="s">
        <v>57</v>
      </c>
    </row>
    <row r="255" spans="2:10" ht="28.5">
      <c r="B255" s="206" t="s">
        <v>73</v>
      </c>
      <c r="C255" s="223" t="s">
        <v>1035</v>
      </c>
      <c r="D255" s="208" t="s">
        <v>837</v>
      </c>
      <c r="E255" s="215">
        <v>43567</v>
      </c>
      <c r="F255" s="208"/>
      <c r="G255" s="213"/>
      <c r="H255" s="216">
        <v>5000000</v>
      </c>
      <c r="I255" s="217">
        <v>8585.93</v>
      </c>
      <c r="J255" s="212" t="s">
        <v>57</v>
      </c>
    </row>
    <row r="256" spans="2:10" ht="28.5">
      <c r="B256" s="206" t="s">
        <v>73</v>
      </c>
      <c r="C256" s="223" t="s">
        <v>1036</v>
      </c>
      <c r="D256" s="208" t="s">
        <v>837</v>
      </c>
      <c r="E256" s="215">
        <v>43567</v>
      </c>
      <c r="F256" s="208"/>
      <c r="G256" s="213"/>
      <c r="H256" s="216">
        <v>5000000</v>
      </c>
      <c r="I256" s="217">
        <v>8585.93</v>
      </c>
      <c r="J256" s="212" t="s">
        <v>57</v>
      </c>
    </row>
    <row r="257" spans="2:10" ht="28.5">
      <c r="B257" s="206" t="s">
        <v>73</v>
      </c>
      <c r="C257" s="223" t="s">
        <v>1035</v>
      </c>
      <c r="D257" s="208" t="s">
        <v>837</v>
      </c>
      <c r="E257" s="215">
        <v>43567</v>
      </c>
      <c r="F257" s="208"/>
      <c r="G257" s="213"/>
      <c r="H257" s="216">
        <v>5000000</v>
      </c>
      <c r="I257" s="217">
        <v>8585.93</v>
      </c>
      <c r="J257" s="212" t="s">
        <v>57</v>
      </c>
    </row>
    <row r="258" spans="2:10" ht="28.5">
      <c r="B258" s="206" t="s">
        <v>73</v>
      </c>
      <c r="C258" s="223" t="s">
        <v>1032</v>
      </c>
      <c r="D258" s="208" t="s">
        <v>837</v>
      </c>
      <c r="E258" s="215">
        <v>43571</v>
      </c>
      <c r="F258" s="208"/>
      <c r="G258" s="213"/>
      <c r="H258" s="216">
        <v>5505000</v>
      </c>
      <c r="I258" s="217">
        <v>9494.23</v>
      </c>
      <c r="J258" s="212" t="s">
        <v>57</v>
      </c>
    </row>
    <row r="259" spans="2:10" ht="28.5">
      <c r="B259" s="206" t="s">
        <v>73</v>
      </c>
      <c r="C259" s="223" t="s">
        <v>1032</v>
      </c>
      <c r="D259" s="208" t="s">
        <v>837</v>
      </c>
      <c r="E259" s="215">
        <v>43571</v>
      </c>
      <c r="F259" s="208"/>
      <c r="G259" s="213"/>
      <c r="H259" s="216">
        <v>3250000</v>
      </c>
      <c r="I259" s="217">
        <v>5605.13</v>
      </c>
      <c r="J259" s="212" t="s">
        <v>57</v>
      </c>
    </row>
    <row r="260" spans="2:10" ht="28.5">
      <c r="B260" s="206" t="s">
        <v>73</v>
      </c>
      <c r="C260" s="223" t="s">
        <v>1032</v>
      </c>
      <c r="D260" s="208" t="s">
        <v>837</v>
      </c>
      <c r="E260" s="215">
        <v>43578</v>
      </c>
      <c r="F260" s="208"/>
      <c r="G260" s="213"/>
      <c r="H260" s="216">
        <v>6500000</v>
      </c>
      <c r="I260" s="217">
        <v>11147.83</v>
      </c>
      <c r="J260" s="212" t="s">
        <v>57</v>
      </c>
    </row>
    <row r="261" spans="2:10" ht="42.75">
      <c r="B261" s="206" t="s">
        <v>73</v>
      </c>
      <c r="C261" s="223" t="s">
        <v>1037</v>
      </c>
      <c r="D261" s="208" t="s">
        <v>837</v>
      </c>
      <c r="E261" s="215">
        <v>43584</v>
      </c>
      <c r="F261" s="208"/>
      <c r="G261" s="213"/>
      <c r="H261" s="216">
        <v>990900</v>
      </c>
      <c r="I261" s="217">
        <v>1681.77</v>
      </c>
      <c r="J261" s="212" t="s">
        <v>57</v>
      </c>
    </row>
    <row r="262" spans="2:10" ht="42.75">
      <c r="B262" s="206" t="s">
        <v>73</v>
      </c>
      <c r="C262" s="223" t="s">
        <v>1038</v>
      </c>
      <c r="D262" s="208" t="s">
        <v>837</v>
      </c>
      <c r="E262" s="215">
        <v>43606</v>
      </c>
      <c r="F262" s="208"/>
      <c r="G262" s="213"/>
      <c r="H262" s="216">
        <v>7415000</v>
      </c>
      <c r="I262" s="217">
        <v>12623.28</v>
      </c>
      <c r="J262" s="212" t="s">
        <v>57</v>
      </c>
    </row>
    <row r="263" spans="2:10" ht="28.5">
      <c r="B263" s="206" t="s">
        <v>73</v>
      </c>
      <c r="C263" s="223" t="s">
        <v>1039</v>
      </c>
      <c r="D263" s="208" t="s">
        <v>837</v>
      </c>
      <c r="E263" s="215">
        <v>43606</v>
      </c>
      <c r="F263" s="208"/>
      <c r="G263" s="213"/>
      <c r="H263" s="216">
        <v>7103920</v>
      </c>
      <c r="I263" s="217">
        <v>12093.7</v>
      </c>
      <c r="J263" s="212" t="s">
        <v>57</v>
      </c>
    </row>
    <row r="264" spans="2:10" ht="28.5">
      <c r="B264" s="206" t="s">
        <v>73</v>
      </c>
      <c r="C264" s="223" t="s">
        <v>1029</v>
      </c>
      <c r="D264" s="208" t="s">
        <v>837</v>
      </c>
      <c r="E264" s="215">
        <v>43609</v>
      </c>
      <c r="F264" s="208"/>
      <c r="G264" s="213"/>
      <c r="H264" s="216">
        <v>900000</v>
      </c>
      <c r="I264" s="217">
        <v>1528.32</v>
      </c>
      <c r="J264" s="212" t="s">
        <v>57</v>
      </c>
    </row>
    <row r="265" spans="2:10" ht="28.5">
      <c r="B265" s="206" t="s">
        <v>73</v>
      </c>
      <c r="C265" s="223" t="s">
        <v>1040</v>
      </c>
      <c r="D265" s="208" t="s">
        <v>837</v>
      </c>
      <c r="E265" s="215">
        <v>43609</v>
      </c>
      <c r="F265" s="208"/>
      <c r="G265" s="213"/>
      <c r="H265" s="216">
        <v>4000000</v>
      </c>
      <c r="I265" s="217">
        <v>6792.52</v>
      </c>
      <c r="J265" s="212" t="s">
        <v>57</v>
      </c>
    </row>
    <row r="266" spans="2:10" ht="42.75">
      <c r="B266" s="206" t="s">
        <v>73</v>
      </c>
      <c r="C266" s="223" t="s">
        <v>1041</v>
      </c>
      <c r="D266" s="208" t="s">
        <v>837</v>
      </c>
      <c r="E266" s="215">
        <v>43614</v>
      </c>
      <c r="F266" s="208"/>
      <c r="G266" s="213"/>
      <c r="H266" s="216">
        <v>3250000</v>
      </c>
      <c r="I266" s="217">
        <v>5545.18</v>
      </c>
      <c r="J266" s="212" t="s">
        <v>57</v>
      </c>
    </row>
    <row r="267" spans="2:10" ht="42.75">
      <c r="B267" s="206" t="s">
        <v>73</v>
      </c>
      <c r="C267" s="223" t="s">
        <v>1042</v>
      </c>
      <c r="D267" s="208" t="s">
        <v>837</v>
      </c>
      <c r="E267" s="215">
        <v>43615</v>
      </c>
      <c r="F267" s="208"/>
      <c r="G267" s="213"/>
      <c r="H267" s="216">
        <v>6500000</v>
      </c>
      <c r="I267" s="217">
        <v>11054.69</v>
      </c>
      <c r="J267" s="212" t="s">
        <v>57</v>
      </c>
    </row>
    <row r="268" spans="2:10" ht="28.5">
      <c r="B268" s="206" t="s">
        <v>73</v>
      </c>
      <c r="C268" s="223" t="s">
        <v>1043</v>
      </c>
      <c r="D268" s="208" t="s">
        <v>837</v>
      </c>
      <c r="E268" s="215">
        <v>43586</v>
      </c>
      <c r="F268" s="208"/>
      <c r="G268" s="213"/>
      <c r="H268" s="216">
        <v>1652000</v>
      </c>
      <c r="I268" s="217">
        <v>2825.21</v>
      </c>
      <c r="J268" s="212" t="s">
        <v>57</v>
      </c>
    </row>
    <row r="269" spans="2:10" ht="42.75">
      <c r="B269" s="206" t="s">
        <v>73</v>
      </c>
      <c r="C269" s="223" t="s">
        <v>1044</v>
      </c>
      <c r="D269" s="208" t="s">
        <v>837</v>
      </c>
      <c r="E269" s="215">
        <v>43612</v>
      </c>
      <c r="F269" s="208"/>
      <c r="G269" s="213"/>
      <c r="H269" s="216">
        <v>720000</v>
      </c>
      <c r="I269" s="217">
        <v>1227.92</v>
      </c>
      <c r="J269" s="212" t="s">
        <v>57</v>
      </c>
    </row>
    <row r="270" spans="2:10" ht="42.75">
      <c r="B270" s="206" t="s">
        <v>73</v>
      </c>
      <c r="C270" s="223" t="s">
        <v>1045</v>
      </c>
      <c r="D270" s="208" t="s">
        <v>837</v>
      </c>
      <c r="E270" s="215">
        <v>43606</v>
      </c>
      <c r="F270" s="208"/>
      <c r="G270" s="213"/>
      <c r="H270" s="216">
        <v>1278706</v>
      </c>
      <c r="I270" s="217">
        <v>2176.87</v>
      </c>
      <c r="J270" s="212" t="s">
        <v>57</v>
      </c>
    </row>
    <row r="271" spans="2:10" ht="42.75">
      <c r="B271" s="206" t="s">
        <v>73</v>
      </c>
      <c r="C271" s="223" t="s">
        <v>1046</v>
      </c>
      <c r="D271" s="208" t="s">
        <v>837</v>
      </c>
      <c r="E271" s="215">
        <v>43606</v>
      </c>
      <c r="F271" s="208"/>
      <c r="G271" s="213"/>
      <c r="H271" s="216">
        <v>1334700</v>
      </c>
      <c r="I271" s="217">
        <v>2272.19</v>
      </c>
      <c r="J271" s="212" t="s">
        <v>57</v>
      </c>
    </row>
    <row r="272" spans="2:10" ht="42.75">
      <c r="B272" s="206" t="s">
        <v>73</v>
      </c>
      <c r="C272" s="223" t="s">
        <v>1047</v>
      </c>
      <c r="D272" s="208" t="s">
        <v>837</v>
      </c>
      <c r="E272" s="215">
        <v>43612</v>
      </c>
      <c r="F272" s="208"/>
      <c r="G272" s="213"/>
      <c r="H272" s="216">
        <v>162000</v>
      </c>
      <c r="I272" s="217">
        <v>276.27999999999997</v>
      </c>
      <c r="J272" s="212" t="s">
        <v>57</v>
      </c>
    </row>
    <row r="273" spans="2:10" ht="42.75">
      <c r="B273" s="206" t="s">
        <v>73</v>
      </c>
      <c r="C273" s="223" t="s">
        <v>1048</v>
      </c>
      <c r="D273" s="208" t="s">
        <v>837</v>
      </c>
      <c r="E273" s="215">
        <v>43616</v>
      </c>
      <c r="F273" s="208"/>
      <c r="G273" s="213"/>
      <c r="H273" s="216">
        <v>1170000</v>
      </c>
      <c r="I273" s="217">
        <v>1985.92</v>
      </c>
      <c r="J273" s="212" t="s">
        <v>57</v>
      </c>
    </row>
    <row r="274" spans="2:10" ht="42.75">
      <c r="B274" s="206" t="s">
        <v>73</v>
      </c>
      <c r="C274" s="223" t="s">
        <v>1049</v>
      </c>
      <c r="D274" s="208" t="s">
        <v>837</v>
      </c>
      <c r="E274" s="215">
        <v>43617</v>
      </c>
      <c r="F274" s="208"/>
      <c r="G274" s="213"/>
      <c r="H274" s="216">
        <v>37235590</v>
      </c>
      <c r="I274" s="217">
        <v>63298.98</v>
      </c>
      <c r="J274" s="212" t="s">
        <v>57</v>
      </c>
    </row>
    <row r="275" spans="2:10" ht="42.75">
      <c r="B275" s="206" t="s">
        <v>73</v>
      </c>
      <c r="C275" s="223" t="s">
        <v>1050</v>
      </c>
      <c r="D275" s="208" t="s">
        <v>837</v>
      </c>
      <c r="E275" s="215">
        <v>43640</v>
      </c>
      <c r="F275" s="208"/>
      <c r="G275" s="213"/>
      <c r="H275" s="216">
        <v>8977912</v>
      </c>
      <c r="I275" s="217">
        <v>15487.91</v>
      </c>
      <c r="J275" s="212" t="s">
        <v>57</v>
      </c>
    </row>
    <row r="276" spans="2:10" ht="57">
      <c r="B276" s="206" t="s">
        <v>73</v>
      </c>
      <c r="C276" s="223" t="s">
        <v>1051</v>
      </c>
      <c r="D276" s="208" t="s">
        <v>837</v>
      </c>
      <c r="E276" s="215">
        <v>43617</v>
      </c>
      <c r="F276" s="208"/>
      <c r="G276" s="213"/>
      <c r="H276" s="216">
        <v>12036000</v>
      </c>
      <c r="I276" s="217">
        <v>20460.71</v>
      </c>
      <c r="J276" s="212" t="s">
        <v>57</v>
      </c>
    </row>
    <row r="277" spans="2:10" ht="57">
      <c r="B277" s="206" t="s">
        <v>73</v>
      </c>
      <c r="C277" s="223" t="s">
        <v>1052</v>
      </c>
      <c r="D277" s="208" t="s">
        <v>837</v>
      </c>
      <c r="E277" s="215">
        <v>43670</v>
      </c>
      <c r="F277" s="208"/>
      <c r="G277" s="213"/>
      <c r="H277" s="216">
        <v>200000</v>
      </c>
      <c r="I277" s="217">
        <v>340.66</v>
      </c>
      <c r="J277" s="212" t="s">
        <v>57</v>
      </c>
    </row>
    <row r="278" spans="2:10" ht="28.5">
      <c r="B278" s="206" t="s">
        <v>73</v>
      </c>
      <c r="C278" s="223" t="s">
        <v>1053</v>
      </c>
      <c r="D278" s="208" t="s">
        <v>837</v>
      </c>
      <c r="E278" s="215">
        <v>43677</v>
      </c>
      <c r="F278" s="208"/>
      <c r="G278" s="213"/>
      <c r="H278" s="216">
        <v>298707</v>
      </c>
      <c r="I278" s="217">
        <v>507.93</v>
      </c>
      <c r="J278" s="212" t="s">
        <v>57</v>
      </c>
    </row>
    <row r="279" spans="2:10" ht="28.5">
      <c r="B279" s="206" t="s">
        <v>73</v>
      </c>
      <c r="C279" s="223" t="s">
        <v>1053</v>
      </c>
      <c r="D279" s="208" t="s">
        <v>837</v>
      </c>
      <c r="E279" s="215">
        <v>43677</v>
      </c>
      <c r="F279" s="208"/>
      <c r="G279" s="213"/>
      <c r="H279" s="216">
        <v>298707</v>
      </c>
      <c r="I279" s="217">
        <v>507.93</v>
      </c>
      <c r="J279" s="212" t="s">
        <v>57</v>
      </c>
    </row>
    <row r="280" spans="2:10" ht="28.5">
      <c r="B280" s="206" t="s">
        <v>73</v>
      </c>
      <c r="C280" s="223" t="s">
        <v>1054</v>
      </c>
      <c r="D280" s="208" t="s">
        <v>837</v>
      </c>
      <c r="E280" s="215">
        <v>43677</v>
      </c>
      <c r="F280" s="208"/>
      <c r="G280" s="213"/>
      <c r="H280" s="216">
        <v>100000</v>
      </c>
      <c r="I280" s="217">
        <v>170.04</v>
      </c>
      <c r="J280" s="212" t="s">
        <v>57</v>
      </c>
    </row>
    <row r="281" spans="2:10" ht="28.5">
      <c r="B281" s="206" t="s">
        <v>73</v>
      </c>
      <c r="C281" s="223" t="s">
        <v>1053</v>
      </c>
      <c r="D281" s="208" t="s">
        <v>837</v>
      </c>
      <c r="E281" s="215">
        <v>43677</v>
      </c>
      <c r="F281" s="208"/>
      <c r="G281" s="213"/>
      <c r="H281" s="216">
        <v>378000</v>
      </c>
      <c r="I281" s="217">
        <v>642.76</v>
      </c>
      <c r="J281" s="212" t="s">
        <v>57</v>
      </c>
    </row>
    <row r="282" spans="2:10" ht="57">
      <c r="B282" s="206" t="s">
        <v>73</v>
      </c>
      <c r="C282" s="223" t="s">
        <v>1055</v>
      </c>
      <c r="D282" s="208" t="s">
        <v>837</v>
      </c>
      <c r="E282" s="215">
        <v>43647</v>
      </c>
      <c r="F282" s="208"/>
      <c r="G282" s="213"/>
      <c r="H282" s="216">
        <v>50000000</v>
      </c>
      <c r="I282" s="217">
        <v>86743.49</v>
      </c>
      <c r="J282" s="212" t="s">
        <v>57</v>
      </c>
    </row>
    <row r="283" spans="2:10" ht="42.75">
      <c r="B283" s="206" t="s">
        <v>73</v>
      </c>
      <c r="C283" s="223" t="s">
        <v>1056</v>
      </c>
      <c r="D283" s="208" t="s">
        <v>837</v>
      </c>
      <c r="E283" s="215">
        <v>43705</v>
      </c>
      <c r="F283" s="208"/>
      <c r="G283" s="213"/>
      <c r="H283" s="216">
        <v>80000</v>
      </c>
      <c r="I283" s="217">
        <v>135.41999999999999</v>
      </c>
      <c r="J283" s="212" t="s">
        <v>57</v>
      </c>
    </row>
    <row r="284" spans="2:10" ht="28.5">
      <c r="B284" s="206" t="s">
        <v>73</v>
      </c>
      <c r="C284" s="223" t="s">
        <v>1053</v>
      </c>
      <c r="D284" s="208" t="s">
        <v>837</v>
      </c>
      <c r="E284" s="215">
        <v>43700</v>
      </c>
      <c r="F284" s="208"/>
      <c r="G284" s="213"/>
      <c r="H284" s="216">
        <v>298707</v>
      </c>
      <c r="I284" s="217">
        <v>504.69</v>
      </c>
      <c r="J284" s="212" t="s">
        <v>57</v>
      </c>
    </row>
    <row r="285" spans="2:10" ht="28.5">
      <c r="B285" s="206" t="s">
        <v>73</v>
      </c>
      <c r="C285" s="223" t="s">
        <v>1057</v>
      </c>
      <c r="D285" s="208" t="s">
        <v>837</v>
      </c>
      <c r="E285" s="215">
        <v>43734</v>
      </c>
      <c r="F285" s="208"/>
      <c r="G285" s="213"/>
      <c r="H285" s="216">
        <v>7213700</v>
      </c>
      <c r="I285" s="217">
        <v>12336.68</v>
      </c>
      <c r="J285" s="212" t="s">
        <v>57</v>
      </c>
    </row>
    <row r="286" spans="2:10" ht="28.5">
      <c r="B286" s="206" t="s">
        <v>73</v>
      </c>
      <c r="C286" s="223" t="s">
        <v>1053</v>
      </c>
      <c r="D286" s="208" t="s">
        <v>837</v>
      </c>
      <c r="E286" s="215">
        <v>43717</v>
      </c>
      <c r="F286" s="208"/>
      <c r="G286" s="213"/>
      <c r="H286" s="216">
        <v>597414</v>
      </c>
      <c r="I286" s="217">
        <v>1004.29</v>
      </c>
      <c r="J286" s="212" t="s">
        <v>57</v>
      </c>
    </row>
    <row r="287" spans="2:10" ht="28.5">
      <c r="B287" s="206" t="s">
        <v>73</v>
      </c>
      <c r="C287" s="223" t="s">
        <v>1053</v>
      </c>
      <c r="D287" s="208" t="s">
        <v>837</v>
      </c>
      <c r="E287" s="215">
        <v>43717</v>
      </c>
      <c r="F287" s="208"/>
      <c r="G287" s="213"/>
      <c r="H287" s="216">
        <v>651000</v>
      </c>
      <c r="I287" s="217">
        <v>1094.3699999999999</v>
      </c>
      <c r="J287" s="212" t="s">
        <v>57</v>
      </c>
    </row>
    <row r="288" spans="2:10" ht="42.75">
      <c r="B288" s="206" t="s">
        <v>73</v>
      </c>
      <c r="C288" s="223" t="s">
        <v>1058</v>
      </c>
      <c r="D288" s="208" t="s">
        <v>837</v>
      </c>
      <c r="E288" s="215">
        <v>43734</v>
      </c>
      <c r="F288" s="208"/>
      <c r="G288" s="213"/>
      <c r="H288" s="216">
        <v>700000</v>
      </c>
      <c r="I288" s="217">
        <v>1197.1199999999999</v>
      </c>
      <c r="J288" s="212" t="s">
        <v>57</v>
      </c>
    </row>
    <row r="289" spans="2:10" ht="42.75">
      <c r="B289" s="206" t="s">
        <v>73</v>
      </c>
      <c r="C289" s="223" t="s">
        <v>1059</v>
      </c>
      <c r="D289" s="208" t="s">
        <v>837</v>
      </c>
      <c r="E289" s="215">
        <v>43755</v>
      </c>
      <c r="F289" s="208"/>
      <c r="G289" s="213"/>
      <c r="H289" s="216">
        <v>25000</v>
      </c>
      <c r="I289" s="217">
        <v>42.02</v>
      </c>
      <c r="J289" s="212" t="s">
        <v>57</v>
      </c>
    </row>
    <row r="290" spans="2:10" ht="42.75">
      <c r="B290" s="206" t="s">
        <v>73</v>
      </c>
      <c r="C290" s="223" t="s">
        <v>1060</v>
      </c>
      <c r="D290" s="208" t="s">
        <v>837</v>
      </c>
      <c r="E290" s="215">
        <v>43755</v>
      </c>
      <c r="F290" s="208"/>
      <c r="G290" s="213"/>
      <c r="H290" s="216">
        <v>90000</v>
      </c>
      <c r="I290" s="217">
        <v>151.27000000000001</v>
      </c>
      <c r="J290" s="212" t="s">
        <v>57</v>
      </c>
    </row>
    <row r="291" spans="2:10" ht="42.75">
      <c r="B291" s="206" t="s">
        <v>73</v>
      </c>
      <c r="C291" s="223" t="s">
        <v>1061</v>
      </c>
      <c r="D291" s="208" t="s">
        <v>837</v>
      </c>
      <c r="E291" s="215">
        <v>43783</v>
      </c>
      <c r="F291" s="208"/>
      <c r="G291" s="213"/>
      <c r="H291" s="216">
        <v>3000000</v>
      </c>
      <c r="I291" s="217">
        <v>5101.25</v>
      </c>
      <c r="J291" s="212" t="s">
        <v>57</v>
      </c>
    </row>
    <row r="292" spans="2:10" ht="28.5">
      <c r="B292" s="206" t="s">
        <v>73</v>
      </c>
      <c r="C292" s="223" t="s">
        <v>1053</v>
      </c>
      <c r="D292" s="208" t="s">
        <v>837</v>
      </c>
      <c r="E292" s="215">
        <v>43803</v>
      </c>
      <c r="F292" s="208"/>
      <c r="G292" s="213"/>
      <c r="H292" s="216">
        <v>597414</v>
      </c>
      <c r="I292" s="217">
        <v>1008.29</v>
      </c>
      <c r="J292" s="212" t="s">
        <v>57</v>
      </c>
    </row>
    <row r="293" spans="2:10" ht="28.5">
      <c r="B293" s="206" t="s">
        <v>73</v>
      </c>
      <c r="C293" s="223" t="s">
        <v>1053</v>
      </c>
      <c r="D293" s="208" t="s">
        <v>837</v>
      </c>
      <c r="E293" s="215">
        <v>43803</v>
      </c>
      <c r="F293" s="208"/>
      <c r="G293" s="213"/>
      <c r="H293" s="216">
        <v>298707</v>
      </c>
      <c r="I293" s="217">
        <v>504.15</v>
      </c>
      <c r="J293" s="212" t="s">
        <v>57</v>
      </c>
    </row>
    <row r="294" spans="2:10" ht="28.5">
      <c r="B294" s="206" t="s">
        <v>73</v>
      </c>
      <c r="C294" s="223" t="s">
        <v>1054</v>
      </c>
      <c r="D294" s="208" t="s">
        <v>837</v>
      </c>
      <c r="E294" s="215">
        <v>43830</v>
      </c>
      <c r="F294" s="208"/>
      <c r="G294" s="213"/>
      <c r="H294" s="216">
        <v>500000</v>
      </c>
      <c r="I294" s="217">
        <v>852.88</v>
      </c>
      <c r="J294" s="212" t="s">
        <v>57</v>
      </c>
    </row>
    <row r="295" spans="2:10" ht="28.5">
      <c r="B295" s="206" t="s">
        <v>73</v>
      </c>
      <c r="C295" s="223" t="s">
        <v>1053</v>
      </c>
      <c r="D295" s="208" t="s">
        <v>837</v>
      </c>
      <c r="E295" s="215">
        <v>43830</v>
      </c>
      <c r="F295" s="208"/>
      <c r="G295" s="213"/>
      <c r="H295" s="216">
        <v>630000</v>
      </c>
      <c r="I295" s="217">
        <v>1074.6199999999999</v>
      </c>
      <c r="J295" s="212" t="s">
        <v>57</v>
      </c>
    </row>
    <row r="296" spans="2:10" ht="28.5">
      <c r="B296" s="206" t="s">
        <v>73</v>
      </c>
      <c r="C296" s="223" t="s">
        <v>1054</v>
      </c>
      <c r="D296" s="208" t="s">
        <v>837</v>
      </c>
      <c r="E296" s="215">
        <v>43803</v>
      </c>
      <c r="F296" s="208"/>
      <c r="G296" s="213"/>
      <c r="H296" s="216">
        <v>150000</v>
      </c>
      <c r="I296" s="217">
        <v>253.16</v>
      </c>
      <c r="J296" s="212" t="s">
        <v>57</v>
      </c>
    </row>
    <row r="297" spans="2:10" ht="28.5">
      <c r="B297" s="206" t="s">
        <v>73</v>
      </c>
      <c r="C297" s="223" t="s">
        <v>1054</v>
      </c>
      <c r="D297" s="208" t="s">
        <v>837</v>
      </c>
      <c r="E297" s="215">
        <v>43803</v>
      </c>
      <c r="F297" s="208"/>
      <c r="G297" s="213"/>
      <c r="H297" s="216">
        <v>525000</v>
      </c>
      <c r="I297" s="217">
        <v>886.08</v>
      </c>
      <c r="J297" s="212" t="s">
        <v>57</v>
      </c>
    </row>
    <row r="298" spans="2:10" ht="28.5">
      <c r="B298" s="206" t="s">
        <v>73</v>
      </c>
      <c r="C298" s="223" t="s">
        <v>1062</v>
      </c>
      <c r="D298" s="208" t="s">
        <v>837</v>
      </c>
      <c r="E298" s="215">
        <v>43815</v>
      </c>
      <c r="F298" s="208"/>
      <c r="G298" s="213"/>
      <c r="H298" s="216">
        <v>27000</v>
      </c>
      <c r="I298" s="217">
        <v>45.91</v>
      </c>
      <c r="J298" s="212" t="s">
        <v>57</v>
      </c>
    </row>
    <row r="299" spans="2:10" ht="28.5">
      <c r="B299" s="206" t="s">
        <v>73</v>
      </c>
      <c r="C299" s="223" t="s">
        <v>1063</v>
      </c>
      <c r="D299" s="208" t="s">
        <v>837</v>
      </c>
      <c r="E299" s="215">
        <v>43815</v>
      </c>
      <c r="F299" s="208"/>
      <c r="G299" s="213"/>
      <c r="H299" s="216">
        <v>94500</v>
      </c>
      <c r="I299" s="217">
        <v>158.69</v>
      </c>
      <c r="J299" s="212" t="s">
        <v>57</v>
      </c>
    </row>
    <row r="300" spans="2:10" ht="28.5">
      <c r="B300" s="206" t="s">
        <v>73</v>
      </c>
      <c r="C300" s="223" t="s">
        <v>1053</v>
      </c>
      <c r="D300" s="208" t="s">
        <v>837</v>
      </c>
      <c r="E300" s="215">
        <v>43830</v>
      </c>
      <c r="F300" s="208"/>
      <c r="G300" s="213"/>
      <c r="H300" s="216">
        <v>651000</v>
      </c>
      <c r="I300" s="217">
        <v>1110.44</v>
      </c>
      <c r="J300" s="212" t="s">
        <v>57</v>
      </c>
    </row>
    <row r="301" spans="2:10" ht="28.5">
      <c r="B301" s="206" t="s">
        <v>73</v>
      </c>
      <c r="C301" s="223" t="s">
        <v>1053</v>
      </c>
      <c r="D301" s="208" t="s">
        <v>837</v>
      </c>
      <c r="E301" s="215">
        <v>43830</v>
      </c>
      <c r="F301" s="208"/>
      <c r="G301" s="213"/>
      <c r="H301" s="216">
        <v>298707</v>
      </c>
      <c r="I301" s="217">
        <v>509.52</v>
      </c>
      <c r="J301" s="212" t="s">
        <v>57</v>
      </c>
    </row>
    <row r="302" spans="2:10" ht="28.5">
      <c r="B302" s="206" t="s">
        <v>73</v>
      </c>
      <c r="C302" s="223" t="s">
        <v>1053</v>
      </c>
      <c r="D302" s="208" t="s">
        <v>837</v>
      </c>
      <c r="E302" s="215">
        <v>43830</v>
      </c>
      <c r="F302" s="208"/>
      <c r="G302" s="213"/>
      <c r="H302" s="216">
        <v>597414</v>
      </c>
      <c r="I302" s="217">
        <v>1019.04</v>
      </c>
      <c r="J302" s="212" t="s">
        <v>57</v>
      </c>
    </row>
    <row r="303" spans="2:10" ht="28.5">
      <c r="B303" s="206" t="s">
        <v>73</v>
      </c>
      <c r="C303" s="223" t="s">
        <v>1054</v>
      </c>
      <c r="D303" s="208" t="s">
        <v>837</v>
      </c>
      <c r="E303" s="215">
        <v>43830</v>
      </c>
      <c r="F303" s="208"/>
      <c r="G303" s="213"/>
      <c r="H303" s="216">
        <v>50000</v>
      </c>
      <c r="I303" s="217">
        <v>85.29</v>
      </c>
      <c r="J303" s="212" t="s">
        <v>57</v>
      </c>
    </row>
    <row r="304" spans="2:10" ht="57">
      <c r="B304" s="206" t="s">
        <v>73</v>
      </c>
      <c r="C304" s="223" t="s">
        <v>1064</v>
      </c>
      <c r="D304" s="208" t="s">
        <v>837</v>
      </c>
      <c r="E304" s="215">
        <v>43800</v>
      </c>
      <c r="F304" s="208"/>
      <c r="G304" s="213"/>
      <c r="H304" s="216">
        <v>16828570</v>
      </c>
      <c r="I304" s="217">
        <v>28174.31</v>
      </c>
      <c r="J304" s="212" t="s">
        <v>57</v>
      </c>
    </row>
    <row r="305" spans="2:10" ht="28.5">
      <c r="B305" s="206" t="s">
        <v>73</v>
      </c>
      <c r="C305" s="223" t="s">
        <v>1065</v>
      </c>
      <c r="D305" s="208" t="s">
        <v>837</v>
      </c>
      <c r="E305" s="215">
        <v>43800</v>
      </c>
      <c r="F305" s="208"/>
      <c r="G305" s="213"/>
      <c r="H305" s="216">
        <v>1000000</v>
      </c>
      <c r="I305" s="217">
        <v>1674.2</v>
      </c>
      <c r="J305" s="212" t="s">
        <v>57</v>
      </c>
    </row>
    <row r="306" spans="2:10" ht="57">
      <c r="B306" s="206" t="s">
        <v>73</v>
      </c>
      <c r="C306" s="223" t="s">
        <v>1064</v>
      </c>
      <c r="D306" s="208" t="s">
        <v>837</v>
      </c>
      <c r="E306" s="215">
        <v>43801</v>
      </c>
      <c r="F306" s="208"/>
      <c r="G306" s="213"/>
      <c r="H306" s="216">
        <v>10882100</v>
      </c>
      <c r="I306" s="217">
        <v>18218.759999999998</v>
      </c>
      <c r="J306" s="212" t="s">
        <v>57</v>
      </c>
    </row>
    <row r="307" spans="2:10" ht="57">
      <c r="B307" s="206" t="s">
        <v>73</v>
      </c>
      <c r="C307" s="223" t="s">
        <v>1064</v>
      </c>
      <c r="D307" s="208" t="s">
        <v>837</v>
      </c>
      <c r="E307" s="215">
        <v>43830</v>
      </c>
      <c r="F307" s="208"/>
      <c r="G307" s="213"/>
      <c r="H307" s="216">
        <v>3416600</v>
      </c>
      <c r="I307" s="217">
        <v>5827.87</v>
      </c>
      <c r="J307" s="212" t="s">
        <v>57</v>
      </c>
    </row>
    <row r="308" spans="2:10" ht="57">
      <c r="B308" s="206" t="s">
        <v>73</v>
      </c>
      <c r="C308" s="223" t="s">
        <v>1064</v>
      </c>
      <c r="D308" s="208" t="s">
        <v>837</v>
      </c>
      <c r="E308" s="215">
        <v>43830</v>
      </c>
      <c r="F308" s="208"/>
      <c r="G308" s="213"/>
      <c r="H308" s="216">
        <v>16023252</v>
      </c>
      <c r="I308" s="217">
        <v>27331.69</v>
      </c>
      <c r="J308" s="212" t="s">
        <v>57</v>
      </c>
    </row>
    <row r="309" spans="2:10" ht="42.75">
      <c r="B309" s="206" t="s">
        <v>73</v>
      </c>
      <c r="C309" s="223" t="s">
        <v>1066</v>
      </c>
      <c r="D309" s="208" t="s">
        <v>837</v>
      </c>
      <c r="E309" s="215">
        <v>43480</v>
      </c>
      <c r="F309" s="208"/>
      <c r="G309" s="213"/>
      <c r="H309" s="216">
        <v>100000</v>
      </c>
      <c r="I309" s="217">
        <v>174.81</v>
      </c>
      <c r="J309" s="212" t="s">
        <v>57</v>
      </c>
    </row>
    <row r="310" spans="2:10" ht="42.75">
      <c r="B310" s="206" t="s">
        <v>73</v>
      </c>
      <c r="C310" s="223" t="s">
        <v>1067</v>
      </c>
      <c r="D310" s="208" t="s">
        <v>837</v>
      </c>
      <c r="E310" s="215">
        <v>43482</v>
      </c>
      <c r="F310" s="208"/>
      <c r="G310" s="213"/>
      <c r="H310" s="216">
        <v>105000</v>
      </c>
      <c r="I310" s="217">
        <v>182.31</v>
      </c>
      <c r="J310" s="212" t="s">
        <v>57</v>
      </c>
    </row>
    <row r="311" spans="2:10" ht="42.75">
      <c r="B311" s="206" t="s">
        <v>73</v>
      </c>
      <c r="C311" s="223" t="s">
        <v>1068</v>
      </c>
      <c r="D311" s="208" t="s">
        <v>837</v>
      </c>
      <c r="E311" s="215">
        <v>43486</v>
      </c>
      <c r="F311" s="208"/>
      <c r="G311" s="213"/>
      <c r="H311" s="216">
        <v>1707500</v>
      </c>
      <c r="I311" s="217">
        <v>2968.02</v>
      </c>
      <c r="J311" s="212" t="s">
        <v>57</v>
      </c>
    </row>
    <row r="312" spans="2:10" ht="57">
      <c r="B312" s="206" t="s">
        <v>73</v>
      </c>
      <c r="C312" s="223" t="s">
        <v>1069</v>
      </c>
      <c r="D312" s="208" t="s">
        <v>837</v>
      </c>
      <c r="E312" s="215">
        <v>43488</v>
      </c>
      <c r="F312" s="208"/>
      <c r="G312" s="213"/>
      <c r="H312" s="216">
        <v>500000</v>
      </c>
      <c r="I312" s="217">
        <v>865.45</v>
      </c>
      <c r="J312" s="212" t="s">
        <v>57</v>
      </c>
    </row>
    <row r="313" spans="2:10" ht="42.75">
      <c r="B313" s="206" t="s">
        <v>73</v>
      </c>
      <c r="C313" s="223" t="s">
        <v>1070</v>
      </c>
      <c r="D313" s="208" t="s">
        <v>837</v>
      </c>
      <c r="E313" s="215">
        <v>43489</v>
      </c>
      <c r="F313" s="208"/>
      <c r="G313" s="213"/>
      <c r="H313" s="216">
        <v>75000</v>
      </c>
      <c r="I313" s="217">
        <v>129.97</v>
      </c>
      <c r="J313" s="212" t="s">
        <v>57</v>
      </c>
    </row>
    <row r="314" spans="2:10" ht="28.5">
      <c r="B314" s="206" t="s">
        <v>73</v>
      </c>
      <c r="C314" s="223" t="s">
        <v>1071</v>
      </c>
      <c r="D314" s="208" t="s">
        <v>837</v>
      </c>
      <c r="E314" s="215">
        <v>43489</v>
      </c>
      <c r="F314" s="208"/>
      <c r="G314" s="213"/>
      <c r="H314" s="216">
        <v>75000</v>
      </c>
      <c r="I314" s="217">
        <v>129.97</v>
      </c>
      <c r="J314" s="212" t="s">
        <v>57</v>
      </c>
    </row>
    <row r="315" spans="2:10" ht="57">
      <c r="B315" s="206" t="s">
        <v>73</v>
      </c>
      <c r="C315" s="223" t="s">
        <v>1072</v>
      </c>
      <c r="D315" s="208" t="s">
        <v>837</v>
      </c>
      <c r="E315" s="215">
        <v>43493</v>
      </c>
      <c r="F315" s="208"/>
      <c r="G315" s="213"/>
      <c r="H315" s="216">
        <v>125000</v>
      </c>
      <c r="I315" s="217">
        <v>216.21</v>
      </c>
      <c r="J315" s="212" t="s">
        <v>57</v>
      </c>
    </row>
    <row r="316" spans="2:10" ht="28.5">
      <c r="B316" s="206" t="s">
        <v>73</v>
      </c>
      <c r="C316" s="223" t="s">
        <v>1073</v>
      </c>
      <c r="D316" s="208" t="s">
        <v>837</v>
      </c>
      <c r="E316" s="215">
        <v>43494</v>
      </c>
      <c r="F316" s="208"/>
      <c r="G316" s="213"/>
      <c r="H316" s="216">
        <v>125000</v>
      </c>
      <c r="I316" s="217">
        <v>217.58</v>
      </c>
      <c r="J316" s="212" t="s">
        <v>57</v>
      </c>
    </row>
    <row r="317" spans="2:10" ht="42.75">
      <c r="B317" s="206" t="s">
        <v>73</v>
      </c>
      <c r="C317" s="223" t="s">
        <v>1074</v>
      </c>
      <c r="D317" s="208" t="s">
        <v>837</v>
      </c>
      <c r="E317" s="215">
        <v>43511</v>
      </c>
      <c r="F317" s="208"/>
      <c r="G317" s="213"/>
      <c r="H317" s="216">
        <v>640000</v>
      </c>
      <c r="I317" s="217">
        <v>1099.3900000000001</v>
      </c>
      <c r="J317" s="212" t="s">
        <v>57</v>
      </c>
    </row>
    <row r="318" spans="2:10" ht="42.75">
      <c r="B318" s="206" t="s">
        <v>73</v>
      </c>
      <c r="C318" s="223" t="s">
        <v>1075</v>
      </c>
      <c r="D318" s="208" t="s">
        <v>837</v>
      </c>
      <c r="E318" s="215">
        <v>43523</v>
      </c>
      <c r="F318" s="208"/>
      <c r="G318" s="213"/>
      <c r="H318" s="216">
        <v>640000</v>
      </c>
      <c r="I318" s="217">
        <v>1108.46</v>
      </c>
      <c r="J318" s="212" t="s">
        <v>57</v>
      </c>
    </row>
    <row r="319" spans="2:10" ht="42.75">
      <c r="B319" s="206" t="s">
        <v>73</v>
      </c>
      <c r="C319" s="223" t="s">
        <v>1076</v>
      </c>
      <c r="D319" s="208" t="s">
        <v>837</v>
      </c>
      <c r="E319" s="215">
        <v>43523</v>
      </c>
      <c r="F319" s="208"/>
      <c r="G319" s="213"/>
      <c r="H319" s="216">
        <v>100000</v>
      </c>
      <c r="I319" s="217">
        <v>173.2</v>
      </c>
      <c r="J319" s="212" t="s">
        <v>57</v>
      </c>
    </row>
    <row r="320" spans="2:10" ht="28.5">
      <c r="B320" s="206" t="s">
        <v>73</v>
      </c>
      <c r="C320" s="223" t="s">
        <v>1077</v>
      </c>
      <c r="D320" s="208" t="s">
        <v>837</v>
      </c>
      <c r="E320" s="215">
        <v>43523</v>
      </c>
      <c r="F320" s="208"/>
      <c r="G320" s="213"/>
      <c r="H320" s="216">
        <v>50000</v>
      </c>
      <c r="I320" s="217">
        <v>86.6</v>
      </c>
      <c r="J320" s="212" t="s">
        <v>57</v>
      </c>
    </row>
    <row r="321" spans="2:10" ht="42.75">
      <c r="B321" s="206" t="s">
        <v>73</v>
      </c>
      <c r="C321" s="223" t="s">
        <v>1078</v>
      </c>
      <c r="D321" s="208" t="s">
        <v>837</v>
      </c>
      <c r="E321" s="215">
        <v>43525</v>
      </c>
      <c r="F321" s="208"/>
      <c r="G321" s="213"/>
      <c r="H321" s="216">
        <v>13998576</v>
      </c>
      <c r="I321" s="217">
        <v>24362.53</v>
      </c>
      <c r="J321" s="212" t="s">
        <v>57</v>
      </c>
    </row>
    <row r="322" spans="2:10" ht="42.75">
      <c r="B322" s="206" t="s">
        <v>73</v>
      </c>
      <c r="C322" s="223" t="s">
        <v>1079</v>
      </c>
      <c r="D322" s="208" t="s">
        <v>837</v>
      </c>
      <c r="E322" s="215">
        <v>43528</v>
      </c>
      <c r="F322" s="208"/>
      <c r="G322" s="213"/>
      <c r="H322" s="216">
        <v>250000</v>
      </c>
      <c r="I322" s="217">
        <v>433.83</v>
      </c>
      <c r="J322" s="212" t="s">
        <v>57</v>
      </c>
    </row>
    <row r="323" spans="2:10" ht="42.75">
      <c r="B323" s="206" t="s">
        <v>73</v>
      </c>
      <c r="C323" s="223" t="s">
        <v>1080</v>
      </c>
      <c r="D323" s="208" t="s">
        <v>837</v>
      </c>
      <c r="E323" s="215">
        <v>43529</v>
      </c>
      <c r="F323" s="208"/>
      <c r="G323" s="213"/>
      <c r="H323" s="216">
        <v>150000</v>
      </c>
      <c r="I323" s="217">
        <v>259.25</v>
      </c>
      <c r="J323" s="212" t="s">
        <v>57</v>
      </c>
    </row>
    <row r="324" spans="2:10" ht="42.75">
      <c r="B324" s="206" t="s">
        <v>73</v>
      </c>
      <c r="C324" s="223" t="s">
        <v>1081</v>
      </c>
      <c r="D324" s="208" t="s">
        <v>837</v>
      </c>
      <c r="E324" s="215">
        <v>43529</v>
      </c>
      <c r="F324" s="208"/>
      <c r="G324" s="213"/>
      <c r="H324" s="216">
        <v>100000</v>
      </c>
      <c r="I324" s="217">
        <v>172.83</v>
      </c>
      <c r="J324" s="212" t="s">
        <v>57</v>
      </c>
    </row>
    <row r="325" spans="2:10" ht="57">
      <c r="B325" s="206" t="s">
        <v>73</v>
      </c>
      <c r="C325" s="223" t="s">
        <v>1082</v>
      </c>
      <c r="D325" s="208" t="s">
        <v>837</v>
      </c>
      <c r="E325" s="215">
        <v>43542</v>
      </c>
      <c r="F325" s="208"/>
      <c r="G325" s="213"/>
      <c r="H325" s="216">
        <v>100000</v>
      </c>
      <c r="I325" s="217">
        <v>172.39</v>
      </c>
      <c r="J325" s="212" t="s">
        <v>57</v>
      </c>
    </row>
    <row r="326" spans="2:10" ht="42.75">
      <c r="B326" s="206" t="s">
        <v>73</v>
      </c>
      <c r="C326" s="223" t="s">
        <v>1083</v>
      </c>
      <c r="D326" s="208" t="s">
        <v>837</v>
      </c>
      <c r="E326" s="215">
        <v>43543</v>
      </c>
      <c r="F326" s="208"/>
      <c r="G326" s="213"/>
      <c r="H326" s="216">
        <v>180000</v>
      </c>
      <c r="I326" s="217">
        <v>311.43</v>
      </c>
      <c r="J326" s="212" t="s">
        <v>57</v>
      </c>
    </row>
    <row r="327" spans="2:10" ht="57">
      <c r="B327" s="206" t="s">
        <v>73</v>
      </c>
      <c r="C327" s="223" t="s">
        <v>1084</v>
      </c>
      <c r="D327" s="208" t="s">
        <v>837</v>
      </c>
      <c r="E327" s="215">
        <v>43545</v>
      </c>
      <c r="F327" s="208"/>
      <c r="G327" s="213"/>
      <c r="H327" s="216">
        <v>300000</v>
      </c>
      <c r="I327" s="217">
        <v>519.27</v>
      </c>
      <c r="J327" s="212" t="s">
        <v>57</v>
      </c>
    </row>
    <row r="328" spans="2:10" ht="57">
      <c r="B328" s="206" t="s">
        <v>73</v>
      </c>
      <c r="C328" s="223" t="s">
        <v>1085</v>
      </c>
      <c r="D328" s="208" t="s">
        <v>837</v>
      </c>
      <c r="E328" s="215">
        <v>43567</v>
      </c>
      <c r="F328" s="208"/>
      <c r="G328" s="213"/>
      <c r="H328" s="216">
        <v>800000</v>
      </c>
      <c r="I328" s="217">
        <v>1373.75</v>
      </c>
      <c r="J328" s="212" t="s">
        <v>57</v>
      </c>
    </row>
    <row r="329" spans="2:10" ht="42.75">
      <c r="B329" s="206" t="s">
        <v>73</v>
      </c>
      <c r="C329" s="223" t="s">
        <v>1086</v>
      </c>
      <c r="D329" s="208" t="s">
        <v>837</v>
      </c>
      <c r="E329" s="215">
        <v>43567</v>
      </c>
      <c r="F329" s="208"/>
      <c r="G329" s="213"/>
      <c r="H329" s="216">
        <v>1000000</v>
      </c>
      <c r="I329" s="217">
        <v>1717.19</v>
      </c>
      <c r="J329" s="212" t="s">
        <v>57</v>
      </c>
    </row>
    <row r="330" spans="2:10" ht="42.75">
      <c r="B330" s="206" t="s">
        <v>73</v>
      </c>
      <c r="C330" s="223" t="s">
        <v>1087</v>
      </c>
      <c r="D330" s="208" t="s">
        <v>837</v>
      </c>
      <c r="E330" s="215">
        <v>43557</v>
      </c>
      <c r="F330" s="208"/>
      <c r="G330" s="213"/>
      <c r="H330" s="216">
        <v>19250</v>
      </c>
      <c r="I330" s="217">
        <v>32.97</v>
      </c>
      <c r="J330" s="212" t="s">
        <v>57</v>
      </c>
    </row>
    <row r="331" spans="2:10" ht="57">
      <c r="B331" s="206" t="s">
        <v>73</v>
      </c>
      <c r="C331" s="223" t="s">
        <v>1088</v>
      </c>
      <c r="D331" s="208" t="s">
        <v>837</v>
      </c>
      <c r="E331" s="215">
        <v>43559</v>
      </c>
      <c r="F331" s="208"/>
      <c r="G331" s="213"/>
      <c r="H331" s="216">
        <v>50000</v>
      </c>
      <c r="I331" s="217">
        <v>85.7</v>
      </c>
      <c r="J331" s="212" t="s">
        <v>57</v>
      </c>
    </row>
    <row r="332" spans="2:10" ht="57">
      <c r="B332" s="206" t="s">
        <v>73</v>
      </c>
      <c r="C332" s="223" t="s">
        <v>1089</v>
      </c>
      <c r="D332" s="208" t="s">
        <v>837</v>
      </c>
      <c r="E332" s="215">
        <v>43565</v>
      </c>
      <c r="F332" s="208"/>
      <c r="G332" s="213"/>
      <c r="H332" s="216">
        <v>100000</v>
      </c>
      <c r="I332" s="217">
        <v>171.92</v>
      </c>
      <c r="J332" s="212" t="s">
        <v>57</v>
      </c>
    </row>
    <row r="333" spans="2:10" ht="28.5">
      <c r="B333" s="206" t="s">
        <v>73</v>
      </c>
      <c r="C333" s="223" t="s">
        <v>1090</v>
      </c>
      <c r="D333" s="208" t="s">
        <v>837</v>
      </c>
      <c r="E333" s="215">
        <v>43573</v>
      </c>
      <c r="F333" s="208"/>
      <c r="G333" s="213"/>
      <c r="H333" s="216">
        <v>250000</v>
      </c>
      <c r="I333" s="217">
        <v>430.71</v>
      </c>
      <c r="J333" s="212" t="s">
        <v>57</v>
      </c>
    </row>
    <row r="334" spans="2:10" ht="28.5">
      <c r="B334" s="206" t="s">
        <v>73</v>
      </c>
      <c r="C334" s="223" t="s">
        <v>1091</v>
      </c>
      <c r="D334" s="208" t="s">
        <v>837</v>
      </c>
      <c r="E334" s="215">
        <v>43573</v>
      </c>
      <c r="F334" s="208"/>
      <c r="G334" s="213"/>
      <c r="H334" s="216">
        <v>250000</v>
      </c>
      <c r="I334" s="217">
        <v>430.71</v>
      </c>
      <c r="J334" s="212" t="s">
        <v>57</v>
      </c>
    </row>
    <row r="335" spans="2:10" ht="57">
      <c r="B335" s="206" t="s">
        <v>73</v>
      </c>
      <c r="C335" s="223" t="s">
        <v>1092</v>
      </c>
      <c r="D335" s="208" t="s">
        <v>837</v>
      </c>
      <c r="E335" s="215">
        <v>43572</v>
      </c>
      <c r="F335" s="208"/>
      <c r="G335" s="213"/>
      <c r="H335" s="216">
        <v>100000</v>
      </c>
      <c r="I335" s="217">
        <v>172.34</v>
      </c>
      <c r="J335" s="212" t="s">
        <v>57</v>
      </c>
    </row>
    <row r="336" spans="2:10" ht="42.75">
      <c r="B336" s="206" t="s">
        <v>73</v>
      </c>
      <c r="C336" s="223" t="s">
        <v>1093</v>
      </c>
      <c r="D336" s="208" t="s">
        <v>837</v>
      </c>
      <c r="E336" s="215">
        <v>43578</v>
      </c>
      <c r="F336" s="208"/>
      <c r="G336" s="213"/>
      <c r="H336" s="216">
        <v>70000</v>
      </c>
      <c r="I336" s="217">
        <v>120.05</v>
      </c>
      <c r="J336" s="212" t="s">
        <v>57</v>
      </c>
    </row>
    <row r="337" spans="2:10" ht="42.75">
      <c r="B337" s="206" t="s">
        <v>73</v>
      </c>
      <c r="C337" s="223" t="s">
        <v>1094</v>
      </c>
      <c r="D337" s="208" t="s">
        <v>837</v>
      </c>
      <c r="E337" s="215">
        <v>43580</v>
      </c>
      <c r="F337" s="208"/>
      <c r="G337" s="213"/>
      <c r="H337" s="216">
        <v>75000</v>
      </c>
      <c r="I337" s="217">
        <v>128.16</v>
      </c>
      <c r="J337" s="212" t="s">
        <v>57</v>
      </c>
    </row>
    <row r="338" spans="2:10" ht="28.5">
      <c r="B338" s="206" t="s">
        <v>73</v>
      </c>
      <c r="C338" s="223" t="s">
        <v>1095</v>
      </c>
      <c r="D338" s="208" t="s">
        <v>837</v>
      </c>
      <c r="E338" s="215">
        <v>43574</v>
      </c>
      <c r="F338" s="208"/>
      <c r="G338" s="213"/>
      <c r="H338" s="216">
        <v>618100</v>
      </c>
      <c r="I338" s="217">
        <v>1060.07</v>
      </c>
      <c r="J338" s="212" t="s">
        <v>57</v>
      </c>
    </row>
    <row r="339" spans="2:10" ht="42.75">
      <c r="B339" s="206" t="s">
        <v>73</v>
      </c>
      <c r="C339" s="223" t="s">
        <v>1096</v>
      </c>
      <c r="D339" s="208" t="s">
        <v>837</v>
      </c>
      <c r="E339" s="215">
        <v>43591</v>
      </c>
      <c r="F339" s="208"/>
      <c r="G339" s="213"/>
      <c r="H339" s="216">
        <v>100000</v>
      </c>
      <c r="I339" s="217">
        <v>170.06</v>
      </c>
      <c r="J339" s="212" t="s">
        <v>57</v>
      </c>
    </row>
    <row r="340" spans="2:10" ht="42.75">
      <c r="B340" s="206" t="s">
        <v>73</v>
      </c>
      <c r="C340" s="223" t="s">
        <v>1097</v>
      </c>
      <c r="D340" s="208" t="s">
        <v>837</v>
      </c>
      <c r="E340" s="215">
        <v>43592</v>
      </c>
      <c r="F340" s="208"/>
      <c r="G340" s="213"/>
      <c r="H340" s="216">
        <v>100000</v>
      </c>
      <c r="I340" s="217">
        <v>170.73</v>
      </c>
      <c r="J340" s="212" t="s">
        <v>57</v>
      </c>
    </row>
    <row r="341" spans="2:10" ht="57">
      <c r="B341" s="206" t="s">
        <v>73</v>
      </c>
      <c r="C341" s="223" t="s">
        <v>1098</v>
      </c>
      <c r="D341" s="208" t="s">
        <v>837</v>
      </c>
      <c r="E341" s="215">
        <v>43615</v>
      </c>
      <c r="F341" s="208"/>
      <c r="G341" s="213"/>
      <c r="H341" s="216">
        <v>150000</v>
      </c>
      <c r="I341" s="217">
        <v>255.11</v>
      </c>
      <c r="J341" s="212" t="s">
        <v>57</v>
      </c>
    </row>
    <row r="342" spans="2:10" ht="42.75">
      <c r="B342" s="206" t="s">
        <v>73</v>
      </c>
      <c r="C342" s="223" t="s">
        <v>1099</v>
      </c>
      <c r="D342" s="208" t="s">
        <v>837</v>
      </c>
      <c r="E342" s="215">
        <v>43609</v>
      </c>
      <c r="F342" s="208"/>
      <c r="G342" s="213"/>
      <c r="H342" s="216">
        <v>25000</v>
      </c>
      <c r="I342" s="217">
        <v>42.45</v>
      </c>
      <c r="J342" s="212" t="s">
        <v>57</v>
      </c>
    </row>
    <row r="343" spans="2:10" ht="57">
      <c r="B343" s="206" t="s">
        <v>73</v>
      </c>
      <c r="C343" s="223" t="s">
        <v>1100</v>
      </c>
      <c r="D343" s="208" t="s">
        <v>837</v>
      </c>
      <c r="E343" s="215">
        <v>43586</v>
      </c>
      <c r="F343" s="208"/>
      <c r="G343" s="213"/>
      <c r="H343" s="216">
        <v>700000</v>
      </c>
      <c r="I343" s="217">
        <v>1197.1199999999999</v>
      </c>
      <c r="J343" s="212" t="s">
        <v>57</v>
      </c>
    </row>
    <row r="344" spans="2:10" ht="28.5">
      <c r="B344" s="206" t="s">
        <v>73</v>
      </c>
      <c r="C344" s="223" t="s">
        <v>1054</v>
      </c>
      <c r="D344" s="208" t="s">
        <v>837</v>
      </c>
      <c r="E344" s="215">
        <v>43609</v>
      </c>
      <c r="F344" s="208"/>
      <c r="G344" s="213"/>
      <c r="H344" s="216">
        <v>50000</v>
      </c>
      <c r="I344" s="217">
        <v>84.91</v>
      </c>
      <c r="J344" s="212" t="s">
        <v>57</v>
      </c>
    </row>
    <row r="345" spans="2:10" ht="28.5">
      <c r="B345" s="206" t="s">
        <v>73</v>
      </c>
      <c r="C345" s="223" t="s">
        <v>1054</v>
      </c>
      <c r="D345" s="208" t="s">
        <v>837</v>
      </c>
      <c r="E345" s="215">
        <v>43609</v>
      </c>
      <c r="F345" s="208"/>
      <c r="G345" s="213"/>
      <c r="H345" s="216">
        <v>50000</v>
      </c>
      <c r="I345" s="217">
        <v>84.91</v>
      </c>
      <c r="J345" s="212" t="s">
        <v>57</v>
      </c>
    </row>
    <row r="346" spans="2:10" ht="42.75">
      <c r="B346" s="206" t="s">
        <v>73</v>
      </c>
      <c r="C346" s="223" t="s">
        <v>1101</v>
      </c>
      <c r="D346" s="208" t="s">
        <v>837</v>
      </c>
      <c r="E346" s="215">
        <v>43612</v>
      </c>
      <c r="F346" s="208"/>
      <c r="G346" s="213"/>
      <c r="H346" s="216">
        <v>9000</v>
      </c>
      <c r="I346" s="217">
        <v>15.35</v>
      </c>
      <c r="J346" s="212" t="s">
        <v>57</v>
      </c>
    </row>
    <row r="347" spans="2:10" ht="42.75">
      <c r="B347" s="206" t="s">
        <v>73</v>
      </c>
      <c r="C347" s="223" t="s">
        <v>1102</v>
      </c>
      <c r="D347" s="208" t="s">
        <v>837</v>
      </c>
      <c r="E347" s="215">
        <v>43612</v>
      </c>
      <c r="F347" s="208"/>
      <c r="G347" s="213"/>
      <c r="H347" s="216">
        <v>9000</v>
      </c>
      <c r="I347" s="217">
        <v>15.35</v>
      </c>
      <c r="J347" s="212" t="s">
        <v>57</v>
      </c>
    </row>
    <row r="348" spans="2:10" ht="42.75">
      <c r="B348" s="206" t="s">
        <v>73</v>
      </c>
      <c r="C348" s="223" t="s">
        <v>1103</v>
      </c>
      <c r="D348" s="208" t="s">
        <v>837</v>
      </c>
      <c r="E348" s="215">
        <v>43628</v>
      </c>
      <c r="F348" s="208"/>
      <c r="G348" s="213"/>
      <c r="H348" s="216">
        <v>550000</v>
      </c>
      <c r="I348" s="217">
        <v>940.6</v>
      </c>
      <c r="J348" s="212" t="s">
        <v>57</v>
      </c>
    </row>
    <row r="349" spans="2:10" ht="42.75">
      <c r="B349" s="206" t="s">
        <v>73</v>
      </c>
      <c r="C349" s="223" t="s">
        <v>1104</v>
      </c>
      <c r="D349" s="208" t="s">
        <v>837</v>
      </c>
      <c r="E349" s="215">
        <v>43628</v>
      </c>
      <c r="F349" s="208"/>
      <c r="G349" s="213"/>
      <c r="H349" s="216">
        <v>456660</v>
      </c>
      <c r="I349" s="217">
        <v>780.97</v>
      </c>
      <c r="J349" s="212" t="s">
        <v>57</v>
      </c>
    </row>
    <row r="350" spans="2:10" ht="42.75">
      <c r="B350" s="206" t="s">
        <v>73</v>
      </c>
      <c r="C350" s="223" t="s">
        <v>1105</v>
      </c>
      <c r="D350" s="208" t="s">
        <v>837</v>
      </c>
      <c r="E350" s="215">
        <v>43628</v>
      </c>
      <c r="F350" s="208"/>
      <c r="G350" s="213"/>
      <c r="H350" s="216">
        <v>385000</v>
      </c>
      <c r="I350" s="217">
        <v>658.42</v>
      </c>
      <c r="J350" s="212" t="s">
        <v>57</v>
      </c>
    </row>
    <row r="351" spans="2:10" ht="28.5">
      <c r="B351" s="206" t="s">
        <v>73</v>
      </c>
      <c r="C351" s="223" t="s">
        <v>1054</v>
      </c>
      <c r="D351" s="208" t="s">
        <v>837</v>
      </c>
      <c r="E351" s="215">
        <v>43628</v>
      </c>
      <c r="F351" s="208"/>
      <c r="G351" s="213"/>
      <c r="H351" s="216">
        <v>525000</v>
      </c>
      <c r="I351" s="217">
        <v>906</v>
      </c>
      <c r="J351" s="212" t="s">
        <v>57</v>
      </c>
    </row>
    <row r="352" spans="2:10" ht="57">
      <c r="B352" s="206" t="s">
        <v>73</v>
      </c>
      <c r="C352" s="223" t="s">
        <v>1106</v>
      </c>
      <c r="D352" s="208" t="s">
        <v>837</v>
      </c>
      <c r="E352" s="215">
        <v>43634</v>
      </c>
      <c r="F352" s="208"/>
      <c r="G352" s="213"/>
      <c r="H352" s="216">
        <v>-18660</v>
      </c>
      <c r="I352" s="217">
        <v>-31.96</v>
      </c>
      <c r="J352" s="212" t="s">
        <v>57</v>
      </c>
    </row>
    <row r="353" spans="2:10" ht="42.75">
      <c r="B353" s="206" t="s">
        <v>73</v>
      </c>
      <c r="C353" s="223" t="s">
        <v>1107</v>
      </c>
      <c r="D353" s="208" t="s">
        <v>837</v>
      </c>
      <c r="E353" s="215">
        <v>43637</v>
      </c>
      <c r="F353" s="208"/>
      <c r="G353" s="213"/>
      <c r="H353" s="216">
        <v>94500</v>
      </c>
      <c r="I353" s="217">
        <v>162.88999999999999</v>
      </c>
      <c r="J353" s="212" t="s">
        <v>57</v>
      </c>
    </row>
    <row r="354" spans="2:10" ht="57">
      <c r="B354" s="206" t="s">
        <v>73</v>
      </c>
      <c r="C354" s="223" t="s">
        <v>1108</v>
      </c>
      <c r="D354" s="208" t="s">
        <v>837</v>
      </c>
      <c r="E354" s="215">
        <v>43623</v>
      </c>
      <c r="F354" s="208"/>
      <c r="G354" s="213"/>
      <c r="H354" s="216">
        <v>18660</v>
      </c>
      <c r="I354" s="217">
        <v>32.049999999999997</v>
      </c>
      <c r="J354" s="212" t="s">
        <v>57</v>
      </c>
    </row>
    <row r="355" spans="2:10" ht="42.75">
      <c r="B355" s="206" t="s">
        <v>73</v>
      </c>
      <c r="C355" s="223" t="s">
        <v>1109</v>
      </c>
      <c r="D355" s="208" t="s">
        <v>837</v>
      </c>
      <c r="E355" s="215">
        <v>43629</v>
      </c>
      <c r="F355" s="208"/>
      <c r="G355" s="213"/>
      <c r="H355" s="216">
        <v>75000</v>
      </c>
      <c r="I355" s="217">
        <v>129.46</v>
      </c>
      <c r="J355" s="212" t="s">
        <v>57</v>
      </c>
    </row>
    <row r="356" spans="2:10" ht="42.75">
      <c r="B356" s="206" t="s">
        <v>73</v>
      </c>
      <c r="C356" s="223" t="s">
        <v>1110</v>
      </c>
      <c r="D356" s="208" t="s">
        <v>837</v>
      </c>
      <c r="E356" s="215">
        <v>43617</v>
      </c>
      <c r="F356" s="208"/>
      <c r="G356" s="213"/>
      <c r="H356" s="216">
        <v>2088600</v>
      </c>
      <c r="I356" s="217">
        <v>3550.53</v>
      </c>
      <c r="J356" s="212" t="s">
        <v>57</v>
      </c>
    </row>
    <row r="357" spans="2:10" ht="57">
      <c r="B357" s="206" t="s">
        <v>73</v>
      </c>
      <c r="C357" s="223" t="s">
        <v>1111</v>
      </c>
      <c r="D357" s="208" t="s">
        <v>837</v>
      </c>
      <c r="E357" s="215">
        <v>43661</v>
      </c>
      <c r="F357" s="208"/>
      <c r="G357" s="213"/>
      <c r="H357" s="216">
        <v>40000</v>
      </c>
      <c r="I357" s="217">
        <v>68.62</v>
      </c>
      <c r="J357" s="212" t="s">
        <v>57</v>
      </c>
    </row>
    <row r="358" spans="2:10" ht="42.75">
      <c r="B358" s="206" t="s">
        <v>73</v>
      </c>
      <c r="C358" s="223" t="s">
        <v>1112</v>
      </c>
      <c r="D358" s="208" t="s">
        <v>837</v>
      </c>
      <c r="E358" s="215">
        <v>43665</v>
      </c>
      <c r="F358" s="208"/>
      <c r="G358" s="213"/>
      <c r="H358" s="216">
        <v>75000</v>
      </c>
      <c r="I358" s="217">
        <v>128.24</v>
      </c>
      <c r="J358" s="212" t="s">
        <v>57</v>
      </c>
    </row>
    <row r="359" spans="2:10" ht="28.5">
      <c r="B359" s="206" t="s">
        <v>73</v>
      </c>
      <c r="C359" s="223" t="s">
        <v>1113</v>
      </c>
      <c r="D359" s="208" t="s">
        <v>837</v>
      </c>
      <c r="E359" s="215">
        <v>43677</v>
      </c>
      <c r="F359" s="208"/>
      <c r="G359" s="213"/>
      <c r="H359" s="216">
        <v>464416</v>
      </c>
      <c r="I359" s="217">
        <v>789.7</v>
      </c>
      <c r="J359" s="212" t="s">
        <v>57</v>
      </c>
    </row>
    <row r="360" spans="2:10" ht="42.75">
      <c r="B360" s="206" t="s">
        <v>73</v>
      </c>
      <c r="C360" s="223" t="s">
        <v>1114</v>
      </c>
      <c r="D360" s="208" t="s">
        <v>837</v>
      </c>
      <c r="E360" s="215">
        <v>43647</v>
      </c>
      <c r="F360" s="208"/>
      <c r="G360" s="213"/>
      <c r="H360" s="216">
        <v>600000</v>
      </c>
      <c r="I360" s="217">
        <v>1040.92</v>
      </c>
      <c r="J360" s="212" t="s">
        <v>57</v>
      </c>
    </row>
    <row r="361" spans="2:10" ht="28.5">
      <c r="B361" s="206" t="s">
        <v>73</v>
      </c>
      <c r="C361" s="223" t="s">
        <v>1054</v>
      </c>
      <c r="D361" s="208" t="s">
        <v>837</v>
      </c>
      <c r="E361" s="215">
        <v>43677</v>
      </c>
      <c r="F361" s="208"/>
      <c r="G361" s="213"/>
      <c r="H361" s="216">
        <v>525000</v>
      </c>
      <c r="I361" s="217">
        <v>892.72</v>
      </c>
      <c r="J361" s="212" t="s">
        <v>57</v>
      </c>
    </row>
    <row r="362" spans="2:10" ht="42.75">
      <c r="B362" s="206" t="s">
        <v>73</v>
      </c>
      <c r="C362" s="223" t="s">
        <v>1115</v>
      </c>
      <c r="D362" s="208" t="s">
        <v>837</v>
      </c>
      <c r="E362" s="215">
        <v>43678</v>
      </c>
      <c r="F362" s="208"/>
      <c r="G362" s="213"/>
      <c r="H362" s="216">
        <v>1000000</v>
      </c>
      <c r="I362" s="217">
        <v>1699.96</v>
      </c>
      <c r="J362" s="212" t="s">
        <v>57</v>
      </c>
    </row>
    <row r="363" spans="2:10" ht="42.75">
      <c r="B363" s="206" t="s">
        <v>73</v>
      </c>
      <c r="C363" s="223" t="s">
        <v>1116</v>
      </c>
      <c r="D363" s="208" t="s">
        <v>837</v>
      </c>
      <c r="E363" s="215">
        <v>43678</v>
      </c>
      <c r="F363" s="208"/>
      <c r="G363" s="213"/>
      <c r="H363" s="216">
        <v>600000</v>
      </c>
      <c r="I363" s="217">
        <v>1019.98</v>
      </c>
      <c r="J363" s="212" t="s">
        <v>57</v>
      </c>
    </row>
    <row r="364" spans="2:10" ht="42.75">
      <c r="B364" s="206" t="s">
        <v>73</v>
      </c>
      <c r="C364" s="223" t="s">
        <v>1117</v>
      </c>
      <c r="D364" s="208" t="s">
        <v>837</v>
      </c>
      <c r="E364" s="215">
        <v>43703</v>
      </c>
      <c r="F364" s="208"/>
      <c r="G364" s="213"/>
      <c r="H364" s="216">
        <v>55000</v>
      </c>
      <c r="I364" s="217">
        <v>92.78</v>
      </c>
      <c r="J364" s="212" t="s">
        <v>57</v>
      </c>
    </row>
    <row r="365" spans="2:10" ht="42.75">
      <c r="B365" s="206" t="s">
        <v>73</v>
      </c>
      <c r="C365" s="223" t="s">
        <v>1118</v>
      </c>
      <c r="D365" s="208" t="s">
        <v>837</v>
      </c>
      <c r="E365" s="215">
        <v>43682</v>
      </c>
      <c r="F365" s="208"/>
      <c r="G365" s="213"/>
      <c r="H365" s="216">
        <v>18000</v>
      </c>
      <c r="I365" s="217">
        <v>30.48</v>
      </c>
      <c r="J365" s="212" t="s">
        <v>57</v>
      </c>
    </row>
    <row r="366" spans="2:10" ht="42.75">
      <c r="B366" s="206" t="s">
        <v>73</v>
      </c>
      <c r="C366" s="223" t="s">
        <v>1119</v>
      </c>
      <c r="D366" s="208" t="s">
        <v>837</v>
      </c>
      <c r="E366" s="215">
        <v>43692</v>
      </c>
      <c r="F366" s="208"/>
      <c r="G366" s="213"/>
      <c r="H366" s="216">
        <v>150000</v>
      </c>
      <c r="I366" s="217">
        <v>255.84</v>
      </c>
      <c r="J366" s="212" t="s">
        <v>57</v>
      </c>
    </row>
    <row r="367" spans="2:10" ht="42.75">
      <c r="B367" s="206" t="s">
        <v>73</v>
      </c>
      <c r="C367" s="223" t="s">
        <v>1120</v>
      </c>
      <c r="D367" s="208" t="s">
        <v>837</v>
      </c>
      <c r="E367" s="215">
        <v>43691</v>
      </c>
      <c r="F367" s="208"/>
      <c r="G367" s="213"/>
      <c r="H367" s="216">
        <v>40000</v>
      </c>
      <c r="I367" s="217">
        <v>68.430000000000007</v>
      </c>
      <c r="J367" s="212" t="s">
        <v>57</v>
      </c>
    </row>
    <row r="368" spans="2:10" ht="42.75">
      <c r="B368" s="206" t="s">
        <v>73</v>
      </c>
      <c r="C368" s="223" t="s">
        <v>1121</v>
      </c>
      <c r="D368" s="208" t="s">
        <v>837</v>
      </c>
      <c r="E368" s="215">
        <v>43727</v>
      </c>
      <c r="F368" s="208"/>
      <c r="G368" s="213"/>
      <c r="H368" s="216">
        <v>100000</v>
      </c>
      <c r="I368" s="217">
        <v>168.5</v>
      </c>
      <c r="J368" s="212" t="s">
        <v>57</v>
      </c>
    </row>
    <row r="369" spans="2:10" ht="42.75">
      <c r="B369" s="206" t="s">
        <v>73</v>
      </c>
      <c r="C369" s="223" t="s">
        <v>1122</v>
      </c>
      <c r="D369" s="208" t="s">
        <v>837</v>
      </c>
      <c r="E369" s="215">
        <v>43727</v>
      </c>
      <c r="F369" s="208"/>
      <c r="G369" s="213"/>
      <c r="H369" s="216">
        <v>100000</v>
      </c>
      <c r="I369" s="217">
        <v>168.5</v>
      </c>
      <c r="J369" s="212" t="s">
        <v>57</v>
      </c>
    </row>
    <row r="370" spans="2:10" ht="42.75">
      <c r="B370" s="206" t="s">
        <v>73</v>
      </c>
      <c r="C370" s="223" t="s">
        <v>1123</v>
      </c>
      <c r="D370" s="208" t="s">
        <v>837</v>
      </c>
      <c r="E370" s="215">
        <v>43727</v>
      </c>
      <c r="F370" s="208"/>
      <c r="G370" s="213"/>
      <c r="H370" s="216">
        <v>100000</v>
      </c>
      <c r="I370" s="217">
        <v>168.5</v>
      </c>
      <c r="J370" s="212" t="s">
        <v>57</v>
      </c>
    </row>
    <row r="371" spans="2:10" ht="42.75">
      <c r="B371" s="206" t="s">
        <v>73</v>
      </c>
      <c r="C371" s="223" t="s">
        <v>1124</v>
      </c>
      <c r="D371" s="208" t="s">
        <v>837</v>
      </c>
      <c r="E371" s="215">
        <v>43733</v>
      </c>
      <c r="F371" s="208"/>
      <c r="G371" s="213"/>
      <c r="H371" s="216">
        <v>50000</v>
      </c>
      <c r="I371" s="217">
        <v>83.87</v>
      </c>
      <c r="J371" s="212" t="s">
        <v>57</v>
      </c>
    </row>
    <row r="372" spans="2:10" ht="42.75">
      <c r="B372" s="206" t="s">
        <v>73</v>
      </c>
      <c r="C372" s="223" t="s">
        <v>1125</v>
      </c>
      <c r="D372" s="208" t="s">
        <v>837</v>
      </c>
      <c r="E372" s="215">
        <v>43762</v>
      </c>
      <c r="F372" s="208"/>
      <c r="G372" s="213"/>
      <c r="H372" s="216">
        <v>75000</v>
      </c>
      <c r="I372" s="217">
        <v>127.18</v>
      </c>
      <c r="J372" s="212" t="s">
        <v>57</v>
      </c>
    </row>
    <row r="373" spans="2:10" ht="42.75">
      <c r="B373" s="206" t="s">
        <v>73</v>
      </c>
      <c r="C373" s="223" t="s">
        <v>1126</v>
      </c>
      <c r="D373" s="208" t="s">
        <v>837</v>
      </c>
      <c r="E373" s="215">
        <v>43761</v>
      </c>
      <c r="F373" s="208"/>
      <c r="G373" s="213"/>
      <c r="H373" s="216">
        <v>100000</v>
      </c>
      <c r="I373" s="217">
        <v>169.68</v>
      </c>
      <c r="J373" s="212" t="s">
        <v>57</v>
      </c>
    </row>
    <row r="374" spans="2:10" ht="28.5">
      <c r="B374" s="206" t="s">
        <v>73</v>
      </c>
      <c r="C374" s="223" t="s">
        <v>1127</v>
      </c>
      <c r="D374" s="208" t="s">
        <v>837</v>
      </c>
      <c r="E374" s="215">
        <v>43761</v>
      </c>
      <c r="F374" s="208"/>
      <c r="G374" s="213"/>
      <c r="H374" s="216">
        <v>40000</v>
      </c>
      <c r="I374" s="217">
        <v>67.87</v>
      </c>
      <c r="J374" s="212" t="s">
        <v>57</v>
      </c>
    </row>
    <row r="375" spans="2:10" ht="28.5">
      <c r="B375" s="206" t="s">
        <v>73</v>
      </c>
      <c r="C375" s="223" t="s">
        <v>1128</v>
      </c>
      <c r="D375" s="208" t="s">
        <v>837</v>
      </c>
      <c r="E375" s="215">
        <v>43761</v>
      </c>
      <c r="F375" s="208"/>
      <c r="G375" s="213"/>
      <c r="H375" s="216">
        <v>30000</v>
      </c>
      <c r="I375" s="217">
        <v>50.9</v>
      </c>
      <c r="J375" s="212" t="s">
        <v>57</v>
      </c>
    </row>
    <row r="376" spans="2:10" ht="57">
      <c r="B376" s="206" t="s">
        <v>73</v>
      </c>
      <c r="C376" s="223" t="s">
        <v>1129</v>
      </c>
      <c r="D376" s="208" t="s">
        <v>837</v>
      </c>
      <c r="E376" s="215">
        <v>43763</v>
      </c>
      <c r="F376" s="208"/>
      <c r="G376" s="213"/>
      <c r="H376" s="216">
        <v>75000</v>
      </c>
      <c r="I376" s="217">
        <v>127.23</v>
      </c>
      <c r="J376" s="212" t="s">
        <v>57</v>
      </c>
    </row>
    <row r="377" spans="2:10" ht="57">
      <c r="B377" s="206" t="s">
        <v>73</v>
      </c>
      <c r="C377" s="223" t="s">
        <v>1130</v>
      </c>
      <c r="D377" s="208" t="s">
        <v>837</v>
      </c>
      <c r="E377" s="215">
        <v>43739</v>
      </c>
      <c r="F377" s="208"/>
      <c r="G377" s="213"/>
      <c r="H377" s="216">
        <v>754000</v>
      </c>
      <c r="I377" s="217">
        <v>1251.6500000000001</v>
      </c>
      <c r="J377" s="212" t="s">
        <v>57</v>
      </c>
    </row>
    <row r="378" spans="2:10" ht="42.75">
      <c r="B378" s="206" t="s">
        <v>73</v>
      </c>
      <c r="C378" s="223" t="s">
        <v>1131</v>
      </c>
      <c r="D378" s="208" t="s">
        <v>837</v>
      </c>
      <c r="E378" s="215">
        <v>43783</v>
      </c>
      <c r="F378" s="208"/>
      <c r="G378" s="213"/>
      <c r="H378" s="216">
        <v>500000</v>
      </c>
      <c r="I378" s="217">
        <v>850.21</v>
      </c>
      <c r="J378" s="212" t="s">
        <v>57</v>
      </c>
    </row>
    <row r="379" spans="2:10" ht="42.75">
      <c r="B379" s="206" t="s">
        <v>73</v>
      </c>
      <c r="C379" s="223" t="s">
        <v>1132</v>
      </c>
      <c r="D379" s="208" t="s">
        <v>837</v>
      </c>
      <c r="E379" s="215">
        <v>43800</v>
      </c>
      <c r="F379" s="208"/>
      <c r="G379" s="213"/>
      <c r="H379" s="216">
        <v>1300000</v>
      </c>
      <c r="I379" s="217">
        <v>2176.4499999999998</v>
      </c>
      <c r="J379" s="212" t="s">
        <v>57</v>
      </c>
    </row>
    <row r="380" spans="2:10" ht="42.75">
      <c r="B380" s="206" t="s">
        <v>73</v>
      </c>
      <c r="C380" s="223" t="s">
        <v>1133</v>
      </c>
      <c r="D380" s="208" t="s">
        <v>837</v>
      </c>
      <c r="E380" s="215">
        <v>43809</v>
      </c>
      <c r="F380" s="208"/>
      <c r="G380" s="213"/>
      <c r="H380" s="216">
        <v>4000000</v>
      </c>
      <c r="I380" s="217">
        <v>6753.49</v>
      </c>
      <c r="J380" s="212" t="s">
        <v>57</v>
      </c>
    </row>
    <row r="381" spans="2:10" ht="42.75">
      <c r="B381" s="206" t="s">
        <v>73</v>
      </c>
      <c r="C381" s="223" t="s">
        <v>1134</v>
      </c>
      <c r="D381" s="208" t="s">
        <v>837</v>
      </c>
      <c r="E381" s="215">
        <v>43823</v>
      </c>
      <c r="F381" s="208"/>
      <c r="G381" s="213"/>
      <c r="H381" s="216">
        <v>400000</v>
      </c>
      <c r="I381" s="217">
        <v>675.35</v>
      </c>
      <c r="J381" s="212" t="s">
        <v>57</v>
      </c>
    </row>
    <row r="382" spans="2:10" ht="28.5">
      <c r="B382" s="206" t="s">
        <v>73</v>
      </c>
      <c r="C382" s="210" t="s">
        <v>1135</v>
      </c>
      <c r="D382" s="141" t="s">
        <v>1136</v>
      </c>
      <c r="E382" s="224">
        <v>43466</v>
      </c>
      <c r="F382" s="210" t="s">
        <v>1137</v>
      </c>
      <c r="G382" s="211"/>
      <c r="H382" s="211">
        <v>12872515</v>
      </c>
      <c r="I382" s="208"/>
      <c r="J382" s="212" t="s">
        <v>58</v>
      </c>
    </row>
    <row r="383" spans="2:10" ht="28.5">
      <c r="B383" s="206" t="s">
        <v>73</v>
      </c>
      <c r="C383" s="183" t="s">
        <v>1138</v>
      </c>
      <c r="D383" s="208" t="s">
        <v>1136</v>
      </c>
      <c r="E383" s="224">
        <v>43478</v>
      </c>
      <c r="F383" s="183" t="s">
        <v>1139</v>
      </c>
      <c r="G383" s="211"/>
      <c r="H383" s="211">
        <v>2572500</v>
      </c>
      <c r="I383" s="183"/>
      <c r="J383" s="212" t="s">
        <v>58</v>
      </c>
    </row>
    <row r="384" spans="2:10" ht="28.5">
      <c r="B384" s="206" t="s">
        <v>73</v>
      </c>
      <c r="C384" s="183" t="s">
        <v>1140</v>
      </c>
      <c r="D384" s="208" t="s">
        <v>1136</v>
      </c>
      <c r="E384" s="224">
        <v>43514</v>
      </c>
      <c r="F384" s="183" t="s">
        <v>1141</v>
      </c>
      <c r="G384" s="211"/>
      <c r="H384" s="211">
        <v>4000000</v>
      </c>
      <c r="I384" s="183"/>
      <c r="J384" s="212" t="s">
        <v>58</v>
      </c>
    </row>
    <row r="385" spans="2:10" ht="28.5">
      <c r="B385" s="206" t="s">
        <v>73</v>
      </c>
      <c r="C385" s="183" t="s">
        <v>1138</v>
      </c>
      <c r="D385" s="208" t="s">
        <v>1136</v>
      </c>
      <c r="E385" s="224">
        <v>43646</v>
      </c>
      <c r="F385" s="183" t="s">
        <v>1142</v>
      </c>
      <c r="G385" s="211"/>
      <c r="H385" s="211">
        <v>1200000</v>
      </c>
      <c r="I385" s="183"/>
      <c r="J385" s="212" t="s">
        <v>58</v>
      </c>
    </row>
    <row r="386" spans="2:10" ht="28.5">
      <c r="B386" s="206" t="s">
        <v>73</v>
      </c>
      <c r="C386" s="183" t="s">
        <v>1143</v>
      </c>
      <c r="D386" s="208" t="s">
        <v>1136</v>
      </c>
      <c r="E386" s="224">
        <v>43484</v>
      </c>
      <c r="F386" s="183" t="s">
        <v>1144</v>
      </c>
      <c r="G386" s="211">
        <v>100000</v>
      </c>
      <c r="H386" s="213"/>
      <c r="I386" s="183"/>
      <c r="J386" s="212" t="s">
        <v>58</v>
      </c>
    </row>
    <row r="387" spans="2:10" ht="28.5">
      <c r="B387" s="206" t="s">
        <v>73</v>
      </c>
      <c r="C387" s="183" t="s">
        <v>1145</v>
      </c>
      <c r="D387" s="208" t="s">
        <v>1136</v>
      </c>
      <c r="E387" s="224">
        <v>43529</v>
      </c>
      <c r="F387" s="225" t="s">
        <v>1146</v>
      </c>
      <c r="G387" s="211">
        <v>500000</v>
      </c>
      <c r="H387" s="213"/>
      <c r="I387" s="183"/>
      <c r="J387" s="212" t="s">
        <v>58</v>
      </c>
    </row>
    <row r="388" spans="2:10" ht="28.5">
      <c r="B388" s="206" t="s">
        <v>73</v>
      </c>
      <c r="C388" s="183" t="s">
        <v>1147</v>
      </c>
      <c r="D388" s="208" t="s">
        <v>1136</v>
      </c>
      <c r="E388" s="224">
        <v>43547</v>
      </c>
      <c r="F388" s="225" t="s">
        <v>1148</v>
      </c>
      <c r="G388" s="211">
        <v>100000</v>
      </c>
      <c r="H388" s="213"/>
      <c r="I388" s="183"/>
      <c r="J388" s="212" t="s">
        <v>58</v>
      </c>
    </row>
    <row r="389" spans="2:10" ht="28.5">
      <c r="B389" s="206" t="s">
        <v>73</v>
      </c>
      <c r="C389" s="183" t="s">
        <v>1136</v>
      </c>
      <c r="D389" s="208" t="s">
        <v>1136</v>
      </c>
      <c r="E389" s="224">
        <v>43605</v>
      </c>
      <c r="F389" s="225" t="s">
        <v>1149</v>
      </c>
      <c r="G389" s="211">
        <v>200000</v>
      </c>
      <c r="H389" s="213"/>
      <c r="I389" s="183"/>
      <c r="J389" s="212" t="s">
        <v>58</v>
      </c>
    </row>
    <row r="390" spans="2:10" ht="28.5">
      <c r="B390" s="206" t="s">
        <v>73</v>
      </c>
      <c r="C390" s="183" t="s">
        <v>1145</v>
      </c>
      <c r="D390" s="208" t="s">
        <v>1136</v>
      </c>
      <c r="E390" s="224">
        <v>43685</v>
      </c>
      <c r="F390" s="225" t="s">
        <v>1150</v>
      </c>
      <c r="G390" s="211">
        <v>112500</v>
      </c>
      <c r="H390" s="213"/>
      <c r="I390" s="183"/>
      <c r="J390" s="212" t="s">
        <v>58</v>
      </c>
    </row>
    <row r="391" spans="2:10" ht="28.5">
      <c r="B391" s="206" t="s">
        <v>73</v>
      </c>
      <c r="C391" s="226" t="s">
        <v>1151</v>
      </c>
      <c r="D391" s="208" t="s">
        <v>1136</v>
      </c>
      <c r="E391" s="224">
        <v>43721</v>
      </c>
      <c r="F391" s="225" t="s">
        <v>1152</v>
      </c>
      <c r="G391" s="211">
        <v>100000</v>
      </c>
      <c r="H391" s="213"/>
      <c r="I391" s="183"/>
      <c r="J391" s="212" t="s">
        <v>58</v>
      </c>
    </row>
    <row r="392" spans="2:10" ht="28.5">
      <c r="B392" s="206" t="s">
        <v>73</v>
      </c>
      <c r="C392" s="226" t="s">
        <v>1151</v>
      </c>
      <c r="D392" s="208" t="s">
        <v>1136</v>
      </c>
      <c r="E392" s="224">
        <v>43768</v>
      </c>
      <c r="F392" s="225" t="s">
        <v>1153</v>
      </c>
      <c r="G392" s="211">
        <v>200000</v>
      </c>
      <c r="H392" s="213"/>
      <c r="I392" s="183"/>
      <c r="J392" s="212" t="s">
        <v>58</v>
      </c>
    </row>
    <row r="393" spans="2:10" ht="28.5">
      <c r="B393" s="206" t="s">
        <v>73</v>
      </c>
      <c r="C393" s="183" t="s">
        <v>1145</v>
      </c>
      <c r="D393" s="208" t="s">
        <v>1136</v>
      </c>
      <c r="E393" s="224">
        <v>43817</v>
      </c>
      <c r="F393" s="227" t="s">
        <v>1154</v>
      </c>
      <c r="G393" s="211">
        <v>200000</v>
      </c>
      <c r="H393" s="213"/>
      <c r="I393" s="183"/>
      <c r="J393" s="212" t="s">
        <v>58</v>
      </c>
    </row>
    <row r="394" spans="2:10" ht="42.75">
      <c r="B394" s="206" t="s">
        <v>73</v>
      </c>
      <c r="C394" s="183" t="s">
        <v>1138</v>
      </c>
      <c r="D394" s="208" t="s">
        <v>1136</v>
      </c>
      <c r="E394" s="224">
        <v>43819</v>
      </c>
      <c r="F394" s="225" t="s">
        <v>1155</v>
      </c>
      <c r="G394" s="211"/>
      <c r="H394" s="211">
        <v>1688643</v>
      </c>
      <c r="I394" s="183"/>
      <c r="J394" s="212" t="s">
        <v>58</v>
      </c>
    </row>
    <row r="395" spans="2:10" ht="28.5">
      <c r="B395" s="206" t="s">
        <v>73</v>
      </c>
      <c r="C395" s="183" t="s">
        <v>1156</v>
      </c>
      <c r="D395" s="208" t="s">
        <v>1136</v>
      </c>
      <c r="E395" s="224">
        <v>43711</v>
      </c>
      <c r="F395" s="183" t="s">
        <v>1157</v>
      </c>
      <c r="G395" s="211"/>
      <c r="H395" s="211">
        <v>5324750</v>
      </c>
      <c r="I395" s="183"/>
      <c r="J395" s="212" t="s">
        <v>58</v>
      </c>
    </row>
    <row r="396" spans="2:10" ht="28.5">
      <c r="B396" s="206" t="s">
        <v>73</v>
      </c>
      <c r="C396" s="183" t="s">
        <v>1140</v>
      </c>
      <c r="D396" s="208" t="s">
        <v>1136</v>
      </c>
      <c r="E396" s="224">
        <v>43646</v>
      </c>
      <c r="F396" s="183" t="s">
        <v>1158</v>
      </c>
      <c r="G396" s="211"/>
      <c r="H396" s="211">
        <v>1307452</v>
      </c>
      <c r="I396" s="183"/>
      <c r="J396" s="212" t="s">
        <v>58</v>
      </c>
    </row>
    <row r="397" spans="2:10" ht="57">
      <c r="B397" s="206" t="s">
        <v>73</v>
      </c>
      <c r="C397" s="207" t="s">
        <v>1159</v>
      </c>
      <c r="D397" s="207" t="s">
        <v>959</v>
      </c>
      <c r="E397" s="207"/>
      <c r="F397" s="141" t="s">
        <v>1160</v>
      </c>
      <c r="G397" s="171">
        <v>7923250</v>
      </c>
      <c r="H397" s="188"/>
      <c r="I397" s="208"/>
      <c r="J397" s="212" t="s">
        <v>63</v>
      </c>
    </row>
    <row r="398" spans="2:10" ht="57">
      <c r="B398" s="206" t="s">
        <v>73</v>
      </c>
      <c r="C398" s="141" t="s">
        <v>1161</v>
      </c>
      <c r="D398" s="141" t="s">
        <v>959</v>
      </c>
      <c r="E398" s="141"/>
      <c r="F398" s="141" t="s">
        <v>1162</v>
      </c>
      <c r="G398" s="171">
        <v>1344876</v>
      </c>
      <c r="H398" s="171"/>
      <c r="I398" s="141"/>
      <c r="J398" s="212" t="s">
        <v>63</v>
      </c>
    </row>
    <row r="399" spans="2:10" ht="42.75">
      <c r="B399" s="206" t="s">
        <v>73</v>
      </c>
      <c r="C399" s="141" t="s">
        <v>1163</v>
      </c>
      <c r="D399" s="141" t="s">
        <v>959</v>
      </c>
      <c r="E399" s="141"/>
      <c r="F399" s="141" t="s">
        <v>1164</v>
      </c>
      <c r="G399" s="171">
        <v>19870900</v>
      </c>
      <c r="H399" s="171"/>
      <c r="I399" s="141"/>
      <c r="J399" s="212" t="s">
        <v>63</v>
      </c>
    </row>
    <row r="400" spans="2:10" ht="57">
      <c r="B400" s="206" t="s">
        <v>73</v>
      </c>
      <c r="C400" s="141" t="s">
        <v>1165</v>
      </c>
      <c r="D400" s="141" t="s">
        <v>959</v>
      </c>
      <c r="E400" s="141"/>
      <c r="F400" s="141" t="s">
        <v>1166</v>
      </c>
      <c r="G400" s="171">
        <v>130716046.44</v>
      </c>
      <c r="H400" s="171"/>
      <c r="I400" s="141"/>
      <c r="J400" s="212" t="s">
        <v>63</v>
      </c>
    </row>
    <row r="401" spans="2:10" ht="28.5">
      <c r="B401" s="206" t="s">
        <v>73</v>
      </c>
      <c r="C401" s="141" t="s">
        <v>1165</v>
      </c>
      <c r="D401" s="141" t="s">
        <v>959</v>
      </c>
      <c r="E401" s="141"/>
      <c r="F401" s="141" t="s">
        <v>1167</v>
      </c>
      <c r="G401" s="171">
        <v>16602239.82</v>
      </c>
      <c r="H401" s="171"/>
      <c r="I401" s="141"/>
      <c r="J401" s="212" t="s">
        <v>63</v>
      </c>
    </row>
    <row r="402" spans="2:10" ht="85.5">
      <c r="B402" s="206" t="s">
        <v>73</v>
      </c>
      <c r="C402" s="141" t="s">
        <v>1165</v>
      </c>
      <c r="D402" s="141" t="s">
        <v>959</v>
      </c>
      <c r="E402" s="141"/>
      <c r="F402" s="141" t="s">
        <v>1168</v>
      </c>
      <c r="G402" s="171">
        <v>663750</v>
      </c>
      <c r="H402" s="171"/>
      <c r="I402" s="141"/>
      <c r="J402" s="212" t="s">
        <v>63</v>
      </c>
    </row>
    <row r="403" spans="2:10" ht="57">
      <c r="B403" s="206" t="s">
        <v>73</v>
      </c>
      <c r="C403" s="141" t="s">
        <v>1169</v>
      </c>
      <c r="D403" s="141" t="s">
        <v>959</v>
      </c>
      <c r="E403" s="141"/>
      <c r="F403" s="141" t="s">
        <v>1170</v>
      </c>
      <c r="G403" s="171">
        <v>75059576</v>
      </c>
      <c r="H403" s="171"/>
      <c r="I403" s="141"/>
      <c r="J403" s="212" t="s">
        <v>63</v>
      </c>
    </row>
    <row r="404" spans="2:10" ht="28.5">
      <c r="B404" s="206" t="s">
        <v>73</v>
      </c>
      <c r="C404" s="141" t="s">
        <v>1171</v>
      </c>
      <c r="D404" s="141" t="s">
        <v>959</v>
      </c>
      <c r="E404" s="183"/>
      <c r="F404" s="141" t="s">
        <v>1172</v>
      </c>
      <c r="G404" s="171">
        <v>533096</v>
      </c>
      <c r="H404" s="213"/>
      <c r="I404" s="183"/>
      <c r="J404" s="212" t="s">
        <v>63</v>
      </c>
    </row>
    <row r="405" spans="2:10" ht="57">
      <c r="B405" s="206" t="s">
        <v>73</v>
      </c>
      <c r="C405" s="141" t="s">
        <v>1173</v>
      </c>
      <c r="D405" s="141" t="s">
        <v>959</v>
      </c>
      <c r="E405" s="183"/>
      <c r="F405" s="141" t="s">
        <v>1174</v>
      </c>
      <c r="G405" s="171">
        <v>884287</v>
      </c>
      <c r="H405" s="213"/>
      <c r="I405" s="183"/>
      <c r="J405" s="212" t="s">
        <v>63</v>
      </c>
    </row>
    <row r="406" spans="2:10" ht="42.75">
      <c r="B406" s="206" t="s">
        <v>73</v>
      </c>
      <c r="C406" s="141" t="s">
        <v>1173</v>
      </c>
      <c r="D406" s="141" t="s">
        <v>959</v>
      </c>
      <c r="E406" s="183"/>
      <c r="F406" s="141" t="s">
        <v>1175</v>
      </c>
      <c r="G406" s="171">
        <v>1500000</v>
      </c>
      <c r="H406" s="213"/>
      <c r="I406" s="183"/>
      <c r="J406" s="212" t="s">
        <v>63</v>
      </c>
    </row>
    <row r="407" spans="2:10" ht="42.75">
      <c r="B407" s="206" t="s">
        <v>73</v>
      </c>
      <c r="C407" s="141" t="s">
        <v>1176</v>
      </c>
      <c r="D407" s="141" t="s">
        <v>959</v>
      </c>
      <c r="E407" s="183"/>
      <c r="F407" s="141" t="s">
        <v>1177</v>
      </c>
      <c r="G407" s="171">
        <v>7083952</v>
      </c>
      <c r="H407" s="213"/>
      <c r="I407" s="183"/>
      <c r="J407" s="212" t="s">
        <v>63</v>
      </c>
    </row>
    <row r="408" spans="2:10" ht="57">
      <c r="B408" s="206" t="s">
        <v>73</v>
      </c>
      <c r="C408" s="141" t="s">
        <v>1178</v>
      </c>
      <c r="D408" s="141" t="s">
        <v>959</v>
      </c>
      <c r="E408" s="183"/>
      <c r="F408" s="141" t="s">
        <v>1179</v>
      </c>
      <c r="G408" s="171">
        <v>9047674</v>
      </c>
      <c r="H408" s="213"/>
      <c r="I408" s="183"/>
      <c r="J408" s="212" t="s">
        <v>63</v>
      </c>
    </row>
    <row r="409" spans="2:10" ht="42.75">
      <c r="B409" s="206" t="s">
        <v>73</v>
      </c>
      <c r="C409" s="141" t="s">
        <v>1180</v>
      </c>
      <c r="D409" s="141" t="s">
        <v>959</v>
      </c>
      <c r="E409" s="183"/>
      <c r="F409" s="141" t="s">
        <v>1181</v>
      </c>
      <c r="G409" s="171">
        <v>35283900</v>
      </c>
      <c r="H409" s="213"/>
      <c r="I409" s="183"/>
      <c r="J409" s="212" t="s">
        <v>63</v>
      </c>
    </row>
    <row r="410" spans="2:10" ht="42.75">
      <c r="B410" s="206" t="s">
        <v>73</v>
      </c>
      <c r="C410" s="141" t="s">
        <v>1180</v>
      </c>
      <c r="D410" s="141" t="s">
        <v>959</v>
      </c>
      <c r="E410" s="183"/>
      <c r="F410" s="141" t="s">
        <v>1182</v>
      </c>
      <c r="G410" s="171">
        <v>26396069</v>
      </c>
      <c r="H410" s="213"/>
      <c r="I410" s="183"/>
      <c r="J410" s="212" t="s">
        <v>63</v>
      </c>
    </row>
    <row r="411" spans="2:10" ht="57">
      <c r="B411" s="206" t="s">
        <v>73</v>
      </c>
      <c r="C411" s="141" t="s">
        <v>1183</v>
      </c>
      <c r="D411" s="141" t="s">
        <v>959</v>
      </c>
      <c r="E411" s="183"/>
      <c r="F411" s="141" t="s">
        <v>1184</v>
      </c>
      <c r="G411" s="171">
        <v>167388000</v>
      </c>
      <c r="H411" s="213"/>
      <c r="I411" s="183"/>
      <c r="J411" s="212" t="s">
        <v>63</v>
      </c>
    </row>
    <row r="412" spans="2:10" ht="57">
      <c r="B412" s="206" t="s">
        <v>73</v>
      </c>
      <c r="C412" s="141" t="s">
        <v>1185</v>
      </c>
      <c r="D412" s="141" t="s">
        <v>959</v>
      </c>
      <c r="E412" s="183"/>
      <c r="F412" s="141" t="s">
        <v>1186</v>
      </c>
      <c r="G412" s="171">
        <v>1750000</v>
      </c>
      <c r="H412" s="213"/>
      <c r="I412" s="183"/>
      <c r="J412" s="212" t="s">
        <v>63</v>
      </c>
    </row>
    <row r="413" spans="2:10" ht="42.75">
      <c r="B413" s="206" t="s">
        <v>73</v>
      </c>
      <c r="C413" s="141" t="s">
        <v>1187</v>
      </c>
      <c r="D413" s="141" t="s">
        <v>959</v>
      </c>
      <c r="E413" s="183"/>
      <c r="F413" s="141" t="s">
        <v>1188</v>
      </c>
      <c r="G413" s="171">
        <v>48201267</v>
      </c>
      <c r="H413" s="213"/>
      <c r="I413" s="183"/>
      <c r="J413" s="212" t="s">
        <v>63</v>
      </c>
    </row>
    <row r="414" spans="2:10" ht="57">
      <c r="B414" s="206" t="s">
        <v>73</v>
      </c>
      <c r="C414" s="141" t="s">
        <v>1189</v>
      </c>
      <c r="D414" s="141" t="s">
        <v>959</v>
      </c>
      <c r="E414" s="183"/>
      <c r="F414" s="141" t="s">
        <v>1190</v>
      </c>
      <c r="G414" s="171">
        <v>22058928</v>
      </c>
      <c r="H414" s="213"/>
      <c r="I414" s="183"/>
      <c r="J414" s="212" t="s">
        <v>63</v>
      </c>
    </row>
    <row r="415" spans="2:10" ht="71.25">
      <c r="B415" s="206" t="s">
        <v>73</v>
      </c>
      <c r="C415" s="141" t="s">
        <v>1191</v>
      </c>
      <c r="D415" s="141" t="s">
        <v>959</v>
      </c>
      <c r="E415" s="183"/>
      <c r="F415" s="141" t="s">
        <v>1192</v>
      </c>
      <c r="G415" s="171">
        <v>4980132</v>
      </c>
      <c r="H415" s="213"/>
      <c r="I415" s="183"/>
      <c r="J415" s="212" t="s">
        <v>63</v>
      </c>
    </row>
    <row r="416" spans="2:10" ht="57">
      <c r="B416" s="206" t="s">
        <v>73</v>
      </c>
      <c r="C416" s="183" t="s">
        <v>1193</v>
      </c>
      <c r="D416" s="208" t="s">
        <v>1194</v>
      </c>
      <c r="E416" s="228">
        <v>43800</v>
      </c>
      <c r="F416" s="210" t="s">
        <v>1195</v>
      </c>
      <c r="G416" s="229">
        <v>2750000</v>
      </c>
      <c r="H416" s="211"/>
      <c r="I416" s="208"/>
      <c r="J416" s="212" t="s">
        <v>65</v>
      </c>
    </row>
    <row r="417" spans="2:10" ht="57">
      <c r="B417" s="206" t="s">
        <v>73</v>
      </c>
      <c r="C417" s="230" t="s">
        <v>1196</v>
      </c>
      <c r="D417" s="208" t="s">
        <v>1197</v>
      </c>
      <c r="E417" s="231">
        <v>43800</v>
      </c>
      <c r="F417" s="183" t="s">
        <v>1198</v>
      </c>
      <c r="G417" s="229">
        <v>23355000</v>
      </c>
      <c r="H417" s="213"/>
      <c r="I417" s="183"/>
      <c r="J417" s="212" t="s">
        <v>65</v>
      </c>
    </row>
    <row r="418" spans="2:10" ht="57">
      <c r="B418" s="206" t="s">
        <v>73</v>
      </c>
      <c r="C418" s="230" t="s">
        <v>1196</v>
      </c>
      <c r="D418" s="208" t="s">
        <v>1197</v>
      </c>
      <c r="E418" s="231">
        <v>43678</v>
      </c>
      <c r="F418" s="183" t="s">
        <v>1199</v>
      </c>
      <c r="G418" s="229">
        <v>280000</v>
      </c>
      <c r="H418" s="213"/>
      <c r="I418" s="183"/>
      <c r="J418" s="212" t="s">
        <v>65</v>
      </c>
    </row>
    <row r="419" spans="2:10" ht="57">
      <c r="B419" s="206" t="s">
        <v>73</v>
      </c>
      <c r="C419" s="230" t="s">
        <v>1196</v>
      </c>
      <c r="D419" s="208" t="s">
        <v>1197</v>
      </c>
      <c r="E419" s="231">
        <v>43678</v>
      </c>
      <c r="F419" s="183" t="s">
        <v>1200</v>
      </c>
      <c r="G419" s="229">
        <v>9215800</v>
      </c>
      <c r="H419" s="213"/>
      <c r="I419" s="183"/>
      <c r="J419" s="212" t="s">
        <v>65</v>
      </c>
    </row>
    <row r="420" spans="2:10" ht="28.5">
      <c r="B420" s="206" t="s">
        <v>73</v>
      </c>
      <c r="C420" s="227" t="s">
        <v>836</v>
      </c>
      <c r="D420" s="227" t="s">
        <v>837</v>
      </c>
      <c r="E420" s="232">
        <v>43493</v>
      </c>
      <c r="F420" s="227" t="s">
        <v>1201</v>
      </c>
      <c r="G420" s="233">
        <v>750000</v>
      </c>
      <c r="H420" s="233"/>
      <c r="I420" s="227"/>
      <c r="J420" s="212" t="s">
        <v>66</v>
      </c>
    </row>
    <row r="421" spans="2:10" ht="42.75">
      <c r="B421" s="206" t="s">
        <v>73</v>
      </c>
      <c r="C421" s="227" t="s">
        <v>1202</v>
      </c>
      <c r="D421" s="227" t="s">
        <v>837</v>
      </c>
      <c r="E421" s="232">
        <v>43493</v>
      </c>
      <c r="F421" s="227" t="s">
        <v>1203</v>
      </c>
      <c r="G421" s="233">
        <v>295000</v>
      </c>
      <c r="H421" s="233"/>
      <c r="I421" s="227"/>
      <c r="J421" s="212" t="s">
        <v>66</v>
      </c>
    </row>
    <row r="422" spans="2:10" ht="28.5">
      <c r="B422" s="206" t="s">
        <v>73</v>
      </c>
      <c r="C422" s="227" t="s">
        <v>836</v>
      </c>
      <c r="D422" s="227" t="s">
        <v>837</v>
      </c>
      <c r="E422" s="232">
        <v>43493</v>
      </c>
      <c r="F422" s="227" t="s">
        <v>1204</v>
      </c>
      <c r="G422" s="233">
        <v>750000</v>
      </c>
      <c r="H422" s="233"/>
      <c r="I422" s="227"/>
      <c r="J422" s="212" t="s">
        <v>66</v>
      </c>
    </row>
    <row r="423" spans="2:10" ht="28.5">
      <c r="B423" s="206" t="s">
        <v>73</v>
      </c>
      <c r="C423" s="227" t="s">
        <v>1205</v>
      </c>
      <c r="D423" s="227" t="s">
        <v>837</v>
      </c>
      <c r="E423" s="232">
        <v>43493</v>
      </c>
      <c r="F423" s="227" t="s">
        <v>1206</v>
      </c>
      <c r="G423" s="233">
        <v>861000</v>
      </c>
      <c r="H423" s="233"/>
      <c r="I423" s="227"/>
      <c r="J423" s="212" t="s">
        <v>66</v>
      </c>
    </row>
    <row r="424" spans="2:10" ht="28.5">
      <c r="B424" s="206" t="s">
        <v>73</v>
      </c>
      <c r="C424" s="227" t="s">
        <v>1205</v>
      </c>
      <c r="D424" s="227" t="s">
        <v>837</v>
      </c>
      <c r="E424" s="232">
        <v>43521</v>
      </c>
      <c r="F424" s="227" t="s">
        <v>1207</v>
      </c>
      <c r="G424" s="233">
        <v>816000</v>
      </c>
      <c r="H424" s="233"/>
      <c r="I424" s="227"/>
      <c r="J424" s="212" t="s">
        <v>66</v>
      </c>
    </row>
    <row r="425" spans="2:10" ht="28.5">
      <c r="B425" s="206" t="s">
        <v>73</v>
      </c>
      <c r="C425" s="227" t="s">
        <v>836</v>
      </c>
      <c r="D425" s="227" t="s">
        <v>837</v>
      </c>
      <c r="E425" s="232">
        <v>43524</v>
      </c>
      <c r="F425" s="227" t="s">
        <v>1201</v>
      </c>
      <c r="G425" s="233">
        <v>750000</v>
      </c>
      <c r="H425" s="233"/>
      <c r="I425" s="227"/>
      <c r="J425" s="212" t="s">
        <v>66</v>
      </c>
    </row>
    <row r="426" spans="2:10" ht="28.5">
      <c r="B426" s="206" t="s">
        <v>73</v>
      </c>
      <c r="C426" s="227" t="s">
        <v>836</v>
      </c>
      <c r="D426" s="227" t="s">
        <v>837</v>
      </c>
      <c r="E426" s="232">
        <v>43524</v>
      </c>
      <c r="F426" s="227" t="s">
        <v>1204</v>
      </c>
      <c r="G426" s="233">
        <v>750000</v>
      </c>
      <c r="H426" s="233"/>
      <c r="I426" s="227"/>
      <c r="J426" s="212" t="s">
        <v>66</v>
      </c>
    </row>
    <row r="427" spans="2:10" ht="42.75">
      <c r="B427" s="206" t="s">
        <v>73</v>
      </c>
      <c r="C427" s="227" t="s">
        <v>1202</v>
      </c>
      <c r="D427" s="227" t="s">
        <v>837</v>
      </c>
      <c r="E427" s="232">
        <v>43524</v>
      </c>
      <c r="F427" s="227" t="s">
        <v>1203</v>
      </c>
      <c r="G427" s="233">
        <v>295000</v>
      </c>
      <c r="H427" s="233"/>
      <c r="I427" s="227"/>
      <c r="J427" s="212" t="s">
        <v>66</v>
      </c>
    </row>
    <row r="428" spans="2:10" ht="28.5">
      <c r="B428" s="206" t="s">
        <v>73</v>
      </c>
      <c r="C428" s="227" t="s">
        <v>1208</v>
      </c>
      <c r="D428" s="227" t="s">
        <v>837</v>
      </c>
      <c r="E428" s="232">
        <v>43525</v>
      </c>
      <c r="F428" s="227" t="s">
        <v>1209</v>
      </c>
      <c r="G428" s="233">
        <v>20000</v>
      </c>
      <c r="H428" s="233"/>
      <c r="I428" s="227"/>
      <c r="J428" s="212" t="s">
        <v>66</v>
      </c>
    </row>
    <row r="429" spans="2:10" ht="28.5">
      <c r="B429" s="206" t="s">
        <v>73</v>
      </c>
      <c r="C429" s="227" t="s">
        <v>1210</v>
      </c>
      <c r="D429" s="227" t="s">
        <v>837</v>
      </c>
      <c r="E429" s="232">
        <v>43525</v>
      </c>
      <c r="F429" s="227" t="s">
        <v>1211</v>
      </c>
      <c r="G429" s="233">
        <v>700000</v>
      </c>
      <c r="H429" s="233"/>
      <c r="I429" s="227"/>
      <c r="J429" s="212" t="s">
        <v>66</v>
      </c>
    </row>
    <row r="430" spans="2:10" ht="28.5">
      <c r="B430" s="206" t="s">
        <v>73</v>
      </c>
      <c r="C430" s="227" t="s">
        <v>1212</v>
      </c>
      <c r="D430" s="227" t="s">
        <v>837</v>
      </c>
      <c r="E430" s="232">
        <v>43531</v>
      </c>
      <c r="F430" s="227" t="s">
        <v>1213</v>
      </c>
      <c r="G430" s="233">
        <v>150000</v>
      </c>
      <c r="H430" s="233"/>
      <c r="I430" s="227"/>
      <c r="J430" s="212" t="s">
        <v>66</v>
      </c>
    </row>
    <row r="431" spans="2:10" ht="28.5">
      <c r="B431" s="206" t="s">
        <v>73</v>
      </c>
      <c r="C431" s="227" t="s">
        <v>1214</v>
      </c>
      <c r="D431" s="227" t="s">
        <v>837</v>
      </c>
      <c r="E431" s="232">
        <v>43537</v>
      </c>
      <c r="F431" s="227" t="s">
        <v>1215</v>
      </c>
      <c r="G431" s="233">
        <v>1200000</v>
      </c>
      <c r="H431" s="233"/>
      <c r="I431" s="227"/>
      <c r="J431" s="212" t="s">
        <v>66</v>
      </c>
    </row>
    <row r="432" spans="2:10" ht="28.5">
      <c r="B432" s="206" t="s">
        <v>73</v>
      </c>
      <c r="C432" s="227" t="s">
        <v>836</v>
      </c>
      <c r="D432" s="227" t="s">
        <v>837</v>
      </c>
      <c r="E432" s="232">
        <v>43551</v>
      </c>
      <c r="F432" s="227" t="s">
        <v>1216</v>
      </c>
      <c r="G432" s="233">
        <v>300000</v>
      </c>
      <c r="H432" s="233"/>
      <c r="I432" s="227"/>
      <c r="J432" s="212" t="s">
        <v>66</v>
      </c>
    </row>
    <row r="433" spans="2:10" ht="28.5">
      <c r="B433" s="206" t="s">
        <v>73</v>
      </c>
      <c r="C433" s="227" t="s">
        <v>836</v>
      </c>
      <c r="D433" s="227" t="s">
        <v>837</v>
      </c>
      <c r="E433" s="232">
        <v>43552</v>
      </c>
      <c r="F433" s="227" t="s">
        <v>1201</v>
      </c>
      <c r="G433" s="233">
        <v>750000</v>
      </c>
      <c r="H433" s="233"/>
      <c r="I433" s="227"/>
      <c r="J433" s="212" t="s">
        <v>66</v>
      </c>
    </row>
    <row r="434" spans="2:10" ht="28.5">
      <c r="B434" s="206" t="s">
        <v>73</v>
      </c>
      <c r="C434" s="227" t="s">
        <v>836</v>
      </c>
      <c r="D434" s="227" t="s">
        <v>837</v>
      </c>
      <c r="E434" s="232">
        <v>43552</v>
      </c>
      <c r="F434" s="227" t="s">
        <v>1204</v>
      </c>
      <c r="G434" s="233">
        <v>750000</v>
      </c>
      <c r="H434" s="233"/>
      <c r="I434" s="227"/>
      <c r="J434" s="212" t="s">
        <v>66</v>
      </c>
    </row>
    <row r="435" spans="2:10" ht="42.75">
      <c r="B435" s="206" t="s">
        <v>73</v>
      </c>
      <c r="C435" s="227" t="s">
        <v>1202</v>
      </c>
      <c r="D435" s="227" t="s">
        <v>837</v>
      </c>
      <c r="E435" s="232">
        <v>43552</v>
      </c>
      <c r="F435" s="227" t="s">
        <v>1203</v>
      </c>
      <c r="G435" s="233">
        <v>295000</v>
      </c>
      <c r="H435" s="233"/>
      <c r="I435" s="227"/>
      <c r="J435" s="212" t="s">
        <v>66</v>
      </c>
    </row>
    <row r="436" spans="2:10" ht="28.5">
      <c r="B436" s="206" t="s">
        <v>73</v>
      </c>
      <c r="C436" s="227" t="s">
        <v>1205</v>
      </c>
      <c r="D436" s="227" t="s">
        <v>837</v>
      </c>
      <c r="E436" s="232">
        <v>43553</v>
      </c>
      <c r="F436" s="227" t="s">
        <v>1206</v>
      </c>
      <c r="G436" s="233">
        <v>861000</v>
      </c>
      <c r="H436" s="233"/>
      <c r="I436" s="227"/>
      <c r="J436" s="212" t="s">
        <v>66</v>
      </c>
    </row>
    <row r="437" spans="2:10" ht="28.5">
      <c r="B437" s="206" t="s">
        <v>73</v>
      </c>
      <c r="C437" s="227" t="s">
        <v>1217</v>
      </c>
      <c r="D437" s="227" t="s">
        <v>837</v>
      </c>
      <c r="E437" s="232">
        <v>43565</v>
      </c>
      <c r="F437" s="227" t="s">
        <v>1218</v>
      </c>
      <c r="G437" s="233">
        <v>500000</v>
      </c>
      <c r="H437" s="233"/>
      <c r="I437" s="227"/>
      <c r="J437" s="212" t="s">
        <v>66</v>
      </c>
    </row>
    <row r="438" spans="2:10" ht="28.5">
      <c r="B438" s="206" t="s">
        <v>73</v>
      </c>
      <c r="C438" s="227" t="s">
        <v>1219</v>
      </c>
      <c r="D438" s="227" t="s">
        <v>837</v>
      </c>
      <c r="E438" s="232">
        <v>43565</v>
      </c>
      <c r="F438" s="227" t="s">
        <v>1220</v>
      </c>
      <c r="G438" s="233">
        <v>20000</v>
      </c>
      <c r="H438" s="233"/>
      <c r="I438" s="227"/>
      <c r="J438" s="212" t="s">
        <v>66</v>
      </c>
    </row>
    <row r="439" spans="2:10" ht="28.5">
      <c r="B439" s="206" t="s">
        <v>73</v>
      </c>
      <c r="C439" s="227" t="s">
        <v>836</v>
      </c>
      <c r="D439" s="227" t="s">
        <v>837</v>
      </c>
      <c r="E439" s="232">
        <v>43584</v>
      </c>
      <c r="F439" s="227" t="s">
        <v>1201</v>
      </c>
      <c r="G439" s="233">
        <v>750000</v>
      </c>
      <c r="H439" s="233"/>
      <c r="I439" s="227"/>
      <c r="J439" s="212" t="s">
        <v>66</v>
      </c>
    </row>
    <row r="440" spans="2:10" ht="28.5">
      <c r="B440" s="206" t="s">
        <v>73</v>
      </c>
      <c r="C440" s="227" t="s">
        <v>836</v>
      </c>
      <c r="D440" s="227" t="s">
        <v>837</v>
      </c>
      <c r="E440" s="232">
        <v>43584</v>
      </c>
      <c r="F440" s="227" t="s">
        <v>1204</v>
      </c>
      <c r="G440" s="233">
        <v>750000</v>
      </c>
      <c r="H440" s="233"/>
      <c r="I440" s="227"/>
      <c r="J440" s="212" t="s">
        <v>66</v>
      </c>
    </row>
    <row r="441" spans="2:10" ht="42.75">
      <c r="B441" s="206" t="s">
        <v>73</v>
      </c>
      <c r="C441" s="227" t="s">
        <v>1202</v>
      </c>
      <c r="D441" s="227" t="s">
        <v>837</v>
      </c>
      <c r="E441" s="232">
        <v>43584</v>
      </c>
      <c r="F441" s="227" t="s">
        <v>1203</v>
      </c>
      <c r="G441" s="233">
        <v>295000</v>
      </c>
      <c r="H441" s="233"/>
      <c r="I441" s="227"/>
      <c r="J441" s="212" t="s">
        <v>66</v>
      </c>
    </row>
    <row r="442" spans="2:10" ht="28.5">
      <c r="B442" s="206" t="s">
        <v>73</v>
      </c>
      <c r="C442" s="227" t="s">
        <v>1205</v>
      </c>
      <c r="D442" s="227" t="s">
        <v>837</v>
      </c>
      <c r="E442" s="232">
        <v>43585</v>
      </c>
      <c r="F442" s="227" t="s">
        <v>1206</v>
      </c>
      <c r="G442" s="233">
        <v>846000</v>
      </c>
      <c r="H442" s="233"/>
      <c r="I442" s="227"/>
      <c r="J442" s="212" t="s">
        <v>66</v>
      </c>
    </row>
    <row r="443" spans="2:10" ht="28.5">
      <c r="B443" s="206" t="s">
        <v>73</v>
      </c>
      <c r="C443" s="227" t="s">
        <v>1221</v>
      </c>
      <c r="D443" s="227" t="s">
        <v>837</v>
      </c>
      <c r="E443" s="232">
        <v>43595</v>
      </c>
      <c r="F443" s="227" t="s">
        <v>1222</v>
      </c>
      <c r="G443" s="233">
        <v>1386000</v>
      </c>
      <c r="H443" s="233"/>
      <c r="I443" s="227"/>
      <c r="J443" s="212" t="s">
        <v>66</v>
      </c>
    </row>
    <row r="444" spans="2:10" ht="28.5">
      <c r="B444" s="206" t="s">
        <v>73</v>
      </c>
      <c r="C444" s="227" t="s">
        <v>836</v>
      </c>
      <c r="D444" s="227" t="s">
        <v>837</v>
      </c>
      <c r="E444" s="232">
        <v>43612</v>
      </c>
      <c r="F444" s="227" t="s">
        <v>1201</v>
      </c>
      <c r="G444" s="233">
        <v>750000</v>
      </c>
      <c r="H444" s="233"/>
      <c r="I444" s="227"/>
      <c r="J444" s="212" t="s">
        <v>66</v>
      </c>
    </row>
    <row r="445" spans="2:10" ht="42.75">
      <c r="B445" s="206" t="s">
        <v>73</v>
      </c>
      <c r="C445" s="227" t="s">
        <v>1202</v>
      </c>
      <c r="D445" s="227" t="s">
        <v>837</v>
      </c>
      <c r="E445" s="232">
        <v>43612</v>
      </c>
      <c r="F445" s="227" t="s">
        <v>1203</v>
      </c>
      <c r="G445" s="233">
        <v>295000</v>
      </c>
      <c r="H445" s="233"/>
      <c r="I445" s="227"/>
      <c r="J445" s="212" t="s">
        <v>66</v>
      </c>
    </row>
    <row r="446" spans="2:10" ht="28.5">
      <c r="B446" s="206" t="s">
        <v>73</v>
      </c>
      <c r="C446" s="227" t="s">
        <v>836</v>
      </c>
      <c r="D446" s="227" t="s">
        <v>837</v>
      </c>
      <c r="E446" s="232">
        <v>43612</v>
      </c>
      <c r="F446" s="227" t="s">
        <v>1204</v>
      </c>
      <c r="G446" s="233">
        <v>750000</v>
      </c>
      <c r="H446" s="233"/>
      <c r="I446" s="227"/>
      <c r="J446" s="212" t="s">
        <v>66</v>
      </c>
    </row>
    <row r="447" spans="2:10" ht="28.5">
      <c r="B447" s="206" t="s">
        <v>73</v>
      </c>
      <c r="C447" s="227" t="s">
        <v>1205</v>
      </c>
      <c r="D447" s="227" t="s">
        <v>837</v>
      </c>
      <c r="E447" s="232">
        <v>43612</v>
      </c>
      <c r="F447" s="227" t="s">
        <v>1223</v>
      </c>
      <c r="G447" s="233">
        <v>861000</v>
      </c>
      <c r="H447" s="233"/>
      <c r="I447" s="227"/>
      <c r="J447" s="212" t="s">
        <v>66</v>
      </c>
    </row>
    <row r="448" spans="2:10" ht="28.5">
      <c r="B448" s="206" t="s">
        <v>73</v>
      </c>
      <c r="C448" s="227" t="s">
        <v>836</v>
      </c>
      <c r="D448" s="227" t="s">
        <v>837</v>
      </c>
      <c r="E448" s="232">
        <v>43642</v>
      </c>
      <c r="F448" s="227" t="s">
        <v>1201</v>
      </c>
      <c r="G448" s="233">
        <v>750000</v>
      </c>
      <c r="H448" s="233"/>
      <c r="I448" s="227"/>
      <c r="J448" s="212" t="s">
        <v>66</v>
      </c>
    </row>
    <row r="449" spans="2:10" ht="42.75">
      <c r="B449" s="206" t="s">
        <v>73</v>
      </c>
      <c r="C449" s="227" t="s">
        <v>1202</v>
      </c>
      <c r="D449" s="227" t="s">
        <v>837</v>
      </c>
      <c r="E449" s="232">
        <v>43642</v>
      </c>
      <c r="F449" s="227" t="s">
        <v>1203</v>
      </c>
      <c r="G449" s="233">
        <v>295000</v>
      </c>
      <c r="H449" s="233"/>
      <c r="I449" s="227"/>
      <c r="J449" s="212" t="s">
        <v>66</v>
      </c>
    </row>
    <row r="450" spans="2:10" ht="28.5">
      <c r="B450" s="206" t="s">
        <v>73</v>
      </c>
      <c r="C450" s="227" t="s">
        <v>836</v>
      </c>
      <c r="D450" s="227" t="s">
        <v>837</v>
      </c>
      <c r="E450" s="232">
        <v>43642</v>
      </c>
      <c r="F450" s="227" t="s">
        <v>1204</v>
      </c>
      <c r="G450" s="233">
        <v>750000</v>
      </c>
      <c r="H450" s="233"/>
      <c r="I450" s="227"/>
      <c r="J450" s="212" t="s">
        <v>66</v>
      </c>
    </row>
    <row r="451" spans="2:10" ht="28.5">
      <c r="B451" s="206" t="s">
        <v>73</v>
      </c>
      <c r="C451" s="227" t="s">
        <v>1205</v>
      </c>
      <c r="D451" s="227" t="s">
        <v>837</v>
      </c>
      <c r="E451" s="232">
        <v>43644</v>
      </c>
      <c r="F451" s="227" t="s">
        <v>1223</v>
      </c>
      <c r="G451" s="233">
        <v>846000</v>
      </c>
      <c r="H451" s="233"/>
      <c r="I451" s="227"/>
      <c r="J451" s="212" t="s">
        <v>66</v>
      </c>
    </row>
    <row r="452" spans="2:10" ht="28.5">
      <c r="B452" s="206" t="s">
        <v>73</v>
      </c>
      <c r="C452" s="227" t="s">
        <v>1224</v>
      </c>
      <c r="D452" s="227" t="s">
        <v>837</v>
      </c>
      <c r="E452" s="232">
        <v>43665</v>
      </c>
      <c r="F452" s="227" t="s">
        <v>1225</v>
      </c>
      <c r="G452" s="233">
        <v>100000</v>
      </c>
      <c r="H452" s="233"/>
      <c r="I452" s="227"/>
      <c r="J452" s="212" t="s">
        <v>66</v>
      </c>
    </row>
    <row r="453" spans="2:10" ht="28.5">
      <c r="B453" s="206" t="s">
        <v>73</v>
      </c>
      <c r="C453" s="227" t="s">
        <v>836</v>
      </c>
      <c r="D453" s="227" t="s">
        <v>837</v>
      </c>
      <c r="E453" s="232">
        <v>43672</v>
      </c>
      <c r="F453" s="227" t="s">
        <v>1226</v>
      </c>
      <c r="G453" s="233">
        <v>350000</v>
      </c>
      <c r="H453" s="233"/>
      <c r="I453" s="227"/>
      <c r="J453" s="212" t="s">
        <v>66</v>
      </c>
    </row>
    <row r="454" spans="2:10" ht="28.5">
      <c r="B454" s="206" t="s">
        <v>73</v>
      </c>
      <c r="C454" s="227" t="s">
        <v>836</v>
      </c>
      <c r="D454" s="227" t="s">
        <v>837</v>
      </c>
      <c r="E454" s="232">
        <v>43672</v>
      </c>
      <c r="F454" s="227" t="s">
        <v>1227</v>
      </c>
      <c r="G454" s="233">
        <v>1600000</v>
      </c>
      <c r="H454" s="233"/>
      <c r="I454" s="227"/>
      <c r="J454" s="212" t="s">
        <v>66</v>
      </c>
    </row>
    <row r="455" spans="2:10" ht="28.5">
      <c r="B455" s="206" t="s">
        <v>73</v>
      </c>
      <c r="C455" s="227" t="s">
        <v>836</v>
      </c>
      <c r="D455" s="227" t="s">
        <v>837</v>
      </c>
      <c r="E455" s="232">
        <v>43675</v>
      </c>
      <c r="F455" s="227" t="s">
        <v>1201</v>
      </c>
      <c r="G455" s="233">
        <v>750000</v>
      </c>
      <c r="H455" s="233"/>
      <c r="I455" s="227"/>
      <c r="J455" s="212" t="s">
        <v>66</v>
      </c>
    </row>
    <row r="456" spans="2:10" ht="42.75">
      <c r="B456" s="206" t="s">
        <v>73</v>
      </c>
      <c r="C456" s="227" t="s">
        <v>1202</v>
      </c>
      <c r="D456" s="227" t="s">
        <v>837</v>
      </c>
      <c r="E456" s="232">
        <v>43675</v>
      </c>
      <c r="F456" s="227" t="s">
        <v>1203</v>
      </c>
      <c r="G456" s="233">
        <v>295000</v>
      </c>
      <c r="H456" s="233"/>
      <c r="I456" s="227"/>
      <c r="J456" s="212" t="s">
        <v>66</v>
      </c>
    </row>
    <row r="457" spans="2:10" ht="28.5">
      <c r="B457" s="206" t="s">
        <v>73</v>
      </c>
      <c r="C457" s="227" t="s">
        <v>836</v>
      </c>
      <c r="D457" s="227" t="s">
        <v>837</v>
      </c>
      <c r="E457" s="232">
        <v>43675</v>
      </c>
      <c r="F457" s="227" t="s">
        <v>1204</v>
      </c>
      <c r="G457" s="233">
        <v>750000</v>
      </c>
      <c r="H457" s="233"/>
      <c r="I457" s="227"/>
      <c r="J457" s="212" t="s">
        <v>66</v>
      </c>
    </row>
    <row r="458" spans="2:10" ht="28.5">
      <c r="B458" s="206" t="s">
        <v>73</v>
      </c>
      <c r="C458" s="227" t="s">
        <v>1205</v>
      </c>
      <c r="D458" s="227" t="s">
        <v>837</v>
      </c>
      <c r="E458" s="232">
        <v>43675</v>
      </c>
      <c r="F458" s="227" t="s">
        <v>1223</v>
      </c>
      <c r="G458" s="233">
        <v>861000</v>
      </c>
      <c r="H458" s="233"/>
      <c r="I458" s="227"/>
      <c r="J458" s="212" t="s">
        <v>66</v>
      </c>
    </row>
    <row r="459" spans="2:10" ht="28.5">
      <c r="B459" s="206" t="s">
        <v>73</v>
      </c>
      <c r="C459" s="227" t="s">
        <v>1228</v>
      </c>
      <c r="D459" s="227" t="s">
        <v>1229</v>
      </c>
      <c r="E459" s="232">
        <v>43678</v>
      </c>
      <c r="F459" s="227" t="s">
        <v>1230</v>
      </c>
      <c r="G459" s="233">
        <v>1000000</v>
      </c>
      <c r="H459" s="233"/>
      <c r="I459" s="227"/>
      <c r="J459" s="212" t="s">
        <v>66</v>
      </c>
    </row>
    <row r="460" spans="2:10" ht="28.5">
      <c r="B460" s="206" t="s">
        <v>73</v>
      </c>
      <c r="C460" s="227" t="s">
        <v>836</v>
      </c>
      <c r="D460" s="227" t="s">
        <v>837</v>
      </c>
      <c r="E460" s="232">
        <v>43704</v>
      </c>
      <c r="F460" s="227" t="s">
        <v>1201</v>
      </c>
      <c r="G460" s="233">
        <v>750000</v>
      </c>
      <c r="H460" s="233"/>
      <c r="I460" s="227"/>
      <c r="J460" s="212" t="s">
        <v>66</v>
      </c>
    </row>
    <row r="461" spans="2:10" ht="42.75">
      <c r="B461" s="206" t="s">
        <v>73</v>
      </c>
      <c r="C461" s="227" t="s">
        <v>1202</v>
      </c>
      <c r="D461" s="227" t="s">
        <v>837</v>
      </c>
      <c r="E461" s="232">
        <v>43704</v>
      </c>
      <c r="F461" s="227" t="s">
        <v>1203</v>
      </c>
      <c r="G461" s="233">
        <v>295000</v>
      </c>
      <c r="H461" s="233"/>
      <c r="I461" s="227"/>
      <c r="J461" s="212" t="s">
        <v>66</v>
      </c>
    </row>
    <row r="462" spans="2:10" ht="28.5">
      <c r="B462" s="206" t="s">
        <v>73</v>
      </c>
      <c r="C462" s="227" t="s">
        <v>836</v>
      </c>
      <c r="D462" s="227" t="s">
        <v>837</v>
      </c>
      <c r="E462" s="232">
        <v>43704</v>
      </c>
      <c r="F462" s="227" t="s">
        <v>1204</v>
      </c>
      <c r="G462" s="233">
        <v>750000</v>
      </c>
      <c r="H462" s="233"/>
      <c r="I462" s="227"/>
      <c r="J462" s="212" t="s">
        <v>66</v>
      </c>
    </row>
    <row r="463" spans="2:10" ht="28.5">
      <c r="B463" s="206" t="s">
        <v>73</v>
      </c>
      <c r="C463" s="227" t="s">
        <v>1205</v>
      </c>
      <c r="D463" s="227" t="s">
        <v>837</v>
      </c>
      <c r="E463" s="232">
        <v>43704</v>
      </c>
      <c r="F463" s="227" t="s">
        <v>1223</v>
      </c>
      <c r="G463" s="233">
        <v>861000</v>
      </c>
      <c r="H463" s="233"/>
      <c r="I463" s="227"/>
      <c r="J463" s="212" t="s">
        <v>66</v>
      </c>
    </row>
    <row r="464" spans="2:10" ht="28.5">
      <c r="B464" s="206" t="s">
        <v>73</v>
      </c>
      <c r="C464" s="227" t="s">
        <v>1217</v>
      </c>
      <c r="D464" s="227" t="s">
        <v>837</v>
      </c>
      <c r="E464" s="232">
        <v>43725</v>
      </c>
      <c r="F464" s="227" t="s">
        <v>1231</v>
      </c>
      <c r="G464" s="233">
        <v>20000</v>
      </c>
      <c r="H464" s="233"/>
      <c r="I464" s="227"/>
      <c r="J464" s="212" t="s">
        <v>66</v>
      </c>
    </row>
    <row r="465" spans="2:10" ht="42.75">
      <c r="B465" s="206" t="s">
        <v>73</v>
      </c>
      <c r="C465" s="227" t="s">
        <v>1202</v>
      </c>
      <c r="D465" s="227" t="s">
        <v>837</v>
      </c>
      <c r="E465" s="232">
        <v>43734</v>
      </c>
      <c r="F465" s="227" t="s">
        <v>1203</v>
      </c>
      <c r="G465" s="233">
        <v>295000</v>
      </c>
      <c r="H465" s="233"/>
      <c r="I465" s="227"/>
      <c r="J465" s="212" t="s">
        <v>66</v>
      </c>
    </row>
    <row r="466" spans="2:10" ht="28.5">
      <c r="B466" s="206" t="s">
        <v>73</v>
      </c>
      <c r="C466" s="227" t="s">
        <v>836</v>
      </c>
      <c r="D466" s="227" t="s">
        <v>837</v>
      </c>
      <c r="E466" s="232">
        <v>43734</v>
      </c>
      <c r="F466" s="227" t="s">
        <v>1204</v>
      </c>
      <c r="G466" s="233">
        <v>750000</v>
      </c>
      <c r="H466" s="233"/>
      <c r="I466" s="227"/>
      <c r="J466" s="212" t="s">
        <v>66</v>
      </c>
    </row>
    <row r="467" spans="2:10" ht="28.5">
      <c r="B467" s="206" t="s">
        <v>73</v>
      </c>
      <c r="C467" s="227" t="s">
        <v>1205</v>
      </c>
      <c r="D467" s="227" t="s">
        <v>837</v>
      </c>
      <c r="E467" s="232">
        <v>43734</v>
      </c>
      <c r="F467" s="227" t="s">
        <v>1232</v>
      </c>
      <c r="G467" s="233">
        <v>861000</v>
      </c>
      <c r="H467" s="233"/>
      <c r="I467" s="227"/>
      <c r="J467" s="212" t="s">
        <v>66</v>
      </c>
    </row>
    <row r="468" spans="2:10" ht="42.75">
      <c r="B468" s="206" t="s">
        <v>73</v>
      </c>
      <c r="C468" s="227" t="s">
        <v>836</v>
      </c>
      <c r="D468" s="227" t="s">
        <v>837</v>
      </c>
      <c r="E468" s="232">
        <v>43735</v>
      </c>
      <c r="F468" s="227" t="s">
        <v>1233</v>
      </c>
      <c r="G468" s="233">
        <v>58955000</v>
      </c>
      <c r="H468" s="233"/>
      <c r="I468" s="227"/>
      <c r="J468" s="212" t="s">
        <v>66</v>
      </c>
    </row>
    <row r="469" spans="2:10" ht="28.5">
      <c r="B469" s="206" t="s">
        <v>73</v>
      </c>
      <c r="C469" s="227" t="s">
        <v>1217</v>
      </c>
      <c r="D469" s="227" t="s">
        <v>837</v>
      </c>
      <c r="E469" s="232">
        <v>43754</v>
      </c>
      <c r="F469" s="227" t="s">
        <v>1234</v>
      </c>
      <c r="G469" s="233">
        <v>5920000</v>
      </c>
      <c r="H469" s="233"/>
      <c r="I469" s="227"/>
      <c r="J469" s="212" t="s">
        <v>66</v>
      </c>
    </row>
    <row r="470" spans="2:10" ht="28.5">
      <c r="B470" s="206" t="s">
        <v>73</v>
      </c>
      <c r="C470" s="227" t="s">
        <v>1235</v>
      </c>
      <c r="D470" s="227" t="s">
        <v>837</v>
      </c>
      <c r="E470" s="232">
        <v>43755</v>
      </c>
      <c r="F470" s="227" t="s">
        <v>1236</v>
      </c>
      <c r="G470" s="233">
        <v>1772400</v>
      </c>
      <c r="H470" s="233"/>
      <c r="I470" s="227"/>
      <c r="J470" s="212" t="s">
        <v>66</v>
      </c>
    </row>
    <row r="471" spans="2:10" ht="28.5">
      <c r="B471" s="206" t="s">
        <v>73</v>
      </c>
      <c r="C471" s="227" t="s">
        <v>1237</v>
      </c>
      <c r="D471" s="227" t="s">
        <v>837</v>
      </c>
      <c r="E471" s="232">
        <v>43762</v>
      </c>
      <c r="F471" s="227" t="s">
        <v>1238</v>
      </c>
      <c r="G471" s="233">
        <v>1000000</v>
      </c>
      <c r="H471" s="233"/>
      <c r="I471" s="227"/>
      <c r="J471" s="212" t="s">
        <v>66</v>
      </c>
    </row>
    <row r="472" spans="2:10" ht="28.5">
      <c r="B472" s="206" t="s">
        <v>73</v>
      </c>
      <c r="C472" s="227" t="s">
        <v>836</v>
      </c>
      <c r="D472" s="227" t="s">
        <v>837</v>
      </c>
      <c r="E472" s="232">
        <v>43763</v>
      </c>
      <c r="F472" s="227" t="s">
        <v>1201</v>
      </c>
      <c r="G472" s="233">
        <v>750000</v>
      </c>
      <c r="H472" s="233"/>
      <c r="I472" s="227"/>
      <c r="J472" s="212" t="s">
        <v>66</v>
      </c>
    </row>
    <row r="473" spans="2:10" ht="42.75">
      <c r="B473" s="206" t="s">
        <v>73</v>
      </c>
      <c r="C473" s="227" t="s">
        <v>1202</v>
      </c>
      <c r="D473" s="227" t="s">
        <v>837</v>
      </c>
      <c r="E473" s="232">
        <v>43763</v>
      </c>
      <c r="F473" s="227" t="s">
        <v>1203</v>
      </c>
      <c r="G473" s="233">
        <v>295000</v>
      </c>
      <c r="H473" s="233"/>
      <c r="I473" s="227"/>
      <c r="J473" s="212" t="s">
        <v>66</v>
      </c>
    </row>
    <row r="474" spans="2:10" ht="28.5">
      <c r="B474" s="206" t="s">
        <v>73</v>
      </c>
      <c r="C474" s="227" t="s">
        <v>836</v>
      </c>
      <c r="D474" s="227" t="s">
        <v>837</v>
      </c>
      <c r="E474" s="232">
        <v>43763</v>
      </c>
      <c r="F474" s="227" t="s">
        <v>1204</v>
      </c>
      <c r="G474" s="233">
        <v>750000</v>
      </c>
      <c r="H474" s="233"/>
      <c r="I474" s="227"/>
      <c r="J474" s="212" t="s">
        <v>66</v>
      </c>
    </row>
    <row r="475" spans="2:10" ht="28.5">
      <c r="B475" s="206" t="s">
        <v>73</v>
      </c>
      <c r="C475" s="227" t="s">
        <v>1205</v>
      </c>
      <c r="D475" s="227" t="s">
        <v>837</v>
      </c>
      <c r="E475" s="232">
        <v>43763</v>
      </c>
      <c r="F475" s="227" t="s">
        <v>1239</v>
      </c>
      <c r="G475" s="233">
        <v>861000</v>
      </c>
      <c r="H475" s="233"/>
      <c r="I475" s="227"/>
      <c r="J475" s="212" t="s">
        <v>66</v>
      </c>
    </row>
    <row r="476" spans="2:10" ht="28.5">
      <c r="B476" s="206" t="s">
        <v>73</v>
      </c>
      <c r="C476" s="227" t="s">
        <v>1240</v>
      </c>
      <c r="D476" s="227" t="s">
        <v>837</v>
      </c>
      <c r="E476" s="232">
        <v>43768</v>
      </c>
      <c r="F476" s="227" t="s">
        <v>1241</v>
      </c>
      <c r="G476" s="233">
        <v>1875000</v>
      </c>
      <c r="H476" s="233"/>
      <c r="I476" s="227"/>
      <c r="J476" s="212" t="s">
        <v>66</v>
      </c>
    </row>
    <row r="477" spans="2:10" ht="28.5">
      <c r="B477" s="206" t="s">
        <v>73</v>
      </c>
      <c r="C477" s="227" t="s">
        <v>1240</v>
      </c>
      <c r="D477" s="227" t="s">
        <v>837</v>
      </c>
      <c r="E477" s="232">
        <v>43768</v>
      </c>
      <c r="F477" s="227" t="s">
        <v>1242</v>
      </c>
      <c r="G477" s="233">
        <v>56500</v>
      </c>
      <c r="H477" s="233"/>
      <c r="I477" s="227"/>
      <c r="J477" s="212" t="s">
        <v>66</v>
      </c>
    </row>
    <row r="478" spans="2:10" ht="28.5">
      <c r="B478" s="206" t="s">
        <v>73</v>
      </c>
      <c r="C478" s="227" t="s">
        <v>1217</v>
      </c>
      <c r="D478" s="227" t="s">
        <v>837</v>
      </c>
      <c r="E478" s="232">
        <v>43776</v>
      </c>
      <c r="F478" s="227" t="s">
        <v>1243</v>
      </c>
      <c r="G478" s="233">
        <v>60000</v>
      </c>
      <c r="H478" s="233"/>
      <c r="I478" s="227"/>
      <c r="J478" s="212" t="s">
        <v>66</v>
      </c>
    </row>
    <row r="479" spans="2:10" ht="28.5">
      <c r="B479" s="206" t="s">
        <v>73</v>
      </c>
      <c r="C479" s="227" t="s">
        <v>836</v>
      </c>
      <c r="D479" s="227" t="s">
        <v>837</v>
      </c>
      <c r="E479" s="232">
        <v>43777</v>
      </c>
      <c r="F479" s="227" t="s">
        <v>1244</v>
      </c>
      <c r="G479" s="233">
        <v>2400000</v>
      </c>
      <c r="H479" s="233"/>
      <c r="I479" s="227"/>
      <c r="J479" s="212" t="s">
        <v>66</v>
      </c>
    </row>
    <row r="480" spans="2:10" ht="28.5">
      <c r="B480" s="206" t="s">
        <v>73</v>
      </c>
      <c r="C480" s="227" t="s">
        <v>836</v>
      </c>
      <c r="D480" s="227" t="s">
        <v>837</v>
      </c>
      <c r="E480" s="232">
        <v>43795</v>
      </c>
      <c r="F480" s="227" t="s">
        <v>1201</v>
      </c>
      <c r="G480" s="233">
        <v>750000</v>
      </c>
      <c r="H480" s="233"/>
      <c r="I480" s="227"/>
      <c r="J480" s="212" t="s">
        <v>66</v>
      </c>
    </row>
    <row r="481" spans="2:10" ht="42.75">
      <c r="B481" s="206" t="s">
        <v>73</v>
      </c>
      <c r="C481" s="227" t="s">
        <v>1202</v>
      </c>
      <c r="D481" s="227" t="s">
        <v>837</v>
      </c>
      <c r="E481" s="232">
        <v>43795</v>
      </c>
      <c r="F481" s="227" t="s">
        <v>1203</v>
      </c>
      <c r="G481" s="233">
        <v>295000</v>
      </c>
      <c r="H481" s="233"/>
      <c r="I481" s="227"/>
      <c r="J481" s="212" t="s">
        <v>66</v>
      </c>
    </row>
    <row r="482" spans="2:10" ht="28.5">
      <c r="B482" s="206" t="s">
        <v>73</v>
      </c>
      <c r="C482" s="227" t="s">
        <v>836</v>
      </c>
      <c r="D482" s="227" t="s">
        <v>837</v>
      </c>
      <c r="E482" s="232">
        <v>43795</v>
      </c>
      <c r="F482" s="227" t="s">
        <v>1204</v>
      </c>
      <c r="G482" s="233">
        <v>750000</v>
      </c>
      <c r="H482" s="233"/>
      <c r="I482" s="227"/>
      <c r="J482" s="212" t="s">
        <v>66</v>
      </c>
    </row>
    <row r="483" spans="2:10" ht="28.5">
      <c r="B483" s="206" t="s">
        <v>73</v>
      </c>
      <c r="C483" s="227" t="s">
        <v>1205</v>
      </c>
      <c r="D483" s="227" t="s">
        <v>837</v>
      </c>
      <c r="E483" s="232">
        <v>43795</v>
      </c>
      <c r="F483" s="227" t="s">
        <v>1223</v>
      </c>
      <c r="G483" s="233">
        <v>861000</v>
      </c>
      <c r="H483" s="233"/>
      <c r="I483" s="227"/>
      <c r="J483" s="212" t="s">
        <v>66</v>
      </c>
    </row>
    <row r="484" spans="2:10" ht="28.5">
      <c r="B484" s="206" t="s">
        <v>73</v>
      </c>
      <c r="C484" s="227" t="s">
        <v>1205</v>
      </c>
      <c r="D484" s="227" t="s">
        <v>837</v>
      </c>
      <c r="E484" s="232">
        <v>43823</v>
      </c>
      <c r="F484" s="227" t="s">
        <v>1223</v>
      </c>
      <c r="G484" s="233">
        <v>861000</v>
      </c>
      <c r="H484" s="233"/>
      <c r="I484" s="227"/>
      <c r="J484" s="212" t="s">
        <v>66</v>
      </c>
    </row>
    <row r="485" spans="2:10" ht="28.5">
      <c r="B485" s="206" t="s">
        <v>73</v>
      </c>
      <c r="C485" s="227" t="s">
        <v>836</v>
      </c>
      <c r="D485" s="227" t="s">
        <v>837</v>
      </c>
      <c r="E485" s="232">
        <v>43825</v>
      </c>
      <c r="F485" s="227" t="s">
        <v>1204</v>
      </c>
      <c r="G485" s="233">
        <v>750000</v>
      </c>
      <c r="H485" s="233"/>
      <c r="I485" s="227"/>
      <c r="J485" s="212" t="s">
        <v>66</v>
      </c>
    </row>
    <row r="486" spans="2:10" ht="28.5">
      <c r="B486" s="206" t="s">
        <v>73</v>
      </c>
      <c r="C486" s="227" t="s">
        <v>836</v>
      </c>
      <c r="D486" s="227" t="s">
        <v>837</v>
      </c>
      <c r="E486" s="232">
        <v>43825</v>
      </c>
      <c r="F486" s="227" t="s">
        <v>1201</v>
      </c>
      <c r="G486" s="233">
        <v>750000</v>
      </c>
      <c r="H486" s="233"/>
      <c r="I486" s="227"/>
      <c r="J486" s="212" t="s">
        <v>66</v>
      </c>
    </row>
    <row r="487" spans="2:10" ht="42.75">
      <c r="B487" s="206" t="s">
        <v>73</v>
      </c>
      <c r="C487" s="227" t="s">
        <v>1202</v>
      </c>
      <c r="D487" s="227" t="s">
        <v>837</v>
      </c>
      <c r="E487" s="232">
        <v>43825</v>
      </c>
      <c r="F487" s="227" t="s">
        <v>1203</v>
      </c>
      <c r="G487" s="233">
        <v>295000</v>
      </c>
      <c r="H487" s="233"/>
      <c r="I487" s="227"/>
      <c r="J487" s="212" t="s">
        <v>66</v>
      </c>
    </row>
    <row r="488" spans="2:10" ht="28.5">
      <c r="B488" s="206" t="s">
        <v>73</v>
      </c>
      <c r="C488" s="183" t="s">
        <v>1245</v>
      </c>
      <c r="D488" s="183" t="s">
        <v>1246</v>
      </c>
      <c r="E488" s="208"/>
      <c r="F488" s="208"/>
      <c r="G488" s="234">
        <v>64040</v>
      </c>
      <c r="H488" s="211"/>
      <c r="I488" s="208" t="s">
        <v>839</v>
      </c>
      <c r="J488" s="212" t="s">
        <v>67</v>
      </c>
    </row>
    <row r="489" spans="2:10" ht="28.5">
      <c r="B489" s="206" t="s">
        <v>73</v>
      </c>
      <c r="C489" s="183" t="s">
        <v>1245</v>
      </c>
      <c r="D489" s="183" t="s">
        <v>1246</v>
      </c>
      <c r="E489" s="183"/>
      <c r="F489" s="183"/>
      <c r="G489" s="235">
        <v>15600</v>
      </c>
      <c r="H489" s="213"/>
      <c r="I489" s="208" t="s">
        <v>839</v>
      </c>
      <c r="J489" s="212" t="s">
        <v>67</v>
      </c>
    </row>
    <row r="490" spans="2:10" ht="28.5">
      <c r="B490" s="206" t="s">
        <v>73</v>
      </c>
      <c r="C490" s="183" t="s">
        <v>1245</v>
      </c>
      <c r="D490" s="183" t="s">
        <v>1246</v>
      </c>
      <c r="E490" s="183"/>
      <c r="F490" s="183"/>
      <c r="G490" s="235">
        <v>1000830</v>
      </c>
      <c r="H490" s="213"/>
      <c r="I490" s="208" t="s">
        <v>839</v>
      </c>
      <c r="J490" s="212" t="s">
        <v>67</v>
      </c>
    </row>
    <row r="491" spans="2:10" ht="28.5">
      <c r="B491" s="206" t="s">
        <v>73</v>
      </c>
      <c r="C491" s="183" t="s">
        <v>1245</v>
      </c>
      <c r="D491" s="183" t="s">
        <v>1246</v>
      </c>
      <c r="E491" s="183"/>
      <c r="F491" s="183"/>
      <c r="G491" s="235">
        <v>47760</v>
      </c>
      <c r="H491" s="213"/>
      <c r="I491" s="208" t="s">
        <v>839</v>
      </c>
      <c r="J491" s="212" t="s">
        <v>67</v>
      </c>
    </row>
    <row r="492" spans="2:10" ht="28.5">
      <c r="B492" s="206" t="s">
        <v>73</v>
      </c>
      <c r="C492" s="183" t="s">
        <v>1245</v>
      </c>
      <c r="D492" s="183" t="s">
        <v>1246</v>
      </c>
      <c r="E492" s="183"/>
      <c r="F492" s="183"/>
      <c r="G492" s="235">
        <v>117000</v>
      </c>
      <c r="H492" s="213"/>
      <c r="I492" s="208" t="s">
        <v>839</v>
      </c>
      <c r="J492" s="212" t="s">
        <v>67</v>
      </c>
    </row>
    <row r="493" spans="2:10" ht="28.5">
      <c r="B493" s="206" t="s">
        <v>73</v>
      </c>
      <c r="C493" s="183" t="s">
        <v>1245</v>
      </c>
      <c r="D493" s="183" t="s">
        <v>1246</v>
      </c>
      <c r="E493" s="183"/>
      <c r="F493" s="183"/>
      <c r="G493" s="235">
        <v>58500</v>
      </c>
      <c r="H493" s="213"/>
      <c r="I493" s="208" t="s">
        <v>839</v>
      </c>
      <c r="J493" s="212" t="s">
        <v>67</v>
      </c>
    </row>
    <row r="494" spans="2:10" ht="28.5">
      <c r="B494" s="206" t="s">
        <v>73</v>
      </c>
      <c r="C494" s="183" t="s">
        <v>1245</v>
      </c>
      <c r="D494" s="183" t="s">
        <v>1246</v>
      </c>
      <c r="E494" s="183"/>
      <c r="F494" s="183"/>
      <c r="G494" s="235">
        <v>13000</v>
      </c>
      <c r="H494" s="213"/>
      <c r="I494" s="208" t="s">
        <v>839</v>
      </c>
      <c r="J494" s="212" t="s">
        <v>67</v>
      </c>
    </row>
    <row r="495" spans="2:10" ht="28.5">
      <c r="B495" s="206" t="s">
        <v>73</v>
      </c>
      <c r="C495" s="183" t="s">
        <v>1245</v>
      </c>
      <c r="D495" s="183" t="s">
        <v>1246</v>
      </c>
      <c r="E495" s="183"/>
      <c r="F495" s="183"/>
      <c r="G495" s="235">
        <v>315000</v>
      </c>
      <c r="H495" s="213"/>
      <c r="I495" s="208" t="s">
        <v>839</v>
      </c>
      <c r="J495" s="212" t="s">
        <v>67</v>
      </c>
    </row>
    <row r="496" spans="2:10" ht="28.5">
      <c r="B496" s="206" t="s">
        <v>73</v>
      </c>
      <c r="C496" s="183" t="s">
        <v>1245</v>
      </c>
      <c r="D496" s="183" t="s">
        <v>1246</v>
      </c>
      <c r="E496" s="183"/>
      <c r="F496" s="183"/>
      <c r="G496" s="235">
        <v>75000</v>
      </c>
      <c r="H496" s="213"/>
      <c r="I496" s="208" t="s">
        <v>839</v>
      </c>
      <c r="J496" s="212" t="s">
        <v>67</v>
      </c>
    </row>
    <row r="497" spans="2:10" ht="28.5">
      <c r="B497" s="206" t="s">
        <v>73</v>
      </c>
      <c r="C497" s="183" t="s">
        <v>1245</v>
      </c>
      <c r="D497" s="183" t="s">
        <v>1246</v>
      </c>
      <c r="E497" s="183"/>
      <c r="F497" s="183"/>
      <c r="G497" s="235">
        <v>1724900</v>
      </c>
      <c r="H497" s="213"/>
      <c r="I497" s="208" t="s">
        <v>839</v>
      </c>
      <c r="J497" s="212" t="s">
        <v>67</v>
      </c>
    </row>
    <row r="498" spans="2:10" ht="28.5">
      <c r="B498" s="206" t="s">
        <v>73</v>
      </c>
      <c r="C498" s="183" t="s">
        <v>1245</v>
      </c>
      <c r="D498" s="183" t="s">
        <v>1246</v>
      </c>
      <c r="E498" s="183"/>
      <c r="F498" s="183"/>
      <c r="G498" s="235">
        <v>655200</v>
      </c>
      <c r="H498" s="213"/>
      <c r="I498" s="208" t="s">
        <v>839</v>
      </c>
      <c r="J498" s="212" t="s">
        <v>67</v>
      </c>
    </row>
    <row r="499" spans="2:10" ht="28.5">
      <c r="B499" s="206" t="s">
        <v>73</v>
      </c>
      <c r="C499" s="183" t="s">
        <v>1245</v>
      </c>
      <c r="D499" s="183" t="s">
        <v>1246</v>
      </c>
      <c r="E499" s="183"/>
      <c r="F499" s="183"/>
      <c r="G499" s="235">
        <v>88200</v>
      </c>
      <c r="H499" s="213"/>
      <c r="I499" s="208" t="s">
        <v>839</v>
      </c>
      <c r="J499" s="212" t="s">
        <v>67</v>
      </c>
    </row>
    <row r="500" spans="2:10" ht="28.5">
      <c r="B500" s="206" t="s">
        <v>73</v>
      </c>
      <c r="C500" s="183" t="s">
        <v>1245</v>
      </c>
      <c r="D500" s="183" t="s">
        <v>1246</v>
      </c>
      <c r="E500" s="183"/>
      <c r="F500" s="183"/>
      <c r="G500" s="235">
        <v>212400</v>
      </c>
      <c r="H500" s="213"/>
      <c r="I500" s="208" t="s">
        <v>839</v>
      </c>
      <c r="J500" s="212" t="s">
        <v>67</v>
      </c>
    </row>
    <row r="501" spans="2:10" ht="28.5">
      <c r="B501" s="206" t="s">
        <v>73</v>
      </c>
      <c r="C501" s="183" t="s">
        <v>1245</v>
      </c>
      <c r="D501" s="183" t="s">
        <v>1246</v>
      </c>
      <c r="E501" s="183"/>
      <c r="F501" s="183"/>
      <c r="G501" s="235">
        <v>21000</v>
      </c>
      <c r="H501" s="213"/>
      <c r="I501" s="208" t="s">
        <v>839</v>
      </c>
      <c r="J501" s="212" t="s">
        <v>67</v>
      </c>
    </row>
    <row r="502" spans="2:10" ht="28.5">
      <c r="B502" s="206" t="s">
        <v>73</v>
      </c>
      <c r="C502" s="183" t="s">
        <v>1245</v>
      </c>
      <c r="D502" s="183" t="s">
        <v>1246</v>
      </c>
      <c r="E502" s="183"/>
      <c r="F502" s="183"/>
      <c r="G502" s="235">
        <v>15120</v>
      </c>
      <c r="H502" s="213"/>
      <c r="I502" s="208" t="s">
        <v>839</v>
      </c>
      <c r="J502" s="212" t="s">
        <v>67</v>
      </c>
    </row>
    <row r="503" spans="2:10" ht="42.75">
      <c r="B503" s="206" t="s">
        <v>73</v>
      </c>
      <c r="C503" s="183" t="s">
        <v>1245</v>
      </c>
      <c r="D503" s="183" t="s">
        <v>1246</v>
      </c>
      <c r="E503" s="183"/>
      <c r="F503" s="183"/>
      <c r="G503" s="235">
        <v>515000</v>
      </c>
      <c r="H503" s="213" t="s">
        <v>1247</v>
      </c>
      <c r="I503" s="208" t="s">
        <v>839</v>
      </c>
      <c r="J503" s="212" t="s">
        <v>67</v>
      </c>
    </row>
    <row r="504" spans="2:10" ht="28.5">
      <c r="B504" s="206" t="s">
        <v>73</v>
      </c>
      <c r="C504" s="183" t="s">
        <v>1245</v>
      </c>
      <c r="D504" s="183" t="s">
        <v>1246</v>
      </c>
      <c r="E504" s="183"/>
      <c r="F504" s="183"/>
      <c r="G504" s="235">
        <v>75000</v>
      </c>
      <c r="H504" s="213" t="s">
        <v>1248</v>
      </c>
      <c r="I504" s="208" t="s">
        <v>839</v>
      </c>
      <c r="J504" s="212" t="s">
        <v>67</v>
      </c>
    </row>
    <row r="505" spans="2:10" ht="42.75">
      <c r="B505" s="206" t="s">
        <v>73</v>
      </c>
      <c r="C505" s="183" t="s">
        <v>1245</v>
      </c>
      <c r="D505" s="183" t="s">
        <v>1246</v>
      </c>
      <c r="E505" s="183"/>
      <c r="F505" s="183"/>
      <c r="G505" s="235">
        <v>450000</v>
      </c>
      <c r="H505" s="213" t="s">
        <v>1249</v>
      </c>
      <c r="I505" s="208" t="s">
        <v>839</v>
      </c>
      <c r="J505" s="212" t="s">
        <v>67</v>
      </c>
    </row>
    <row r="506" spans="2:10" ht="42.75">
      <c r="B506" s="206" t="s">
        <v>73</v>
      </c>
      <c r="C506" s="183" t="s">
        <v>1245</v>
      </c>
      <c r="D506" s="183" t="s">
        <v>1246</v>
      </c>
      <c r="E506" s="183"/>
      <c r="F506" s="183"/>
      <c r="G506" s="235">
        <v>75000</v>
      </c>
      <c r="H506" s="213" t="s">
        <v>1250</v>
      </c>
      <c r="I506" s="208" t="s">
        <v>839</v>
      </c>
      <c r="J506" s="212" t="s">
        <v>67</v>
      </c>
    </row>
    <row r="507" spans="2:10" ht="42.75">
      <c r="B507" s="206" t="s">
        <v>73</v>
      </c>
      <c r="C507" s="183" t="s">
        <v>1245</v>
      </c>
      <c r="D507" s="183" t="s">
        <v>1246</v>
      </c>
      <c r="E507" s="183"/>
      <c r="F507" s="183"/>
      <c r="G507" s="235">
        <v>515000</v>
      </c>
      <c r="H507" s="213" t="s">
        <v>1251</v>
      </c>
      <c r="I507" s="208" t="s">
        <v>839</v>
      </c>
      <c r="J507" s="212" t="s">
        <v>67</v>
      </c>
    </row>
    <row r="508" spans="2:10" ht="42.75">
      <c r="B508" s="206" t="s">
        <v>73</v>
      </c>
      <c r="C508" s="183" t="s">
        <v>1245</v>
      </c>
      <c r="D508" s="183" t="s">
        <v>1246</v>
      </c>
      <c r="E508" s="183"/>
      <c r="F508" s="183"/>
      <c r="G508" s="235">
        <v>900000</v>
      </c>
      <c r="H508" s="213" t="s">
        <v>1252</v>
      </c>
      <c r="I508" s="208" t="s">
        <v>839</v>
      </c>
      <c r="J508" s="212" t="s">
        <v>67</v>
      </c>
    </row>
    <row r="509" spans="2:10" ht="28.5">
      <c r="B509" s="206" t="s">
        <v>73</v>
      </c>
      <c r="C509" s="183" t="s">
        <v>1245</v>
      </c>
      <c r="D509" s="183" t="s">
        <v>1246</v>
      </c>
      <c r="E509" s="183"/>
      <c r="F509" s="183"/>
      <c r="G509" s="235">
        <v>14160000</v>
      </c>
      <c r="H509" s="213"/>
      <c r="I509" s="208" t="s">
        <v>839</v>
      </c>
      <c r="J509" s="212" t="s">
        <v>67</v>
      </c>
    </row>
    <row r="510" spans="2:10" ht="28.5">
      <c r="B510" s="206" t="s">
        <v>73</v>
      </c>
      <c r="C510" s="183" t="s">
        <v>1245</v>
      </c>
      <c r="D510" s="183" t="s">
        <v>1246</v>
      </c>
      <c r="E510" s="183"/>
      <c r="F510" s="183"/>
      <c r="G510" s="235">
        <v>19215615</v>
      </c>
      <c r="H510" s="213"/>
      <c r="I510" s="208" t="s">
        <v>839</v>
      </c>
      <c r="J510" s="212" t="s">
        <v>67</v>
      </c>
    </row>
    <row r="511" spans="2:10" ht="42.75">
      <c r="B511" s="206" t="s">
        <v>73</v>
      </c>
      <c r="C511" s="183" t="s">
        <v>1245</v>
      </c>
      <c r="D511" s="183" t="s">
        <v>1246</v>
      </c>
      <c r="E511" s="183"/>
      <c r="F511" s="183"/>
      <c r="G511" s="235">
        <v>9125000</v>
      </c>
      <c r="H511" s="213" t="s">
        <v>1253</v>
      </c>
      <c r="I511" s="208" t="s">
        <v>839</v>
      </c>
      <c r="J511" s="212" t="s">
        <v>67</v>
      </c>
    </row>
    <row r="512" spans="2:10" ht="42.75">
      <c r="B512" s="206" t="s">
        <v>73</v>
      </c>
      <c r="C512" s="183" t="s">
        <v>1245</v>
      </c>
      <c r="D512" s="183" t="s">
        <v>1246</v>
      </c>
      <c r="E512" s="183"/>
      <c r="F512" s="183"/>
      <c r="G512" s="235">
        <v>450000</v>
      </c>
      <c r="H512" s="213" t="s">
        <v>1254</v>
      </c>
      <c r="I512" s="208" t="s">
        <v>839</v>
      </c>
      <c r="J512" s="212" t="s">
        <v>67</v>
      </c>
    </row>
    <row r="513" spans="2:10" ht="28.5">
      <c r="B513" s="206" t="s">
        <v>73</v>
      </c>
      <c r="C513" s="183" t="s">
        <v>1245</v>
      </c>
      <c r="D513" s="183" t="s">
        <v>1246</v>
      </c>
      <c r="E513" s="183"/>
      <c r="F513" s="183"/>
      <c r="G513" s="235">
        <v>540000</v>
      </c>
      <c r="H513" s="213"/>
      <c r="I513" s="208" t="s">
        <v>839</v>
      </c>
      <c r="J513" s="212" t="s">
        <v>67</v>
      </c>
    </row>
    <row r="514" spans="2:10" ht="28.5">
      <c r="B514" s="206" t="s">
        <v>73</v>
      </c>
      <c r="C514" s="183" t="s">
        <v>1245</v>
      </c>
      <c r="D514" s="183" t="s">
        <v>1246</v>
      </c>
      <c r="E514" s="183"/>
      <c r="F514" s="183"/>
      <c r="G514" s="235">
        <v>30000</v>
      </c>
      <c r="H514" s="213"/>
      <c r="I514" s="208" t="s">
        <v>839</v>
      </c>
      <c r="J514" s="212" t="s">
        <v>67</v>
      </c>
    </row>
    <row r="515" spans="2:10" ht="28.5">
      <c r="B515" s="206" t="s">
        <v>73</v>
      </c>
      <c r="C515" s="183" t="s">
        <v>1245</v>
      </c>
      <c r="D515" s="183" t="s">
        <v>1246</v>
      </c>
      <c r="E515" s="183"/>
      <c r="F515" s="183"/>
      <c r="G515" s="235">
        <v>24000</v>
      </c>
      <c r="H515" s="213"/>
      <c r="I515" s="208" t="s">
        <v>839</v>
      </c>
      <c r="J515" s="212" t="s">
        <v>67</v>
      </c>
    </row>
    <row r="516" spans="2:10" ht="28.5">
      <c r="B516" s="206" t="s">
        <v>73</v>
      </c>
      <c r="C516" s="183" t="s">
        <v>1245</v>
      </c>
      <c r="D516" s="183" t="s">
        <v>1246</v>
      </c>
      <c r="E516" s="183"/>
      <c r="F516" s="183"/>
      <c r="G516" s="235">
        <v>36000</v>
      </c>
      <c r="H516" s="213"/>
      <c r="I516" s="208" t="s">
        <v>839</v>
      </c>
      <c r="J516" s="212" t="s">
        <v>67</v>
      </c>
    </row>
    <row r="517" spans="2:10" ht="28.5">
      <c r="B517" s="206" t="s">
        <v>73</v>
      </c>
      <c r="C517" s="183" t="s">
        <v>1245</v>
      </c>
      <c r="D517" s="183" t="s">
        <v>1246</v>
      </c>
      <c r="E517" s="183"/>
      <c r="F517" s="183"/>
      <c r="G517" s="235">
        <v>135000</v>
      </c>
      <c r="H517" s="213"/>
      <c r="I517" s="208" t="s">
        <v>839</v>
      </c>
      <c r="J517" s="212" t="s">
        <v>67</v>
      </c>
    </row>
    <row r="518" spans="2:10" ht="28.5">
      <c r="B518" s="206" t="s">
        <v>73</v>
      </c>
      <c r="C518" s="183" t="s">
        <v>1245</v>
      </c>
      <c r="D518" s="183" t="s">
        <v>1246</v>
      </c>
      <c r="E518" s="183"/>
      <c r="F518" s="183"/>
      <c r="G518" s="235">
        <v>135000</v>
      </c>
      <c r="H518" s="213"/>
      <c r="I518" s="208" t="s">
        <v>839</v>
      </c>
      <c r="J518" s="212" t="s">
        <v>67</v>
      </c>
    </row>
    <row r="519" spans="2:10" ht="28.5">
      <c r="B519" s="206" t="s">
        <v>73</v>
      </c>
      <c r="C519" s="183" t="s">
        <v>1245</v>
      </c>
      <c r="D519" s="183" t="s">
        <v>1246</v>
      </c>
      <c r="E519" s="183"/>
      <c r="F519" s="183"/>
      <c r="G519" s="235">
        <v>472500</v>
      </c>
      <c r="H519" s="213"/>
      <c r="I519" s="208" t="s">
        <v>839</v>
      </c>
      <c r="J519" s="212" t="s">
        <v>67</v>
      </c>
    </row>
    <row r="520" spans="2:10" ht="28.5">
      <c r="B520" s="206" t="s">
        <v>73</v>
      </c>
      <c r="C520" s="183" t="s">
        <v>1245</v>
      </c>
      <c r="D520" s="183" t="s">
        <v>1246</v>
      </c>
      <c r="E520" s="183"/>
      <c r="F520" s="183"/>
      <c r="G520" s="235">
        <v>45000</v>
      </c>
      <c r="H520" s="213"/>
      <c r="I520" s="208" t="s">
        <v>839</v>
      </c>
      <c r="J520" s="212" t="s">
        <v>67</v>
      </c>
    </row>
    <row r="521" spans="2:10" ht="28.5">
      <c r="B521" s="206" t="s">
        <v>73</v>
      </c>
      <c r="C521" s="183" t="s">
        <v>1245</v>
      </c>
      <c r="D521" s="183" t="s">
        <v>1246</v>
      </c>
      <c r="E521" s="183"/>
      <c r="F521" s="183"/>
      <c r="G521" s="235">
        <v>12000</v>
      </c>
      <c r="H521" s="213"/>
      <c r="I521" s="208" t="s">
        <v>839</v>
      </c>
      <c r="J521" s="212" t="s">
        <v>67</v>
      </c>
    </row>
    <row r="522" spans="2:10" ht="28.5">
      <c r="B522" s="206" t="s">
        <v>73</v>
      </c>
      <c r="C522" s="183" t="s">
        <v>1245</v>
      </c>
      <c r="D522" s="183" t="s">
        <v>1246</v>
      </c>
      <c r="E522" s="183"/>
      <c r="F522" s="183"/>
      <c r="G522" s="235">
        <v>375000</v>
      </c>
      <c r="H522" s="213"/>
      <c r="I522" s="208" t="s">
        <v>839</v>
      </c>
      <c r="J522" s="212" t="s">
        <v>67</v>
      </c>
    </row>
    <row r="523" spans="2:10" ht="28.5">
      <c r="B523" s="206" t="s">
        <v>73</v>
      </c>
      <c r="C523" s="183" t="s">
        <v>1245</v>
      </c>
      <c r="D523" s="183" t="s">
        <v>1246</v>
      </c>
      <c r="E523" s="183"/>
      <c r="F523" s="183"/>
      <c r="G523" s="235">
        <v>180000</v>
      </c>
      <c r="H523" s="213"/>
      <c r="I523" s="208" t="s">
        <v>839</v>
      </c>
      <c r="J523" s="212" t="s">
        <v>67</v>
      </c>
    </row>
    <row r="524" spans="2:10" ht="28.5">
      <c r="B524" s="206" t="s">
        <v>73</v>
      </c>
      <c r="C524" s="183" t="s">
        <v>1245</v>
      </c>
      <c r="D524" s="183" t="s">
        <v>1246</v>
      </c>
      <c r="E524" s="183"/>
      <c r="F524" s="183"/>
      <c r="G524" s="235">
        <v>97500</v>
      </c>
      <c r="H524" s="213"/>
      <c r="I524" s="208" t="s">
        <v>839</v>
      </c>
      <c r="J524" s="212" t="s">
        <v>67</v>
      </c>
    </row>
    <row r="525" spans="2:10" ht="28.5">
      <c r="B525" s="206" t="s">
        <v>73</v>
      </c>
      <c r="C525" s="183" t="s">
        <v>1245</v>
      </c>
      <c r="D525" s="183" t="s">
        <v>1246</v>
      </c>
      <c r="E525" s="183"/>
      <c r="F525" s="183"/>
      <c r="G525" s="235">
        <v>63000</v>
      </c>
      <c r="H525" s="213"/>
      <c r="I525" s="208" t="s">
        <v>839</v>
      </c>
      <c r="J525" s="212" t="s">
        <v>67</v>
      </c>
    </row>
    <row r="526" spans="2:10" ht="28.5">
      <c r="B526" s="206" t="s">
        <v>73</v>
      </c>
      <c r="C526" s="183" t="s">
        <v>1245</v>
      </c>
      <c r="D526" s="183" t="s">
        <v>1246</v>
      </c>
      <c r="E526" s="183"/>
      <c r="F526" s="183"/>
      <c r="G526" s="235">
        <v>312000</v>
      </c>
      <c r="H526" s="213"/>
      <c r="I526" s="208" t="s">
        <v>839</v>
      </c>
      <c r="J526" s="212" t="s">
        <v>67</v>
      </c>
    </row>
    <row r="527" spans="2:10" ht="28.5">
      <c r="B527" s="206" t="s">
        <v>73</v>
      </c>
      <c r="C527" s="183" t="s">
        <v>1245</v>
      </c>
      <c r="D527" s="183" t="s">
        <v>1246</v>
      </c>
      <c r="E527" s="183"/>
      <c r="F527" s="183"/>
      <c r="G527" s="235">
        <v>360000</v>
      </c>
      <c r="H527" s="213"/>
      <c r="I527" s="208" t="s">
        <v>839</v>
      </c>
      <c r="J527" s="212" t="s">
        <v>67</v>
      </c>
    </row>
    <row r="528" spans="2:10" ht="28.5">
      <c r="B528" s="206" t="s">
        <v>73</v>
      </c>
      <c r="C528" s="183" t="s">
        <v>1245</v>
      </c>
      <c r="D528" s="183" t="s">
        <v>1246</v>
      </c>
      <c r="E528" s="183"/>
      <c r="F528" s="183"/>
      <c r="G528" s="235">
        <v>26000</v>
      </c>
      <c r="H528" s="213"/>
      <c r="I528" s="208" t="s">
        <v>839</v>
      </c>
      <c r="J528" s="212" t="s">
        <v>67</v>
      </c>
    </row>
    <row r="529" spans="2:10" ht="42.75">
      <c r="B529" s="206" t="s">
        <v>73</v>
      </c>
      <c r="C529" s="183" t="s">
        <v>1245</v>
      </c>
      <c r="D529" s="183" t="s">
        <v>1246</v>
      </c>
      <c r="E529" s="183"/>
      <c r="F529" s="183"/>
      <c r="G529" s="235">
        <v>515000</v>
      </c>
      <c r="H529" s="213" t="s">
        <v>1255</v>
      </c>
      <c r="I529" s="208" t="s">
        <v>839</v>
      </c>
      <c r="J529" s="212" t="s">
        <v>67</v>
      </c>
    </row>
    <row r="530" spans="2:10" ht="42.75">
      <c r="B530" s="206" t="s">
        <v>73</v>
      </c>
      <c r="C530" s="183" t="s">
        <v>1245</v>
      </c>
      <c r="D530" s="183" t="s">
        <v>1246</v>
      </c>
      <c r="E530" s="183"/>
      <c r="F530" s="183"/>
      <c r="G530" s="235">
        <v>75000</v>
      </c>
      <c r="H530" s="213" t="s">
        <v>1256</v>
      </c>
      <c r="I530" s="208" t="s">
        <v>839</v>
      </c>
      <c r="J530" s="212" t="s">
        <v>67</v>
      </c>
    </row>
    <row r="531" spans="2:10" ht="42.75">
      <c r="B531" s="206" t="s">
        <v>73</v>
      </c>
      <c r="C531" s="183" t="s">
        <v>1245</v>
      </c>
      <c r="D531" s="183" t="s">
        <v>1246</v>
      </c>
      <c r="E531" s="183"/>
      <c r="F531" s="183"/>
      <c r="G531" s="235">
        <v>450000</v>
      </c>
      <c r="H531" s="213" t="s">
        <v>1257</v>
      </c>
      <c r="I531" s="208" t="s">
        <v>839</v>
      </c>
      <c r="J531" s="212" t="s">
        <v>67</v>
      </c>
    </row>
    <row r="532" spans="2:10" ht="42.75">
      <c r="B532" s="206" t="s">
        <v>73</v>
      </c>
      <c r="C532" s="183" t="s">
        <v>1245</v>
      </c>
      <c r="D532" s="183" t="s">
        <v>1246</v>
      </c>
      <c r="E532" s="183"/>
      <c r="F532" s="183"/>
      <c r="G532" s="235">
        <v>75000</v>
      </c>
      <c r="H532" s="213" t="s">
        <v>1258</v>
      </c>
      <c r="I532" s="208" t="s">
        <v>839</v>
      </c>
      <c r="J532" s="212" t="s">
        <v>67</v>
      </c>
    </row>
    <row r="533" spans="2:10" ht="42.75">
      <c r="B533" s="206" t="s">
        <v>73</v>
      </c>
      <c r="C533" s="183" t="s">
        <v>1245</v>
      </c>
      <c r="D533" s="183" t="s">
        <v>1246</v>
      </c>
      <c r="E533" s="183"/>
      <c r="F533" s="183"/>
      <c r="G533" s="235">
        <v>75000</v>
      </c>
      <c r="H533" s="213" t="s">
        <v>1259</v>
      </c>
      <c r="I533" s="208" t="s">
        <v>839</v>
      </c>
      <c r="J533" s="212" t="s">
        <v>67</v>
      </c>
    </row>
    <row r="534" spans="2:10" ht="28.5">
      <c r="B534" s="206" t="s">
        <v>73</v>
      </c>
      <c r="C534" s="183" t="s">
        <v>1245</v>
      </c>
      <c r="D534" s="183" t="s">
        <v>1246</v>
      </c>
      <c r="E534" s="183"/>
      <c r="F534" s="183"/>
      <c r="G534" s="235">
        <v>515000</v>
      </c>
      <c r="H534" s="213" t="s">
        <v>1260</v>
      </c>
      <c r="I534" s="208" t="s">
        <v>839</v>
      </c>
      <c r="J534" s="212" t="s">
        <v>67</v>
      </c>
    </row>
    <row r="535" spans="2:10" ht="57">
      <c r="B535" s="206" t="s">
        <v>73</v>
      </c>
      <c r="C535" s="183" t="s">
        <v>1245</v>
      </c>
      <c r="D535" s="183" t="s">
        <v>1246</v>
      </c>
      <c r="E535" s="183"/>
      <c r="F535" s="183"/>
      <c r="G535" s="235">
        <v>2533125</v>
      </c>
      <c r="H535" s="213" t="s">
        <v>1261</v>
      </c>
      <c r="I535" s="208" t="s">
        <v>839</v>
      </c>
      <c r="J535" s="212" t="s">
        <v>67</v>
      </c>
    </row>
    <row r="536" spans="2:10" ht="57">
      <c r="B536" s="206" t="s">
        <v>73</v>
      </c>
      <c r="C536" s="183" t="s">
        <v>1245</v>
      </c>
      <c r="D536" s="183" t="s">
        <v>1246</v>
      </c>
      <c r="E536" s="183"/>
      <c r="F536" s="183"/>
      <c r="G536" s="235">
        <v>450000</v>
      </c>
      <c r="H536" s="213" t="s">
        <v>1262</v>
      </c>
      <c r="I536" s="208" t="s">
        <v>839</v>
      </c>
      <c r="J536" s="212" t="s">
        <v>67</v>
      </c>
    </row>
    <row r="537" spans="2:10" ht="28.5">
      <c r="B537" s="206" t="s">
        <v>73</v>
      </c>
      <c r="C537" s="183" t="s">
        <v>1245</v>
      </c>
      <c r="D537" s="183" t="s">
        <v>1246</v>
      </c>
      <c r="E537" s="183"/>
      <c r="F537" s="183"/>
      <c r="G537" s="235">
        <v>75000</v>
      </c>
      <c r="H537" s="213" t="s">
        <v>1263</v>
      </c>
      <c r="I537" s="208" t="s">
        <v>839</v>
      </c>
      <c r="J537" s="212" t="s">
        <v>67</v>
      </c>
    </row>
    <row r="538" spans="2:10" ht="42.75">
      <c r="B538" s="206" t="s">
        <v>73</v>
      </c>
      <c r="C538" s="183" t="s">
        <v>1245</v>
      </c>
      <c r="D538" s="183" t="s">
        <v>1246</v>
      </c>
      <c r="E538" s="183"/>
      <c r="F538" s="183"/>
      <c r="G538" s="235">
        <v>3600000</v>
      </c>
      <c r="H538" s="213" t="s">
        <v>1264</v>
      </c>
      <c r="I538" s="208" t="s">
        <v>839</v>
      </c>
      <c r="J538" s="212" t="s">
        <v>67</v>
      </c>
    </row>
    <row r="539" spans="2:10" ht="42.75">
      <c r="B539" s="206" t="s">
        <v>73</v>
      </c>
      <c r="C539" s="183" t="s">
        <v>1245</v>
      </c>
      <c r="D539" s="183" t="s">
        <v>1246</v>
      </c>
      <c r="E539" s="183"/>
      <c r="F539" s="183"/>
      <c r="G539" s="235">
        <v>515000</v>
      </c>
      <c r="H539" s="213" t="s">
        <v>1265</v>
      </c>
      <c r="I539" s="208" t="s">
        <v>839</v>
      </c>
      <c r="J539" s="212" t="s">
        <v>67</v>
      </c>
    </row>
    <row r="540" spans="2:10" ht="57">
      <c r="B540" s="206" t="s">
        <v>73</v>
      </c>
      <c r="C540" s="183" t="s">
        <v>1245</v>
      </c>
      <c r="D540" s="183" t="s">
        <v>1246</v>
      </c>
      <c r="E540" s="183"/>
      <c r="F540" s="183"/>
      <c r="G540" s="235">
        <v>75000</v>
      </c>
      <c r="H540" s="213" t="s">
        <v>1266</v>
      </c>
      <c r="I540" s="208" t="s">
        <v>839</v>
      </c>
      <c r="J540" s="212" t="s">
        <v>67</v>
      </c>
    </row>
    <row r="541" spans="2:10" ht="42.75">
      <c r="B541" s="206" t="s">
        <v>73</v>
      </c>
      <c r="C541" s="183" t="s">
        <v>1245</v>
      </c>
      <c r="D541" s="183" t="s">
        <v>1246</v>
      </c>
      <c r="E541" s="183"/>
      <c r="F541" s="183"/>
      <c r="G541" s="235">
        <v>450000</v>
      </c>
      <c r="H541" s="213" t="s">
        <v>1267</v>
      </c>
      <c r="I541" s="208" t="s">
        <v>839</v>
      </c>
      <c r="J541" s="212" t="s">
        <v>67</v>
      </c>
    </row>
    <row r="542" spans="2:10" ht="42.75">
      <c r="B542" s="206" t="s">
        <v>73</v>
      </c>
      <c r="C542" s="183" t="s">
        <v>1245</v>
      </c>
      <c r="D542" s="183" t="s">
        <v>1246</v>
      </c>
      <c r="E542" s="183"/>
      <c r="F542" s="183"/>
      <c r="G542" s="235">
        <v>515000</v>
      </c>
      <c r="H542" s="213" t="s">
        <v>1268</v>
      </c>
      <c r="I542" s="208" t="s">
        <v>839</v>
      </c>
      <c r="J542" s="212" t="s">
        <v>67</v>
      </c>
    </row>
    <row r="543" spans="2:10" ht="42.75">
      <c r="B543" s="206" t="s">
        <v>73</v>
      </c>
      <c r="C543" s="183" t="s">
        <v>1245</v>
      </c>
      <c r="D543" s="183" t="s">
        <v>1246</v>
      </c>
      <c r="E543" s="183"/>
      <c r="F543" s="183"/>
      <c r="G543" s="235">
        <v>450000</v>
      </c>
      <c r="H543" s="213" t="s">
        <v>1269</v>
      </c>
      <c r="I543" s="208" t="s">
        <v>839</v>
      </c>
      <c r="J543" s="212" t="s">
        <v>67</v>
      </c>
    </row>
    <row r="544" spans="2:10" ht="42.75">
      <c r="B544" s="206" t="s">
        <v>73</v>
      </c>
      <c r="C544" s="183" t="s">
        <v>1245</v>
      </c>
      <c r="D544" s="183" t="s">
        <v>1246</v>
      </c>
      <c r="E544" s="183"/>
      <c r="F544" s="183"/>
      <c r="G544" s="235">
        <v>515000</v>
      </c>
      <c r="H544" s="213" t="s">
        <v>1270</v>
      </c>
      <c r="I544" s="208" t="s">
        <v>839</v>
      </c>
      <c r="J544" s="212" t="s">
        <v>67</v>
      </c>
    </row>
    <row r="545" spans="2:10" ht="42.75">
      <c r="B545" s="206" t="s">
        <v>73</v>
      </c>
      <c r="C545" s="183" t="s">
        <v>1245</v>
      </c>
      <c r="D545" s="183" t="s">
        <v>1246</v>
      </c>
      <c r="E545" s="183"/>
      <c r="F545" s="183"/>
      <c r="G545" s="235">
        <v>450000</v>
      </c>
      <c r="H545" s="213" t="s">
        <v>1271</v>
      </c>
      <c r="I545" s="208" t="s">
        <v>839</v>
      </c>
      <c r="J545" s="212" t="s">
        <v>67</v>
      </c>
    </row>
    <row r="546" spans="2:10" ht="42.75">
      <c r="B546" s="206" t="s">
        <v>73</v>
      </c>
      <c r="C546" s="183" t="s">
        <v>1245</v>
      </c>
      <c r="D546" s="183" t="s">
        <v>1246</v>
      </c>
      <c r="E546" s="183"/>
      <c r="F546" s="183"/>
      <c r="G546" s="235">
        <v>515000</v>
      </c>
      <c r="H546" s="213" t="s">
        <v>1272</v>
      </c>
      <c r="I546" s="208" t="s">
        <v>839</v>
      </c>
      <c r="J546" s="212" t="s">
        <v>67</v>
      </c>
    </row>
    <row r="547" spans="2:10" ht="42.75">
      <c r="B547" s="206" t="s">
        <v>73</v>
      </c>
      <c r="C547" s="183" t="s">
        <v>1245</v>
      </c>
      <c r="D547" s="183" t="s">
        <v>1246</v>
      </c>
      <c r="E547" s="183"/>
      <c r="F547" s="183"/>
      <c r="G547" s="235">
        <v>192000</v>
      </c>
      <c r="H547" s="213" t="s">
        <v>1273</v>
      </c>
      <c r="I547" s="208" t="s">
        <v>839</v>
      </c>
      <c r="J547" s="212" t="s">
        <v>67</v>
      </c>
    </row>
    <row r="548" spans="2:10" ht="42.75">
      <c r="B548" s="206" t="s">
        <v>73</v>
      </c>
      <c r="C548" s="183" t="s">
        <v>1245</v>
      </c>
      <c r="D548" s="183" t="s">
        <v>1246</v>
      </c>
      <c r="E548" s="183"/>
      <c r="F548" s="183"/>
      <c r="G548" s="235">
        <v>628000</v>
      </c>
      <c r="H548" s="213" t="s">
        <v>1274</v>
      </c>
      <c r="I548" s="208" t="s">
        <v>839</v>
      </c>
      <c r="J548" s="212" t="s">
        <v>67</v>
      </c>
    </row>
    <row r="549" spans="2:10" ht="42.75">
      <c r="B549" s="206" t="s">
        <v>73</v>
      </c>
      <c r="C549" s="183" t="s">
        <v>1245</v>
      </c>
      <c r="D549" s="183" t="s">
        <v>1246</v>
      </c>
      <c r="E549" s="183"/>
      <c r="F549" s="183"/>
      <c r="G549" s="235">
        <v>450000</v>
      </c>
      <c r="H549" s="213" t="s">
        <v>1275</v>
      </c>
      <c r="I549" s="208" t="s">
        <v>839</v>
      </c>
      <c r="J549" s="212" t="s">
        <v>67</v>
      </c>
    </row>
    <row r="550" spans="2:10" ht="42.75">
      <c r="B550" s="206" t="s">
        <v>73</v>
      </c>
      <c r="C550" s="183" t="s">
        <v>1245</v>
      </c>
      <c r="D550" s="183" t="s">
        <v>1246</v>
      </c>
      <c r="E550" s="183"/>
      <c r="F550" s="183"/>
      <c r="G550" s="235">
        <v>75000</v>
      </c>
      <c r="H550" s="213" t="s">
        <v>1276</v>
      </c>
      <c r="I550" s="208" t="s">
        <v>839</v>
      </c>
      <c r="J550" s="212" t="s">
        <v>67</v>
      </c>
    </row>
    <row r="551" spans="2:10" ht="42.75">
      <c r="B551" s="206" t="s">
        <v>73</v>
      </c>
      <c r="C551" s="183" t="s">
        <v>1245</v>
      </c>
      <c r="D551" s="183" t="s">
        <v>1246</v>
      </c>
      <c r="E551" s="183"/>
      <c r="F551" s="183"/>
      <c r="G551" s="235">
        <v>450000</v>
      </c>
      <c r="H551" s="213" t="s">
        <v>1277</v>
      </c>
      <c r="I551" s="208" t="s">
        <v>839</v>
      </c>
      <c r="J551" s="212" t="s">
        <v>67</v>
      </c>
    </row>
    <row r="552" spans="2:10" ht="28.5">
      <c r="B552" s="206" t="s">
        <v>73</v>
      </c>
      <c r="C552" s="183" t="s">
        <v>1245</v>
      </c>
      <c r="D552" s="183" t="s">
        <v>1246</v>
      </c>
      <c r="E552" s="183"/>
      <c r="F552" s="183"/>
      <c r="G552" s="235">
        <v>425180</v>
      </c>
      <c r="H552" s="213"/>
      <c r="I552" s="208" t="s">
        <v>839</v>
      </c>
      <c r="J552" s="212" t="s">
        <v>67</v>
      </c>
    </row>
    <row r="553" spans="2:10" ht="28.5">
      <c r="B553" s="206" t="s">
        <v>73</v>
      </c>
      <c r="C553" s="183" t="s">
        <v>1245</v>
      </c>
      <c r="D553" s="183" t="s">
        <v>1246</v>
      </c>
      <c r="E553" s="183"/>
      <c r="F553" s="183"/>
      <c r="G553" s="235">
        <v>4500</v>
      </c>
      <c r="H553" s="213"/>
      <c r="I553" s="208" t="s">
        <v>839</v>
      </c>
      <c r="J553" s="212" t="s">
        <v>67</v>
      </c>
    </row>
    <row r="554" spans="2:10" ht="28.5">
      <c r="B554" s="206" t="s">
        <v>73</v>
      </c>
      <c r="C554" s="183" t="s">
        <v>1245</v>
      </c>
      <c r="D554" s="183" t="s">
        <v>1246</v>
      </c>
      <c r="E554" s="183"/>
      <c r="F554" s="183"/>
      <c r="G554" s="235">
        <v>315000</v>
      </c>
      <c r="H554" s="213"/>
      <c r="I554" s="208" t="s">
        <v>839</v>
      </c>
      <c r="J554" s="212" t="s">
        <v>67</v>
      </c>
    </row>
    <row r="555" spans="2:10" ht="28.5">
      <c r="B555" s="206" t="s">
        <v>73</v>
      </c>
      <c r="C555" s="183" t="s">
        <v>1245</v>
      </c>
      <c r="D555" s="183" t="s">
        <v>1246</v>
      </c>
      <c r="E555" s="183"/>
      <c r="F555" s="183"/>
      <c r="G555" s="235">
        <v>112500</v>
      </c>
      <c r="H555" s="213"/>
      <c r="I555" s="208" t="s">
        <v>839</v>
      </c>
      <c r="J555" s="212" t="s">
        <v>67</v>
      </c>
    </row>
    <row r="556" spans="2:10" ht="42.75">
      <c r="B556" s="206" t="s">
        <v>73</v>
      </c>
      <c r="C556" s="183" t="s">
        <v>1245</v>
      </c>
      <c r="D556" s="183" t="s">
        <v>1246</v>
      </c>
      <c r="E556" s="183"/>
      <c r="F556" s="183"/>
      <c r="G556" s="235">
        <v>200000</v>
      </c>
      <c r="H556" s="213" t="s">
        <v>1278</v>
      </c>
      <c r="I556" s="208" t="s">
        <v>839</v>
      </c>
      <c r="J556" s="212" t="s">
        <v>67</v>
      </c>
    </row>
    <row r="557" spans="2:10" ht="42.75">
      <c r="B557" s="206" t="s">
        <v>73</v>
      </c>
      <c r="C557" s="183" t="s">
        <v>1245</v>
      </c>
      <c r="D557" s="183" t="s">
        <v>1246</v>
      </c>
      <c r="E557" s="183"/>
      <c r="F557" s="183"/>
      <c r="G557" s="235">
        <v>409980</v>
      </c>
      <c r="H557" s="213" t="s">
        <v>1279</v>
      </c>
      <c r="I557" s="208" t="s">
        <v>839</v>
      </c>
      <c r="J557" s="212" t="s">
        <v>67</v>
      </c>
    </row>
    <row r="558" spans="2:10" ht="42.75">
      <c r="B558" s="206" t="s">
        <v>73</v>
      </c>
      <c r="C558" s="183" t="s">
        <v>1245</v>
      </c>
      <c r="D558" s="183" t="s">
        <v>1246</v>
      </c>
      <c r="E558" s="183"/>
      <c r="F558" s="183"/>
      <c r="G558" s="235">
        <v>515000</v>
      </c>
      <c r="H558" s="213" t="s">
        <v>1280</v>
      </c>
      <c r="I558" s="208" t="s">
        <v>839</v>
      </c>
      <c r="J558" s="212" t="s">
        <v>67</v>
      </c>
    </row>
    <row r="559" spans="2:10" ht="42.75">
      <c r="B559" s="206" t="s">
        <v>73</v>
      </c>
      <c r="C559" s="183" t="s">
        <v>1245</v>
      </c>
      <c r="D559" s="183" t="s">
        <v>1246</v>
      </c>
      <c r="E559" s="183"/>
      <c r="F559" s="183"/>
      <c r="G559" s="235">
        <v>1000000</v>
      </c>
      <c r="H559" s="213" t="s">
        <v>1281</v>
      </c>
      <c r="I559" s="208" t="s">
        <v>839</v>
      </c>
      <c r="J559" s="212" t="s">
        <v>67</v>
      </c>
    </row>
    <row r="560" spans="2:10" ht="28.5">
      <c r="B560" s="206" t="s">
        <v>73</v>
      </c>
      <c r="C560" s="183" t="s">
        <v>1245</v>
      </c>
      <c r="D560" s="183" t="s">
        <v>1246</v>
      </c>
      <c r="E560" s="183"/>
      <c r="F560" s="183"/>
      <c r="G560" s="235">
        <v>400000</v>
      </c>
      <c r="H560" s="213" t="s">
        <v>1282</v>
      </c>
      <c r="I560" s="208" t="s">
        <v>839</v>
      </c>
      <c r="J560" s="212" t="s">
        <v>67</v>
      </c>
    </row>
    <row r="561" spans="2:10" ht="42.75">
      <c r="B561" s="206" t="s">
        <v>73</v>
      </c>
      <c r="C561" s="183" t="s">
        <v>1245</v>
      </c>
      <c r="D561" s="183" t="s">
        <v>1246</v>
      </c>
      <c r="E561" s="183"/>
      <c r="F561" s="183"/>
      <c r="G561" s="235">
        <v>515000</v>
      </c>
      <c r="H561" s="213" t="s">
        <v>1283</v>
      </c>
      <c r="I561" s="208" t="s">
        <v>839</v>
      </c>
      <c r="J561" s="212" t="s">
        <v>67</v>
      </c>
    </row>
    <row r="562" spans="2:10" ht="42.75">
      <c r="B562" s="206" t="s">
        <v>73</v>
      </c>
      <c r="C562" s="183" t="s">
        <v>1245</v>
      </c>
      <c r="D562" s="183" t="s">
        <v>1246</v>
      </c>
      <c r="E562" s="183"/>
      <c r="F562" s="183"/>
      <c r="G562" s="235">
        <v>50000</v>
      </c>
      <c r="H562" s="213" t="s">
        <v>1284</v>
      </c>
      <c r="I562" s="208" t="s">
        <v>839</v>
      </c>
      <c r="J562" s="212" t="s">
        <v>67</v>
      </c>
    </row>
    <row r="563" spans="2:10" ht="28.5">
      <c r="B563" s="206" t="s">
        <v>73</v>
      </c>
      <c r="C563" s="183" t="s">
        <v>1245</v>
      </c>
      <c r="D563" s="183" t="s">
        <v>1246</v>
      </c>
      <c r="E563" s="183"/>
      <c r="F563" s="183"/>
      <c r="G563" s="235">
        <v>134815</v>
      </c>
      <c r="H563" s="213" t="s">
        <v>1285</v>
      </c>
      <c r="I563" s="208" t="s">
        <v>839</v>
      </c>
      <c r="J563" s="212" t="s">
        <v>67</v>
      </c>
    </row>
    <row r="564" spans="2:10" ht="42.75">
      <c r="B564" s="206" t="s">
        <v>73</v>
      </c>
      <c r="C564" s="183" t="s">
        <v>1245</v>
      </c>
      <c r="D564" s="183" t="s">
        <v>1246</v>
      </c>
      <c r="E564" s="183"/>
      <c r="F564" s="183"/>
      <c r="G564" s="235">
        <v>1050000</v>
      </c>
      <c r="H564" s="213" t="s">
        <v>1286</v>
      </c>
      <c r="I564" s="208" t="s">
        <v>839</v>
      </c>
      <c r="J564" s="212" t="s">
        <v>67</v>
      </c>
    </row>
    <row r="565" spans="2:10" ht="42.75">
      <c r="B565" s="206" t="s">
        <v>73</v>
      </c>
      <c r="C565" s="183" t="s">
        <v>1245</v>
      </c>
      <c r="D565" s="183" t="s">
        <v>1246</v>
      </c>
      <c r="E565" s="183"/>
      <c r="F565" s="183"/>
      <c r="G565" s="235">
        <v>450000</v>
      </c>
      <c r="H565" s="213" t="s">
        <v>1287</v>
      </c>
      <c r="I565" s="208" t="s">
        <v>839</v>
      </c>
      <c r="J565" s="212" t="s">
        <v>67</v>
      </c>
    </row>
    <row r="566" spans="2:10" ht="28.5">
      <c r="B566" s="206" t="s">
        <v>73</v>
      </c>
      <c r="C566" s="183" t="s">
        <v>1245</v>
      </c>
      <c r="D566" s="183" t="s">
        <v>1246</v>
      </c>
      <c r="E566" s="183"/>
      <c r="F566" s="183"/>
      <c r="G566" s="235">
        <v>1025000</v>
      </c>
      <c r="H566" s="213" t="s">
        <v>1288</v>
      </c>
      <c r="I566" s="208" t="s">
        <v>839</v>
      </c>
      <c r="J566" s="212" t="s">
        <v>67</v>
      </c>
    </row>
    <row r="567" spans="2:10" ht="28.5">
      <c r="B567" s="206" t="s">
        <v>73</v>
      </c>
      <c r="C567" s="183" t="s">
        <v>1245</v>
      </c>
      <c r="D567" s="183" t="s">
        <v>1246</v>
      </c>
      <c r="E567" s="183"/>
      <c r="F567" s="183"/>
      <c r="G567" s="235">
        <v>800000</v>
      </c>
      <c r="H567" s="213" t="s">
        <v>1288</v>
      </c>
      <c r="I567" s="208" t="s">
        <v>839</v>
      </c>
      <c r="J567" s="212" t="s">
        <v>67</v>
      </c>
    </row>
    <row r="568" spans="2:10" ht="42.75">
      <c r="B568" s="206" t="s">
        <v>73</v>
      </c>
      <c r="C568" s="183" t="s">
        <v>1245</v>
      </c>
      <c r="D568" s="183" t="s">
        <v>1246</v>
      </c>
      <c r="E568" s="183"/>
      <c r="F568" s="183"/>
      <c r="G568" s="235">
        <v>75000</v>
      </c>
      <c r="H568" s="213" t="s">
        <v>1289</v>
      </c>
      <c r="I568" s="208" t="s">
        <v>839</v>
      </c>
      <c r="J568" s="212" t="s">
        <v>67</v>
      </c>
    </row>
    <row r="569" spans="2:10" ht="42.75">
      <c r="B569" s="206" t="s">
        <v>73</v>
      </c>
      <c r="C569" s="183" t="s">
        <v>1245</v>
      </c>
      <c r="D569" s="183" t="s">
        <v>1246</v>
      </c>
      <c r="E569" s="183"/>
      <c r="F569" s="183"/>
      <c r="G569" s="235">
        <v>515000</v>
      </c>
      <c r="H569" s="213" t="s">
        <v>1290</v>
      </c>
      <c r="I569" s="208" t="s">
        <v>839</v>
      </c>
      <c r="J569" s="212" t="s">
        <v>67</v>
      </c>
    </row>
    <row r="570" spans="2:10" ht="57">
      <c r="B570" s="206" t="s">
        <v>73</v>
      </c>
      <c r="C570" s="183" t="s">
        <v>1245</v>
      </c>
      <c r="D570" s="183" t="s">
        <v>1246</v>
      </c>
      <c r="E570" s="183"/>
      <c r="F570" s="183"/>
      <c r="G570" s="235">
        <v>70000</v>
      </c>
      <c r="H570" s="213" t="s">
        <v>1291</v>
      </c>
      <c r="I570" s="208" t="s">
        <v>839</v>
      </c>
      <c r="J570" s="212" t="s">
        <v>67</v>
      </c>
    </row>
    <row r="571" spans="2:10" ht="42.75">
      <c r="B571" s="206" t="s">
        <v>73</v>
      </c>
      <c r="C571" s="183" t="s">
        <v>1245</v>
      </c>
      <c r="D571" s="183" t="s">
        <v>1246</v>
      </c>
      <c r="E571" s="183"/>
      <c r="F571" s="183"/>
      <c r="G571" s="235">
        <v>450000</v>
      </c>
      <c r="H571" s="213" t="s">
        <v>1292</v>
      </c>
      <c r="I571" s="208" t="s">
        <v>839</v>
      </c>
      <c r="J571" s="212" t="s">
        <v>67</v>
      </c>
    </row>
    <row r="572" spans="2:10" ht="42.75">
      <c r="B572" s="206" t="s">
        <v>73</v>
      </c>
      <c r="C572" s="183" t="s">
        <v>1245</v>
      </c>
      <c r="D572" s="183" t="s">
        <v>1246</v>
      </c>
      <c r="E572" s="183"/>
      <c r="F572" s="183"/>
      <c r="G572" s="235">
        <v>515000</v>
      </c>
      <c r="H572" s="213" t="s">
        <v>1293</v>
      </c>
      <c r="I572" s="208" t="s">
        <v>839</v>
      </c>
      <c r="J572" s="212" t="s">
        <v>67</v>
      </c>
    </row>
    <row r="573" spans="2:10" ht="42.75">
      <c r="B573" s="206" t="s">
        <v>73</v>
      </c>
      <c r="C573" s="183" t="s">
        <v>1245</v>
      </c>
      <c r="D573" s="183" t="s">
        <v>1246</v>
      </c>
      <c r="E573" s="183"/>
      <c r="F573" s="183"/>
      <c r="G573" s="235">
        <v>75000</v>
      </c>
      <c r="H573" s="213" t="s">
        <v>1294</v>
      </c>
      <c r="I573" s="208" t="s">
        <v>839</v>
      </c>
      <c r="J573" s="212" t="s">
        <v>67</v>
      </c>
    </row>
    <row r="574" spans="2:10" ht="42.75">
      <c r="B574" s="206" t="s">
        <v>73</v>
      </c>
      <c r="C574" s="183" t="s">
        <v>1245</v>
      </c>
      <c r="D574" s="183" t="s">
        <v>1246</v>
      </c>
      <c r="E574" s="183"/>
      <c r="F574" s="183"/>
      <c r="G574" s="235">
        <v>75000</v>
      </c>
      <c r="H574" s="213" t="s">
        <v>1295</v>
      </c>
      <c r="I574" s="208" t="s">
        <v>839</v>
      </c>
      <c r="J574" s="212" t="s">
        <v>67</v>
      </c>
    </row>
    <row r="575" spans="2:10" ht="42.75">
      <c r="B575" s="206" t="s">
        <v>73</v>
      </c>
      <c r="C575" s="183" t="s">
        <v>1245</v>
      </c>
      <c r="D575" s="183" t="s">
        <v>1246</v>
      </c>
      <c r="E575" s="183"/>
      <c r="F575" s="183"/>
      <c r="G575" s="235">
        <v>75000</v>
      </c>
      <c r="H575" s="213" t="s">
        <v>1296</v>
      </c>
      <c r="I575" s="208" t="s">
        <v>839</v>
      </c>
      <c r="J575" s="212" t="s">
        <v>67</v>
      </c>
    </row>
    <row r="576" spans="2:10" ht="57">
      <c r="B576" s="206" t="s">
        <v>73</v>
      </c>
      <c r="C576" s="183" t="s">
        <v>1245</v>
      </c>
      <c r="D576" s="183" t="s">
        <v>1246</v>
      </c>
      <c r="E576" s="183"/>
      <c r="F576" s="183"/>
      <c r="G576" s="235">
        <v>75000</v>
      </c>
      <c r="H576" s="213" t="s">
        <v>1297</v>
      </c>
      <c r="I576" s="208" t="s">
        <v>839</v>
      </c>
      <c r="J576" s="212" t="s">
        <v>67</v>
      </c>
    </row>
    <row r="577" spans="2:10" ht="42.75">
      <c r="B577" s="206" t="s">
        <v>73</v>
      </c>
      <c r="C577" s="183" t="s">
        <v>1245</v>
      </c>
      <c r="D577" s="183" t="s">
        <v>1246</v>
      </c>
      <c r="E577" s="183"/>
      <c r="F577" s="183"/>
      <c r="G577" s="235">
        <v>75000</v>
      </c>
      <c r="H577" s="213" t="s">
        <v>1276</v>
      </c>
      <c r="I577" s="208" t="s">
        <v>839</v>
      </c>
      <c r="J577" s="212" t="s">
        <v>67</v>
      </c>
    </row>
    <row r="578" spans="2:10" ht="57">
      <c r="B578" s="206" t="s">
        <v>73</v>
      </c>
      <c r="C578" s="183" t="s">
        <v>1245</v>
      </c>
      <c r="D578" s="183" t="s">
        <v>1246</v>
      </c>
      <c r="E578" s="183"/>
      <c r="F578" s="183"/>
      <c r="G578" s="235">
        <v>200000</v>
      </c>
      <c r="H578" s="213" t="s">
        <v>1298</v>
      </c>
      <c r="I578" s="208" t="s">
        <v>839</v>
      </c>
      <c r="J578" s="212" t="s">
        <v>67</v>
      </c>
    </row>
    <row r="579" spans="2:10" ht="57">
      <c r="B579" s="206" t="s">
        <v>73</v>
      </c>
      <c r="C579" s="230" t="s">
        <v>1299</v>
      </c>
      <c r="D579" s="208" t="s">
        <v>1197</v>
      </c>
      <c r="E579" s="231">
        <v>43830</v>
      </c>
      <c r="F579" s="208" t="s">
        <v>1300</v>
      </c>
      <c r="G579" s="229">
        <f>SUM([2]Sheet1!$F$5:$F$15)</f>
        <v>2750000</v>
      </c>
      <c r="H579" s="211"/>
      <c r="I579" s="208"/>
      <c r="J579" s="212" t="s">
        <v>825</v>
      </c>
    </row>
    <row r="580" spans="2:10" ht="57">
      <c r="B580" s="206" t="s">
        <v>73</v>
      </c>
      <c r="C580" s="230" t="s">
        <v>1301</v>
      </c>
      <c r="D580" s="208" t="s">
        <v>1197</v>
      </c>
      <c r="E580" s="231">
        <v>43830</v>
      </c>
      <c r="F580" s="183" t="s">
        <v>1302</v>
      </c>
      <c r="G580" s="229">
        <f>100000*12</f>
        <v>1200000</v>
      </c>
      <c r="H580" s="213"/>
      <c r="I580" s="183"/>
      <c r="J580" s="212" t="s">
        <v>825</v>
      </c>
    </row>
    <row r="581" spans="2:10" ht="57">
      <c r="B581" s="206" t="s">
        <v>73</v>
      </c>
      <c r="C581" s="230" t="s">
        <v>1303</v>
      </c>
      <c r="D581" s="208" t="s">
        <v>1197</v>
      </c>
      <c r="E581" s="231">
        <v>43678</v>
      </c>
      <c r="F581" s="183" t="s">
        <v>1304</v>
      </c>
      <c r="G581" s="229">
        <v>230000</v>
      </c>
      <c r="H581" s="213"/>
      <c r="I581" s="183"/>
      <c r="J581" s="212" t="s">
        <v>825</v>
      </c>
    </row>
    <row r="582" spans="2:10" ht="57">
      <c r="B582" s="206" t="s">
        <v>73</v>
      </c>
      <c r="C582" s="230" t="s">
        <v>1301</v>
      </c>
      <c r="D582" s="208" t="s">
        <v>1197</v>
      </c>
      <c r="E582" s="231">
        <v>43800</v>
      </c>
      <c r="F582" s="183" t="s">
        <v>1305</v>
      </c>
      <c r="G582" s="229">
        <v>102116855</v>
      </c>
      <c r="H582" s="213"/>
      <c r="I582" s="183"/>
      <c r="J582" s="212" t="s">
        <v>825</v>
      </c>
    </row>
    <row r="583" spans="2:10" ht="57">
      <c r="B583" s="206" t="s">
        <v>73</v>
      </c>
      <c r="C583" s="230" t="s">
        <v>1299</v>
      </c>
      <c r="D583" s="208" t="s">
        <v>1197</v>
      </c>
      <c r="E583" s="231">
        <v>43739</v>
      </c>
      <c r="F583" s="183" t="s">
        <v>1306</v>
      </c>
      <c r="G583" s="229">
        <v>10358750</v>
      </c>
      <c r="H583" s="213"/>
      <c r="I583" s="183"/>
      <c r="J583" s="212" t="s">
        <v>825</v>
      </c>
    </row>
    <row r="584" spans="2:10" ht="57">
      <c r="B584" s="206" t="s">
        <v>73</v>
      </c>
      <c r="C584" s="230" t="s">
        <v>1299</v>
      </c>
      <c r="D584" s="208" t="s">
        <v>1197</v>
      </c>
      <c r="E584" s="231">
        <v>43800</v>
      </c>
      <c r="F584" s="183" t="s">
        <v>1307</v>
      </c>
      <c r="G584" s="229">
        <v>7771500</v>
      </c>
      <c r="H584" s="213"/>
      <c r="I584" s="183"/>
      <c r="J584" s="212" t="s">
        <v>825</v>
      </c>
    </row>
    <row r="585" spans="2:10" ht="57">
      <c r="B585" s="206" t="s">
        <v>73</v>
      </c>
      <c r="C585" s="230" t="s">
        <v>1299</v>
      </c>
      <c r="D585" s="208" t="s">
        <v>1197</v>
      </c>
      <c r="E585" s="231">
        <v>43800</v>
      </c>
      <c r="F585" s="183" t="s">
        <v>1308</v>
      </c>
      <c r="G585" s="229">
        <v>3292200</v>
      </c>
      <c r="H585" s="213"/>
      <c r="I585" s="183"/>
      <c r="J585" s="212" t="s">
        <v>825</v>
      </c>
    </row>
    <row r="586" spans="2:10" ht="57">
      <c r="B586" s="206" t="s">
        <v>73</v>
      </c>
      <c r="C586" s="230" t="s">
        <v>1309</v>
      </c>
      <c r="D586" s="208" t="s">
        <v>1197</v>
      </c>
      <c r="E586" s="231">
        <v>43800</v>
      </c>
      <c r="F586" s="183" t="s">
        <v>1310</v>
      </c>
      <c r="G586" s="229">
        <f>4894050+3504600</f>
        <v>8398650</v>
      </c>
      <c r="H586" s="213"/>
      <c r="I586" s="183"/>
      <c r="J586" s="212" t="s">
        <v>825</v>
      </c>
    </row>
    <row r="587" spans="2:10" ht="57">
      <c r="B587" s="206" t="s">
        <v>73</v>
      </c>
      <c r="C587" s="230" t="s">
        <v>1309</v>
      </c>
      <c r="D587" s="208" t="s">
        <v>1197</v>
      </c>
      <c r="E587" s="231">
        <v>43739</v>
      </c>
      <c r="F587" s="183" t="s">
        <v>1311</v>
      </c>
      <c r="G587" s="229">
        <v>7212000</v>
      </c>
      <c r="H587" s="213"/>
      <c r="I587" s="183"/>
      <c r="J587" s="212" t="s">
        <v>825</v>
      </c>
    </row>
    <row r="588" spans="2:10" ht="57">
      <c r="B588" s="206" t="s">
        <v>73</v>
      </c>
      <c r="C588" s="230" t="s">
        <v>1312</v>
      </c>
      <c r="D588" s="208" t="s">
        <v>1197</v>
      </c>
      <c r="E588" s="231">
        <v>43800</v>
      </c>
      <c r="F588" s="183" t="s">
        <v>1313</v>
      </c>
      <c r="G588" s="229">
        <v>11052250</v>
      </c>
      <c r="H588" s="213"/>
      <c r="I588" s="183"/>
      <c r="J588" s="212" t="s">
        <v>825</v>
      </c>
    </row>
    <row r="589" spans="2:10" ht="57">
      <c r="B589" s="206" t="s">
        <v>73</v>
      </c>
      <c r="C589" s="230" t="s">
        <v>1314</v>
      </c>
      <c r="D589" s="208" t="s">
        <v>1197</v>
      </c>
      <c r="E589" s="231">
        <v>43800</v>
      </c>
      <c r="F589" s="183" t="s">
        <v>1313</v>
      </c>
      <c r="G589" s="229">
        <v>33735500</v>
      </c>
      <c r="H589" s="213"/>
      <c r="I589" s="183"/>
      <c r="J589" s="212" t="s">
        <v>825</v>
      </c>
    </row>
    <row r="590" spans="2:10" ht="57">
      <c r="B590" s="206" t="s">
        <v>73</v>
      </c>
      <c r="C590" s="230" t="s">
        <v>1315</v>
      </c>
      <c r="D590" s="208" t="s">
        <v>1316</v>
      </c>
      <c r="E590" s="231">
        <v>43800</v>
      </c>
      <c r="F590" s="183" t="s">
        <v>1313</v>
      </c>
      <c r="G590" s="229">
        <v>46503000</v>
      </c>
      <c r="H590" s="213"/>
      <c r="I590" s="183"/>
      <c r="J590" s="212" t="s">
        <v>825</v>
      </c>
    </row>
    <row r="591" spans="2:10" ht="42.75">
      <c r="B591" s="206" t="s">
        <v>73</v>
      </c>
      <c r="C591" s="183" t="s">
        <v>1317</v>
      </c>
      <c r="D591" s="210" t="s">
        <v>959</v>
      </c>
      <c r="E591" s="236">
        <v>43614</v>
      </c>
      <c r="F591" s="141" t="s">
        <v>1318</v>
      </c>
      <c r="G591" s="213">
        <v>2858460</v>
      </c>
      <c r="H591" s="213">
        <v>0</v>
      </c>
      <c r="I591" s="210" t="s">
        <v>839</v>
      </c>
      <c r="J591" s="212" t="s">
        <v>72</v>
      </c>
    </row>
    <row r="592" spans="2:10" ht="28.5">
      <c r="B592" s="206" t="s">
        <v>73</v>
      </c>
      <c r="C592" s="183" t="s">
        <v>1319</v>
      </c>
      <c r="D592" s="183" t="s">
        <v>959</v>
      </c>
      <c r="E592" s="236">
        <v>43614</v>
      </c>
      <c r="F592" s="141" t="s">
        <v>1320</v>
      </c>
      <c r="G592" s="213">
        <v>1608111</v>
      </c>
      <c r="H592" s="213">
        <v>0</v>
      </c>
      <c r="I592" s="183" t="s">
        <v>839</v>
      </c>
      <c r="J592" s="212" t="s">
        <v>72</v>
      </c>
    </row>
    <row r="593" spans="2:10" ht="28.5">
      <c r="B593" s="206" t="s">
        <v>73</v>
      </c>
      <c r="C593" s="183" t="s">
        <v>1319</v>
      </c>
      <c r="D593" s="183" t="s">
        <v>959</v>
      </c>
      <c r="E593" s="236">
        <v>43544</v>
      </c>
      <c r="F593" s="141" t="s">
        <v>1321</v>
      </c>
      <c r="G593" s="213">
        <v>5778947</v>
      </c>
      <c r="H593" s="213">
        <v>0</v>
      </c>
      <c r="I593" s="183" t="s">
        <v>839</v>
      </c>
      <c r="J593" s="212" t="s">
        <v>72</v>
      </c>
    </row>
    <row r="594" spans="2:10" ht="28.5">
      <c r="B594" s="206" t="s">
        <v>73</v>
      </c>
      <c r="C594" s="183" t="s">
        <v>1322</v>
      </c>
      <c r="D594" s="183" t="s">
        <v>959</v>
      </c>
      <c r="E594" s="236">
        <v>43614</v>
      </c>
      <c r="F594" s="183" t="s">
        <v>1323</v>
      </c>
      <c r="G594" s="213">
        <v>495919</v>
      </c>
      <c r="H594" s="213">
        <v>0</v>
      </c>
      <c r="I594" s="183" t="s">
        <v>839</v>
      </c>
      <c r="J594" s="212" t="s">
        <v>72</v>
      </c>
    </row>
    <row r="595" spans="2:10" ht="28.5">
      <c r="B595" s="206" t="s">
        <v>73</v>
      </c>
      <c r="C595" s="183" t="s">
        <v>1324</v>
      </c>
      <c r="D595" s="183" t="s">
        <v>959</v>
      </c>
      <c r="E595" s="236">
        <v>43614</v>
      </c>
      <c r="F595" s="183" t="s">
        <v>1325</v>
      </c>
      <c r="G595" s="213">
        <v>214474</v>
      </c>
      <c r="H595" s="213">
        <v>0</v>
      </c>
      <c r="I595" s="183" t="s">
        <v>839</v>
      </c>
      <c r="J595" s="212" t="s">
        <v>72</v>
      </c>
    </row>
    <row r="596" spans="2:10" ht="42.75">
      <c r="B596" s="206" t="s">
        <v>73</v>
      </c>
      <c r="C596" s="141" t="s">
        <v>1326</v>
      </c>
      <c r="D596" s="183" t="s">
        <v>959</v>
      </c>
      <c r="E596" s="236">
        <v>43544</v>
      </c>
      <c r="F596" s="183" t="s">
        <v>1327</v>
      </c>
      <c r="G596" s="213">
        <v>1895196</v>
      </c>
      <c r="H596" s="213">
        <v>0</v>
      </c>
      <c r="I596" s="183" t="s">
        <v>839</v>
      </c>
      <c r="J596" s="212" t="s">
        <v>72</v>
      </c>
    </row>
    <row r="597" spans="2:10" ht="28.5">
      <c r="B597" s="206" t="s">
        <v>73</v>
      </c>
      <c r="C597" s="183" t="s">
        <v>1322</v>
      </c>
      <c r="D597" s="183" t="s">
        <v>959</v>
      </c>
      <c r="E597" s="236">
        <v>43535</v>
      </c>
      <c r="F597" s="183" t="s">
        <v>1328</v>
      </c>
      <c r="G597" s="213">
        <v>3345100</v>
      </c>
      <c r="H597" s="213">
        <v>0</v>
      </c>
      <c r="I597" s="183" t="s">
        <v>839</v>
      </c>
      <c r="J597" s="212" t="s">
        <v>72</v>
      </c>
    </row>
    <row r="598" spans="2:10" ht="42.75">
      <c r="B598" s="206" t="s">
        <v>73</v>
      </c>
      <c r="C598" s="183" t="s">
        <v>1326</v>
      </c>
      <c r="D598" s="183" t="s">
        <v>959</v>
      </c>
      <c r="E598" s="236">
        <v>43494</v>
      </c>
      <c r="F598" s="183" t="s">
        <v>1329</v>
      </c>
      <c r="G598" s="213">
        <v>491838</v>
      </c>
      <c r="H598" s="213">
        <v>0</v>
      </c>
      <c r="I598" s="183" t="s">
        <v>839</v>
      </c>
      <c r="J598" s="212" t="s">
        <v>72</v>
      </c>
    </row>
    <row r="599" spans="2:10">
      <c r="B599" s="376"/>
      <c r="C599" s="376" t="s">
        <v>1330</v>
      </c>
      <c r="D599" s="376"/>
      <c r="E599" s="376"/>
      <c r="F599" s="376"/>
      <c r="G599" s="378">
        <f>SUM(G3:G598)</f>
        <v>1061489158.26</v>
      </c>
      <c r="H599" s="378">
        <f>SUM(H3:H598)</f>
        <v>2352219328.4595671</v>
      </c>
      <c r="I599" s="376"/>
      <c r="J599" s="376"/>
    </row>
  </sheetData>
  <dataValidations count="1">
    <dataValidation type="date" allowBlank="1" showInputMessage="1" showErrorMessage="1" sqref="E4:E384 E386:E393 E397:E419 E488:E497 E579:E598" xr:uid="{410A180D-3AE7-4CDC-AC07-41C9A7553FCA}">
      <formula1>43466</formula1>
      <formula2>43830</formula2>
    </dataValidation>
  </dataValidations>
  <pageMargins left="0.70866141732283472" right="0.70866141732283472" top="0.74803149606299213" bottom="0.74803149606299213" header="0.31496062992125984" footer="0.31496062992125984"/>
  <pageSetup paperSize="9" scale="34"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D1842-6989-4C43-B7C7-AD9A1D5741A6}">
  <sheetPr filterMode="1">
    <outlinePr summaryBelow="0"/>
  </sheetPr>
  <dimension ref="B1:O4178"/>
  <sheetViews>
    <sheetView showGridLines="0" workbookViewId="0">
      <pane ySplit="3" topLeftCell="A263" activePane="bottomLeft" state="frozen"/>
      <selection pane="bottomLeft" activeCell="B1" sqref="B1"/>
    </sheetView>
  </sheetViews>
  <sheetFormatPr baseColWidth="10" defaultColWidth="9.140625" defaultRowHeight="15"/>
  <cols>
    <col min="2" max="2" width="11.5703125" customWidth="1"/>
    <col min="3" max="3" width="12.28515625" customWidth="1"/>
    <col min="4" max="4" width="13.140625" customWidth="1"/>
    <col min="5" max="5" width="10.42578125" customWidth="1"/>
    <col min="6" max="6" width="13" customWidth="1"/>
    <col min="7" max="7" width="7" customWidth="1"/>
    <col min="8" max="8" width="36.85546875" style="250" customWidth="1"/>
    <col min="9" max="9" width="14.5703125" customWidth="1"/>
    <col min="10" max="10" width="34.7109375" customWidth="1"/>
    <col min="11" max="11" width="12" customWidth="1"/>
    <col min="12" max="12" width="15" customWidth="1"/>
    <col min="13" max="13" width="15.5703125" customWidth="1"/>
    <col min="14" max="14" width="12.28515625" customWidth="1"/>
    <col min="15" max="15" width="16" customWidth="1"/>
  </cols>
  <sheetData>
    <row r="1" spans="2:15" ht="15.75">
      <c r="B1" s="129" t="s">
        <v>13283</v>
      </c>
      <c r="C1" s="129"/>
      <c r="D1" s="129"/>
      <c r="E1" s="129"/>
    </row>
    <row r="3" spans="2:15" ht="28.5" customHeight="1">
      <c r="B3" s="364" t="s">
        <v>13270</v>
      </c>
      <c r="C3" s="364" t="s">
        <v>13271</v>
      </c>
      <c r="D3" s="364" t="s">
        <v>13272</v>
      </c>
      <c r="E3" s="364" t="s">
        <v>13273</v>
      </c>
      <c r="F3" s="364" t="s">
        <v>13274</v>
      </c>
      <c r="G3" s="364" t="s">
        <v>13275</v>
      </c>
      <c r="H3" s="364" t="s">
        <v>13276</v>
      </c>
      <c r="I3" s="364" t="s">
        <v>13277</v>
      </c>
      <c r="J3" s="364" t="s">
        <v>1340</v>
      </c>
      <c r="K3" s="364" t="s">
        <v>13278</v>
      </c>
      <c r="L3" s="364" t="s">
        <v>13279</v>
      </c>
      <c r="M3" s="364" t="s">
        <v>13280</v>
      </c>
      <c r="N3" s="364" t="s">
        <v>13281</v>
      </c>
      <c r="O3" s="379" t="s">
        <v>13282</v>
      </c>
    </row>
    <row r="4" spans="2:15" ht="22.5" customHeight="1">
      <c r="B4" s="247" t="s">
        <v>1341</v>
      </c>
      <c r="C4" s="247" t="s">
        <v>1342</v>
      </c>
      <c r="D4" s="248">
        <v>44176</v>
      </c>
      <c r="E4" s="247" t="s">
        <v>1342</v>
      </c>
      <c r="F4" s="247" t="s">
        <v>1342</v>
      </c>
      <c r="G4" s="247" t="s">
        <v>1342</v>
      </c>
      <c r="H4" s="247" t="s">
        <v>1343</v>
      </c>
      <c r="I4" s="247" t="s">
        <v>1344</v>
      </c>
      <c r="J4" s="247" t="s">
        <v>1345</v>
      </c>
      <c r="K4" s="249" t="s">
        <v>1346</v>
      </c>
      <c r="L4" s="247" t="s">
        <v>1347</v>
      </c>
      <c r="M4" s="249" t="s">
        <v>1348</v>
      </c>
      <c r="N4" s="249">
        <v>0</v>
      </c>
      <c r="O4" s="249" t="s">
        <v>1349</v>
      </c>
    </row>
    <row r="5" spans="2:15" ht="15" hidden="1" customHeight="1">
      <c r="B5" s="247" t="s">
        <v>1350</v>
      </c>
      <c r="C5" s="247" t="s">
        <v>1351</v>
      </c>
      <c r="D5" s="248">
        <v>44223</v>
      </c>
      <c r="E5" s="248">
        <v>44244</v>
      </c>
      <c r="F5" s="248">
        <v>44425</v>
      </c>
      <c r="G5" s="247">
        <v>1</v>
      </c>
      <c r="H5" s="247" t="s">
        <v>1352</v>
      </c>
      <c r="I5" s="247" t="s">
        <v>1353</v>
      </c>
      <c r="J5" s="247" t="s">
        <v>1345</v>
      </c>
      <c r="K5" s="249" t="s">
        <v>1354</v>
      </c>
      <c r="L5" s="247" t="s">
        <v>1355</v>
      </c>
      <c r="M5" s="249" t="s">
        <v>1348</v>
      </c>
      <c r="N5" s="249">
        <v>5</v>
      </c>
      <c r="O5" s="249" t="s">
        <v>1356</v>
      </c>
    </row>
    <row r="6" spans="2:15" ht="15" hidden="1" customHeight="1">
      <c r="B6" s="247" t="s">
        <v>1357</v>
      </c>
      <c r="C6" s="247" t="s">
        <v>1358</v>
      </c>
      <c r="D6" s="248">
        <v>44225</v>
      </c>
      <c r="E6" s="248">
        <v>44244</v>
      </c>
      <c r="F6" s="248">
        <v>44332</v>
      </c>
      <c r="G6" s="247">
        <v>0</v>
      </c>
      <c r="H6" s="247" t="s">
        <v>1359</v>
      </c>
      <c r="I6" s="247" t="s">
        <v>1360</v>
      </c>
      <c r="J6" s="247" t="s">
        <v>1345</v>
      </c>
      <c r="K6" s="249" t="s">
        <v>1354</v>
      </c>
      <c r="L6" s="247" t="s">
        <v>1361</v>
      </c>
      <c r="M6" s="249" t="s">
        <v>1348</v>
      </c>
      <c r="N6" s="249">
        <v>6</v>
      </c>
      <c r="O6" s="249" t="s">
        <v>1362</v>
      </c>
    </row>
    <row r="7" spans="2:15" ht="15" hidden="1" customHeight="1">
      <c r="B7" s="247" t="s">
        <v>1363</v>
      </c>
      <c r="C7" s="247" t="s">
        <v>1364</v>
      </c>
      <c r="D7" s="248">
        <v>44225</v>
      </c>
      <c r="E7" s="248">
        <v>44244</v>
      </c>
      <c r="F7" s="248">
        <v>44332</v>
      </c>
      <c r="G7" s="247">
        <v>0</v>
      </c>
      <c r="H7" s="247" t="s">
        <v>1359</v>
      </c>
      <c r="I7" s="247" t="s">
        <v>1360</v>
      </c>
      <c r="J7" s="247" t="s">
        <v>1345</v>
      </c>
      <c r="K7" s="249" t="s">
        <v>1354</v>
      </c>
      <c r="L7" s="247" t="s">
        <v>1361</v>
      </c>
      <c r="M7" s="249" t="s">
        <v>1348</v>
      </c>
      <c r="N7" s="249">
        <v>40</v>
      </c>
      <c r="O7" s="249" t="s">
        <v>1365</v>
      </c>
    </row>
    <row r="8" spans="2:15" ht="15" hidden="1" customHeight="1">
      <c r="B8" s="247" t="s">
        <v>1366</v>
      </c>
      <c r="C8" s="247" t="s">
        <v>1367</v>
      </c>
      <c r="D8" s="248">
        <v>44225</v>
      </c>
      <c r="E8" s="248">
        <v>44244</v>
      </c>
      <c r="F8" s="248">
        <v>44332</v>
      </c>
      <c r="G8" s="247">
        <v>0</v>
      </c>
      <c r="H8" s="247" t="s">
        <v>1359</v>
      </c>
      <c r="I8" s="247" t="s">
        <v>1360</v>
      </c>
      <c r="J8" s="247" t="s">
        <v>1345</v>
      </c>
      <c r="K8" s="249" t="s">
        <v>1354</v>
      </c>
      <c r="L8" s="247" t="s">
        <v>1361</v>
      </c>
      <c r="M8" s="249" t="s">
        <v>1348</v>
      </c>
      <c r="N8" s="249">
        <v>25</v>
      </c>
      <c r="O8" s="249" t="s">
        <v>1368</v>
      </c>
    </row>
    <row r="9" spans="2:15" ht="15" hidden="1" customHeight="1">
      <c r="B9" s="247" t="s">
        <v>1369</v>
      </c>
      <c r="C9" s="247" t="s">
        <v>1370</v>
      </c>
      <c r="D9" s="248">
        <v>44238</v>
      </c>
      <c r="E9" s="248">
        <v>44250</v>
      </c>
      <c r="F9" s="248">
        <v>44338</v>
      </c>
      <c r="G9" s="247">
        <v>0</v>
      </c>
      <c r="H9" s="247" t="s">
        <v>1371</v>
      </c>
      <c r="I9" s="247" t="s">
        <v>1372</v>
      </c>
      <c r="J9" s="247" t="s">
        <v>1345</v>
      </c>
      <c r="K9" s="249" t="s">
        <v>1354</v>
      </c>
      <c r="L9" s="247" t="s">
        <v>1373</v>
      </c>
      <c r="M9" s="249" t="s">
        <v>1348</v>
      </c>
      <c r="N9" s="249">
        <v>9</v>
      </c>
      <c r="O9" s="249" t="s">
        <v>1374</v>
      </c>
    </row>
    <row r="10" spans="2:15" ht="15" customHeight="1">
      <c r="B10" s="247" t="s">
        <v>1375</v>
      </c>
      <c r="C10" s="247" t="s">
        <v>1342</v>
      </c>
      <c r="D10" s="248">
        <v>44433</v>
      </c>
      <c r="E10" s="248"/>
      <c r="F10" s="248"/>
      <c r="G10" s="247"/>
      <c r="H10" s="247" t="s">
        <v>1376</v>
      </c>
      <c r="I10" s="247" t="s">
        <v>1377</v>
      </c>
      <c r="J10" s="247" t="s">
        <v>1378</v>
      </c>
      <c r="K10" s="249" t="s">
        <v>1379</v>
      </c>
      <c r="L10" s="247" t="s">
        <v>1380</v>
      </c>
      <c r="M10" s="249" t="s">
        <v>1348</v>
      </c>
      <c r="N10" s="249">
        <v>0</v>
      </c>
      <c r="O10" s="249" t="s">
        <v>1381</v>
      </c>
    </row>
    <row r="11" spans="2:15">
      <c r="B11" s="247" t="s">
        <v>1382</v>
      </c>
      <c r="C11" s="247" t="s">
        <v>1342</v>
      </c>
      <c r="D11" s="248">
        <v>44176</v>
      </c>
      <c r="E11" s="248"/>
      <c r="F11" s="248"/>
      <c r="G11" s="247"/>
      <c r="H11" s="247" t="s">
        <v>1343</v>
      </c>
      <c r="I11" s="247" t="s">
        <v>1344</v>
      </c>
      <c r="J11" s="247" t="s">
        <v>1345</v>
      </c>
      <c r="K11" s="249" t="s">
        <v>1346</v>
      </c>
      <c r="L11" s="247" t="s">
        <v>1347</v>
      </c>
      <c r="M11" s="249" t="s">
        <v>1348</v>
      </c>
      <c r="N11" s="249">
        <v>0</v>
      </c>
      <c r="O11" s="249" t="s">
        <v>1342</v>
      </c>
    </row>
    <row r="12" spans="2:15" ht="15" hidden="1" customHeight="1">
      <c r="B12" s="247" t="s">
        <v>1383</v>
      </c>
      <c r="C12" s="247" t="s">
        <v>1384</v>
      </c>
      <c r="D12" s="248">
        <v>44200</v>
      </c>
      <c r="E12" s="248">
        <v>44209</v>
      </c>
      <c r="F12" s="248">
        <v>44390</v>
      </c>
      <c r="G12" s="247">
        <v>0</v>
      </c>
      <c r="H12" s="247" t="s">
        <v>1385</v>
      </c>
      <c r="I12" s="247" t="s">
        <v>1386</v>
      </c>
      <c r="J12" s="247" t="s">
        <v>1345</v>
      </c>
      <c r="K12" s="249" t="s">
        <v>1354</v>
      </c>
      <c r="L12" s="247" t="s">
        <v>1373</v>
      </c>
      <c r="M12" s="249" t="s">
        <v>1348</v>
      </c>
      <c r="N12" s="249">
        <v>35</v>
      </c>
      <c r="O12" s="249" t="s">
        <v>1387</v>
      </c>
    </row>
    <row r="13" spans="2:15" ht="15" customHeight="1">
      <c r="B13" s="247" t="s">
        <v>1388</v>
      </c>
      <c r="C13" s="247" t="s">
        <v>1342</v>
      </c>
      <c r="D13" s="248">
        <v>44200</v>
      </c>
      <c r="E13" s="248"/>
      <c r="F13" s="248"/>
      <c r="G13" s="247"/>
      <c r="H13" s="247" t="s">
        <v>1385</v>
      </c>
      <c r="I13" s="247" t="s">
        <v>1386</v>
      </c>
      <c r="J13" s="247" t="s">
        <v>1345</v>
      </c>
      <c r="K13" s="249" t="s">
        <v>1346</v>
      </c>
      <c r="L13" s="247" t="s">
        <v>1373</v>
      </c>
      <c r="M13" s="249" t="s">
        <v>1348</v>
      </c>
      <c r="N13" s="249">
        <v>0</v>
      </c>
      <c r="O13" s="249" t="s">
        <v>1389</v>
      </c>
    </row>
    <row r="14" spans="2:15" ht="15" hidden="1" customHeight="1">
      <c r="B14" s="247" t="s">
        <v>1390</v>
      </c>
      <c r="C14" s="247" t="s">
        <v>1391</v>
      </c>
      <c r="D14" s="248">
        <v>44223</v>
      </c>
      <c r="E14" s="248">
        <v>44274</v>
      </c>
      <c r="F14" s="248">
        <v>44365</v>
      </c>
      <c r="G14" s="247">
        <v>0</v>
      </c>
      <c r="H14" s="247" t="s">
        <v>1352</v>
      </c>
      <c r="I14" s="247" t="s">
        <v>1353</v>
      </c>
      <c r="J14" s="247" t="s">
        <v>1345</v>
      </c>
      <c r="K14" s="249" t="s">
        <v>1354</v>
      </c>
      <c r="L14" s="247" t="s">
        <v>1355</v>
      </c>
      <c r="M14" s="249" t="s">
        <v>1348</v>
      </c>
      <c r="N14" s="249">
        <v>6.5</v>
      </c>
      <c r="O14" s="249" t="s">
        <v>1392</v>
      </c>
    </row>
    <row r="15" spans="2:15" ht="15" customHeight="1">
      <c r="B15" s="247" t="s">
        <v>1393</v>
      </c>
      <c r="C15" s="247" t="s">
        <v>1342</v>
      </c>
      <c r="D15" s="248">
        <v>44223</v>
      </c>
      <c r="E15" s="248"/>
      <c r="F15" s="248"/>
      <c r="G15" s="247"/>
      <c r="H15" s="247" t="s">
        <v>1385</v>
      </c>
      <c r="I15" s="247" t="s">
        <v>1386</v>
      </c>
      <c r="J15" s="247" t="s">
        <v>1345</v>
      </c>
      <c r="K15" s="249" t="s">
        <v>1346</v>
      </c>
      <c r="L15" s="247" t="s">
        <v>1355</v>
      </c>
      <c r="M15" s="249" t="s">
        <v>1348</v>
      </c>
      <c r="N15" s="249">
        <v>0</v>
      </c>
      <c r="O15" s="249" t="s">
        <v>1394</v>
      </c>
    </row>
    <row r="16" spans="2:15" ht="15" customHeight="1">
      <c r="B16" s="247" t="s">
        <v>1395</v>
      </c>
      <c r="C16" s="247" t="s">
        <v>1342</v>
      </c>
      <c r="D16" s="248">
        <v>44223</v>
      </c>
      <c r="E16" s="248"/>
      <c r="F16" s="248"/>
      <c r="G16" s="247"/>
      <c r="H16" s="247" t="s">
        <v>1385</v>
      </c>
      <c r="I16" s="247" t="s">
        <v>1386</v>
      </c>
      <c r="J16" s="247" t="s">
        <v>1345</v>
      </c>
      <c r="K16" s="249" t="s">
        <v>1346</v>
      </c>
      <c r="L16" s="247" t="s">
        <v>1355</v>
      </c>
      <c r="M16" s="249" t="s">
        <v>1348</v>
      </c>
      <c r="N16" s="249">
        <v>0</v>
      </c>
      <c r="O16" s="249" t="s">
        <v>1356</v>
      </c>
    </row>
    <row r="17" spans="2:15" ht="15" hidden="1" customHeight="1">
      <c r="B17" s="247" t="s">
        <v>1396</v>
      </c>
      <c r="C17" s="247" t="s">
        <v>1397</v>
      </c>
      <c r="D17" s="248">
        <v>44223</v>
      </c>
      <c r="E17" s="248">
        <v>44274</v>
      </c>
      <c r="F17" s="248">
        <v>44365</v>
      </c>
      <c r="G17" s="247">
        <v>0</v>
      </c>
      <c r="H17" s="247" t="s">
        <v>1352</v>
      </c>
      <c r="I17" s="247" t="s">
        <v>1353</v>
      </c>
      <c r="J17" s="247" t="s">
        <v>1345</v>
      </c>
      <c r="K17" s="249" t="s">
        <v>1354</v>
      </c>
      <c r="L17" s="247" t="s">
        <v>1355</v>
      </c>
      <c r="M17" s="249" t="s">
        <v>1348</v>
      </c>
      <c r="N17" s="249">
        <v>11</v>
      </c>
      <c r="O17" s="249" t="s">
        <v>1398</v>
      </c>
    </row>
    <row r="18" spans="2:15" ht="15" customHeight="1">
      <c r="B18" s="247" t="s">
        <v>1399</v>
      </c>
      <c r="C18" s="247" t="s">
        <v>1342</v>
      </c>
      <c r="D18" s="248">
        <v>44223</v>
      </c>
      <c r="E18" s="248"/>
      <c r="F18" s="248"/>
      <c r="G18" s="247"/>
      <c r="H18" s="247" t="s">
        <v>1352</v>
      </c>
      <c r="I18" s="247" t="s">
        <v>1353</v>
      </c>
      <c r="J18" s="247" t="s">
        <v>1345</v>
      </c>
      <c r="K18" s="249" t="s">
        <v>1346</v>
      </c>
      <c r="L18" s="247" t="s">
        <v>1355</v>
      </c>
      <c r="M18" s="249" t="s">
        <v>1348</v>
      </c>
      <c r="N18" s="249">
        <v>0</v>
      </c>
      <c r="O18" s="249" t="s">
        <v>1394</v>
      </c>
    </row>
    <row r="19" spans="2:15" ht="24" hidden="1">
      <c r="B19" s="247" t="s">
        <v>1400</v>
      </c>
      <c r="C19" s="247" t="s">
        <v>1342</v>
      </c>
      <c r="D19" s="248">
        <v>43349</v>
      </c>
      <c r="E19" s="248"/>
      <c r="F19" s="248"/>
      <c r="G19" s="247"/>
      <c r="H19" s="247" t="s">
        <v>1401</v>
      </c>
      <c r="I19" s="247" t="s">
        <v>1402</v>
      </c>
      <c r="J19" s="247" t="s">
        <v>1403</v>
      </c>
      <c r="K19" s="249" t="s">
        <v>1346</v>
      </c>
      <c r="L19" s="247" t="s">
        <v>1342</v>
      </c>
      <c r="M19" s="249" t="s">
        <v>1404</v>
      </c>
      <c r="N19" s="249">
        <v>0</v>
      </c>
      <c r="O19" s="249" t="s">
        <v>1342</v>
      </c>
    </row>
    <row r="20" spans="2:15" ht="24" hidden="1">
      <c r="B20" s="247" t="s">
        <v>1405</v>
      </c>
      <c r="C20" s="247" t="s">
        <v>1406</v>
      </c>
      <c r="D20" s="248">
        <v>43381</v>
      </c>
      <c r="E20" s="248">
        <v>43389</v>
      </c>
      <c r="F20" s="248">
        <v>43481</v>
      </c>
      <c r="G20" s="247">
        <v>0</v>
      </c>
      <c r="H20" s="247" t="s">
        <v>1407</v>
      </c>
      <c r="I20" s="247" t="s">
        <v>1408</v>
      </c>
      <c r="J20" s="247" t="s">
        <v>1403</v>
      </c>
      <c r="K20" s="249" t="s">
        <v>1354</v>
      </c>
      <c r="L20" s="247" t="s">
        <v>1342</v>
      </c>
      <c r="M20" s="249" t="s">
        <v>1404</v>
      </c>
      <c r="N20" s="249">
        <v>0</v>
      </c>
      <c r="O20" s="249" t="s">
        <v>1342</v>
      </c>
    </row>
    <row r="21" spans="2:15" ht="24" hidden="1">
      <c r="B21" s="247" t="s">
        <v>1409</v>
      </c>
      <c r="C21" s="247" t="s">
        <v>1410</v>
      </c>
      <c r="D21" s="248">
        <v>43405</v>
      </c>
      <c r="E21" s="248">
        <v>43418</v>
      </c>
      <c r="F21" s="248">
        <v>43510</v>
      </c>
      <c r="G21" s="247">
        <v>0</v>
      </c>
      <c r="H21" s="247" t="s">
        <v>1411</v>
      </c>
      <c r="I21" s="247" t="s">
        <v>1342</v>
      </c>
      <c r="J21" s="247" t="s">
        <v>1403</v>
      </c>
      <c r="K21" s="249" t="s">
        <v>1354</v>
      </c>
      <c r="L21" s="247" t="s">
        <v>1342</v>
      </c>
      <c r="M21" s="249" t="s">
        <v>1404</v>
      </c>
      <c r="N21" s="249">
        <v>0</v>
      </c>
      <c r="O21" s="249" t="s">
        <v>1342</v>
      </c>
    </row>
    <row r="22" spans="2:15" ht="24" hidden="1">
      <c r="B22" s="247" t="s">
        <v>1412</v>
      </c>
      <c r="C22" s="247" t="s">
        <v>1413</v>
      </c>
      <c r="D22" s="248">
        <v>43497</v>
      </c>
      <c r="E22" s="248">
        <v>43707</v>
      </c>
      <c r="F22" s="248">
        <v>43798</v>
      </c>
      <c r="G22" s="247">
        <v>0</v>
      </c>
      <c r="H22" s="247" t="s">
        <v>1407</v>
      </c>
      <c r="I22" s="247" t="s">
        <v>1408</v>
      </c>
      <c r="J22" s="247" t="s">
        <v>1403</v>
      </c>
      <c r="K22" s="249" t="s">
        <v>1354</v>
      </c>
      <c r="L22" s="247" t="s">
        <v>1414</v>
      </c>
      <c r="M22" s="249" t="s">
        <v>1404</v>
      </c>
      <c r="N22" s="249">
        <v>0</v>
      </c>
      <c r="O22" s="249" t="s">
        <v>1342</v>
      </c>
    </row>
    <row r="23" spans="2:15" ht="24" hidden="1">
      <c r="B23" s="247" t="s">
        <v>1415</v>
      </c>
      <c r="C23" s="247" t="s">
        <v>1416</v>
      </c>
      <c r="D23" s="248">
        <v>43500</v>
      </c>
      <c r="E23" s="248">
        <v>43707</v>
      </c>
      <c r="F23" s="248">
        <v>43798</v>
      </c>
      <c r="G23" s="247">
        <v>0</v>
      </c>
      <c r="H23" s="247" t="s">
        <v>1417</v>
      </c>
      <c r="I23" s="247" t="s">
        <v>1418</v>
      </c>
      <c r="J23" s="247" t="s">
        <v>1403</v>
      </c>
      <c r="K23" s="249" t="s">
        <v>1354</v>
      </c>
      <c r="L23" s="247" t="s">
        <v>1419</v>
      </c>
      <c r="M23" s="249" t="s">
        <v>1404</v>
      </c>
      <c r="N23" s="249">
        <v>0</v>
      </c>
      <c r="O23" s="249" t="s">
        <v>1342</v>
      </c>
    </row>
    <row r="24" spans="2:15" ht="24" hidden="1">
      <c r="B24" s="247" t="s">
        <v>1420</v>
      </c>
      <c r="C24" s="247" t="s">
        <v>1421</v>
      </c>
      <c r="D24" s="248">
        <v>43515</v>
      </c>
      <c r="E24" s="248">
        <v>43707</v>
      </c>
      <c r="F24" s="248">
        <v>43798</v>
      </c>
      <c r="G24" s="247">
        <v>0</v>
      </c>
      <c r="H24" s="247" t="s">
        <v>1422</v>
      </c>
      <c r="I24" s="247" t="s">
        <v>1423</v>
      </c>
      <c r="J24" s="247" t="s">
        <v>1403</v>
      </c>
      <c r="K24" s="249" t="s">
        <v>1354</v>
      </c>
      <c r="L24" s="247" t="s">
        <v>1419</v>
      </c>
      <c r="M24" s="249" t="s">
        <v>1404</v>
      </c>
      <c r="N24" s="249">
        <v>0</v>
      </c>
      <c r="O24" s="249" t="s">
        <v>1342</v>
      </c>
    </row>
    <row r="25" spans="2:15" ht="24" hidden="1">
      <c r="B25" s="247" t="s">
        <v>1424</v>
      </c>
      <c r="C25" s="247" t="s">
        <v>1425</v>
      </c>
      <c r="D25" s="248">
        <v>43511</v>
      </c>
      <c r="E25" s="248">
        <v>43707</v>
      </c>
      <c r="F25" s="248">
        <v>43798</v>
      </c>
      <c r="G25" s="247">
        <v>0</v>
      </c>
      <c r="H25" s="247" t="s">
        <v>1417</v>
      </c>
      <c r="I25" s="247" t="s">
        <v>1418</v>
      </c>
      <c r="J25" s="247" t="s">
        <v>1403</v>
      </c>
      <c r="K25" s="249" t="s">
        <v>1354</v>
      </c>
      <c r="L25" s="247" t="s">
        <v>1419</v>
      </c>
      <c r="M25" s="249" t="s">
        <v>1404</v>
      </c>
      <c r="N25" s="249">
        <v>0</v>
      </c>
      <c r="O25" s="249" t="s">
        <v>1342</v>
      </c>
    </row>
    <row r="26" spans="2:15" ht="24" hidden="1">
      <c r="B26" s="247" t="s">
        <v>1426</v>
      </c>
      <c r="C26" s="247" t="s">
        <v>1427</v>
      </c>
      <c r="D26" s="248">
        <v>43511</v>
      </c>
      <c r="E26" s="248">
        <v>43707</v>
      </c>
      <c r="F26" s="248">
        <v>43798</v>
      </c>
      <c r="G26" s="247">
        <v>0</v>
      </c>
      <c r="H26" s="247" t="s">
        <v>1428</v>
      </c>
      <c r="I26" s="247" t="s">
        <v>1429</v>
      </c>
      <c r="J26" s="247" t="s">
        <v>1403</v>
      </c>
      <c r="K26" s="249" t="s">
        <v>1354</v>
      </c>
      <c r="L26" s="247" t="s">
        <v>1419</v>
      </c>
      <c r="M26" s="249" t="s">
        <v>1404</v>
      </c>
      <c r="N26" s="249">
        <v>0</v>
      </c>
      <c r="O26" s="249" t="s">
        <v>1342</v>
      </c>
    </row>
    <row r="27" spans="2:15" ht="24" hidden="1">
      <c r="B27" s="247" t="s">
        <v>1430</v>
      </c>
      <c r="C27" s="247" t="s">
        <v>1431</v>
      </c>
      <c r="D27" s="248">
        <v>43489</v>
      </c>
      <c r="E27" s="248">
        <v>43707</v>
      </c>
      <c r="F27" s="248">
        <v>44072</v>
      </c>
      <c r="G27" s="247">
        <v>0</v>
      </c>
      <c r="H27" s="247" t="s">
        <v>1432</v>
      </c>
      <c r="I27" s="247" t="s">
        <v>1433</v>
      </c>
      <c r="J27" s="247" t="s">
        <v>1434</v>
      </c>
      <c r="K27" s="249" t="s">
        <v>1354</v>
      </c>
      <c r="L27" s="247" t="s">
        <v>1435</v>
      </c>
      <c r="M27" s="249" t="s">
        <v>1404</v>
      </c>
      <c r="N27" s="249">
        <v>0</v>
      </c>
      <c r="O27" s="249" t="s">
        <v>1436</v>
      </c>
    </row>
    <row r="28" spans="2:15" ht="24" hidden="1">
      <c r="B28" s="247" t="s">
        <v>1437</v>
      </c>
      <c r="C28" s="247" t="s">
        <v>1438</v>
      </c>
      <c r="D28" s="248">
        <v>43517</v>
      </c>
      <c r="E28" s="248">
        <v>43707</v>
      </c>
      <c r="F28" s="248">
        <v>43798</v>
      </c>
      <c r="G28" s="247">
        <v>0</v>
      </c>
      <c r="H28" s="247" t="s">
        <v>1439</v>
      </c>
      <c r="I28" s="247" t="s">
        <v>1433</v>
      </c>
      <c r="J28" s="247" t="s">
        <v>1403</v>
      </c>
      <c r="K28" s="249" t="s">
        <v>1354</v>
      </c>
      <c r="L28" s="247" t="s">
        <v>1419</v>
      </c>
      <c r="M28" s="249" t="s">
        <v>1404</v>
      </c>
      <c r="N28" s="249">
        <v>0</v>
      </c>
      <c r="O28" s="249" t="s">
        <v>1342</v>
      </c>
    </row>
    <row r="29" spans="2:15" ht="24" hidden="1">
      <c r="B29" s="247" t="s">
        <v>1440</v>
      </c>
      <c r="C29" s="247" t="s">
        <v>1441</v>
      </c>
      <c r="D29" s="248">
        <v>43509</v>
      </c>
      <c r="E29" s="248">
        <v>43710</v>
      </c>
      <c r="F29" s="248">
        <v>44075</v>
      </c>
      <c r="G29" s="247">
        <v>0</v>
      </c>
      <c r="H29" s="247" t="s">
        <v>1401</v>
      </c>
      <c r="I29" s="247" t="s">
        <v>1402</v>
      </c>
      <c r="J29" s="247" t="s">
        <v>1434</v>
      </c>
      <c r="K29" s="249" t="s">
        <v>1354</v>
      </c>
      <c r="L29" s="247" t="s">
        <v>1435</v>
      </c>
      <c r="M29" s="249" t="s">
        <v>1404</v>
      </c>
      <c r="N29" s="249">
        <v>0</v>
      </c>
      <c r="O29" s="249" t="s">
        <v>1442</v>
      </c>
    </row>
    <row r="30" spans="2:15" ht="24" hidden="1">
      <c r="B30" s="247" t="s">
        <v>1443</v>
      </c>
      <c r="C30" s="247" t="s">
        <v>1444</v>
      </c>
      <c r="D30" s="248">
        <v>43529</v>
      </c>
      <c r="E30" s="248">
        <v>43710</v>
      </c>
      <c r="F30" s="248">
        <v>43800</v>
      </c>
      <c r="G30" s="247">
        <v>0</v>
      </c>
      <c r="H30" s="247" t="s">
        <v>1401</v>
      </c>
      <c r="I30" s="247" t="s">
        <v>1402</v>
      </c>
      <c r="J30" s="247" t="s">
        <v>1403</v>
      </c>
      <c r="K30" s="249" t="s">
        <v>1354</v>
      </c>
      <c r="L30" s="247" t="s">
        <v>1435</v>
      </c>
      <c r="M30" s="249" t="s">
        <v>1404</v>
      </c>
      <c r="N30" s="249">
        <v>0</v>
      </c>
      <c r="O30" s="249" t="s">
        <v>1342</v>
      </c>
    </row>
    <row r="31" spans="2:15" ht="24" hidden="1">
      <c r="B31" s="247" t="s">
        <v>1445</v>
      </c>
      <c r="C31" s="247" t="s">
        <v>1446</v>
      </c>
      <c r="D31" s="248">
        <v>43529</v>
      </c>
      <c r="E31" s="248">
        <v>43710</v>
      </c>
      <c r="F31" s="248">
        <v>44075</v>
      </c>
      <c r="G31" s="247">
        <v>0</v>
      </c>
      <c r="H31" s="247" t="s">
        <v>1447</v>
      </c>
      <c r="I31" s="247" t="s">
        <v>1448</v>
      </c>
      <c r="J31" s="247" t="s">
        <v>1434</v>
      </c>
      <c r="K31" s="249" t="s">
        <v>1354</v>
      </c>
      <c r="L31" s="247" t="s">
        <v>1435</v>
      </c>
      <c r="M31" s="249" t="s">
        <v>1404</v>
      </c>
      <c r="N31" s="249">
        <v>0</v>
      </c>
      <c r="O31" s="249" t="s">
        <v>1449</v>
      </c>
    </row>
    <row r="32" spans="2:15" ht="24" hidden="1">
      <c r="B32" s="247" t="s">
        <v>1450</v>
      </c>
      <c r="C32" s="247" t="s">
        <v>1451</v>
      </c>
      <c r="D32" s="248">
        <v>43402</v>
      </c>
      <c r="E32" s="248">
        <v>43406</v>
      </c>
      <c r="F32" s="248">
        <v>43498</v>
      </c>
      <c r="G32" s="247">
        <v>0</v>
      </c>
      <c r="H32" s="247" t="s">
        <v>1452</v>
      </c>
      <c r="I32" s="247" t="s">
        <v>1453</v>
      </c>
      <c r="J32" s="247" t="s">
        <v>1403</v>
      </c>
      <c r="K32" s="249" t="s">
        <v>1354</v>
      </c>
      <c r="L32" s="247" t="s">
        <v>1342</v>
      </c>
      <c r="M32" s="249" t="s">
        <v>1404</v>
      </c>
      <c r="N32" s="249">
        <v>0</v>
      </c>
      <c r="O32" s="249" t="s">
        <v>1342</v>
      </c>
    </row>
    <row r="33" spans="2:15" ht="24" hidden="1">
      <c r="B33" s="247" t="s">
        <v>1454</v>
      </c>
      <c r="C33" s="247" t="s">
        <v>1455</v>
      </c>
      <c r="D33" s="248">
        <v>43544</v>
      </c>
      <c r="E33" s="248">
        <v>43710</v>
      </c>
      <c r="F33" s="248">
        <v>44075</v>
      </c>
      <c r="G33" s="247">
        <v>0</v>
      </c>
      <c r="H33" s="247" t="s">
        <v>1432</v>
      </c>
      <c r="I33" s="247" t="s">
        <v>1433</v>
      </c>
      <c r="J33" s="247" t="s">
        <v>1434</v>
      </c>
      <c r="K33" s="249" t="s">
        <v>1354</v>
      </c>
      <c r="L33" s="247" t="s">
        <v>1435</v>
      </c>
      <c r="M33" s="249" t="s">
        <v>1404</v>
      </c>
      <c r="N33" s="249">
        <v>0</v>
      </c>
      <c r="O33" s="249" t="s">
        <v>1436</v>
      </c>
    </row>
    <row r="34" spans="2:15" ht="24" hidden="1">
      <c r="B34" s="247" t="s">
        <v>1456</v>
      </c>
      <c r="C34" s="247" t="s">
        <v>1457</v>
      </c>
      <c r="D34" s="248">
        <v>43528</v>
      </c>
      <c r="E34" s="248">
        <v>43726</v>
      </c>
      <c r="F34" s="248">
        <v>43816</v>
      </c>
      <c r="G34" s="247">
        <v>0</v>
      </c>
      <c r="H34" s="247" t="s">
        <v>1458</v>
      </c>
      <c r="I34" s="247" t="s">
        <v>1459</v>
      </c>
      <c r="J34" s="247" t="s">
        <v>1403</v>
      </c>
      <c r="K34" s="249" t="s">
        <v>1354</v>
      </c>
      <c r="L34" s="247" t="s">
        <v>1435</v>
      </c>
      <c r="M34" s="249" t="s">
        <v>1404</v>
      </c>
      <c r="N34" s="249">
        <v>0</v>
      </c>
      <c r="O34" s="249" t="s">
        <v>1342</v>
      </c>
    </row>
    <row r="35" spans="2:15" ht="24" hidden="1">
      <c r="B35" s="247" t="s">
        <v>1460</v>
      </c>
      <c r="C35" s="247" t="s">
        <v>1461</v>
      </c>
      <c r="D35" s="248">
        <v>43521</v>
      </c>
      <c r="E35" s="248">
        <v>43710</v>
      </c>
      <c r="F35" s="248">
        <v>43800</v>
      </c>
      <c r="G35" s="247">
        <v>0</v>
      </c>
      <c r="H35" s="247" t="s">
        <v>1422</v>
      </c>
      <c r="I35" s="247" t="s">
        <v>1423</v>
      </c>
      <c r="J35" s="247" t="s">
        <v>1403</v>
      </c>
      <c r="K35" s="249" t="s">
        <v>1354</v>
      </c>
      <c r="L35" s="247" t="s">
        <v>1419</v>
      </c>
      <c r="M35" s="249" t="s">
        <v>1404</v>
      </c>
      <c r="N35" s="249">
        <v>0</v>
      </c>
      <c r="O35" s="249" t="s">
        <v>1342</v>
      </c>
    </row>
    <row r="36" spans="2:15" ht="24" hidden="1">
      <c r="B36" s="247" t="s">
        <v>1462</v>
      </c>
      <c r="C36" s="247" t="s">
        <v>1463</v>
      </c>
      <c r="D36" s="248">
        <v>43515</v>
      </c>
      <c r="E36" s="248">
        <v>43710</v>
      </c>
      <c r="F36" s="248">
        <v>43800</v>
      </c>
      <c r="G36" s="247">
        <v>0</v>
      </c>
      <c r="H36" s="247" t="s">
        <v>1417</v>
      </c>
      <c r="I36" s="247" t="s">
        <v>1418</v>
      </c>
      <c r="J36" s="247" t="s">
        <v>1403</v>
      </c>
      <c r="K36" s="249" t="s">
        <v>1354</v>
      </c>
      <c r="L36" s="247" t="s">
        <v>1419</v>
      </c>
      <c r="M36" s="249" t="s">
        <v>1404</v>
      </c>
      <c r="N36" s="249">
        <v>0</v>
      </c>
      <c r="O36" s="249" t="s">
        <v>1342</v>
      </c>
    </row>
    <row r="37" spans="2:15" ht="24" hidden="1">
      <c r="B37" s="247" t="s">
        <v>1464</v>
      </c>
      <c r="C37" s="247" t="s">
        <v>1465</v>
      </c>
      <c r="D37" s="248">
        <v>43565</v>
      </c>
      <c r="E37" s="248">
        <v>43717</v>
      </c>
      <c r="F37" s="248">
        <v>43807</v>
      </c>
      <c r="G37" s="247">
        <v>0</v>
      </c>
      <c r="H37" s="247" t="s">
        <v>1401</v>
      </c>
      <c r="I37" s="247" t="s">
        <v>1402</v>
      </c>
      <c r="J37" s="247" t="s">
        <v>1403</v>
      </c>
      <c r="K37" s="249" t="s">
        <v>1354</v>
      </c>
      <c r="L37" s="247" t="s">
        <v>1435</v>
      </c>
      <c r="M37" s="249" t="s">
        <v>1404</v>
      </c>
      <c r="N37" s="249">
        <v>0</v>
      </c>
      <c r="O37" s="249" t="s">
        <v>1342</v>
      </c>
    </row>
    <row r="38" spans="2:15" ht="24" hidden="1">
      <c r="B38" s="247" t="s">
        <v>1466</v>
      </c>
      <c r="C38" s="247" t="s">
        <v>1467</v>
      </c>
      <c r="D38" s="248">
        <v>43549</v>
      </c>
      <c r="E38" s="248">
        <v>43717</v>
      </c>
      <c r="F38" s="248">
        <v>43807</v>
      </c>
      <c r="G38" s="247">
        <v>0</v>
      </c>
      <c r="H38" s="247" t="s">
        <v>1401</v>
      </c>
      <c r="I38" s="247" t="s">
        <v>1402</v>
      </c>
      <c r="J38" s="247" t="s">
        <v>1403</v>
      </c>
      <c r="K38" s="249" t="s">
        <v>1354</v>
      </c>
      <c r="L38" s="247" t="s">
        <v>1435</v>
      </c>
      <c r="M38" s="249" t="s">
        <v>1404</v>
      </c>
      <c r="N38" s="249">
        <v>0</v>
      </c>
      <c r="O38" s="249" t="s">
        <v>1342</v>
      </c>
    </row>
    <row r="39" spans="2:15" ht="24" hidden="1">
      <c r="B39" s="247" t="s">
        <v>1468</v>
      </c>
      <c r="C39" s="247" t="s">
        <v>1469</v>
      </c>
      <c r="D39" s="248">
        <v>43607</v>
      </c>
      <c r="E39" s="248">
        <v>43717</v>
      </c>
      <c r="F39" s="248">
        <v>43807</v>
      </c>
      <c r="G39" s="247">
        <v>0</v>
      </c>
      <c r="H39" s="247" t="s">
        <v>1401</v>
      </c>
      <c r="I39" s="247" t="s">
        <v>1402</v>
      </c>
      <c r="J39" s="247" t="s">
        <v>1403</v>
      </c>
      <c r="K39" s="249" t="s">
        <v>1354</v>
      </c>
      <c r="L39" s="247" t="s">
        <v>1435</v>
      </c>
      <c r="M39" s="249" t="s">
        <v>1404</v>
      </c>
      <c r="N39" s="249">
        <v>0</v>
      </c>
      <c r="O39" s="249" t="s">
        <v>1342</v>
      </c>
    </row>
    <row r="40" spans="2:15" ht="24" hidden="1">
      <c r="B40" s="247" t="s">
        <v>1470</v>
      </c>
      <c r="C40" s="247" t="s">
        <v>1471</v>
      </c>
      <c r="D40" s="248">
        <v>43607</v>
      </c>
      <c r="E40" s="248">
        <v>43717</v>
      </c>
      <c r="F40" s="248">
        <v>43807</v>
      </c>
      <c r="G40" s="247">
        <v>0</v>
      </c>
      <c r="H40" s="247" t="s">
        <v>1401</v>
      </c>
      <c r="I40" s="247" t="s">
        <v>1402</v>
      </c>
      <c r="J40" s="247" t="s">
        <v>1403</v>
      </c>
      <c r="K40" s="249" t="s">
        <v>1354</v>
      </c>
      <c r="L40" s="247" t="s">
        <v>1435</v>
      </c>
      <c r="M40" s="249" t="s">
        <v>1404</v>
      </c>
      <c r="N40" s="249">
        <v>0</v>
      </c>
      <c r="O40" s="249" t="s">
        <v>1342</v>
      </c>
    </row>
    <row r="41" spans="2:15" ht="24" hidden="1">
      <c r="B41" s="247" t="s">
        <v>1472</v>
      </c>
      <c r="C41" s="247" t="s">
        <v>1473</v>
      </c>
      <c r="D41" s="248">
        <v>43626</v>
      </c>
      <c r="E41" s="248">
        <v>43717</v>
      </c>
      <c r="F41" s="248">
        <v>43807</v>
      </c>
      <c r="G41" s="247">
        <v>0</v>
      </c>
      <c r="H41" s="247" t="s">
        <v>1401</v>
      </c>
      <c r="I41" s="247" t="s">
        <v>1402</v>
      </c>
      <c r="J41" s="247" t="s">
        <v>1403</v>
      </c>
      <c r="K41" s="249" t="s">
        <v>1354</v>
      </c>
      <c r="L41" s="247" t="s">
        <v>1435</v>
      </c>
      <c r="M41" s="249" t="s">
        <v>1404</v>
      </c>
      <c r="N41" s="249">
        <v>0</v>
      </c>
      <c r="O41" s="249" t="s">
        <v>1342</v>
      </c>
    </row>
    <row r="42" spans="2:15" ht="24" hidden="1">
      <c r="B42" s="247" t="s">
        <v>1474</v>
      </c>
      <c r="C42" s="247" t="s">
        <v>1475</v>
      </c>
      <c r="D42" s="248">
        <v>43626</v>
      </c>
      <c r="E42" s="248">
        <v>43717</v>
      </c>
      <c r="F42" s="248">
        <v>43807</v>
      </c>
      <c r="G42" s="247">
        <v>0</v>
      </c>
      <c r="H42" s="247" t="s">
        <v>1401</v>
      </c>
      <c r="I42" s="247" t="s">
        <v>1402</v>
      </c>
      <c r="J42" s="247" t="s">
        <v>1403</v>
      </c>
      <c r="K42" s="249" t="s">
        <v>1354</v>
      </c>
      <c r="L42" s="247" t="s">
        <v>1435</v>
      </c>
      <c r="M42" s="249" t="s">
        <v>1404</v>
      </c>
      <c r="N42" s="249">
        <v>0</v>
      </c>
      <c r="O42" s="249" t="s">
        <v>1342</v>
      </c>
    </row>
    <row r="43" spans="2:15" ht="24" hidden="1">
      <c r="B43" s="247" t="s">
        <v>1476</v>
      </c>
      <c r="C43" s="247" t="s">
        <v>1477</v>
      </c>
      <c r="D43" s="248">
        <v>43389</v>
      </c>
      <c r="E43" s="248">
        <v>43403</v>
      </c>
      <c r="F43" s="248">
        <v>43495</v>
      </c>
      <c r="G43" s="247">
        <v>0</v>
      </c>
      <c r="H43" s="247" t="s">
        <v>1452</v>
      </c>
      <c r="I43" s="247" t="s">
        <v>1453</v>
      </c>
      <c r="J43" s="247" t="s">
        <v>1403</v>
      </c>
      <c r="K43" s="249" t="s">
        <v>1354</v>
      </c>
      <c r="L43" s="247" t="s">
        <v>1342</v>
      </c>
      <c r="M43" s="249" t="s">
        <v>1404</v>
      </c>
      <c r="N43" s="249">
        <v>0</v>
      </c>
      <c r="O43" s="249" t="s">
        <v>1342</v>
      </c>
    </row>
    <row r="44" spans="2:15" ht="24" hidden="1">
      <c r="B44" s="247" t="s">
        <v>1478</v>
      </c>
      <c r="C44" s="247" t="s">
        <v>1479</v>
      </c>
      <c r="D44" s="248">
        <v>43629</v>
      </c>
      <c r="E44" s="248">
        <v>43717</v>
      </c>
      <c r="F44" s="248">
        <v>43807</v>
      </c>
      <c r="G44" s="247">
        <v>0</v>
      </c>
      <c r="H44" s="247" t="s">
        <v>1401</v>
      </c>
      <c r="I44" s="247" t="s">
        <v>1402</v>
      </c>
      <c r="J44" s="247" t="s">
        <v>1403</v>
      </c>
      <c r="K44" s="249" t="s">
        <v>1354</v>
      </c>
      <c r="L44" s="247" t="s">
        <v>1435</v>
      </c>
      <c r="M44" s="249" t="s">
        <v>1404</v>
      </c>
      <c r="N44" s="249">
        <v>0</v>
      </c>
      <c r="O44" s="249" t="s">
        <v>1342</v>
      </c>
    </row>
    <row r="45" spans="2:15" ht="24" hidden="1">
      <c r="B45" s="247" t="s">
        <v>1480</v>
      </c>
      <c r="C45" s="247" t="s">
        <v>1481</v>
      </c>
      <c r="D45" s="248">
        <v>43635</v>
      </c>
      <c r="E45" s="248">
        <v>43717</v>
      </c>
      <c r="F45" s="248">
        <v>43807</v>
      </c>
      <c r="G45" s="247">
        <v>0</v>
      </c>
      <c r="H45" s="247" t="s">
        <v>1401</v>
      </c>
      <c r="I45" s="247" t="s">
        <v>1402</v>
      </c>
      <c r="J45" s="247" t="s">
        <v>1403</v>
      </c>
      <c r="K45" s="249" t="s">
        <v>1354</v>
      </c>
      <c r="L45" s="247" t="s">
        <v>1435</v>
      </c>
      <c r="M45" s="249" t="s">
        <v>1404</v>
      </c>
      <c r="N45" s="249">
        <v>0</v>
      </c>
      <c r="O45" s="249" t="s">
        <v>1342</v>
      </c>
    </row>
    <row r="46" spans="2:15" ht="24" hidden="1">
      <c r="B46" s="247" t="s">
        <v>1482</v>
      </c>
      <c r="C46" s="247" t="s">
        <v>1483</v>
      </c>
      <c r="D46" s="248">
        <v>43607</v>
      </c>
      <c r="E46" s="248">
        <v>43717</v>
      </c>
      <c r="F46" s="248">
        <v>43807</v>
      </c>
      <c r="G46" s="247">
        <v>0</v>
      </c>
      <c r="H46" s="247" t="s">
        <v>1407</v>
      </c>
      <c r="I46" s="247" t="s">
        <v>1408</v>
      </c>
      <c r="J46" s="247" t="s">
        <v>1403</v>
      </c>
      <c r="K46" s="249" t="s">
        <v>1354</v>
      </c>
      <c r="L46" s="247" t="s">
        <v>1435</v>
      </c>
      <c r="M46" s="249" t="s">
        <v>1404</v>
      </c>
      <c r="N46" s="249">
        <v>0</v>
      </c>
      <c r="O46" s="249" t="s">
        <v>1342</v>
      </c>
    </row>
    <row r="47" spans="2:15" ht="24" hidden="1">
      <c r="B47" s="247" t="s">
        <v>1484</v>
      </c>
      <c r="C47" s="247" t="s">
        <v>1485</v>
      </c>
      <c r="D47" s="248">
        <v>43607</v>
      </c>
      <c r="E47" s="248">
        <v>43717</v>
      </c>
      <c r="F47" s="248">
        <v>43807</v>
      </c>
      <c r="G47" s="247">
        <v>0</v>
      </c>
      <c r="H47" s="247" t="s">
        <v>1407</v>
      </c>
      <c r="I47" s="247" t="s">
        <v>1408</v>
      </c>
      <c r="J47" s="247" t="s">
        <v>1403</v>
      </c>
      <c r="K47" s="249" t="s">
        <v>1354</v>
      </c>
      <c r="L47" s="247" t="s">
        <v>1435</v>
      </c>
      <c r="M47" s="249" t="s">
        <v>1404</v>
      </c>
      <c r="N47" s="249">
        <v>0</v>
      </c>
      <c r="O47" s="249" t="s">
        <v>1342</v>
      </c>
    </row>
    <row r="48" spans="2:15" ht="24" hidden="1">
      <c r="B48" s="247" t="s">
        <v>1486</v>
      </c>
      <c r="C48" s="247" t="s">
        <v>1487</v>
      </c>
      <c r="D48" s="248">
        <v>43607</v>
      </c>
      <c r="E48" s="248">
        <v>43717</v>
      </c>
      <c r="F48" s="248">
        <v>43807</v>
      </c>
      <c r="G48" s="247">
        <v>0</v>
      </c>
      <c r="H48" s="247" t="s">
        <v>1407</v>
      </c>
      <c r="I48" s="247" t="s">
        <v>1408</v>
      </c>
      <c r="J48" s="247" t="s">
        <v>1403</v>
      </c>
      <c r="K48" s="249" t="s">
        <v>1354</v>
      </c>
      <c r="L48" s="247" t="s">
        <v>1435</v>
      </c>
      <c r="M48" s="249" t="s">
        <v>1404</v>
      </c>
      <c r="N48" s="249">
        <v>0</v>
      </c>
      <c r="O48" s="249" t="s">
        <v>1342</v>
      </c>
    </row>
    <row r="49" spans="2:15" ht="24" hidden="1">
      <c r="B49" s="247" t="s">
        <v>1488</v>
      </c>
      <c r="C49" s="247" t="s">
        <v>1489</v>
      </c>
      <c r="D49" s="248">
        <v>43607</v>
      </c>
      <c r="E49" s="248">
        <v>43717</v>
      </c>
      <c r="F49" s="248">
        <v>43807</v>
      </c>
      <c r="G49" s="247">
        <v>0</v>
      </c>
      <c r="H49" s="247" t="s">
        <v>1407</v>
      </c>
      <c r="I49" s="247" t="s">
        <v>1408</v>
      </c>
      <c r="J49" s="247" t="s">
        <v>1403</v>
      </c>
      <c r="K49" s="249" t="s">
        <v>1354</v>
      </c>
      <c r="L49" s="247" t="s">
        <v>1435</v>
      </c>
      <c r="M49" s="249" t="s">
        <v>1404</v>
      </c>
      <c r="N49" s="249">
        <v>0</v>
      </c>
      <c r="O49" s="249" t="s">
        <v>1342</v>
      </c>
    </row>
    <row r="50" spans="2:15" ht="24" hidden="1">
      <c r="B50" s="247" t="s">
        <v>1490</v>
      </c>
      <c r="C50" s="247" t="s">
        <v>1491</v>
      </c>
      <c r="D50" s="248">
        <v>43607</v>
      </c>
      <c r="E50" s="248">
        <v>43717</v>
      </c>
      <c r="F50" s="248">
        <v>43807</v>
      </c>
      <c r="G50" s="247">
        <v>0</v>
      </c>
      <c r="H50" s="247" t="s">
        <v>1407</v>
      </c>
      <c r="I50" s="247" t="s">
        <v>1408</v>
      </c>
      <c r="J50" s="247" t="s">
        <v>1403</v>
      </c>
      <c r="K50" s="249" t="s">
        <v>1354</v>
      </c>
      <c r="L50" s="247" t="s">
        <v>1435</v>
      </c>
      <c r="M50" s="249" t="s">
        <v>1404</v>
      </c>
      <c r="N50" s="249">
        <v>0</v>
      </c>
      <c r="O50" s="249" t="s">
        <v>1342</v>
      </c>
    </row>
    <row r="51" spans="2:15" ht="24" hidden="1">
      <c r="B51" s="247" t="s">
        <v>1492</v>
      </c>
      <c r="C51" s="247" t="s">
        <v>1493</v>
      </c>
      <c r="D51" s="248">
        <v>43630</v>
      </c>
      <c r="E51" s="248">
        <v>43717</v>
      </c>
      <c r="F51" s="248">
        <v>43807</v>
      </c>
      <c r="G51" s="247">
        <v>0</v>
      </c>
      <c r="H51" s="247" t="s">
        <v>1407</v>
      </c>
      <c r="I51" s="247" t="s">
        <v>1408</v>
      </c>
      <c r="J51" s="247" t="s">
        <v>1403</v>
      </c>
      <c r="K51" s="249" t="s">
        <v>1354</v>
      </c>
      <c r="L51" s="247" t="s">
        <v>1435</v>
      </c>
      <c r="M51" s="249" t="s">
        <v>1404</v>
      </c>
      <c r="N51" s="249">
        <v>0</v>
      </c>
      <c r="O51" s="249" t="s">
        <v>1342</v>
      </c>
    </row>
    <row r="52" spans="2:15" ht="24" hidden="1">
      <c r="B52" s="247" t="s">
        <v>1494</v>
      </c>
      <c r="C52" s="247" t="s">
        <v>1495</v>
      </c>
      <c r="D52" s="248">
        <v>43614</v>
      </c>
      <c r="E52" s="248">
        <v>43717</v>
      </c>
      <c r="F52" s="248">
        <v>43807</v>
      </c>
      <c r="G52" s="247">
        <v>0</v>
      </c>
      <c r="H52" s="247" t="s">
        <v>1496</v>
      </c>
      <c r="I52" s="247" t="s">
        <v>1497</v>
      </c>
      <c r="J52" s="247" t="s">
        <v>1403</v>
      </c>
      <c r="K52" s="249" t="s">
        <v>1354</v>
      </c>
      <c r="L52" s="247" t="s">
        <v>1435</v>
      </c>
      <c r="M52" s="249" t="s">
        <v>1404</v>
      </c>
      <c r="N52" s="249">
        <v>0</v>
      </c>
      <c r="O52" s="249" t="s">
        <v>1342</v>
      </c>
    </row>
    <row r="53" spans="2:15" ht="24" hidden="1">
      <c r="B53" s="247" t="s">
        <v>1498</v>
      </c>
      <c r="C53" s="247" t="s">
        <v>1499</v>
      </c>
      <c r="D53" s="248">
        <v>43587</v>
      </c>
      <c r="E53" s="248">
        <v>43724</v>
      </c>
      <c r="F53" s="248">
        <v>43814</v>
      </c>
      <c r="G53" s="247">
        <v>0</v>
      </c>
      <c r="H53" s="247" t="s">
        <v>1417</v>
      </c>
      <c r="I53" s="247" t="s">
        <v>1418</v>
      </c>
      <c r="J53" s="247" t="s">
        <v>1403</v>
      </c>
      <c r="K53" s="249" t="s">
        <v>1354</v>
      </c>
      <c r="L53" s="247" t="s">
        <v>1419</v>
      </c>
      <c r="M53" s="249" t="s">
        <v>1404</v>
      </c>
      <c r="N53" s="249">
        <v>0</v>
      </c>
      <c r="O53" s="249" t="s">
        <v>1342</v>
      </c>
    </row>
    <row r="54" spans="2:15" ht="24" hidden="1">
      <c r="B54" s="247" t="s">
        <v>1500</v>
      </c>
      <c r="C54" s="247" t="s">
        <v>1501</v>
      </c>
      <c r="D54" s="248">
        <v>43381</v>
      </c>
      <c r="E54" s="248">
        <v>43389</v>
      </c>
      <c r="F54" s="248">
        <v>43481</v>
      </c>
      <c r="G54" s="247">
        <v>0</v>
      </c>
      <c r="H54" s="247" t="s">
        <v>1407</v>
      </c>
      <c r="I54" s="247" t="s">
        <v>1408</v>
      </c>
      <c r="J54" s="247" t="s">
        <v>1403</v>
      </c>
      <c r="K54" s="249" t="s">
        <v>1354</v>
      </c>
      <c r="L54" s="247" t="s">
        <v>1342</v>
      </c>
      <c r="M54" s="249" t="s">
        <v>1404</v>
      </c>
      <c r="N54" s="249">
        <v>0</v>
      </c>
      <c r="O54" s="249" t="s">
        <v>1342</v>
      </c>
    </row>
    <row r="55" spans="2:15" ht="24" hidden="1">
      <c r="B55" s="247" t="s">
        <v>1502</v>
      </c>
      <c r="C55" s="247" t="s">
        <v>1503</v>
      </c>
      <c r="D55" s="248">
        <v>43635</v>
      </c>
      <c r="E55" s="248">
        <v>43724</v>
      </c>
      <c r="F55" s="248">
        <v>43814</v>
      </c>
      <c r="G55" s="247">
        <v>0</v>
      </c>
      <c r="H55" s="247" t="s">
        <v>1504</v>
      </c>
      <c r="I55" s="247" t="s">
        <v>1505</v>
      </c>
      <c r="J55" s="247" t="s">
        <v>1403</v>
      </c>
      <c r="K55" s="249" t="s">
        <v>1354</v>
      </c>
      <c r="L55" s="247" t="s">
        <v>1419</v>
      </c>
      <c r="M55" s="249" t="s">
        <v>1404</v>
      </c>
      <c r="N55" s="249">
        <v>0</v>
      </c>
      <c r="O55" s="249" t="s">
        <v>1342</v>
      </c>
    </row>
    <row r="56" spans="2:15" ht="24" hidden="1">
      <c r="B56" s="247" t="s">
        <v>1506</v>
      </c>
      <c r="C56" s="247" t="s">
        <v>1507</v>
      </c>
      <c r="D56" s="248">
        <v>43612</v>
      </c>
      <c r="E56" s="248">
        <v>43724</v>
      </c>
      <c r="F56" s="248">
        <v>43814</v>
      </c>
      <c r="G56" s="247">
        <v>0</v>
      </c>
      <c r="H56" s="247" t="s">
        <v>1428</v>
      </c>
      <c r="I56" s="247" t="s">
        <v>1429</v>
      </c>
      <c r="J56" s="247" t="s">
        <v>1403</v>
      </c>
      <c r="K56" s="249" t="s">
        <v>1354</v>
      </c>
      <c r="L56" s="247" t="s">
        <v>1419</v>
      </c>
      <c r="M56" s="249" t="s">
        <v>1404</v>
      </c>
      <c r="N56" s="249">
        <v>0</v>
      </c>
      <c r="O56" s="249" t="s">
        <v>1342</v>
      </c>
    </row>
    <row r="57" spans="2:15" ht="24" hidden="1">
      <c r="B57" s="247" t="s">
        <v>1508</v>
      </c>
      <c r="C57" s="247" t="s">
        <v>1509</v>
      </c>
      <c r="D57" s="248">
        <v>43636</v>
      </c>
      <c r="E57" s="248">
        <v>43724</v>
      </c>
      <c r="F57" s="248">
        <v>43814</v>
      </c>
      <c r="G57" s="247">
        <v>0</v>
      </c>
      <c r="H57" s="247" t="s">
        <v>1428</v>
      </c>
      <c r="I57" s="247" t="s">
        <v>1429</v>
      </c>
      <c r="J57" s="247" t="s">
        <v>1403</v>
      </c>
      <c r="K57" s="249" t="s">
        <v>1354</v>
      </c>
      <c r="L57" s="247" t="s">
        <v>1342</v>
      </c>
      <c r="M57" s="249" t="s">
        <v>1404</v>
      </c>
      <c r="N57" s="249">
        <v>0</v>
      </c>
      <c r="O57" s="249" t="s">
        <v>1342</v>
      </c>
    </row>
    <row r="58" spans="2:15" ht="24" hidden="1">
      <c r="B58" s="247" t="s">
        <v>1510</v>
      </c>
      <c r="C58" s="247" t="s">
        <v>1511</v>
      </c>
      <c r="D58" s="248">
        <v>43538</v>
      </c>
      <c r="E58" s="248">
        <v>43724</v>
      </c>
      <c r="F58" s="248">
        <v>43814</v>
      </c>
      <c r="G58" s="247">
        <v>0</v>
      </c>
      <c r="H58" s="247" t="s">
        <v>1428</v>
      </c>
      <c r="I58" s="247" t="s">
        <v>1429</v>
      </c>
      <c r="J58" s="247" t="s">
        <v>1403</v>
      </c>
      <c r="K58" s="249" t="s">
        <v>1354</v>
      </c>
      <c r="L58" s="247" t="s">
        <v>1512</v>
      </c>
      <c r="M58" s="249" t="s">
        <v>1404</v>
      </c>
      <c r="N58" s="249">
        <v>0</v>
      </c>
      <c r="O58" s="249" t="s">
        <v>1342</v>
      </c>
    </row>
    <row r="59" spans="2:15" ht="24" hidden="1">
      <c r="B59" s="247" t="s">
        <v>1513</v>
      </c>
      <c r="C59" s="247" t="s">
        <v>1514</v>
      </c>
      <c r="D59" s="248">
        <v>43696</v>
      </c>
      <c r="E59" s="248">
        <v>43724</v>
      </c>
      <c r="F59" s="248">
        <v>43814</v>
      </c>
      <c r="G59" s="247">
        <v>0</v>
      </c>
      <c r="H59" s="247" t="s">
        <v>1401</v>
      </c>
      <c r="I59" s="247" t="s">
        <v>1402</v>
      </c>
      <c r="J59" s="247" t="s">
        <v>1403</v>
      </c>
      <c r="K59" s="249" t="s">
        <v>1354</v>
      </c>
      <c r="L59" s="247" t="s">
        <v>1435</v>
      </c>
      <c r="M59" s="249" t="s">
        <v>1404</v>
      </c>
      <c r="N59" s="249">
        <v>0</v>
      </c>
      <c r="O59" s="249" t="s">
        <v>1342</v>
      </c>
    </row>
    <row r="60" spans="2:15" ht="24" hidden="1">
      <c r="B60" s="247" t="s">
        <v>1515</v>
      </c>
      <c r="C60" s="247" t="s">
        <v>1516</v>
      </c>
      <c r="D60" s="248">
        <v>43677</v>
      </c>
      <c r="E60" s="248">
        <v>43724</v>
      </c>
      <c r="F60" s="248">
        <v>43814</v>
      </c>
      <c r="G60" s="247">
        <v>0</v>
      </c>
      <c r="H60" s="247" t="s">
        <v>1401</v>
      </c>
      <c r="I60" s="247" t="s">
        <v>1402</v>
      </c>
      <c r="J60" s="247" t="s">
        <v>1403</v>
      </c>
      <c r="K60" s="249" t="s">
        <v>1354</v>
      </c>
      <c r="L60" s="247" t="s">
        <v>1435</v>
      </c>
      <c r="M60" s="249" t="s">
        <v>1404</v>
      </c>
      <c r="N60" s="249">
        <v>0</v>
      </c>
      <c r="O60" s="249" t="s">
        <v>1342</v>
      </c>
    </row>
    <row r="61" spans="2:15" ht="24" hidden="1">
      <c r="B61" s="247" t="s">
        <v>1517</v>
      </c>
      <c r="C61" s="247" t="s">
        <v>1518</v>
      </c>
      <c r="D61" s="248">
        <v>43649</v>
      </c>
      <c r="E61" s="248">
        <v>43724</v>
      </c>
      <c r="F61" s="248">
        <v>43814</v>
      </c>
      <c r="G61" s="247">
        <v>0</v>
      </c>
      <c r="H61" s="247" t="s">
        <v>1401</v>
      </c>
      <c r="I61" s="247" t="s">
        <v>1402</v>
      </c>
      <c r="J61" s="247" t="s">
        <v>1403</v>
      </c>
      <c r="K61" s="249" t="s">
        <v>1354</v>
      </c>
      <c r="L61" s="247" t="s">
        <v>1435</v>
      </c>
      <c r="M61" s="249" t="s">
        <v>1404</v>
      </c>
      <c r="N61" s="249">
        <v>0</v>
      </c>
      <c r="O61" s="249" t="s">
        <v>1342</v>
      </c>
    </row>
    <row r="62" spans="2:15" ht="24" hidden="1">
      <c r="B62" s="247" t="s">
        <v>1519</v>
      </c>
      <c r="C62" s="247" t="s">
        <v>1520</v>
      </c>
      <c r="D62" s="248">
        <v>43655</v>
      </c>
      <c r="E62" s="248">
        <v>43724</v>
      </c>
      <c r="F62" s="248">
        <v>43814</v>
      </c>
      <c r="G62" s="247">
        <v>0</v>
      </c>
      <c r="H62" s="247" t="s">
        <v>1401</v>
      </c>
      <c r="I62" s="247" t="s">
        <v>1402</v>
      </c>
      <c r="J62" s="247" t="s">
        <v>1403</v>
      </c>
      <c r="K62" s="249" t="s">
        <v>1354</v>
      </c>
      <c r="L62" s="247" t="s">
        <v>1435</v>
      </c>
      <c r="M62" s="249" t="s">
        <v>1404</v>
      </c>
      <c r="N62" s="249">
        <v>0</v>
      </c>
      <c r="O62" s="249" t="s">
        <v>1342</v>
      </c>
    </row>
    <row r="63" spans="2:15" ht="24" hidden="1">
      <c r="B63" s="247" t="s">
        <v>1521</v>
      </c>
      <c r="C63" s="247" t="s">
        <v>1522</v>
      </c>
      <c r="D63" s="248">
        <v>43655</v>
      </c>
      <c r="E63" s="248">
        <v>43724</v>
      </c>
      <c r="F63" s="248">
        <v>43814</v>
      </c>
      <c r="G63" s="247">
        <v>0</v>
      </c>
      <c r="H63" s="247" t="s">
        <v>1401</v>
      </c>
      <c r="I63" s="247" t="s">
        <v>1402</v>
      </c>
      <c r="J63" s="247" t="s">
        <v>1403</v>
      </c>
      <c r="K63" s="249" t="s">
        <v>1354</v>
      </c>
      <c r="L63" s="247" t="s">
        <v>1435</v>
      </c>
      <c r="M63" s="249" t="s">
        <v>1404</v>
      </c>
      <c r="N63" s="249">
        <v>0</v>
      </c>
      <c r="O63" s="249" t="s">
        <v>1342</v>
      </c>
    </row>
    <row r="64" spans="2:15" ht="24" hidden="1">
      <c r="B64" s="247" t="s">
        <v>1523</v>
      </c>
      <c r="C64" s="247" t="s">
        <v>1524</v>
      </c>
      <c r="D64" s="248">
        <v>43649</v>
      </c>
      <c r="E64" s="248">
        <v>43724</v>
      </c>
      <c r="F64" s="248">
        <v>43814</v>
      </c>
      <c r="G64" s="247">
        <v>0</v>
      </c>
      <c r="H64" s="247" t="s">
        <v>1401</v>
      </c>
      <c r="I64" s="247" t="s">
        <v>1402</v>
      </c>
      <c r="J64" s="247" t="s">
        <v>1403</v>
      </c>
      <c r="K64" s="249" t="s">
        <v>1354</v>
      </c>
      <c r="L64" s="247" t="s">
        <v>1435</v>
      </c>
      <c r="M64" s="249" t="s">
        <v>1404</v>
      </c>
      <c r="N64" s="249">
        <v>0</v>
      </c>
      <c r="O64" s="249" t="s">
        <v>1342</v>
      </c>
    </row>
    <row r="65" spans="2:15" ht="24" hidden="1">
      <c r="B65" s="247" t="s">
        <v>1525</v>
      </c>
      <c r="C65" s="247" t="s">
        <v>1526</v>
      </c>
      <c r="D65" s="248">
        <v>43381</v>
      </c>
      <c r="E65" s="248">
        <v>43389</v>
      </c>
      <c r="F65" s="248">
        <v>43481</v>
      </c>
      <c r="G65" s="247">
        <v>0</v>
      </c>
      <c r="H65" s="247" t="s">
        <v>1407</v>
      </c>
      <c r="I65" s="247" t="s">
        <v>1408</v>
      </c>
      <c r="J65" s="247" t="s">
        <v>1403</v>
      </c>
      <c r="K65" s="249" t="s">
        <v>1354</v>
      </c>
      <c r="L65" s="247" t="s">
        <v>1342</v>
      </c>
      <c r="M65" s="249" t="s">
        <v>1404</v>
      </c>
      <c r="N65" s="249">
        <v>0</v>
      </c>
      <c r="O65" s="249" t="s">
        <v>1342</v>
      </c>
    </row>
    <row r="66" spans="2:15" ht="24" hidden="1">
      <c r="B66" s="247" t="s">
        <v>1527</v>
      </c>
      <c r="C66" s="247" t="s">
        <v>1528</v>
      </c>
      <c r="D66" s="248">
        <v>43678</v>
      </c>
      <c r="E66" s="248">
        <v>43724</v>
      </c>
      <c r="F66" s="248">
        <v>43814</v>
      </c>
      <c r="G66" s="247">
        <v>0</v>
      </c>
      <c r="H66" s="247" t="s">
        <v>1407</v>
      </c>
      <c r="I66" s="247" t="s">
        <v>1408</v>
      </c>
      <c r="J66" s="247" t="s">
        <v>1403</v>
      </c>
      <c r="K66" s="249" t="s">
        <v>1354</v>
      </c>
      <c r="L66" s="247" t="s">
        <v>1435</v>
      </c>
      <c r="M66" s="249" t="s">
        <v>1404</v>
      </c>
      <c r="N66" s="249">
        <v>0</v>
      </c>
      <c r="O66" s="249" t="s">
        <v>1342</v>
      </c>
    </row>
    <row r="67" spans="2:15" ht="24" hidden="1">
      <c r="B67" s="247" t="s">
        <v>1529</v>
      </c>
      <c r="C67" s="247" t="s">
        <v>1530</v>
      </c>
      <c r="D67" s="248">
        <v>43678</v>
      </c>
      <c r="E67" s="248">
        <v>43724</v>
      </c>
      <c r="F67" s="248">
        <v>43814</v>
      </c>
      <c r="G67" s="247">
        <v>0</v>
      </c>
      <c r="H67" s="247" t="s">
        <v>1407</v>
      </c>
      <c r="I67" s="247" t="s">
        <v>1408</v>
      </c>
      <c r="J67" s="247" t="s">
        <v>1403</v>
      </c>
      <c r="K67" s="249" t="s">
        <v>1354</v>
      </c>
      <c r="L67" s="247" t="s">
        <v>1435</v>
      </c>
      <c r="M67" s="249" t="s">
        <v>1404</v>
      </c>
      <c r="N67" s="249">
        <v>0</v>
      </c>
      <c r="O67" s="249" t="s">
        <v>1342</v>
      </c>
    </row>
    <row r="68" spans="2:15" ht="24" hidden="1">
      <c r="B68" s="247" t="s">
        <v>1531</v>
      </c>
      <c r="C68" s="247" t="s">
        <v>1532</v>
      </c>
      <c r="D68" s="248">
        <v>43678</v>
      </c>
      <c r="E68" s="248">
        <v>43724</v>
      </c>
      <c r="F68" s="248">
        <v>43814</v>
      </c>
      <c r="G68" s="247">
        <v>0</v>
      </c>
      <c r="H68" s="247" t="s">
        <v>1407</v>
      </c>
      <c r="I68" s="247" t="s">
        <v>1408</v>
      </c>
      <c r="J68" s="247" t="s">
        <v>1403</v>
      </c>
      <c r="K68" s="249" t="s">
        <v>1354</v>
      </c>
      <c r="L68" s="247" t="s">
        <v>1435</v>
      </c>
      <c r="M68" s="249" t="s">
        <v>1404</v>
      </c>
      <c r="N68" s="249">
        <v>0</v>
      </c>
      <c r="O68" s="249" t="s">
        <v>1342</v>
      </c>
    </row>
    <row r="69" spans="2:15" ht="24" hidden="1">
      <c r="B69" s="247" t="s">
        <v>1533</v>
      </c>
      <c r="C69" s="247" t="s">
        <v>1534</v>
      </c>
      <c r="D69" s="248">
        <v>43662</v>
      </c>
      <c r="E69" s="248">
        <v>43724</v>
      </c>
      <c r="F69" s="248">
        <v>43814</v>
      </c>
      <c r="G69" s="247">
        <v>0</v>
      </c>
      <c r="H69" s="247" t="s">
        <v>1407</v>
      </c>
      <c r="I69" s="247" t="s">
        <v>1408</v>
      </c>
      <c r="J69" s="247" t="s">
        <v>1403</v>
      </c>
      <c r="K69" s="249" t="s">
        <v>1354</v>
      </c>
      <c r="L69" s="247" t="s">
        <v>1435</v>
      </c>
      <c r="M69" s="249" t="s">
        <v>1404</v>
      </c>
      <c r="N69" s="249">
        <v>0</v>
      </c>
      <c r="O69" s="249" t="s">
        <v>1342</v>
      </c>
    </row>
    <row r="70" spans="2:15" ht="24" hidden="1">
      <c r="B70" s="247" t="s">
        <v>1535</v>
      </c>
      <c r="C70" s="247" t="s">
        <v>1536</v>
      </c>
      <c r="D70" s="248">
        <v>43682</v>
      </c>
      <c r="E70" s="248">
        <v>43724</v>
      </c>
      <c r="F70" s="248">
        <v>43814</v>
      </c>
      <c r="G70" s="247">
        <v>0</v>
      </c>
      <c r="H70" s="247" t="s">
        <v>1496</v>
      </c>
      <c r="I70" s="247" t="s">
        <v>1497</v>
      </c>
      <c r="J70" s="247" t="s">
        <v>1403</v>
      </c>
      <c r="K70" s="249" t="s">
        <v>1354</v>
      </c>
      <c r="L70" s="247" t="s">
        <v>1435</v>
      </c>
      <c r="M70" s="249" t="s">
        <v>1404</v>
      </c>
      <c r="N70" s="249">
        <v>0</v>
      </c>
      <c r="O70" s="249" t="s">
        <v>1342</v>
      </c>
    </row>
    <row r="71" spans="2:15" ht="24" hidden="1">
      <c r="B71" s="247" t="s">
        <v>1537</v>
      </c>
      <c r="C71" s="247" t="s">
        <v>1538</v>
      </c>
      <c r="D71" s="248">
        <v>43649</v>
      </c>
      <c r="E71" s="248">
        <v>43724</v>
      </c>
      <c r="F71" s="248">
        <v>43814</v>
      </c>
      <c r="G71" s="247">
        <v>0</v>
      </c>
      <c r="H71" s="247" t="s">
        <v>1428</v>
      </c>
      <c r="I71" s="247" t="s">
        <v>1429</v>
      </c>
      <c r="J71" s="247" t="s">
        <v>1403</v>
      </c>
      <c r="K71" s="249" t="s">
        <v>1354</v>
      </c>
      <c r="L71" s="247" t="s">
        <v>1419</v>
      </c>
      <c r="M71" s="249" t="s">
        <v>1404</v>
      </c>
      <c r="N71" s="249">
        <v>0</v>
      </c>
      <c r="O71" s="249" t="s">
        <v>1342</v>
      </c>
    </row>
    <row r="72" spans="2:15" ht="24" hidden="1">
      <c r="B72" s="247" t="s">
        <v>1539</v>
      </c>
      <c r="C72" s="247" t="s">
        <v>1540</v>
      </c>
      <c r="D72" s="248">
        <v>43640</v>
      </c>
      <c r="E72" s="248">
        <v>43726</v>
      </c>
      <c r="F72" s="248">
        <v>43816</v>
      </c>
      <c r="G72" s="247">
        <v>0</v>
      </c>
      <c r="H72" s="247" t="s">
        <v>1541</v>
      </c>
      <c r="I72" s="247" t="s">
        <v>1542</v>
      </c>
      <c r="J72" s="247" t="s">
        <v>1403</v>
      </c>
      <c r="K72" s="249" t="s">
        <v>1354</v>
      </c>
      <c r="L72" s="247" t="s">
        <v>1435</v>
      </c>
      <c r="M72" s="249" t="s">
        <v>1404</v>
      </c>
      <c r="N72" s="249">
        <v>0</v>
      </c>
      <c r="O72" s="249" t="s">
        <v>1342</v>
      </c>
    </row>
    <row r="73" spans="2:15" ht="24" hidden="1">
      <c r="B73" s="247" t="s">
        <v>1543</v>
      </c>
      <c r="C73" s="247" t="s">
        <v>1544</v>
      </c>
      <c r="D73" s="248">
        <v>43699</v>
      </c>
      <c r="E73" s="248">
        <v>43726</v>
      </c>
      <c r="F73" s="248">
        <v>43816</v>
      </c>
      <c r="G73" s="247">
        <v>0</v>
      </c>
      <c r="H73" s="247" t="s">
        <v>1458</v>
      </c>
      <c r="I73" s="247" t="s">
        <v>1459</v>
      </c>
      <c r="J73" s="247" t="s">
        <v>1403</v>
      </c>
      <c r="K73" s="249" t="s">
        <v>1354</v>
      </c>
      <c r="L73" s="247" t="s">
        <v>1435</v>
      </c>
      <c r="M73" s="249" t="s">
        <v>1404</v>
      </c>
      <c r="N73" s="249">
        <v>0</v>
      </c>
      <c r="O73" s="249" t="s">
        <v>1342</v>
      </c>
    </row>
    <row r="74" spans="2:15" ht="24" hidden="1">
      <c r="B74" s="247" t="s">
        <v>1545</v>
      </c>
      <c r="C74" s="247" t="s">
        <v>1546</v>
      </c>
      <c r="D74" s="248">
        <v>43684</v>
      </c>
      <c r="E74" s="248">
        <v>43727</v>
      </c>
      <c r="F74" s="248">
        <v>43817</v>
      </c>
      <c r="G74" s="247">
        <v>0</v>
      </c>
      <c r="H74" s="247" t="s">
        <v>1401</v>
      </c>
      <c r="I74" s="247" t="s">
        <v>1402</v>
      </c>
      <c r="J74" s="247" t="s">
        <v>1403</v>
      </c>
      <c r="K74" s="249" t="s">
        <v>1354</v>
      </c>
      <c r="L74" s="247" t="s">
        <v>1435</v>
      </c>
      <c r="M74" s="249" t="s">
        <v>1404</v>
      </c>
      <c r="N74" s="249">
        <v>0</v>
      </c>
      <c r="O74" s="249" t="s">
        <v>1342</v>
      </c>
    </row>
    <row r="75" spans="2:15" ht="24" hidden="1">
      <c r="B75" s="247" t="s">
        <v>1547</v>
      </c>
      <c r="C75" s="247" t="s">
        <v>1548</v>
      </c>
      <c r="D75" s="248">
        <v>43722</v>
      </c>
      <c r="E75" s="248">
        <v>43734</v>
      </c>
      <c r="F75" s="248">
        <v>43824</v>
      </c>
      <c r="G75" s="247">
        <v>0</v>
      </c>
      <c r="H75" s="247" t="s">
        <v>1541</v>
      </c>
      <c r="I75" s="247" t="s">
        <v>1542</v>
      </c>
      <c r="J75" s="247" t="s">
        <v>1403</v>
      </c>
      <c r="K75" s="249" t="s">
        <v>1354</v>
      </c>
      <c r="L75" s="247" t="s">
        <v>1435</v>
      </c>
      <c r="M75" s="249" t="s">
        <v>1404</v>
      </c>
      <c r="N75" s="249">
        <v>0</v>
      </c>
      <c r="O75" s="249" t="s">
        <v>1342</v>
      </c>
    </row>
    <row r="76" spans="2:15" ht="24" hidden="1">
      <c r="B76" s="247" t="s">
        <v>1549</v>
      </c>
      <c r="C76" s="247" t="s">
        <v>1550</v>
      </c>
      <c r="D76" s="248">
        <v>43398</v>
      </c>
      <c r="E76" s="248">
        <v>43403</v>
      </c>
      <c r="F76" s="248">
        <v>43495</v>
      </c>
      <c r="G76" s="247">
        <v>0</v>
      </c>
      <c r="H76" s="247" t="s">
        <v>1551</v>
      </c>
      <c r="I76" s="247" t="s">
        <v>1342</v>
      </c>
      <c r="J76" s="247" t="s">
        <v>1403</v>
      </c>
      <c r="K76" s="249" t="s">
        <v>1354</v>
      </c>
      <c r="L76" s="247" t="s">
        <v>1342</v>
      </c>
      <c r="M76" s="249" t="s">
        <v>1404</v>
      </c>
      <c r="N76" s="249">
        <v>0</v>
      </c>
      <c r="O76" s="249" t="s">
        <v>1342</v>
      </c>
    </row>
    <row r="77" spans="2:15" ht="24" hidden="1">
      <c r="B77" s="247" t="s">
        <v>1552</v>
      </c>
      <c r="C77" s="247" t="s">
        <v>1553</v>
      </c>
      <c r="D77" s="248">
        <v>43684</v>
      </c>
      <c r="E77" s="248">
        <v>43734</v>
      </c>
      <c r="F77" s="248">
        <v>43824</v>
      </c>
      <c r="G77" s="247">
        <v>0</v>
      </c>
      <c r="H77" s="247" t="s">
        <v>1401</v>
      </c>
      <c r="I77" s="247" t="s">
        <v>1402</v>
      </c>
      <c r="J77" s="247" t="s">
        <v>1403</v>
      </c>
      <c r="K77" s="249" t="s">
        <v>1354</v>
      </c>
      <c r="L77" s="247" t="s">
        <v>1435</v>
      </c>
      <c r="M77" s="249" t="s">
        <v>1404</v>
      </c>
      <c r="N77" s="249">
        <v>0</v>
      </c>
      <c r="O77" s="249" t="s">
        <v>1342</v>
      </c>
    </row>
    <row r="78" spans="2:15" ht="24" hidden="1">
      <c r="B78" s="247" t="s">
        <v>1554</v>
      </c>
      <c r="C78" s="247" t="s">
        <v>1555</v>
      </c>
      <c r="D78" s="248">
        <v>43710</v>
      </c>
      <c r="E78" s="248">
        <v>43734</v>
      </c>
      <c r="F78" s="248">
        <v>43824</v>
      </c>
      <c r="G78" s="247">
        <v>0</v>
      </c>
      <c r="H78" s="247" t="s">
        <v>1407</v>
      </c>
      <c r="I78" s="247" t="s">
        <v>1408</v>
      </c>
      <c r="J78" s="247" t="s">
        <v>1403</v>
      </c>
      <c r="K78" s="249" t="s">
        <v>1354</v>
      </c>
      <c r="L78" s="247" t="s">
        <v>1435</v>
      </c>
      <c r="M78" s="249" t="s">
        <v>1404</v>
      </c>
      <c r="N78" s="249">
        <v>0</v>
      </c>
      <c r="O78" s="249" t="s">
        <v>1342</v>
      </c>
    </row>
    <row r="79" spans="2:15" ht="24" hidden="1">
      <c r="B79" s="247" t="s">
        <v>1556</v>
      </c>
      <c r="C79" s="247" t="s">
        <v>1557</v>
      </c>
      <c r="D79" s="248">
        <v>43710</v>
      </c>
      <c r="E79" s="248">
        <v>43734</v>
      </c>
      <c r="F79" s="248">
        <v>43824</v>
      </c>
      <c r="G79" s="247">
        <v>0</v>
      </c>
      <c r="H79" s="247" t="s">
        <v>1407</v>
      </c>
      <c r="I79" s="247" t="s">
        <v>1408</v>
      </c>
      <c r="J79" s="247" t="s">
        <v>1403</v>
      </c>
      <c r="K79" s="249" t="s">
        <v>1354</v>
      </c>
      <c r="L79" s="247" t="s">
        <v>1435</v>
      </c>
      <c r="M79" s="249" t="s">
        <v>1404</v>
      </c>
      <c r="N79" s="249">
        <v>0</v>
      </c>
      <c r="O79" s="249" t="s">
        <v>1342</v>
      </c>
    </row>
    <row r="80" spans="2:15" ht="24" hidden="1">
      <c r="B80" s="247" t="s">
        <v>1558</v>
      </c>
      <c r="C80" s="247" t="s">
        <v>1559</v>
      </c>
      <c r="D80" s="248">
        <v>43704</v>
      </c>
      <c r="E80" s="248">
        <v>43734</v>
      </c>
      <c r="F80" s="248">
        <v>43824</v>
      </c>
      <c r="G80" s="247">
        <v>0</v>
      </c>
      <c r="H80" s="247" t="s">
        <v>1407</v>
      </c>
      <c r="I80" s="247" t="s">
        <v>1408</v>
      </c>
      <c r="J80" s="247" t="s">
        <v>1403</v>
      </c>
      <c r="K80" s="249" t="s">
        <v>1354</v>
      </c>
      <c r="L80" s="247" t="s">
        <v>1435</v>
      </c>
      <c r="M80" s="249" t="s">
        <v>1404</v>
      </c>
      <c r="N80" s="249">
        <v>0</v>
      </c>
      <c r="O80" s="249" t="s">
        <v>1342</v>
      </c>
    </row>
    <row r="81" spans="2:15" ht="24" hidden="1">
      <c r="B81" s="247" t="s">
        <v>1560</v>
      </c>
      <c r="C81" s="247" t="s">
        <v>1561</v>
      </c>
      <c r="D81" s="248">
        <v>43705</v>
      </c>
      <c r="E81" s="248">
        <v>43734</v>
      </c>
      <c r="F81" s="248">
        <v>43824</v>
      </c>
      <c r="G81" s="247">
        <v>0</v>
      </c>
      <c r="H81" s="247" t="s">
        <v>1401</v>
      </c>
      <c r="I81" s="247" t="s">
        <v>1402</v>
      </c>
      <c r="J81" s="247" t="s">
        <v>1403</v>
      </c>
      <c r="K81" s="249" t="s">
        <v>1354</v>
      </c>
      <c r="L81" s="247" t="s">
        <v>1435</v>
      </c>
      <c r="M81" s="249" t="s">
        <v>1404</v>
      </c>
      <c r="N81" s="249">
        <v>0</v>
      </c>
      <c r="O81" s="249" t="s">
        <v>1342</v>
      </c>
    </row>
    <row r="82" spans="2:15" ht="24" hidden="1">
      <c r="B82" s="247" t="s">
        <v>1562</v>
      </c>
      <c r="C82" s="247" t="s">
        <v>1563</v>
      </c>
      <c r="D82" s="248">
        <v>43708</v>
      </c>
      <c r="E82" s="248">
        <v>43734</v>
      </c>
      <c r="F82" s="248">
        <v>43824</v>
      </c>
      <c r="G82" s="247">
        <v>0</v>
      </c>
      <c r="H82" s="247" t="s">
        <v>1401</v>
      </c>
      <c r="I82" s="247" t="s">
        <v>1402</v>
      </c>
      <c r="J82" s="247" t="s">
        <v>1403</v>
      </c>
      <c r="K82" s="249" t="s">
        <v>1354</v>
      </c>
      <c r="L82" s="247" t="s">
        <v>1435</v>
      </c>
      <c r="M82" s="249" t="s">
        <v>1404</v>
      </c>
      <c r="N82" s="249">
        <v>0</v>
      </c>
      <c r="O82" s="249" t="s">
        <v>1342</v>
      </c>
    </row>
    <row r="83" spans="2:15" ht="24" hidden="1">
      <c r="B83" s="247" t="s">
        <v>1564</v>
      </c>
      <c r="C83" s="247" t="s">
        <v>1565</v>
      </c>
      <c r="D83" s="248">
        <v>43725</v>
      </c>
      <c r="E83" s="248">
        <v>43734</v>
      </c>
      <c r="F83" s="248">
        <v>43824</v>
      </c>
      <c r="G83" s="247">
        <v>0</v>
      </c>
      <c r="H83" s="247" t="s">
        <v>1458</v>
      </c>
      <c r="I83" s="247" t="s">
        <v>1459</v>
      </c>
      <c r="J83" s="247" t="s">
        <v>1403</v>
      </c>
      <c r="K83" s="249" t="s">
        <v>1354</v>
      </c>
      <c r="L83" s="247" t="s">
        <v>1435</v>
      </c>
      <c r="M83" s="249" t="s">
        <v>1404</v>
      </c>
      <c r="N83" s="249">
        <v>0</v>
      </c>
      <c r="O83" s="249" t="s">
        <v>1342</v>
      </c>
    </row>
    <row r="84" spans="2:15" ht="24" hidden="1">
      <c r="B84" s="247" t="s">
        <v>1566</v>
      </c>
      <c r="C84" s="247" t="s">
        <v>1567</v>
      </c>
      <c r="D84" s="248">
        <v>43776</v>
      </c>
      <c r="E84" s="248">
        <v>43791</v>
      </c>
      <c r="F84" s="248">
        <v>43882</v>
      </c>
      <c r="G84" s="247">
        <v>0</v>
      </c>
      <c r="H84" s="247" t="s">
        <v>1401</v>
      </c>
      <c r="I84" s="247" t="s">
        <v>1402</v>
      </c>
      <c r="J84" s="247" t="s">
        <v>1403</v>
      </c>
      <c r="K84" s="249" t="s">
        <v>1354</v>
      </c>
      <c r="L84" s="247" t="s">
        <v>1435</v>
      </c>
      <c r="M84" s="249" t="s">
        <v>1404</v>
      </c>
      <c r="N84" s="249">
        <v>0</v>
      </c>
      <c r="O84" s="249" t="s">
        <v>1342</v>
      </c>
    </row>
    <row r="85" spans="2:15" ht="24" hidden="1">
      <c r="B85" s="247" t="s">
        <v>1568</v>
      </c>
      <c r="C85" s="247" t="s">
        <v>1569</v>
      </c>
      <c r="D85" s="248">
        <v>43776</v>
      </c>
      <c r="E85" s="248">
        <v>43791</v>
      </c>
      <c r="F85" s="248">
        <v>43882</v>
      </c>
      <c r="G85" s="247">
        <v>0</v>
      </c>
      <c r="H85" s="247" t="s">
        <v>1401</v>
      </c>
      <c r="I85" s="247" t="s">
        <v>1402</v>
      </c>
      <c r="J85" s="247" t="s">
        <v>1403</v>
      </c>
      <c r="K85" s="249" t="s">
        <v>1354</v>
      </c>
      <c r="L85" s="247" t="s">
        <v>1435</v>
      </c>
      <c r="M85" s="249" t="s">
        <v>1404</v>
      </c>
      <c r="N85" s="249">
        <v>0</v>
      </c>
      <c r="O85" s="249" t="s">
        <v>1342</v>
      </c>
    </row>
    <row r="86" spans="2:15" ht="24" hidden="1">
      <c r="B86" s="247" t="s">
        <v>1570</v>
      </c>
      <c r="C86" s="247" t="s">
        <v>1342</v>
      </c>
      <c r="D86" s="248">
        <v>43783</v>
      </c>
      <c r="E86" s="248"/>
      <c r="F86" s="248"/>
      <c r="G86" s="247"/>
      <c r="H86" s="247" t="s">
        <v>1407</v>
      </c>
      <c r="I86" s="247" t="s">
        <v>1408</v>
      </c>
      <c r="J86" s="247" t="s">
        <v>1403</v>
      </c>
      <c r="K86" s="249" t="s">
        <v>1346</v>
      </c>
      <c r="L86" s="247" t="s">
        <v>1435</v>
      </c>
      <c r="M86" s="249" t="s">
        <v>1404</v>
      </c>
      <c r="N86" s="249">
        <v>0</v>
      </c>
      <c r="O86" s="249" t="s">
        <v>1342</v>
      </c>
    </row>
    <row r="87" spans="2:15" ht="24" hidden="1">
      <c r="B87" s="247" t="s">
        <v>1571</v>
      </c>
      <c r="C87" s="247" t="s">
        <v>1572</v>
      </c>
      <c r="D87" s="248">
        <v>43320</v>
      </c>
      <c r="E87" s="248">
        <v>43385</v>
      </c>
      <c r="F87" s="248">
        <v>43477</v>
      </c>
      <c r="G87" s="247">
        <v>0</v>
      </c>
      <c r="H87" s="247" t="s">
        <v>1452</v>
      </c>
      <c r="I87" s="247" t="s">
        <v>1453</v>
      </c>
      <c r="J87" s="247" t="s">
        <v>1403</v>
      </c>
      <c r="K87" s="249" t="s">
        <v>1354</v>
      </c>
      <c r="L87" s="247" t="s">
        <v>1342</v>
      </c>
      <c r="M87" s="249" t="s">
        <v>1404</v>
      </c>
      <c r="N87" s="249">
        <v>0</v>
      </c>
      <c r="O87" s="249" t="s">
        <v>1342</v>
      </c>
    </row>
    <row r="88" spans="2:15" ht="24" hidden="1">
      <c r="B88" s="247" t="s">
        <v>1573</v>
      </c>
      <c r="C88" s="247" t="s">
        <v>1574</v>
      </c>
      <c r="D88" s="248">
        <v>43773</v>
      </c>
      <c r="E88" s="248">
        <v>43791</v>
      </c>
      <c r="F88" s="248">
        <v>43882</v>
      </c>
      <c r="G88" s="247">
        <v>0</v>
      </c>
      <c r="H88" s="247" t="s">
        <v>1496</v>
      </c>
      <c r="I88" s="247" t="s">
        <v>1497</v>
      </c>
      <c r="J88" s="247" t="s">
        <v>1403</v>
      </c>
      <c r="K88" s="249" t="s">
        <v>1354</v>
      </c>
      <c r="L88" s="247" t="s">
        <v>1435</v>
      </c>
      <c r="M88" s="249" t="s">
        <v>1404</v>
      </c>
      <c r="N88" s="249">
        <v>0</v>
      </c>
      <c r="O88" s="249" t="s">
        <v>1342</v>
      </c>
    </row>
    <row r="89" spans="2:15" ht="24" hidden="1">
      <c r="B89" s="247" t="s">
        <v>1575</v>
      </c>
      <c r="C89" s="247" t="s">
        <v>1576</v>
      </c>
      <c r="D89" s="248">
        <v>43759</v>
      </c>
      <c r="E89" s="248">
        <v>43791</v>
      </c>
      <c r="F89" s="248">
        <v>43882</v>
      </c>
      <c r="G89" s="247">
        <v>0</v>
      </c>
      <c r="H89" s="247" t="s">
        <v>1401</v>
      </c>
      <c r="I89" s="247" t="s">
        <v>1402</v>
      </c>
      <c r="J89" s="247" t="s">
        <v>1403</v>
      </c>
      <c r="K89" s="249" t="s">
        <v>1354</v>
      </c>
      <c r="L89" s="247" t="s">
        <v>1435</v>
      </c>
      <c r="M89" s="249" t="s">
        <v>1404</v>
      </c>
      <c r="N89" s="249">
        <v>0</v>
      </c>
      <c r="O89" s="249" t="s">
        <v>1342</v>
      </c>
    </row>
    <row r="90" spans="2:15" ht="24" hidden="1">
      <c r="B90" s="247" t="s">
        <v>1577</v>
      </c>
      <c r="C90" s="247" t="s">
        <v>1578</v>
      </c>
      <c r="D90" s="248">
        <v>43761</v>
      </c>
      <c r="E90" s="248">
        <v>43791</v>
      </c>
      <c r="F90" s="248">
        <v>43882</v>
      </c>
      <c r="G90" s="247">
        <v>0</v>
      </c>
      <c r="H90" s="247" t="s">
        <v>1401</v>
      </c>
      <c r="I90" s="247" t="s">
        <v>1402</v>
      </c>
      <c r="J90" s="247" t="s">
        <v>1403</v>
      </c>
      <c r="K90" s="249" t="s">
        <v>1354</v>
      </c>
      <c r="L90" s="247" t="s">
        <v>1435</v>
      </c>
      <c r="M90" s="249" t="s">
        <v>1404</v>
      </c>
      <c r="N90" s="249">
        <v>0</v>
      </c>
      <c r="O90" s="249" t="s">
        <v>1342</v>
      </c>
    </row>
    <row r="91" spans="2:15" ht="24" hidden="1">
      <c r="B91" s="247" t="s">
        <v>1579</v>
      </c>
      <c r="C91" s="247" t="s">
        <v>1342</v>
      </c>
      <c r="D91" s="248">
        <v>43759</v>
      </c>
      <c r="E91" s="248"/>
      <c r="F91" s="248"/>
      <c r="G91" s="247"/>
      <c r="H91" s="247" t="s">
        <v>1401</v>
      </c>
      <c r="I91" s="247" t="s">
        <v>1402</v>
      </c>
      <c r="J91" s="247" t="s">
        <v>1403</v>
      </c>
      <c r="K91" s="249" t="s">
        <v>1346</v>
      </c>
      <c r="L91" s="247" t="s">
        <v>1435</v>
      </c>
      <c r="M91" s="249" t="s">
        <v>1404</v>
      </c>
      <c r="N91" s="249">
        <v>0</v>
      </c>
      <c r="O91" s="249" t="s">
        <v>1342</v>
      </c>
    </row>
    <row r="92" spans="2:15" ht="24" hidden="1">
      <c r="B92" s="247" t="s">
        <v>1580</v>
      </c>
      <c r="C92" s="247" t="s">
        <v>1581</v>
      </c>
      <c r="D92" s="248">
        <v>43759</v>
      </c>
      <c r="E92" s="248">
        <v>43791</v>
      </c>
      <c r="F92" s="248">
        <v>43882</v>
      </c>
      <c r="G92" s="247">
        <v>0</v>
      </c>
      <c r="H92" s="247" t="s">
        <v>1401</v>
      </c>
      <c r="I92" s="247" t="s">
        <v>1402</v>
      </c>
      <c r="J92" s="247" t="s">
        <v>1403</v>
      </c>
      <c r="K92" s="249" t="s">
        <v>1354</v>
      </c>
      <c r="L92" s="247" t="s">
        <v>1342</v>
      </c>
      <c r="M92" s="249" t="s">
        <v>1404</v>
      </c>
      <c r="N92" s="249">
        <v>0</v>
      </c>
      <c r="O92" s="249" t="s">
        <v>1342</v>
      </c>
    </row>
    <row r="93" spans="2:15" ht="24" hidden="1">
      <c r="B93" s="247" t="s">
        <v>1582</v>
      </c>
      <c r="C93" s="247" t="s">
        <v>1583</v>
      </c>
      <c r="D93" s="248">
        <v>43759</v>
      </c>
      <c r="E93" s="248">
        <v>43791</v>
      </c>
      <c r="F93" s="248">
        <v>43882</v>
      </c>
      <c r="G93" s="247">
        <v>0</v>
      </c>
      <c r="H93" s="247" t="s">
        <v>1401</v>
      </c>
      <c r="I93" s="247" t="s">
        <v>1402</v>
      </c>
      <c r="J93" s="247" t="s">
        <v>1403</v>
      </c>
      <c r="K93" s="249" t="s">
        <v>1354</v>
      </c>
      <c r="L93" s="247" t="s">
        <v>1435</v>
      </c>
      <c r="M93" s="249" t="s">
        <v>1404</v>
      </c>
      <c r="N93" s="249">
        <v>0</v>
      </c>
      <c r="O93" s="249" t="s">
        <v>1342</v>
      </c>
    </row>
    <row r="94" spans="2:15" ht="24" hidden="1">
      <c r="B94" s="247" t="s">
        <v>1584</v>
      </c>
      <c r="C94" s="247" t="s">
        <v>1585</v>
      </c>
      <c r="D94" s="248">
        <v>43773</v>
      </c>
      <c r="E94" s="248">
        <v>43791</v>
      </c>
      <c r="F94" s="248">
        <v>43882</v>
      </c>
      <c r="G94" s="247">
        <v>0</v>
      </c>
      <c r="H94" s="247" t="s">
        <v>1496</v>
      </c>
      <c r="I94" s="247" t="s">
        <v>1497</v>
      </c>
      <c r="J94" s="247" t="s">
        <v>1403</v>
      </c>
      <c r="K94" s="249" t="s">
        <v>1354</v>
      </c>
      <c r="L94" s="247" t="s">
        <v>1435</v>
      </c>
      <c r="M94" s="249" t="s">
        <v>1404</v>
      </c>
      <c r="N94" s="249">
        <v>0</v>
      </c>
      <c r="O94" s="249" t="s">
        <v>1342</v>
      </c>
    </row>
    <row r="95" spans="2:15" ht="24" hidden="1">
      <c r="B95" s="247" t="s">
        <v>1586</v>
      </c>
      <c r="C95" s="247" t="s">
        <v>1587</v>
      </c>
      <c r="D95" s="248">
        <v>43763</v>
      </c>
      <c r="E95" s="248">
        <v>43791</v>
      </c>
      <c r="F95" s="248">
        <v>43882</v>
      </c>
      <c r="G95" s="247">
        <v>0</v>
      </c>
      <c r="H95" s="247" t="s">
        <v>1422</v>
      </c>
      <c r="I95" s="247" t="s">
        <v>1423</v>
      </c>
      <c r="J95" s="247" t="s">
        <v>1403</v>
      </c>
      <c r="K95" s="249" t="s">
        <v>1354</v>
      </c>
      <c r="L95" s="247" t="s">
        <v>1419</v>
      </c>
      <c r="M95" s="249" t="s">
        <v>1404</v>
      </c>
      <c r="N95" s="249">
        <v>0</v>
      </c>
      <c r="O95" s="249" t="s">
        <v>1342</v>
      </c>
    </row>
    <row r="96" spans="2:15" ht="24" hidden="1">
      <c r="B96" s="247" t="s">
        <v>1588</v>
      </c>
      <c r="C96" s="247" t="s">
        <v>1589</v>
      </c>
      <c r="D96" s="248">
        <v>43783</v>
      </c>
      <c r="E96" s="248">
        <v>43791</v>
      </c>
      <c r="F96" s="248">
        <v>43882</v>
      </c>
      <c r="G96" s="247">
        <v>0</v>
      </c>
      <c r="H96" s="247" t="s">
        <v>1407</v>
      </c>
      <c r="I96" s="247" t="s">
        <v>1408</v>
      </c>
      <c r="J96" s="247" t="s">
        <v>1403</v>
      </c>
      <c r="K96" s="249" t="s">
        <v>1354</v>
      </c>
      <c r="L96" s="247" t="s">
        <v>1435</v>
      </c>
      <c r="M96" s="249" t="s">
        <v>1404</v>
      </c>
      <c r="N96" s="249">
        <v>0</v>
      </c>
      <c r="O96" s="249" t="s">
        <v>1342</v>
      </c>
    </row>
    <row r="97" spans="2:15" ht="24" hidden="1">
      <c r="B97" s="247" t="s">
        <v>1590</v>
      </c>
      <c r="C97" s="247" t="s">
        <v>1342</v>
      </c>
      <c r="D97" s="248">
        <v>43794</v>
      </c>
      <c r="E97" s="248"/>
      <c r="F97" s="248"/>
      <c r="G97" s="247"/>
      <c r="H97" s="247" t="s">
        <v>1428</v>
      </c>
      <c r="I97" s="247" t="s">
        <v>1429</v>
      </c>
      <c r="J97" s="247" t="s">
        <v>1403</v>
      </c>
      <c r="K97" s="249" t="s">
        <v>1346</v>
      </c>
      <c r="L97" s="247" t="s">
        <v>1419</v>
      </c>
      <c r="M97" s="249" t="s">
        <v>1404</v>
      </c>
      <c r="N97" s="249">
        <v>0</v>
      </c>
      <c r="O97" s="249" t="s">
        <v>1342</v>
      </c>
    </row>
    <row r="98" spans="2:15" ht="24" hidden="1">
      <c r="B98" s="247" t="s">
        <v>1591</v>
      </c>
      <c r="C98" s="247" t="s">
        <v>1592</v>
      </c>
      <c r="D98" s="248">
        <v>43329</v>
      </c>
      <c r="E98" s="248">
        <v>43367</v>
      </c>
      <c r="F98" s="248">
        <v>43458</v>
      </c>
      <c r="G98" s="247">
        <v>0</v>
      </c>
      <c r="H98" s="247" t="s">
        <v>1422</v>
      </c>
      <c r="I98" s="247" t="s">
        <v>1423</v>
      </c>
      <c r="J98" s="247" t="s">
        <v>1403</v>
      </c>
      <c r="K98" s="249" t="s">
        <v>1354</v>
      </c>
      <c r="L98" s="247" t="s">
        <v>1342</v>
      </c>
      <c r="M98" s="249" t="s">
        <v>1404</v>
      </c>
      <c r="N98" s="249">
        <v>0</v>
      </c>
      <c r="O98" s="249" t="s">
        <v>1342</v>
      </c>
    </row>
    <row r="99" spans="2:15" ht="24" hidden="1">
      <c r="B99" s="247" t="s">
        <v>1593</v>
      </c>
      <c r="C99" s="247" t="s">
        <v>1594</v>
      </c>
      <c r="D99" s="248">
        <v>43763</v>
      </c>
      <c r="E99" s="248">
        <v>43808</v>
      </c>
      <c r="F99" s="248">
        <v>43898</v>
      </c>
      <c r="G99" s="247">
        <v>0</v>
      </c>
      <c r="H99" s="247" t="s">
        <v>1422</v>
      </c>
      <c r="I99" s="247" t="s">
        <v>1423</v>
      </c>
      <c r="J99" s="247" t="s">
        <v>1403</v>
      </c>
      <c r="K99" s="249" t="s">
        <v>1354</v>
      </c>
      <c r="L99" s="247" t="s">
        <v>1419</v>
      </c>
      <c r="M99" s="249" t="s">
        <v>1404</v>
      </c>
      <c r="N99" s="249">
        <v>0</v>
      </c>
      <c r="O99" s="249" t="s">
        <v>1342</v>
      </c>
    </row>
    <row r="100" spans="2:15" ht="24" hidden="1">
      <c r="B100" s="247" t="s">
        <v>1595</v>
      </c>
      <c r="C100" s="247" t="s">
        <v>1596</v>
      </c>
      <c r="D100" s="248">
        <v>43794</v>
      </c>
      <c r="E100" s="248">
        <v>43808</v>
      </c>
      <c r="F100" s="248">
        <v>43898</v>
      </c>
      <c r="G100" s="247">
        <v>0</v>
      </c>
      <c r="H100" s="247" t="s">
        <v>1428</v>
      </c>
      <c r="I100" s="247" t="s">
        <v>1429</v>
      </c>
      <c r="J100" s="247" t="s">
        <v>1403</v>
      </c>
      <c r="K100" s="249" t="s">
        <v>1354</v>
      </c>
      <c r="L100" s="247" t="s">
        <v>1419</v>
      </c>
      <c r="M100" s="249" t="s">
        <v>1404</v>
      </c>
      <c r="N100" s="249">
        <v>0</v>
      </c>
      <c r="O100" s="249" t="s">
        <v>1342</v>
      </c>
    </row>
    <row r="101" spans="2:15" ht="24" hidden="1">
      <c r="B101" s="247" t="s">
        <v>1597</v>
      </c>
      <c r="C101" s="247" t="s">
        <v>1598</v>
      </c>
      <c r="D101" s="248">
        <v>43763</v>
      </c>
      <c r="E101" s="248">
        <v>43808</v>
      </c>
      <c r="F101" s="248">
        <v>43898</v>
      </c>
      <c r="G101" s="247">
        <v>0</v>
      </c>
      <c r="H101" s="247" t="s">
        <v>1422</v>
      </c>
      <c r="I101" s="247" t="s">
        <v>1423</v>
      </c>
      <c r="J101" s="247" t="s">
        <v>1403</v>
      </c>
      <c r="K101" s="249" t="s">
        <v>1354</v>
      </c>
      <c r="L101" s="247" t="s">
        <v>1419</v>
      </c>
      <c r="M101" s="249" t="s">
        <v>1404</v>
      </c>
      <c r="N101" s="249">
        <v>0</v>
      </c>
      <c r="O101" s="249" t="s">
        <v>1342</v>
      </c>
    </row>
    <row r="102" spans="2:15" ht="24" hidden="1">
      <c r="B102" s="247" t="s">
        <v>1599</v>
      </c>
      <c r="C102" s="247" t="s">
        <v>1600</v>
      </c>
      <c r="D102" s="248">
        <v>43807</v>
      </c>
      <c r="E102" s="248">
        <v>43808</v>
      </c>
      <c r="F102" s="248">
        <v>44173</v>
      </c>
      <c r="G102" s="247">
        <v>0</v>
      </c>
      <c r="H102" s="247" t="s">
        <v>1601</v>
      </c>
      <c r="I102" s="247" t="s">
        <v>1602</v>
      </c>
      <c r="J102" s="247" t="s">
        <v>1434</v>
      </c>
      <c r="K102" s="249" t="s">
        <v>1354</v>
      </c>
      <c r="L102" s="247" t="s">
        <v>1435</v>
      </c>
      <c r="M102" s="249" t="s">
        <v>1404</v>
      </c>
      <c r="N102" s="249">
        <v>0</v>
      </c>
      <c r="O102" s="249" t="s">
        <v>1603</v>
      </c>
    </row>
    <row r="103" spans="2:15" ht="24" hidden="1">
      <c r="B103" s="247" t="s">
        <v>1604</v>
      </c>
      <c r="C103" s="247" t="s">
        <v>1605</v>
      </c>
      <c r="D103" s="248">
        <v>43794</v>
      </c>
      <c r="E103" s="248">
        <v>43808</v>
      </c>
      <c r="F103" s="248">
        <v>43898</v>
      </c>
      <c r="G103" s="247">
        <v>0</v>
      </c>
      <c r="H103" s="247" t="s">
        <v>1407</v>
      </c>
      <c r="I103" s="247" t="s">
        <v>1408</v>
      </c>
      <c r="J103" s="247" t="s">
        <v>1403</v>
      </c>
      <c r="K103" s="249" t="s">
        <v>1354</v>
      </c>
      <c r="L103" s="247" t="s">
        <v>1435</v>
      </c>
      <c r="M103" s="249" t="s">
        <v>1404</v>
      </c>
      <c r="N103" s="249">
        <v>0</v>
      </c>
      <c r="O103" s="249" t="s">
        <v>1342</v>
      </c>
    </row>
    <row r="104" spans="2:15" ht="24" hidden="1">
      <c r="B104" s="247" t="s">
        <v>1606</v>
      </c>
      <c r="C104" s="247" t="s">
        <v>1607</v>
      </c>
      <c r="D104" s="248">
        <v>43759</v>
      </c>
      <c r="E104" s="248">
        <v>43808</v>
      </c>
      <c r="F104" s="248">
        <v>43898</v>
      </c>
      <c r="G104" s="247">
        <v>0</v>
      </c>
      <c r="H104" s="247" t="s">
        <v>1401</v>
      </c>
      <c r="I104" s="247" t="s">
        <v>1402</v>
      </c>
      <c r="J104" s="247" t="s">
        <v>1403</v>
      </c>
      <c r="K104" s="249" t="s">
        <v>1354</v>
      </c>
      <c r="L104" s="247" t="s">
        <v>1435</v>
      </c>
      <c r="M104" s="249" t="s">
        <v>1404</v>
      </c>
      <c r="N104" s="249">
        <v>0</v>
      </c>
      <c r="O104" s="249" t="s">
        <v>1342</v>
      </c>
    </row>
    <row r="105" spans="2:15" ht="24" hidden="1">
      <c r="B105" s="247" t="s">
        <v>1608</v>
      </c>
      <c r="C105" s="247" t="s">
        <v>1609</v>
      </c>
      <c r="D105" s="248">
        <v>43776</v>
      </c>
      <c r="E105" s="248">
        <v>43808</v>
      </c>
      <c r="F105" s="248">
        <v>43898</v>
      </c>
      <c r="G105" s="247">
        <v>0</v>
      </c>
      <c r="H105" s="247" t="s">
        <v>1401</v>
      </c>
      <c r="I105" s="247" t="s">
        <v>1402</v>
      </c>
      <c r="J105" s="247" t="s">
        <v>1403</v>
      </c>
      <c r="K105" s="249" t="s">
        <v>1354</v>
      </c>
      <c r="L105" s="247" t="s">
        <v>1435</v>
      </c>
      <c r="M105" s="249" t="s">
        <v>1404</v>
      </c>
      <c r="N105" s="249">
        <v>0</v>
      </c>
      <c r="O105" s="249" t="s">
        <v>1342</v>
      </c>
    </row>
    <row r="106" spans="2:15" ht="24" hidden="1">
      <c r="B106" s="247" t="s">
        <v>1610</v>
      </c>
      <c r="C106" s="247" t="s">
        <v>1611</v>
      </c>
      <c r="D106" s="248">
        <v>43783</v>
      </c>
      <c r="E106" s="248">
        <v>43808</v>
      </c>
      <c r="F106" s="248">
        <v>43898</v>
      </c>
      <c r="G106" s="247">
        <v>0</v>
      </c>
      <c r="H106" s="247" t="s">
        <v>1407</v>
      </c>
      <c r="I106" s="247" t="s">
        <v>1408</v>
      </c>
      <c r="J106" s="247" t="s">
        <v>1403</v>
      </c>
      <c r="K106" s="249" t="s">
        <v>1354</v>
      </c>
      <c r="L106" s="247" t="s">
        <v>1435</v>
      </c>
      <c r="M106" s="249" t="s">
        <v>1404</v>
      </c>
      <c r="N106" s="249">
        <v>0</v>
      </c>
      <c r="O106" s="249" t="s">
        <v>1342</v>
      </c>
    </row>
    <row r="107" spans="2:15" ht="24" hidden="1">
      <c r="B107" s="247" t="s">
        <v>1612</v>
      </c>
      <c r="C107" s="247" t="s">
        <v>1613</v>
      </c>
      <c r="D107" s="248">
        <v>43776</v>
      </c>
      <c r="E107" s="248">
        <v>43808</v>
      </c>
      <c r="F107" s="248">
        <v>43898</v>
      </c>
      <c r="G107" s="247">
        <v>0</v>
      </c>
      <c r="H107" s="247" t="s">
        <v>1401</v>
      </c>
      <c r="I107" s="247" t="s">
        <v>1402</v>
      </c>
      <c r="J107" s="247" t="s">
        <v>1403</v>
      </c>
      <c r="K107" s="249" t="s">
        <v>1354</v>
      </c>
      <c r="L107" s="247" t="s">
        <v>1435</v>
      </c>
      <c r="M107" s="249" t="s">
        <v>1404</v>
      </c>
      <c r="N107" s="249">
        <v>0</v>
      </c>
      <c r="O107" s="249" t="s">
        <v>1342</v>
      </c>
    </row>
    <row r="108" spans="2:15" ht="24" hidden="1">
      <c r="B108" s="247" t="s">
        <v>1614</v>
      </c>
      <c r="C108" s="247" t="s">
        <v>1615</v>
      </c>
      <c r="D108" s="248">
        <v>43808</v>
      </c>
      <c r="E108" s="248">
        <v>43808</v>
      </c>
      <c r="F108" s="248">
        <v>43898</v>
      </c>
      <c r="G108" s="247">
        <v>0</v>
      </c>
      <c r="H108" s="247" t="s">
        <v>1496</v>
      </c>
      <c r="I108" s="247" t="s">
        <v>1497</v>
      </c>
      <c r="J108" s="247" t="s">
        <v>1403</v>
      </c>
      <c r="K108" s="249" t="s">
        <v>1354</v>
      </c>
      <c r="L108" s="247" t="s">
        <v>1435</v>
      </c>
      <c r="M108" s="249" t="s">
        <v>1404</v>
      </c>
      <c r="N108" s="249">
        <v>0</v>
      </c>
      <c r="O108" s="249" t="s">
        <v>1342</v>
      </c>
    </row>
    <row r="109" spans="2:15" ht="24" hidden="1">
      <c r="B109" s="247" t="s">
        <v>1616</v>
      </c>
      <c r="C109" s="247" t="s">
        <v>1617</v>
      </c>
      <c r="D109" s="248">
        <v>43369</v>
      </c>
      <c r="E109" s="248">
        <v>43381</v>
      </c>
      <c r="F109" s="248">
        <v>43473</v>
      </c>
      <c r="G109" s="247">
        <v>0</v>
      </c>
      <c r="H109" s="247" t="s">
        <v>1401</v>
      </c>
      <c r="I109" s="247" t="s">
        <v>1402</v>
      </c>
      <c r="J109" s="247" t="s">
        <v>1403</v>
      </c>
      <c r="K109" s="249" t="s">
        <v>1354</v>
      </c>
      <c r="L109" s="247" t="s">
        <v>1342</v>
      </c>
      <c r="M109" s="249" t="s">
        <v>1404</v>
      </c>
      <c r="N109" s="249">
        <v>0</v>
      </c>
      <c r="O109" s="249" t="s">
        <v>1342</v>
      </c>
    </row>
    <row r="110" spans="2:15" ht="24" hidden="1">
      <c r="B110" s="247" t="s">
        <v>1618</v>
      </c>
      <c r="C110" s="247" t="s">
        <v>1619</v>
      </c>
      <c r="D110" s="248">
        <v>43759</v>
      </c>
      <c r="E110" s="248">
        <v>43808</v>
      </c>
      <c r="F110" s="248">
        <v>43898</v>
      </c>
      <c r="G110" s="247">
        <v>0</v>
      </c>
      <c r="H110" s="247" t="s">
        <v>1401</v>
      </c>
      <c r="I110" s="247" t="s">
        <v>1402</v>
      </c>
      <c r="J110" s="247" t="s">
        <v>1403</v>
      </c>
      <c r="K110" s="249" t="s">
        <v>1354</v>
      </c>
      <c r="L110" s="247" t="s">
        <v>1435</v>
      </c>
      <c r="M110" s="249" t="s">
        <v>1404</v>
      </c>
      <c r="N110" s="249">
        <v>0</v>
      </c>
      <c r="O110" s="249" t="s">
        <v>1342</v>
      </c>
    </row>
    <row r="111" spans="2:15" ht="24" hidden="1">
      <c r="B111" s="247" t="s">
        <v>1620</v>
      </c>
      <c r="C111" s="247" t="s">
        <v>1621</v>
      </c>
      <c r="D111" s="248">
        <v>43761</v>
      </c>
      <c r="E111" s="248">
        <v>43808</v>
      </c>
      <c r="F111" s="248">
        <v>43898</v>
      </c>
      <c r="G111" s="247">
        <v>0</v>
      </c>
      <c r="H111" s="247" t="s">
        <v>1401</v>
      </c>
      <c r="I111" s="247" t="s">
        <v>1402</v>
      </c>
      <c r="J111" s="247" t="s">
        <v>1403</v>
      </c>
      <c r="K111" s="249" t="s">
        <v>1354</v>
      </c>
      <c r="L111" s="247" t="s">
        <v>1435</v>
      </c>
      <c r="M111" s="249" t="s">
        <v>1404</v>
      </c>
      <c r="N111" s="249">
        <v>0</v>
      </c>
      <c r="O111" s="249" t="s">
        <v>1342</v>
      </c>
    </row>
    <row r="112" spans="2:15" ht="24" hidden="1">
      <c r="B112" s="247" t="s">
        <v>1622</v>
      </c>
      <c r="C112" s="247" t="s">
        <v>1342</v>
      </c>
      <c r="D112" s="248">
        <v>43759</v>
      </c>
      <c r="E112" s="248"/>
      <c r="F112" s="248"/>
      <c r="G112" s="247"/>
      <c r="H112" s="247" t="s">
        <v>1401</v>
      </c>
      <c r="I112" s="247" t="s">
        <v>1402</v>
      </c>
      <c r="J112" s="247" t="s">
        <v>1403</v>
      </c>
      <c r="K112" s="249" t="s">
        <v>1346</v>
      </c>
      <c r="L112" s="247" t="s">
        <v>1435</v>
      </c>
      <c r="M112" s="249" t="s">
        <v>1404</v>
      </c>
      <c r="N112" s="249">
        <v>0</v>
      </c>
      <c r="O112" s="249" t="s">
        <v>1342</v>
      </c>
    </row>
    <row r="113" spans="2:15" ht="24" hidden="1">
      <c r="B113" s="247" t="s">
        <v>1623</v>
      </c>
      <c r="C113" s="247" t="s">
        <v>1342</v>
      </c>
      <c r="D113" s="248">
        <v>43759</v>
      </c>
      <c r="E113" s="248"/>
      <c r="F113" s="248"/>
      <c r="G113" s="247"/>
      <c r="H113" s="247" t="s">
        <v>1401</v>
      </c>
      <c r="I113" s="247" t="s">
        <v>1402</v>
      </c>
      <c r="J113" s="247" t="s">
        <v>1403</v>
      </c>
      <c r="K113" s="249" t="s">
        <v>1346</v>
      </c>
      <c r="L113" s="247" t="s">
        <v>1435</v>
      </c>
      <c r="M113" s="249" t="s">
        <v>1404</v>
      </c>
      <c r="N113" s="249">
        <v>0</v>
      </c>
      <c r="O113" s="249" t="s">
        <v>1342</v>
      </c>
    </row>
    <row r="114" spans="2:15" ht="24" hidden="1">
      <c r="B114" s="247" t="s">
        <v>1624</v>
      </c>
      <c r="C114" s="247" t="s">
        <v>1625</v>
      </c>
      <c r="D114" s="248">
        <v>43773</v>
      </c>
      <c r="E114" s="248">
        <v>43808</v>
      </c>
      <c r="F114" s="248">
        <v>43898</v>
      </c>
      <c r="G114" s="247">
        <v>0</v>
      </c>
      <c r="H114" s="247" t="s">
        <v>1496</v>
      </c>
      <c r="I114" s="247" t="s">
        <v>1497</v>
      </c>
      <c r="J114" s="247" t="s">
        <v>1403</v>
      </c>
      <c r="K114" s="249" t="s">
        <v>1354</v>
      </c>
      <c r="L114" s="247" t="s">
        <v>1435</v>
      </c>
      <c r="M114" s="249" t="s">
        <v>1404</v>
      </c>
      <c r="N114" s="249">
        <v>0</v>
      </c>
      <c r="O114" s="249" t="s">
        <v>1342</v>
      </c>
    </row>
    <row r="115" spans="2:15" ht="24" hidden="1">
      <c r="B115" s="247" t="s">
        <v>1626</v>
      </c>
      <c r="C115" s="247" t="s">
        <v>1627</v>
      </c>
      <c r="D115" s="248">
        <v>43803</v>
      </c>
      <c r="E115" s="248">
        <v>43809</v>
      </c>
      <c r="F115" s="248">
        <v>43899</v>
      </c>
      <c r="G115" s="247">
        <v>0</v>
      </c>
      <c r="H115" s="247" t="s">
        <v>1401</v>
      </c>
      <c r="I115" s="247" t="s">
        <v>1402</v>
      </c>
      <c r="J115" s="247" t="s">
        <v>1403</v>
      </c>
      <c r="K115" s="249" t="s">
        <v>1354</v>
      </c>
      <c r="L115" s="247" t="s">
        <v>1435</v>
      </c>
      <c r="M115" s="249" t="s">
        <v>1404</v>
      </c>
      <c r="N115" s="249">
        <v>0</v>
      </c>
      <c r="O115" s="249" t="s">
        <v>1342</v>
      </c>
    </row>
    <row r="116" spans="2:15" ht="24" hidden="1">
      <c r="B116" s="247" t="s">
        <v>1628</v>
      </c>
      <c r="C116" s="247" t="s">
        <v>1629</v>
      </c>
      <c r="D116" s="248">
        <v>43803</v>
      </c>
      <c r="E116" s="248">
        <v>43809</v>
      </c>
      <c r="F116" s="248">
        <v>43899</v>
      </c>
      <c r="G116" s="247">
        <v>0</v>
      </c>
      <c r="H116" s="247" t="s">
        <v>1401</v>
      </c>
      <c r="I116" s="247" t="s">
        <v>1402</v>
      </c>
      <c r="J116" s="247" t="s">
        <v>1403</v>
      </c>
      <c r="K116" s="249" t="s">
        <v>1354</v>
      </c>
      <c r="L116" s="247" t="s">
        <v>1435</v>
      </c>
      <c r="M116" s="249" t="s">
        <v>1404</v>
      </c>
      <c r="N116" s="249">
        <v>0</v>
      </c>
      <c r="O116" s="249" t="s">
        <v>1342</v>
      </c>
    </row>
    <row r="117" spans="2:15" ht="24" hidden="1">
      <c r="B117" s="247" t="s">
        <v>1630</v>
      </c>
      <c r="C117" s="247" t="s">
        <v>1631</v>
      </c>
      <c r="D117" s="248">
        <v>43805</v>
      </c>
      <c r="E117" s="248">
        <v>43809</v>
      </c>
      <c r="F117" s="248">
        <v>43899</v>
      </c>
      <c r="G117" s="247">
        <v>0</v>
      </c>
      <c r="H117" s="247" t="s">
        <v>1401</v>
      </c>
      <c r="I117" s="247" t="s">
        <v>1402</v>
      </c>
      <c r="J117" s="247" t="s">
        <v>1403</v>
      </c>
      <c r="K117" s="249" t="s">
        <v>1354</v>
      </c>
      <c r="L117" s="247" t="s">
        <v>1435</v>
      </c>
      <c r="M117" s="249" t="s">
        <v>1404</v>
      </c>
      <c r="N117" s="249">
        <v>0</v>
      </c>
      <c r="O117" s="249" t="s">
        <v>1342</v>
      </c>
    </row>
    <row r="118" spans="2:15" ht="24" hidden="1">
      <c r="B118" s="247" t="s">
        <v>1632</v>
      </c>
      <c r="C118" s="247" t="s">
        <v>1633</v>
      </c>
      <c r="D118" s="248">
        <v>43803</v>
      </c>
      <c r="E118" s="248">
        <v>43809</v>
      </c>
      <c r="F118" s="248">
        <v>43899</v>
      </c>
      <c r="G118" s="247">
        <v>0</v>
      </c>
      <c r="H118" s="247" t="s">
        <v>1401</v>
      </c>
      <c r="I118" s="247" t="s">
        <v>1402</v>
      </c>
      <c r="J118" s="247" t="s">
        <v>1403</v>
      </c>
      <c r="K118" s="249" t="s">
        <v>1354</v>
      </c>
      <c r="L118" s="247" t="s">
        <v>1435</v>
      </c>
      <c r="M118" s="249" t="s">
        <v>1404</v>
      </c>
      <c r="N118" s="249">
        <v>0</v>
      </c>
      <c r="O118" s="249" t="s">
        <v>1342</v>
      </c>
    </row>
    <row r="119" spans="2:15" ht="24" hidden="1">
      <c r="B119" s="247" t="s">
        <v>1634</v>
      </c>
      <c r="C119" s="247" t="s">
        <v>1635</v>
      </c>
      <c r="D119" s="248">
        <v>43794</v>
      </c>
      <c r="E119" s="248">
        <v>43811</v>
      </c>
      <c r="F119" s="248">
        <v>43901</v>
      </c>
      <c r="G119" s="247">
        <v>0</v>
      </c>
      <c r="H119" s="247" t="s">
        <v>1428</v>
      </c>
      <c r="I119" s="247" t="s">
        <v>1429</v>
      </c>
      <c r="J119" s="247" t="s">
        <v>1403</v>
      </c>
      <c r="K119" s="249" t="s">
        <v>1354</v>
      </c>
      <c r="L119" s="247" t="s">
        <v>1419</v>
      </c>
      <c r="M119" s="249" t="s">
        <v>1404</v>
      </c>
      <c r="N119" s="249">
        <v>0</v>
      </c>
      <c r="O119" s="249" t="s">
        <v>1342</v>
      </c>
    </row>
    <row r="120" spans="2:15" ht="24" hidden="1">
      <c r="B120" s="247" t="s">
        <v>1636</v>
      </c>
      <c r="C120" s="247" t="s">
        <v>1637</v>
      </c>
      <c r="D120" s="248">
        <v>43375</v>
      </c>
      <c r="E120" s="248">
        <v>43381</v>
      </c>
      <c r="F120" s="248">
        <v>43473</v>
      </c>
      <c r="G120" s="247">
        <v>0</v>
      </c>
      <c r="H120" s="247" t="s">
        <v>1428</v>
      </c>
      <c r="I120" s="247" t="s">
        <v>1429</v>
      </c>
      <c r="J120" s="247" t="s">
        <v>1403</v>
      </c>
      <c r="K120" s="249" t="s">
        <v>1354</v>
      </c>
      <c r="L120" s="247" t="s">
        <v>1342</v>
      </c>
      <c r="M120" s="249" t="s">
        <v>1404</v>
      </c>
      <c r="N120" s="249">
        <v>0</v>
      </c>
      <c r="O120" s="249" t="s">
        <v>1342</v>
      </c>
    </row>
    <row r="121" spans="2:15" ht="24" hidden="1">
      <c r="B121" s="247" t="s">
        <v>1638</v>
      </c>
      <c r="C121" s="247" t="s">
        <v>1639</v>
      </c>
      <c r="D121" s="248">
        <v>43766</v>
      </c>
      <c r="E121" s="248">
        <v>43811</v>
      </c>
      <c r="F121" s="248">
        <v>43901</v>
      </c>
      <c r="G121" s="247">
        <v>0</v>
      </c>
      <c r="H121" s="247" t="s">
        <v>1640</v>
      </c>
      <c r="I121" s="247" t="s">
        <v>1641</v>
      </c>
      <c r="J121" s="247" t="s">
        <v>1403</v>
      </c>
      <c r="K121" s="249" t="s">
        <v>1354</v>
      </c>
      <c r="L121" s="247" t="s">
        <v>1419</v>
      </c>
      <c r="M121" s="249" t="s">
        <v>1404</v>
      </c>
      <c r="N121" s="249">
        <v>0</v>
      </c>
      <c r="O121" s="249" t="s">
        <v>1342</v>
      </c>
    </row>
    <row r="122" spans="2:15" ht="24" hidden="1">
      <c r="B122" s="247" t="s">
        <v>1642</v>
      </c>
      <c r="C122" s="247" t="s">
        <v>1643</v>
      </c>
      <c r="D122" s="248">
        <v>43840</v>
      </c>
      <c r="E122" s="248">
        <v>43872</v>
      </c>
      <c r="F122" s="248">
        <v>43961</v>
      </c>
      <c r="G122" s="247">
        <v>0</v>
      </c>
      <c r="H122" s="247" t="s">
        <v>1401</v>
      </c>
      <c r="I122" s="247" t="s">
        <v>1402</v>
      </c>
      <c r="J122" s="247" t="s">
        <v>1403</v>
      </c>
      <c r="K122" s="249" t="s">
        <v>1354</v>
      </c>
      <c r="L122" s="247" t="s">
        <v>1435</v>
      </c>
      <c r="M122" s="249" t="s">
        <v>1404</v>
      </c>
      <c r="N122" s="249">
        <v>0</v>
      </c>
      <c r="O122" s="249" t="s">
        <v>1342</v>
      </c>
    </row>
    <row r="123" spans="2:15" ht="24" hidden="1">
      <c r="B123" s="247" t="s">
        <v>1644</v>
      </c>
      <c r="C123" s="247" t="s">
        <v>1645</v>
      </c>
      <c r="D123" s="248">
        <v>43854</v>
      </c>
      <c r="E123" s="248">
        <v>43872</v>
      </c>
      <c r="F123" s="248">
        <v>43961</v>
      </c>
      <c r="G123" s="247">
        <v>0</v>
      </c>
      <c r="H123" s="247" t="s">
        <v>1428</v>
      </c>
      <c r="I123" s="247" t="s">
        <v>1429</v>
      </c>
      <c r="J123" s="247" t="s">
        <v>1403</v>
      </c>
      <c r="K123" s="249" t="s">
        <v>1354</v>
      </c>
      <c r="L123" s="247" t="s">
        <v>1419</v>
      </c>
      <c r="M123" s="249" t="s">
        <v>1404</v>
      </c>
      <c r="N123" s="249">
        <v>0</v>
      </c>
      <c r="O123" s="249" t="s">
        <v>1342</v>
      </c>
    </row>
    <row r="124" spans="2:15" ht="24" hidden="1">
      <c r="B124" s="247" t="s">
        <v>1646</v>
      </c>
      <c r="C124" s="247" t="s">
        <v>1647</v>
      </c>
      <c r="D124" s="248">
        <v>43853</v>
      </c>
      <c r="E124" s="248">
        <v>43872</v>
      </c>
      <c r="F124" s="248">
        <v>43961</v>
      </c>
      <c r="G124" s="247">
        <v>0</v>
      </c>
      <c r="H124" s="247" t="s">
        <v>1496</v>
      </c>
      <c r="I124" s="247" t="s">
        <v>1497</v>
      </c>
      <c r="J124" s="247" t="s">
        <v>1403</v>
      </c>
      <c r="K124" s="249" t="s">
        <v>1354</v>
      </c>
      <c r="L124" s="247" t="s">
        <v>1435</v>
      </c>
      <c r="M124" s="249" t="s">
        <v>1404</v>
      </c>
      <c r="N124" s="249">
        <v>0</v>
      </c>
      <c r="O124" s="249" t="s">
        <v>1342</v>
      </c>
    </row>
    <row r="125" spans="2:15" ht="24" hidden="1">
      <c r="B125" s="247" t="s">
        <v>1648</v>
      </c>
      <c r="C125" s="247" t="s">
        <v>1342</v>
      </c>
      <c r="D125" s="248">
        <v>43853</v>
      </c>
      <c r="E125" s="248"/>
      <c r="F125" s="248"/>
      <c r="G125" s="247"/>
      <c r="H125" s="247" t="s">
        <v>1496</v>
      </c>
      <c r="I125" s="247" t="s">
        <v>1497</v>
      </c>
      <c r="J125" s="247" t="s">
        <v>1403</v>
      </c>
      <c r="K125" s="249" t="s">
        <v>1346</v>
      </c>
      <c r="L125" s="247" t="s">
        <v>1435</v>
      </c>
      <c r="M125" s="249" t="s">
        <v>1404</v>
      </c>
      <c r="N125" s="249">
        <v>0</v>
      </c>
      <c r="O125" s="249" t="s">
        <v>1342</v>
      </c>
    </row>
    <row r="126" spans="2:15" ht="24" hidden="1">
      <c r="B126" s="247" t="s">
        <v>1649</v>
      </c>
      <c r="C126" s="247" t="s">
        <v>1650</v>
      </c>
      <c r="D126" s="248">
        <v>43853</v>
      </c>
      <c r="E126" s="248">
        <v>43872</v>
      </c>
      <c r="F126" s="248">
        <v>43961</v>
      </c>
      <c r="G126" s="247">
        <v>0</v>
      </c>
      <c r="H126" s="247" t="s">
        <v>1496</v>
      </c>
      <c r="I126" s="247" t="s">
        <v>1497</v>
      </c>
      <c r="J126" s="247" t="s">
        <v>1403</v>
      </c>
      <c r="K126" s="249" t="s">
        <v>1354</v>
      </c>
      <c r="L126" s="247" t="s">
        <v>1435</v>
      </c>
      <c r="M126" s="249" t="s">
        <v>1404</v>
      </c>
      <c r="N126" s="249">
        <v>0</v>
      </c>
      <c r="O126" s="249" t="s">
        <v>1342</v>
      </c>
    </row>
    <row r="127" spans="2:15" ht="24" hidden="1">
      <c r="B127" s="247" t="s">
        <v>1651</v>
      </c>
      <c r="C127" s="247" t="s">
        <v>1652</v>
      </c>
      <c r="D127" s="248">
        <v>43840</v>
      </c>
      <c r="E127" s="248">
        <v>43872</v>
      </c>
      <c r="F127" s="248">
        <v>43961</v>
      </c>
      <c r="G127" s="247">
        <v>0</v>
      </c>
      <c r="H127" s="247" t="s">
        <v>1401</v>
      </c>
      <c r="I127" s="247" t="s">
        <v>1402</v>
      </c>
      <c r="J127" s="247" t="s">
        <v>1403</v>
      </c>
      <c r="K127" s="249" t="s">
        <v>1354</v>
      </c>
      <c r="L127" s="247" t="s">
        <v>1435</v>
      </c>
      <c r="M127" s="249" t="s">
        <v>1404</v>
      </c>
      <c r="N127" s="249">
        <v>0</v>
      </c>
      <c r="O127" s="249" t="s">
        <v>1342</v>
      </c>
    </row>
    <row r="128" spans="2:15" ht="24" hidden="1">
      <c r="B128" s="247" t="s">
        <v>1653</v>
      </c>
      <c r="C128" s="247" t="s">
        <v>1654</v>
      </c>
      <c r="D128" s="248">
        <v>43843</v>
      </c>
      <c r="E128" s="248">
        <v>43875</v>
      </c>
      <c r="F128" s="248">
        <v>43964</v>
      </c>
      <c r="G128" s="247">
        <v>0</v>
      </c>
      <c r="H128" s="247" t="s">
        <v>1496</v>
      </c>
      <c r="I128" s="247" t="s">
        <v>1497</v>
      </c>
      <c r="J128" s="247" t="s">
        <v>1403</v>
      </c>
      <c r="K128" s="249" t="s">
        <v>1354</v>
      </c>
      <c r="L128" s="247" t="s">
        <v>1435</v>
      </c>
      <c r="M128" s="249" t="s">
        <v>1404</v>
      </c>
      <c r="N128" s="249">
        <v>0</v>
      </c>
      <c r="O128" s="249" t="s">
        <v>1342</v>
      </c>
    </row>
    <row r="129" spans="2:15" ht="24" hidden="1">
      <c r="B129" s="247" t="s">
        <v>1655</v>
      </c>
      <c r="C129" s="247" t="s">
        <v>1342</v>
      </c>
      <c r="D129" s="248">
        <v>43843</v>
      </c>
      <c r="E129" s="248"/>
      <c r="F129" s="248"/>
      <c r="G129" s="247"/>
      <c r="H129" s="247" t="s">
        <v>1496</v>
      </c>
      <c r="I129" s="247" t="s">
        <v>1497</v>
      </c>
      <c r="J129" s="247" t="s">
        <v>1403</v>
      </c>
      <c r="K129" s="249" t="s">
        <v>1346</v>
      </c>
      <c r="L129" s="247" t="s">
        <v>1435</v>
      </c>
      <c r="M129" s="249" t="s">
        <v>1404</v>
      </c>
      <c r="N129" s="249">
        <v>0</v>
      </c>
      <c r="O129" s="249" t="s">
        <v>1342</v>
      </c>
    </row>
    <row r="130" spans="2:15" ht="24" hidden="1">
      <c r="B130" s="247" t="s">
        <v>1656</v>
      </c>
      <c r="C130" s="247" t="s">
        <v>1657</v>
      </c>
      <c r="D130" s="248">
        <v>43838</v>
      </c>
      <c r="E130" s="248">
        <v>43875</v>
      </c>
      <c r="F130" s="248">
        <v>43964</v>
      </c>
      <c r="G130" s="247">
        <v>0</v>
      </c>
      <c r="H130" s="247" t="s">
        <v>1407</v>
      </c>
      <c r="I130" s="247" t="s">
        <v>1408</v>
      </c>
      <c r="J130" s="247" t="s">
        <v>1403</v>
      </c>
      <c r="K130" s="249" t="s">
        <v>1354</v>
      </c>
      <c r="L130" s="247" t="s">
        <v>1435</v>
      </c>
      <c r="M130" s="249" t="s">
        <v>1404</v>
      </c>
      <c r="N130" s="249">
        <v>0</v>
      </c>
      <c r="O130" s="249" t="s">
        <v>1342</v>
      </c>
    </row>
    <row r="131" spans="2:15" ht="24" hidden="1">
      <c r="B131" s="247" t="s">
        <v>1658</v>
      </c>
      <c r="C131" s="247" t="s">
        <v>1659</v>
      </c>
      <c r="D131" s="248">
        <v>43419</v>
      </c>
      <c r="E131" s="248">
        <v>43381</v>
      </c>
      <c r="F131" s="248">
        <v>43473</v>
      </c>
      <c r="G131" s="247">
        <v>0</v>
      </c>
      <c r="H131" s="247" t="s">
        <v>1401</v>
      </c>
      <c r="I131" s="247" t="s">
        <v>1402</v>
      </c>
      <c r="J131" s="247" t="s">
        <v>1403</v>
      </c>
      <c r="K131" s="249" t="s">
        <v>1354</v>
      </c>
      <c r="L131" s="247" t="s">
        <v>1342</v>
      </c>
      <c r="M131" s="249" t="s">
        <v>1404</v>
      </c>
      <c r="N131" s="249">
        <v>0</v>
      </c>
      <c r="O131" s="249" t="s">
        <v>1342</v>
      </c>
    </row>
    <row r="132" spans="2:15" ht="24" hidden="1">
      <c r="B132" s="247" t="s">
        <v>1660</v>
      </c>
      <c r="C132" s="247" t="s">
        <v>1661</v>
      </c>
      <c r="D132" s="248">
        <v>43370</v>
      </c>
      <c r="E132" s="248">
        <v>43381</v>
      </c>
      <c r="F132" s="248">
        <v>43473</v>
      </c>
      <c r="G132" s="247">
        <v>0</v>
      </c>
      <c r="H132" s="247" t="s">
        <v>1417</v>
      </c>
      <c r="I132" s="247" t="s">
        <v>1418</v>
      </c>
      <c r="J132" s="247" t="s">
        <v>1403</v>
      </c>
      <c r="K132" s="249" t="s">
        <v>1354</v>
      </c>
      <c r="L132" s="247" t="s">
        <v>1342</v>
      </c>
      <c r="M132" s="249" t="s">
        <v>1404</v>
      </c>
      <c r="N132" s="249">
        <v>0</v>
      </c>
      <c r="O132" s="249" t="s">
        <v>1342</v>
      </c>
    </row>
    <row r="133" spans="2:15" ht="24" hidden="1">
      <c r="B133" s="247" t="s">
        <v>1662</v>
      </c>
      <c r="C133" s="247" t="s">
        <v>1663</v>
      </c>
      <c r="D133" s="248">
        <v>43860</v>
      </c>
      <c r="E133" s="248">
        <v>43875</v>
      </c>
      <c r="F133" s="248">
        <v>43964</v>
      </c>
      <c r="G133" s="247">
        <v>0</v>
      </c>
      <c r="H133" s="247" t="s">
        <v>1407</v>
      </c>
      <c r="I133" s="247" t="s">
        <v>1408</v>
      </c>
      <c r="J133" s="247" t="s">
        <v>1403</v>
      </c>
      <c r="K133" s="249" t="s">
        <v>1354</v>
      </c>
      <c r="L133" s="247" t="s">
        <v>1435</v>
      </c>
      <c r="M133" s="249" t="s">
        <v>1404</v>
      </c>
      <c r="N133" s="249">
        <v>0</v>
      </c>
      <c r="O133" s="249" t="s">
        <v>1342</v>
      </c>
    </row>
    <row r="134" spans="2:15" ht="24" hidden="1">
      <c r="B134" s="247" t="s">
        <v>1664</v>
      </c>
      <c r="C134" s="247" t="s">
        <v>1342</v>
      </c>
      <c r="D134" s="248">
        <v>43810</v>
      </c>
      <c r="E134" s="248"/>
      <c r="F134" s="248"/>
      <c r="G134" s="247"/>
      <c r="H134" s="247" t="s">
        <v>1401</v>
      </c>
      <c r="I134" s="247" t="s">
        <v>1402</v>
      </c>
      <c r="J134" s="247" t="s">
        <v>1403</v>
      </c>
      <c r="K134" s="249" t="s">
        <v>1346</v>
      </c>
      <c r="L134" s="247" t="s">
        <v>1435</v>
      </c>
      <c r="M134" s="249" t="s">
        <v>1404</v>
      </c>
      <c r="N134" s="249">
        <v>0</v>
      </c>
      <c r="O134" s="249" t="s">
        <v>1342</v>
      </c>
    </row>
    <row r="135" spans="2:15" ht="24" hidden="1">
      <c r="B135" s="247" t="s">
        <v>1665</v>
      </c>
      <c r="C135" s="247" t="s">
        <v>1342</v>
      </c>
      <c r="D135" s="248">
        <v>43843</v>
      </c>
      <c r="E135" s="248"/>
      <c r="F135" s="248"/>
      <c r="G135" s="247"/>
      <c r="H135" s="247" t="s">
        <v>1401</v>
      </c>
      <c r="I135" s="247" t="s">
        <v>1402</v>
      </c>
      <c r="J135" s="247" t="s">
        <v>1403</v>
      </c>
      <c r="K135" s="249" t="s">
        <v>1346</v>
      </c>
      <c r="L135" s="247" t="s">
        <v>1435</v>
      </c>
      <c r="M135" s="249" t="s">
        <v>1404</v>
      </c>
      <c r="N135" s="249">
        <v>0</v>
      </c>
      <c r="O135" s="249" t="s">
        <v>1342</v>
      </c>
    </row>
    <row r="136" spans="2:15" ht="24" hidden="1">
      <c r="B136" s="247" t="s">
        <v>1666</v>
      </c>
      <c r="C136" s="247" t="s">
        <v>1342</v>
      </c>
      <c r="D136" s="248">
        <v>43844</v>
      </c>
      <c r="E136" s="248"/>
      <c r="F136" s="248"/>
      <c r="G136" s="247"/>
      <c r="H136" s="247" t="s">
        <v>1417</v>
      </c>
      <c r="I136" s="247" t="s">
        <v>1418</v>
      </c>
      <c r="J136" s="247" t="s">
        <v>1403</v>
      </c>
      <c r="K136" s="249" t="s">
        <v>1346</v>
      </c>
      <c r="L136" s="247" t="s">
        <v>1419</v>
      </c>
      <c r="M136" s="249" t="s">
        <v>1404</v>
      </c>
      <c r="N136" s="249">
        <v>0</v>
      </c>
      <c r="O136" s="249" t="s">
        <v>1342</v>
      </c>
    </row>
    <row r="137" spans="2:15" ht="24" hidden="1">
      <c r="B137" s="247" t="s">
        <v>1667</v>
      </c>
      <c r="C137" s="247" t="s">
        <v>1668</v>
      </c>
      <c r="D137" s="248">
        <v>43840</v>
      </c>
      <c r="E137" s="248">
        <v>43875</v>
      </c>
      <c r="F137" s="248">
        <v>43964</v>
      </c>
      <c r="G137" s="247">
        <v>0</v>
      </c>
      <c r="H137" s="247" t="s">
        <v>1411</v>
      </c>
      <c r="I137" s="247" t="s">
        <v>1342</v>
      </c>
      <c r="J137" s="247" t="s">
        <v>1403</v>
      </c>
      <c r="K137" s="249" t="s">
        <v>1354</v>
      </c>
      <c r="L137" s="247" t="s">
        <v>1419</v>
      </c>
      <c r="M137" s="249" t="s">
        <v>1404</v>
      </c>
      <c r="N137" s="249">
        <v>0</v>
      </c>
      <c r="O137" s="249" t="s">
        <v>1342</v>
      </c>
    </row>
    <row r="138" spans="2:15" ht="24" hidden="1">
      <c r="B138" s="247" t="s">
        <v>1669</v>
      </c>
      <c r="C138" s="247" t="s">
        <v>1670</v>
      </c>
      <c r="D138" s="248">
        <v>43839</v>
      </c>
      <c r="E138" s="248">
        <v>43875</v>
      </c>
      <c r="F138" s="248">
        <v>43964</v>
      </c>
      <c r="G138" s="247">
        <v>0</v>
      </c>
      <c r="H138" s="247" t="s">
        <v>1671</v>
      </c>
      <c r="I138" s="247" t="s">
        <v>1672</v>
      </c>
      <c r="J138" s="247" t="s">
        <v>1403</v>
      </c>
      <c r="K138" s="249" t="s">
        <v>1354</v>
      </c>
      <c r="L138" s="247" t="s">
        <v>1419</v>
      </c>
      <c r="M138" s="249" t="s">
        <v>1404</v>
      </c>
      <c r="N138" s="249">
        <v>0</v>
      </c>
      <c r="O138" s="249" t="s">
        <v>1342</v>
      </c>
    </row>
    <row r="139" spans="2:15" ht="24" hidden="1">
      <c r="B139" s="247" t="s">
        <v>1673</v>
      </c>
      <c r="C139" s="247" t="s">
        <v>1674</v>
      </c>
      <c r="D139" s="248">
        <v>43837</v>
      </c>
      <c r="E139" s="248">
        <v>43875</v>
      </c>
      <c r="F139" s="248">
        <v>43964</v>
      </c>
      <c r="G139" s="247">
        <v>0</v>
      </c>
      <c r="H139" s="247" t="s">
        <v>1504</v>
      </c>
      <c r="I139" s="247" t="s">
        <v>1505</v>
      </c>
      <c r="J139" s="247" t="s">
        <v>1403</v>
      </c>
      <c r="K139" s="249" t="s">
        <v>1354</v>
      </c>
      <c r="L139" s="247" t="s">
        <v>1419</v>
      </c>
      <c r="M139" s="249" t="s">
        <v>1404</v>
      </c>
      <c r="N139" s="249">
        <v>0</v>
      </c>
      <c r="O139" s="249" t="s">
        <v>1342</v>
      </c>
    </row>
    <row r="140" spans="2:15" ht="24" hidden="1">
      <c r="B140" s="247" t="s">
        <v>1675</v>
      </c>
      <c r="C140" s="247" t="s">
        <v>1676</v>
      </c>
      <c r="D140" s="248">
        <v>43832</v>
      </c>
      <c r="E140" s="248">
        <v>43875</v>
      </c>
      <c r="F140" s="248">
        <v>43964</v>
      </c>
      <c r="G140" s="247">
        <v>0</v>
      </c>
      <c r="H140" s="247" t="s">
        <v>1411</v>
      </c>
      <c r="I140" s="247" t="s">
        <v>1342</v>
      </c>
      <c r="J140" s="247" t="s">
        <v>1403</v>
      </c>
      <c r="K140" s="249" t="s">
        <v>1354</v>
      </c>
      <c r="L140" s="247" t="s">
        <v>1419</v>
      </c>
      <c r="M140" s="249" t="s">
        <v>1404</v>
      </c>
      <c r="N140" s="249">
        <v>0</v>
      </c>
      <c r="O140" s="249" t="s">
        <v>1342</v>
      </c>
    </row>
    <row r="141" spans="2:15" ht="24" hidden="1">
      <c r="B141" s="247" t="s">
        <v>1677</v>
      </c>
      <c r="C141" s="247" t="s">
        <v>1678</v>
      </c>
      <c r="D141" s="248">
        <v>43840</v>
      </c>
      <c r="E141" s="248">
        <v>43875</v>
      </c>
      <c r="F141" s="248">
        <v>43964</v>
      </c>
      <c r="G141" s="247">
        <v>0</v>
      </c>
      <c r="H141" s="247" t="s">
        <v>1401</v>
      </c>
      <c r="I141" s="247" t="s">
        <v>1402</v>
      </c>
      <c r="J141" s="247" t="s">
        <v>1403</v>
      </c>
      <c r="K141" s="249" t="s">
        <v>1354</v>
      </c>
      <c r="L141" s="247" t="s">
        <v>1435</v>
      </c>
      <c r="M141" s="249" t="s">
        <v>1404</v>
      </c>
      <c r="N141" s="249">
        <v>0</v>
      </c>
      <c r="O141" s="249" t="s">
        <v>1342</v>
      </c>
    </row>
    <row r="142" spans="2:15" ht="24" hidden="1">
      <c r="B142" s="247" t="s">
        <v>1679</v>
      </c>
      <c r="C142" s="247" t="s">
        <v>1342</v>
      </c>
      <c r="D142" s="248">
        <v>43900</v>
      </c>
      <c r="E142" s="248"/>
      <c r="F142" s="248"/>
      <c r="G142" s="247"/>
      <c r="H142" s="247" t="s">
        <v>1496</v>
      </c>
      <c r="I142" s="247" t="s">
        <v>1497</v>
      </c>
      <c r="J142" s="247" t="s">
        <v>1403</v>
      </c>
      <c r="K142" s="249" t="s">
        <v>1346</v>
      </c>
      <c r="L142" s="247" t="s">
        <v>1435</v>
      </c>
      <c r="M142" s="249" t="s">
        <v>1404</v>
      </c>
      <c r="N142" s="249">
        <v>0</v>
      </c>
      <c r="O142" s="249" t="s">
        <v>1342</v>
      </c>
    </row>
    <row r="143" spans="2:15" ht="24" hidden="1">
      <c r="B143" s="247" t="s">
        <v>1680</v>
      </c>
      <c r="C143" s="247" t="s">
        <v>1681</v>
      </c>
      <c r="D143" s="248">
        <v>43349</v>
      </c>
      <c r="E143" s="248">
        <v>43357</v>
      </c>
      <c r="F143" s="248">
        <v>43448</v>
      </c>
      <c r="G143" s="247">
        <v>0</v>
      </c>
      <c r="H143" s="247" t="s">
        <v>1401</v>
      </c>
      <c r="I143" s="247" t="s">
        <v>1402</v>
      </c>
      <c r="J143" s="247" t="s">
        <v>1403</v>
      </c>
      <c r="K143" s="249" t="s">
        <v>1354</v>
      </c>
      <c r="L143" s="247" t="s">
        <v>1342</v>
      </c>
      <c r="M143" s="249" t="s">
        <v>1404</v>
      </c>
      <c r="N143" s="249">
        <v>0</v>
      </c>
      <c r="O143" s="249" t="s">
        <v>1342</v>
      </c>
    </row>
    <row r="144" spans="2:15" ht="24" hidden="1">
      <c r="B144" s="247" t="s">
        <v>1682</v>
      </c>
      <c r="C144" s="247" t="s">
        <v>1683</v>
      </c>
      <c r="D144" s="248">
        <v>43885</v>
      </c>
      <c r="E144" s="248">
        <v>43900</v>
      </c>
      <c r="F144" s="248">
        <v>43991</v>
      </c>
      <c r="G144" s="247">
        <v>0</v>
      </c>
      <c r="H144" s="247" t="s">
        <v>1496</v>
      </c>
      <c r="I144" s="247" t="s">
        <v>1497</v>
      </c>
      <c r="J144" s="247" t="s">
        <v>1403</v>
      </c>
      <c r="K144" s="249" t="s">
        <v>1354</v>
      </c>
      <c r="L144" s="247" t="s">
        <v>1435</v>
      </c>
      <c r="M144" s="249" t="s">
        <v>1404</v>
      </c>
      <c r="N144" s="249">
        <v>0</v>
      </c>
      <c r="O144" s="249" t="s">
        <v>1342</v>
      </c>
    </row>
    <row r="145" spans="2:15" ht="24" hidden="1">
      <c r="B145" s="247" t="s">
        <v>1684</v>
      </c>
      <c r="C145" s="247" t="s">
        <v>1685</v>
      </c>
      <c r="D145" s="248">
        <v>43880</v>
      </c>
      <c r="E145" s="248">
        <v>43900</v>
      </c>
      <c r="F145" s="248">
        <v>43991</v>
      </c>
      <c r="G145" s="247">
        <v>0</v>
      </c>
      <c r="H145" s="247" t="s">
        <v>1401</v>
      </c>
      <c r="I145" s="247" t="s">
        <v>1402</v>
      </c>
      <c r="J145" s="247" t="s">
        <v>1403</v>
      </c>
      <c r="K145" s="249" t="s">
        <v>1354</v>
      </c>
      <c r="L145" s="247" t="s">
        <v>1435</v>
      </c>
      <c r="M145" s="249" t="s">
        <v>1404</v>
      </c>
      <c r="N145" s="249">
        <v>0</v>
      </c>
      <c r="O145" s="249" t="s">
        <v>1342</v>
      </c>
    </row>
    <row r="146" spans="2:15" ht="24" hidden="1">
      <c r="B146" s="247" t="s">
        <v>1686</v>
      </c>
      <c r="C146" s="247" t="s">
        <v>1687</v>
      </c>
      <c r="D146" s="248">
        <v>43880</v>
      </c>
      <c r="E146" s="248">
        <v>43900</v>
      </c>
      <c r="F146" s="248">
        <v>43991</v>
      </c>
      <c r="G146" s="247">
        <v>0</v>
      </c>
      <c r="H146" s="247" t="s">
        <v>1401</v>
      </c>
      <c r="I146" s="247" t="s">
        <v>1402</v>
      </c>
      <c r="J146" s="247" t="s">
        <v>1403</v>
      </c>
      <c r="K146" s="249" t="s">
        <v>1354</v>
      </c>
      <c r="L146" s="247" t="s">
        <v>1435</v>
      </c>
      <c r="M146" s="249" t="s">
        <v>1404</v>
      </c>
      <c r="N146" s="249">
        <v>0</v>
      </c>
      <c r="O146" s="249" t="s">
        <v>1342</v>
      </c>
    </row>
    <row r="147" spans="2:15" ht="24" hidden="1">
      <c r="B147" s="247" t="s">
        <v>1688</v>
      </c>
      <c r="C147" s="247" t="s">
        <v>1689</v>
      </c>
      <c r="D147" s="248">
        <v>43886</v>
      </c>
      <c r="E147" s="248">
        <v>43900</v>
      </c>
      <c r="F147" s="248">
        <v>43991</v>
      </c>
      <c r="G147" s="247">
        <v>0</v>
      </c>
      <c r="H147" s="247" t="s">
        <v>1407</v>
      </c>
      <c r="I147" s="247" t="s">
        <v>1408</v>
      </c>
      <c r="J147" s="247" t="s">
        <v>1403</v>
      </c>
      <c r="K147" s="249" t="s">
        <v>1354</v>
      </c>
      <c r="L147" s="247" t="s">
        <v>1435</v>
      </c>
      <c r="M147" s="249" t="s">
        <v>1404</v>
      </c>
      <c r="N147" s="249">
        <v>0</v>
      </c>
      <c r="O147" s="249" t="s">
        <v>1342</v>
      </c>
    </row>
    <row r="148" spans="2:15" ht="24" hidden="1">
      <c r="B148" s="247" t="s">
        <v>1690</v>
      </c>
      <c r="C148" s="247" t="s">
        <v>1342</v>
      </c>
      <c r="D148" s="248">
        <v>43900</v>
      </c>
      <c r="E148" s="248"/>
      <c r="F148" s="248"/>
      <c r="G148" s="247"/>
      <c r="H148" s="247" t="s">
        <v>1422</v>
      </c>
      <c r="I148" s="247" t="s">
        <v>1423</v>
      </c>
      <c r="J148" s="247" t="s">
        <v>1403</v>
      </c>
      <c r="K148" s="249" t="s">
        <v>1346</v>
      </c>
      <c r="L148" s="247" t="s">
        <v>1419</v>
      </c>
      <c r="M148" s="249" t="s">
        <v>1404</v>
      </c>
      <c r="N148" s="249">
        <v>0</v>
      </c>
      <c r="O148" s="249" t="s">
        <v>1342</v>
      </c>
    </row>
    <row r="149" spans="2:15" ht="24" hidden="1">
      <c r="B149" s="247" t="s">
        <v>1691</v>
      </c>
      <c r="C149" s="247" t="s">
        <v>1692</v>
      </c>
      <c r="D149" s="248">
        <v>43885</v>
      </c>
      <c r="E149" s="248">
        <v>43900</v>
      </c>
      <c r="F149" s="248">
        <v>43991</v>
      </c>
      <c r="G149" s="247">
        <v>0</v>
      </c>
      <c r="H149" s="247" t="s">
        <v>1422</v>
      </c>
      <c r="I149" s="247" t="s">
        <v>1423</v>
      </c>
      <c r="J149" s="247" t="s">
        <v>1403</v>
      </c>
      <c r="K149" s="249" t="s">
        <v>1354</v>
      </c>
      <c r="L149" s="247" t="s">
        <v>1419</v>
      </c>
      <c r="M149" s="249" t="s">
        <v>1404</v>
      </c>
      <c r="N149" s="249">
        <v>0</v>
      </c>
      <c r="O149" s="249" t="s">
        <v>1342</v>
      </c>
    </row>
    <row r="150" spans="2:15" ht="24" hidden="1">
      <c r="B150" s="247" t="s">
        <v>1693</v>
      </c>
      <c r="C150" s="247" t="s">
        <v>1694</v>
      </c>
      <c r="D150" s="248">
        <v>43899</v>
      </c>
      <c r="E150" s="248">
        <v>43906</v>
      </c>
      <c r="F150" s="248">
        <v>43997</v>
      </c>
      <c r="G150" s="247">
        <v>0</v>
      </c>
      <c r="H150" s="247" t="s">
        <v>1504</v>
      </c>
      <c r="I150" s="247" t="s">
        <v>1505</v>
      </c>
      <c r="J150" s="247" t="s">
        <v>1403</v>
      </c>
      <c r="K150" s="249" t="s">
        <v>1354</v>
      </c>
      <c r="L150" s="247" t="s">
        <v>1419</v>
      </c>
      <c r="M150" s="249" t="s">
        <v>1404</v>
      </c>
      <c r="N150" s="249">
        <v>0</v>
      </c>
      <c r="O150" s="249" t="s">
        <v>1342</v>
      </c>
    </row>
    <row r="151" spans="2:15" ht="24" hidden="1">
      <c r="B151" s="247" t="s">
        <v>1695</v>
      </c>
      <c r="C151" s="247" t="s">
        <v>1342</v>
      </c>
      <c r="D151" s="248">
        <v>44119</v>
      </c>
      <c r="E151" s="248"/>
      <c r="F151" s="248"/>
      <c r="G151" s="247"/>
      <c r="H151" s="247" t="s">
        <v>1504</v>
      </c>
      <c r="I151" s="247" t="s">
        <v>1505</v>
      </c>
      <c r="J151" s="247" t="s">
        <v>1403</v>
      </c>
      <c r="K151" s="249" t="s">
        <v>1346</v>
      </c>
      <c r="L151" s="247" t="s">
        <v>1419</v>
      </c>
      <c r="M151" s="249" t="s">
        <v>1404</v>
      </c>
      <c r="N151" s="249">
        <v>0</v>
      </c>
      <c r="O151" s="249" t="s">
        <v>1342</v>
      </c>
    </row>
    <row r="152" spans="2:15" ht="24" hidden="1">
      <c r="B152" s="247" t="s">
        <v>1696</v>
      </c>
      <c r="C152" s="247" t="s">
        <v>1342</v>
      </c>
      <c r="D152" s="248">
        <v>44126</v>
      </c>
      <c r="E152" s="248"/>
      <c r="F152" s="248"/>
      <c r="G152" s="247"/>
      <c r="H152" s="247" t="s">
        <v>1640</v>
      </c>
      <c r="I152" s="247" t="s">
        <v>1641</v>
      </c>
      <c r="J152" s="247" t="s">
        <v>1403</v>
      </c>
      <c r="K152" s="249" t="s">
        <v>1346</v>
      </c>
      <c r="L152" s="247" t="s">
        <v>1419</v>
      </c>
      <c r="M152" s="249" t="s">
        <v>1404</v>
      </c>
      <c r="N152" s="249">
        <v>0</v>
      </c>
      <c r="O152" s="249" t="s">
        <v>1342</v>
      </c>
    </row>
    <row r="153" spans="2:15" ht="24" hidden="1">
      <c r="B153" s="247" t="s">
        <v>1697</v>
      </c>
      <c r="C153" s="247" t="s">
        <v>1342</v>
      </c>
      <c r="D153" s="248">
        <v>44118</v>
      </c>
      <c r="E153" s="248"/>
      <c r="F153" s="248"/>
      <c r="G153" s="247"/>
      <c r="H153" s="247" t="s">
        <v>1640</v>
      </c>
      <c r="I153" s="247" t="s">
        <v>1641</v>
      </c>
      <c r="J153" s="247" t="s">
        <v>1403</v>
      </c>
      <c r="K153" s="249" t="s">
        <v>1346</v>
      </c>
      <c r="L153" s="247" t="s">
        <v>1419</v>
      </c>
      <c r="M153" s="249" t="s">
        <v>1404</v>
      </c>
      <c r="N153" s="249">
        <v>0</v>
      </c>
      <c r="O153" s="249" t="s">
        <v>1342</v>
      </c>
    </row>
    <row r="154" spans="2:15" ht="24" hidden="1">
      <c r="B154" s="247" t="s">
        <v>1698</v>
      </c>
      <c r="C154" s="247" t="s">
        <v>1699</v>
      </c>
      <c r="D154" s="248">
        <v>43348</v>
      </c>
      <c r="E154" s="248">
        <v>43353</v>
      </c>
      <c r="F154" s="248">
        <v>43444</v>
      </c>
      <c r="G154" s="247">
        <v>0</v>
      </c>
      <c r="H154" s="247" t="s">
        <v>1401</v>
      </c>
      <c r="I154" s="247" t="s">
        <v>1402</v>
      </c>
      <c r="J154" s="247" t="s">
        <v>1403</v>
      </c>
      <c r="K154" s="249" t="s">
        <v>1354</v>
      </c>
      <c r="L154" s="247" t="s">
        <v>1342</v>
      </c>
      <c r="M154" s="249" t="s">
        <v>1404</v>
      </c>
      <c r="N154" s="249">
        <v>0</v>
      </c>
      <c r="O154" s="249" t="s">
        <v>1342</v>
      </c>
    </row>
    <row r="155" spans="2:15" ht="24" hidden="1">
      <c r="B155" s="247" t="s">
        <v>1700</v>
      </c>
      <c r="C155" s="247" t="s">
        <v>1342</v>
      </c>
      <c r="D155" s="248">
        <v>44118</v>
      </c>
      <c r="E155" s="248"/>
      <c r="F155" s="248"/>
      <c r="G155" s="247"/>
      <c r="H155" s="247" t="s">
        <v>1640</v>
      </c>
      <c r="I155" s="247" t="s">
        <v>1641</v>
      </c>
      <c r="J155" s="247" t="s">
        <v>1403</v>
      </c>
      <c r="K155" s="249" t="s">
        <v>1346</v>
      </c>
      <c r="L155" s="247" t="s">
        <v>1419</v>
      </c>
      <c r="M155" s="249" t="s">
        <v>1404</v>
      </c>
      <c r="N155" s="249">
        <v>0</v>
      </c>
      <c r="O155" s="249" t="s">
        <v>1342</v>
      </c>
    </row>
    <row r="156" spans="2:15" ht="24" hidden="1">
      <c r="B156" s="247" t="s">
        <v>1701</v>
      </c>
      <c r="C156" s="247" t="s">
        <v>1342</v>
      </c>
      <c r="D156" s="248">
        <v>44118</v>
      </c>
      <c r="E156" s="248"/>
      <c r="F156" s="248"/>
      <c r="G156" s="247"/>
      <c r="H156" s="247" t="s">
        <v>1504</v>
      </c>
      <c r="I156" s="247" t="s">
        <v>1505</v>
      </c>
      <c r="J156" s="247" t="s">
        <v>1403</v>
      </c>
      <c r="K156" s="249" t="s">
        <v>1346</v>
      </c>
      <c r="L156" s="247" t="s">
        <v>1419</v>
      </c>
      <c r="M156" s="249" t="s">
        <v>1404</v>
      </c>
      <c r="N156" s="249">
        <v>0</v>
      </c>
      <c r="O156" s="249" t="s">
        <v>1342</v>
      </c>
    </row>
    <row r="157" spans="2:15" ht="24" hidden="1">
      <c r="B157" s="247" t="s">
        <v>1702</v>
      </c>
      <c r="C157" s="247" t="s">
        <v>1342</v>
      </c>
      <c r="D157" s="248">
        <v>44127</v>
      </c>
      <c r="E157" s="248"/>
      <c r="F157" s="248"/>
      <c r="G157" s="247"/>
      <c r="H157" s="247" t="s">
        <v>1401</v>
      </c>
      <c r="I157" s="247" t="s">
        <v>1402</v>
      </c>
      <c r="J157" s="247" t="s">
        <v>1403</v>
      </c>
      <c r="K157" s="249" t="s">
        <v>1346</v>
      </c>
      <c r="L157" s="247" t="s">
        <v>1435</v>
      </c>
      <c r="M157" s="249" t="s">
        <v>1404</v>
      </c>
      <c r="N157" s="249">
        <v>0</v>
      </c>
      <c r="O157" s="249" t="s">
        <v>1342</v>
      </c>
    </row>
    <row r="158" spans="2:15" ht="24" hidden="1">
      <c r="B158" s="247" t="s">
        <v>1703</v>
      </c>
      <c r="C158" s="247" t="s">
        <v>1342</v>
      </c>
      <c r="D158" s="248">
        <v>44127</v>
      </c>
      <c r="E158" s="248"/>
      <c r="F158" s="248"/>
      <c r="G158" s="247"/>
      <c r="H158" s="247" t="s">
        <v>1401</v>
      </c>
      <c r="I158" s="247" t="s">
        <v>1402</v>
      </c>
      <c r="J158" s="247" t="s">
        <v>1403</v>
      </c>
      <c r="K158" s="249" t="s">
        <v>1346</v>
      </c>
      <c r="L158" s="247" t="s">
        <v>1435</v>
      </c>
      <c r="M158" s="249" t="s">
        <v>1404</v>
      </c>
      <c r="N158" s="249">
        <v>0</v>
      </c>
      <c r="O158" s="249" t="s">
        <v>1342</v>
      </c>
    </row>
    <row r="159" spans="2:15" ht="24" hidden="1">
      <c r="B159" s="247" t="s">
        <v>1704</v>
      </c>
      <c r="C159" s="247" t="s">
        <v>1342</v>
      </c>
      <c r="D159" s="248">
        <v>44124</v>
      </c>
      <c r="E159" s="248"/>
      <c r="F159" s="248"/>
      <c r="G159" s="247"/>
      <c r="H159" s="247" t="s">
        <v>1401</v>
      </c>
      <c r="I159" s="247" t="s">
        <v>1402</v>
      </c>
      <c r="J159" s="247" t="s">
        <v>1403</v>
      </c>
      <c r="K159" s="249" t="s">
        <v>1346</v>
      </c>
      <c r="L159" s="247" t="s">
        <v>1435</v>
      </c>
      <c r="M159" s="249" t="s">
        <v>1404</v>
      </c>
      <c r="N159" s="249">
        <v>0</v>
      </c>
      <c r="O159" s="249" t="s">
        <v>1342</v>
      </c>
    </row>
    <row r="160" spans="2:15" ht="24" hidden="1">
      <c r="B160" s="247" t="s">
        <v>1705</v>
      </c>
      <c r="C160" s="247" t="s">
        <v>1342</v>
      </c>
      <c r="D160" s="248">
        <v>44123</v>
      </c>
      <c r="E160" s="248"/>
      <c r="F160" s="248"/>
      <c r="G160" s="247"/>
      <c r="H160" s="247" t="s">
        <v>1401</v>
      </c>
      <c r="I160" s="247" t="s">
        <v>1402</v>
      </c>
      <c r="J160" s="247" t="s">
        <v>1403</v>
      </c>
      <c r="K160" s="249" t="s">
        <v>1346</v>
      </c>
      <c r="L160" s="247" t="s">
        <v>1435</v>
      </c>
      <c r="M160" s="249" t="s">
        <v>1404</v>
      </c>
      <c r="N160" s="249">
        <v>0</v>
      </c>
      <c r="O160" s="249" t="s">
        <v>1342</v>
      </c>
    </row>
    <row r="161" spans="2:15" ht="24" hidden="1">
      <c r="B161" s="247" t="s">
        <v>1706</v>
      </c>
      <c r="C161" s="247" t="s">
        <v>1342</v>
      </c>
      <c r="D161" s="248">
        <v>44123</v>
      </c>
      <c r="E161" s="248"/>
      <c r="F161" s="248"/>
      <c r="G161" s="247"/>
      <c r="H161" s="247" t="s">
        <v>1407</v>
      </c>
      <c r="I161" s="247" t="s">
        <v>1408</v>
      </c>
      <c r="J161" s="247" t="s">
        <v>1403</v>
      </c>
      <c r="K161" s="249" t="s">
        <v>1346</v>
      </c>
      <c r="L161" s="247" t="s">
        <v>1342</v>
      </c>
      <c r="M161" s="249" t="s">
        <v>1404</v>
      </c>
      <c r="N161" s="249">
        <v>0</v>
      </c>
      <c r="O161" s="249" t="s">
        <v>1342</v>
      </c>
    </row>
    <row r="162" spans="2:15" ht="24" hidden="1">
      <c r="B162" s="247" t="s">
        <v>1707</v>
      </c>
      <c r="C162" s="247" t="s">
        <v>1342</v>
      </c>
      <c r="D162" s="248">
        <v>44124</v>
      </c>
      <c r="E162" s="248"/>
      <c r="F162" s="248"/>
      <c r="G162" s="247"/>
      <c r="H162" s="247" t="s">
        <v>1407</v>
      </c>
      <c r="I162" s="247" t="s">
        <v>1408</v>
      </c>
      <c r="J162" s="247" t="s">
        <v>1403</v>
      </c>
      <c r="K162" s="249" t="s">
        <v>1346</v>
      </c>
      <c r="L162" s="247" t="s">
        <v>1435</v>
      </c>
      <c r="M162" s="249" t="s">
        <v>1404</v>
      </c>
      <c r="N162" s="249">
        <v>0</v>
      </c>
      <c r="O162" s="249" t="s">
        <v>1342</v>
      </c>
    </row>
    <row r="163" spans="2:15" ht="24" hidden="1">
      <c r="B163" s="247" t="s">
        <v>1708</v>
      </c>
      <c r="C163" s="247" t="s">
        <v>1342</v>
      </c>
      <c r="D163" s="248">
        <v>44126</v>
      </c>
      <c r="E163" s="248"/>
      <c r="F163" s="248"/>
      <c r="G163" s="247"/>
      <c r="H163" s="247" t="s">
        <v>1422</v>
      </c>
      <c r="I163" s="247" t="s">
        <v>1423</v>
      </c>
      <c r="J163" s="247" t="s">
        <v>1403</v>
      </c>
      <c r="K163" s="249" t="s">
        <v>1346</v>
      </c>
      <c r="L163" s="247" t="s">
        <v>1419</v>
      </c>
      <c r="M163" s="249" t="s">
        <v>1404</v>
      </c>
      <c r="N163" s="249">
        <v>0</v>
      </c>
      <c r="O163" s="249" t="s">
        <v>1342</v>
      </c>
    </row>
    <row r="164" spans="2:15" ht="24" hidden="1">
      <c r="B164" s="247" t="s">
        <v>1709</v>
      </c>
      <c r="C164" s="247" t="s">
        <v>1710</v>
      </c>
      <c r="D164" s="248">
        <v>43341</v>
      </c>
      <c r="E164" s="248">
        <v>43353</v>
      </c>
      <c r="F164" s="248">
        <v>43444</v>
      </c>
      <c r="G164" s="247">
        <v>0</v>
      </c>
      <c r="H164" s="247" t="s">
        <v>1401</v>
      </c>
      <c r="I164" s="247" t="s">
        <v>1402</v>
      </c>
      <c r="J164" s="247" t="s">
        <v>1403</v>
      </c>
      <c r="K164" s="249" t="s">
        <v>1354</v>
      </c>
      <c r="L164" s="247" t="s">
        <v>1342</v>
      </c>
      <c r="M164" s="249" t="s">
        <v>1404</v>
      </c>
      <c r="N164" s="249">
        <v>0</v>
      </c>
      <c r="O164" s="249" t="s">
        <v>1342</v>
      </c>
    </row>
    <row r="165" spans="2:15" ht="24" hidden="1">
      <c r="B165" s="247" t="s">
        <v>1711</v>
      </c>
      <c r="C165" s="247" t="s">
        <v>1712</v>
      </c>
      <c r="D165" s="248">
        <v>43342</v>
      </c>
      <c r="E165" s="248">
        <v>43346</v>
      </c>
      <c r="F165" s="248">
        <v>43437</v>
      </c>
      <c r="G165" s="247">
        <v>0</v>
      </c>
      <c r="H165" s="247" t="s">
        <v>1401</v>
      </c>
      <c r="I165" s="247" t="s">
        <v>1402</v>
      </c>
      <c r="J165" s="247" t="s">
        <v>1403</v>
      </c>
      <c r="K165" s="249" t="s">
        <v>1354</v>
      </c>
      <c r="L165" s="247" t="s">
        <v>1342</v>
      </c>
      <c r="M165" s="249" t="s">
        <v>1404</v>
      </c>
      <c r="N165" s="249">
        <v>0</v>
      </c>
      <c r="O165" s="249" t="s">
        <v>1342</v>
      </c>
    </row>
    <row r="166" spans="2:15" ht="24" hidden="1">
      <c r="B166" s="247" t="s">
        <v>1713</v>
      </c>
      <c r="C166" s="247" t="s">
        <v>1714</v>
      </c>
      <c r="D166" s="248">
        <v>43322</v>
      </c>
      <c r="E166" s="248">
        <v>43339</v>
      </c>
      <c r="F166" s="248">
        <v>43431</v>
      </c>
      <c r="G166" s="247">
        <v>0</v>
      </c>
      <c r="H166" s="247" t="s">
        <v>1401</v>
      </c>
      <c r="I166" s="247" t="s">
        <v>1402</v>
      </c>
      <c r="J166" s="247" t="s">
        <v>1403</v>
      </c>
      <c r="K166" s="249" t="s">
        <v>1354</v>
      </c>
      <c r="L166" s="247" t="s">
        <v>1342</v>
      </c>
      <c r="M166" s="249" t="s">
        <v>1404</v>
      </c>
      <c r="N166" s="249">
        <v>0</v>
      </c>
      <c r="O166" s="249" t="s">
        <v>1342</v>
      </c>
    </row>
    <row r="167" spans="2:15" ht="24" hidden="1">
      <c r="B167" s="247" t="s">
        <v>1715</v>
      </c>
      <c r="C167" s="247" t="s">
        <v>1716</v>
      </c>
      <c r="D167" s="248">
        <v>43326</v>
      </c>
      <c r="E167" s="248">
        <v>43339</v>
      </c>
      <c r="F167" s="248">
        <v>43431</v>
      </c>
      <c r="G167" s="247">
        <v>0</v>
      </c>
      <c r="H167" s="247" t="s">
        <v>1401</v>
      </c>
      <c r="I167" s="247" t="s">
        <v>1402</v>
      </c>
      <c r="J167" s="247" t="s">
        <v>1403</v>
      </c>
      <c r="K167" s="249" t="s">
        <v>1354</v>
      </c>
      <c r="L167" s="247" t="s">
        <v>1342</v>
      </c>
      <c r="M167" s="249" t="s">
        <v>1404</v>
      </c>
      <c r="N167" s="249">
        <v>0</v>
      </c>
      <c r="O167" s="249" t="s">
        <v>1342</v>
      </c>
    </row>
    <row r="168" spans="2:15" ht="24" hidden="1">
      <c r="B168" s="247" t="s">
        <v>1717</v>
      </c>
      <c r="C168" s="247" t="s">
        <v>1718</v>
      </c>
      <c r="D168" s="248">
        <v>43322</v>
      </c>
      <c r="E168" s="248">
        <v>43339</v>
      </c>
      <c r="F168" s="248">
        <v>43431</v>
      </c>
      <c r="G168" s="247">
        <v>0</v>
      </c>
      <c r="H168" s="247" t="s">
        <v>1401</v>
      </c>
      <c r="I168" s="247" t="s">
        <v>1402</v>
      </c>
      <c r="J168" s="247" t="s">
        <v>1403</v>
      </c>
      <c r="K168" s="249" t="s">
        <v>1354</v>
      </c>
      <c r="L168" s="247" t="s">
        <v>1342</v>
      </c>
      <c r="M168" s="249" t="s">
        <v>1404</v>
      </c>
      <c r="N168" s="249">
        <v>0</v>
      </c>
      <c r="O168" s="249" t="s">
        <v>1342</v>
      </c>
    </row>
    <row r="169" spans="2:15" ht="24" hidden="1">
      <c r="B169" s="247" t="s">
        <v>1719</v>
      </c>
      <c r="C169" s="247" t="s">
        <v>1720</v>
      </c>
      <c r="D169" s="248">
        <v>43322</v>
      </c>
      <c r="E169" s="248">
        <v>43339</v>
      </c>
      <c r="F169" s="248">
        <v>43431</v>
      </c>
      <c r="G169" s="247">
        <v>0</v>
      </c>
      <c r="H169" s="247" t="s">
        <v>1401</v>
      </c>
      <c r="I169" s="247" t="s">
        <v>1402</v>
      </c>
      <c r="J169" s="247" t="s">
        <v>1403</v>
      </c>
      <c r="K169" s="249" t="s">
        <v>1354</v>
      </c>
      <c r="L169" s="247" t="s">
        <v>1342</v>
      </c>
      <c r="M169" s="249" t="s">
        <v>1404</v>
      </c>
      <c r="N169" s="249">
        <v>0</v>
      </c>
      <c r="O169" s="249" t="s">
        <v>1342</v>
      </c>
    </row>
    <row r="170" spans="2:15" ht="24" hidden="1">
      <c r="B170" s="247" t="s">
        <v>1721</v>
      </c>
      <c r="C170" s="247" t="s">
        <v>1722</v>
      </c>
      <c r="D170" s="248">
        <v>43326</v>
      </c>
      <c r="E170" s="248">
        <v>43339</v>
      </c>
      <c r="F170" s="248">
        <v>43431</v>
      </c>
      <c r="G170" s="247">
        <v>0</v>
      </c>
      <c r="H170" s="247" t="s">
        <v>1401</v>
      </c>
      <c r="I170" s="247" t="s">
        <v>1402</v>
      </c>
      <c r="J170" s="247" t="s">
        <v>1403</v>
      </c>
      <c r="K170" s="249" t="s">
        <v>1354</v>
      </c>
      <c r="L170" s="247" t="s">
        <v>1342</v>
      </c>
      <c r="M170" s="249" t="s">
        <v>1404</v>
      </c>
      <c r="N170" s="249">
        <v>0</v>
      </c>
      <c r="O170" s="249" t="s">
        <v>1342</v>
      </c>
    </row>
    <row r="171" spans="2:15" ht="24" hidden="1">
      <c r="B171" s="247" t="s">
        <v>1723</v>
      </c>
      <c r="C171" s="247" t="s">
        <v>1724</v>
      </c>
      <c r="D171" s="248">
        <v>43348</v>
      </c>
      <c r="E171" s="248">
        <v>43353</v>
      </c>
      <c r="F171" s="248">
        <v>43444</v>
      </c>
      <c r="G171" s="247">
        <v>0</v>
      </c>
      <c r="H171" s="247" t="s">
        <v>1401</v>
      </c>
      <c r="I171" s="247" t="s">
        <v>1402</v>
      </c>
      <c r="J171" s="247" t="s">
        <v>1403</v>
      </c>
      <c r="K171" s="249" t="s">
        <v>1354</v>
      </c>
      <c r="L171" s="247" t="s">
        <v>1342</v>
      </c>
      <c r="M171" s="249" t="s">
        <v>1404</v>
      </c>
      <c r="N171" s="249">
        <v>0</v>
      </c>
      <c r="O171" s="249" t="s">
        <v>1342</v>
      </c>
    </row>
    <row r="172" spans="2:15" ht="24" hidden="1">
      <c r="B172" s="247" t="s">
        <v>1725</v>
      </c>
      <c r="C172" s="247" t="s">
        <v>1726</v>
      </c>
      <c r="D172" s="248">
        <v>43322</v>
      </c>
      <c r="E172" s="248">
        <v>43339</v>
      </c>
      <c r="F172" s="248">
        <v>43431</v>
      </c>
      <c r="G172" s="247">
        <v>0</v>
      </c>
      <c r="H172" s="247" t="s">
        <v>1401</v>
      </c>
      <c r="I172" s="247" t="s">
        <v>1402</v>
      </c>
      <c r="J172" s="247" t="s">
        <v>1403</v>
      </c>
      <c r="K172" s="249" t="s">
        <v>1354</v>
      </c>
      <c r="L172" s="247" t="s">
        <v>1342</v>
      </c>
      <c r="M172" s="249" t="s">
        <v>1404</v>
      </c>
      <c r="N172" s="249">
        <v>0</v>
      </c>
      <c r="O172" s="249" t="s">
        <v>1342</v>
      </c>
    </row>
    <row r="173" spans="2:15" ht="24" hidden="1">
      <c r="B173" s="247" t="s">
        <v>1727</v>
      </c>
      <c r="C173" s="247" t="s">
        <v>1728</v>
      </c>
      <c r="D173" s="248">
        <v>43297</v>
      </c>
      <c r="E173" s="248">
        <v>43327</v>
      </c>
      <c r="F173" s="248">
        <v>43419</v>
      </c>
      <c r="G173" s="247">
        <v>0</v>
      </c>
      <c r="H173" s="247" t="s">
        <v>1401</v>
      </c>
      <c r="I173" s="247" t="s">
        <v>1402</v>
      </c>
      <c r="J173" s="247" t="s">
        <v>1403</v>
      </c>
      <c r="K173" s="249" t="s">
        <v>1354</v>
      </c>
      <c r="L173" s="247" t="s">
        <v>1342</v>
      </c>
      <c r="M173" s="249" t="s">
        <v>1404</v>
      </c>
      <c r="N173" s="249">
        <v>0</v>
      </c>
      <c r="O173" s="249" t="s">
        <v>1342</v>
      </c>
    </row>
    <row r="174" spans="2:15" ht="24" hidden="1">
      <c r="B174" s="247" t="s">
        <v>1729</v>
      </c>
      <c r="C174" s="247" t="s">
        <v>1730</v>
      </c>
      <c r="D174" s="248">
        <v>43318</v>
      </c>
      <c r="E174" s="248">
        <v>43327</v>
      </c>
      <c r="F174" s="248">
        <v>43419</v>
      </c>
      <c r="G174" s="247">
        <v>0</v>
      </c>
      <c r="H174" s="247" t="s">
        <v>1401</v>
      </c>
      <c r="I174" s="247" t="s">
        <v>1402</v>
      </c>
      <c r="J174" s="247" t="s">
        <v>1403</v>
      </c>
      <c r="K174" s="249" t="s">
        <v>1354</v>
      </c>
      <c r="L174" s="247" t="s">
        <v>1342</v>
      </c>
      <c r="M174" s="249" t="s">
        <v>1404</v>
      </c>
      <c r="N174" s="249">
        <v>0</v>
      </c>
      <c r="O174" s="249" t="s">
        <v>1342</v>
      </c>
    </row>
    <row r="175" spans="2:15" ht="24" hidden="1" customHeight="1">
      <c r="B175" s="247" t="s">
        <v>1731</v>
      </c>
      <c r="C175" s="247" t="s">
        <v>1342</v>
      </c>
      <c r="D175" s="248">
        <v>42951</v>
      </c>
      <c r="E175" s="248"/>
      <c r="F175" s="248"/>
      <c r="G175" s="247"/>
      <c r="H175" s="247" t="s">
        <v>1401</v>
      </c>
      <c r="I175" s="247" t="s">
        <v>1402</v>
      </c>
      <c r="J175" s="247" t="s">
        <v>1434</v>
      </c>
      <c r="K175" s="249" t="s">
        <v>1346</v>
      </c>
      <c r="L175" s="247" t="s">
        <v>1342</v>
      </c>
      <c r="M175" s="249" t="s">
        <v>1404</v>
      </c>
      <c r="N175" s="249">
        <v>0</v>
      </c>
      <c r="O175" s="249" t="s">
        <v>1732</v>
      </c>
    </row>
    <row r="176" spans="2:15" ht="24" hidden="1">
      <c r="B176" s="247" t="s">
        <v>1733</v>
      </c>
      <c r="C176" s="247" t="s">
        <v>1734</v>
      </c>
      <c r="D176" s="248">
        <v>43136</v>
      </c>
      <c r="E176" s="248">
        <v>43140</v>
      </c>
      <c r="F176" s="248">
        <v>43505</v>
      </c>
      <c r="G176" s="247">
        <v>0</v>
      </c>
      <c r="H176" s="247" t="s">
        <v>1541</v>
      </c>
      <c r="I176" s="247" t="s">
        <v>1542</v>
      </c>
      <c r="J176" s="247" t="s">
        <v>1434</v>
      </c>
      <c r="K176" s="249" t="s">
        <v>1354</v>
      </c>
      <c r="L176" s="247" t="s">
        <v>1342</v>
      </c>
      <c r="M176" s="249" t="s">
        <v>1404</v>
      </c>
      <c r="N176" s="249">
        <v>0</v>
      </c>
      <c r="O176" s="249" t="s">
        <v>1342</v>
      </c>
    </row>
    <row r="177" spans="2:15" ht="24" hidden="1">
      <c r="B177" s="247" t="s">
        <v>1735</v>
      </c>
      <c r="C177" s="247" t="s">
        <v>1736</v>
      </c>
      <c r="D177" s="248">
        <v>43117</v>
      </c>
      <c r="E177" s="248">
        <v>43123</v>
      </c>
      <c r="F177" s="248">
        <v>43488</v>
      </c>
      <c r="G177" s="247">
        <v>0</v>
      </c>
      <c r="H177" s="247" t="s">
        <v>1417</v>
      </c>
      <c r="I177" s="247" t="s">
        <v>1418</v>
      </c>
      <c r="J177" s="247" t="s">
        <v>1434</v>
      </c>
      <c r="K177" s="249" t="s">
        <v>1354</v>
      </c>
      <c r="L177" s="247" t="s">
        <v>1342</v>
      </c>
      <c r="M177" s="249" t="s">
        <v>1404</v>
      </c>
      <c r="N177" s="249">
        <v>0</v>
      </c>
      <c r="O177" s="249" t="s">
        <v>1342</v>
      </c>
    </row>
    <row r="178" spans="2:15" ht="24" hidden="1">
      <c r="B178" s="247" t="s">
        <v>1737</v>
      </c>
      <c r="C178" s="247" t="s">
        <v>1342</v>
      </c>
      <c r="D178" s="248">
        <v>43117</v>
      </c>
      <c r="E178" s="248"/>
      <c r="F178" s="248"/>
      <c r="G178" s="247"/>
      <c r="H178" s="247" t="s">
        <v>1407</v>
      </c>
      <c r="I178" s="247" t="s">
        <v>1408</v>
      </c>
      <c r="J178" s="247" t="s">
        <v>1434</v>
      </c>
      <c r="K178" s="249" t="s">
        <v>1346</v>
      </c>
      <c r="L178" s="247" t="s">
        <v>1342</v>
      </c>
      <c r="M178" s="249" t="s">
        <v>1404</v>
      </c>
      <c r="N178" s="249">
        <v>0</v>
      </c>
      <c r="O178" s="249" t="s">
        <v>1738</v>
      </c>
    </row>
    <row r="179" spans="2:15" ht="24" hidden="1">
      <c r="B179" s="247" t="s">
        <v>1739</v>
      </c>
      <c r="C179" s="247" t="s">
        <v>1740</v>
      </c>
      <c r="D179" s="248">
        <v>43117</v>
      </c>
      <c r="E179" s="248">
        <v>43123</v>
      </c>
      <c r="F179" s="248">
        <v>43488</v>
      </c>
      <c r="G179" s="247">
        <v>0</v>
      </c>
      <c r="H179" s="247" t="s">
        <v>1407</v>
      </c>
      <c r="I179" s="247" t="s">
        <v>1408</v>
      </c>
      <c r="J179" s="247" t="s">
        <v>1434</v>
      </c>
      <c r="K179" s="249" t="s">
        <v>1354</v>
      </c>
      <c r="L179" s="247" t="s">
        <v>1342</v>
      </c>
      <c r="M179" s="249" t="s">
        <v>1404</v>
      </c>
      <c r="N179" s="249">
        <v>0</v>
      </c>
      <c r="O179" s="249" t="s">
        <v>1738</v>
      </c>
    </row>
    <row r="180" spans="2:15" ht="24" hidden="1">
      <c r="B180" s="247" t="s">
        <v>1741</v>
      </c>
      <c r="C180" s="247" t="s">
        <v>1742</v>
      </c>
      <c r="D180" s="248">
        <v>43269</v>
      </c>
      <c r="E180" s="248">
        <v>43306</v>
      </c>
      <c r="F180" s="248">
        <v>43671</v>
      </c>
      <c r="G180" s="247">
        <v>0</v>
      </c>
      <c r="H180" s="247" t="s">
        <v>1385</v>
      </c>
      <c r="I180" s="247" t="s">
        <v>1386</v>
      </c>
      <c r="J180" s="247" t="s">
        <v>1434</v>
      </c>
      <c r="K180" s="249" t="s">
        <v>1354</v>
      </c>
      <c r="L180" s="247" t="s">
        <v>1342</v>
      </c>
      <c r="M180" s="249" t="s">
        <v>1404</v>
      </c>
      <c r="N180" s="249">
        <v>0</v>
      </c>
      <c r="O180" s="249" t="s">
        <v>1743</v>
      </c>
    </row>
    <row r="181" spans="2:15" ht="24" hidden="1">
      <c r="B181" s="247" t="s">
        <v>1744</v>
      </c>
      <c r="C181" s="247" t="s">
        <v>1745</v>
      </c>
      <c r="D181" s="248">
        <v>43117</v>
      </c>
      <c r="E181" s="248">
        <v>43123</v>
      </c>
      <c r="F181" s="248">
        <v>43488</v>
      </c>
      <c r="G181" s="247">
        <v>0</v>
      </c>
      <c r="H181" s="247" t="s">
        <v>1417</v>
      </c>
      <c r="I181" s="247" t="s">
        <v>1418</v>
      </c>
      <c r="J181" s="247" t="s">
        <v>1434</v>
      </c>
      <c r="K181" s="249" t="s">
        <v>1354</v>
      </c>
      <c r="L181" s="247" t="s">
        <v>1342</v>
      </c>
      <c r="M181" s="249" t="s">
        <v>1404</v>
      </c>
      <c r="N181" s="249">
        <v>0</v>
      </c>
      <c r="O181" s="249" t="s">
        <v>1746</v>
      </c>
    </row>
    <row r="182" spans="2:15" ht="24" hidden="1">
      <c r="B182" s="247" t="s">
        <v>1747</v>
      </c>
      <c r="C182" s="247" t="s">
        <v>1748</v>
      </c>
      <c r="D182" s="248">
        <v>43402</v>
      </c>
      <c r="E182" s="248">
        <v>43406</v>
      </c>
      <c r="F182" s="248">
        <v>43498</v>
      </c>
      <c r="G182" s="247">
        <v>0</v>
      </c>
      <c r="H182" s="247" t="s">
        <v>1452</v>
      </c>
      <c r="I182" s="247" t="s">
        <v>1453</v>
      </c>
      <c r="J182" s="247" t="s">
        <v>1403</v>
      </c>
      <c r="K182" s="249" t="s">
        <v>1354</v>
      </c>
      <c r="L182" s="247" t="s">
        <v>1342</v>
      </c>
      <c r="M182" s="249" t="s">
        <v>1404</v>
      </c>
      <c r="N182" s="249">
        <v>0</v>
      </c>
      <c r="O182" s="249" t="s">
        <v>1342</v>
      </c>
    </row>
    <row r="183" spans="2:15" ht="24" hidden="1">
      <c r="B183" s="247" t="s">
        <v>1749</v>
      </c>
      <c r="C183" s="247" t="s">
        <v>1750</v>
      </c>
      <c r="D183" s="248">
        <v>43117</v>
      </c>
      <c r="E183" s="248">
        <v>43123</v>
      </c>
      <c r="F183" s="248">
        <v>43488</v>
      </c>
      <c r="G183" s="247">
        <v>0</v>
      </c>
      <c r="H183" s="247" t="s">
        <v>1407</v>
      </c>
      <c r="I183" s="247" t="s">
        <v>1408</v>
      </c>
      <c r="J183" s="247" t="s">
        <v>1434</v>
      </c>
      <c r="K183" s="249" t="s">
        <v>1354</v>
      </c>
      <c r="L183" s="247" t="s">
        <v>1342</v>
      </c>
      <c r="M183" s="249" t="s">
        <v>1404</v>
      </c>
      <c r="N183" s="249">
        <v>0</v>
      </c>
      <c r="O183" s="249" t="s">
        <v>1738</v>
      </c>
    </row>
    <row r="184" spans="2:15" ht="24" hidden="1">
      <c r="B184" s="247" t="s">
        <v>1751</v>
      </c>
      <c r="C184" s="247" t="s">
        <v>1752</v>
      </c>
      <c r="D184" s="248">
        <v>43117</v>
      </c>
      <c r="E184" s="248">
        <v>43123</v>
      </c>
      <c r="F184" s="248">
        <v>43488</v>
      </c>
      <c r="G184" s="247">
        <v>0</v>
      </c>
      <c r="H184" s="247" t="s">
        <v>1407</v>
      </c>
      <c r="I184" s="247" t="s">
        <v>1408</v>
      </c>
      <c r="J184" s="247" t="s">
        <v>1434</v>
      </c>
      <c r="K184" s="249" t="s">
        <v>1354</v>
      </c>
      <c r="L184" s="247" t="s">
        <v>1342</v>
      </c>
      <c r="M184" s="249" t="s">
        <v>1404</v>
      </c>
      <c r="N184" s="249">
        <v>0</v>
      </c>
      <c r="O184" s="249" t="s">
        <v>1753</v>
      </c>
    </row>
    <row r="185" spans="2:15" ht="24" hidden="1">
      <c r="B185" s="247" t="s">
        <v>1754</v>
      </c>
      <c r="C185" s="247" t="s">
        <v>1755</v>
      </c>
      <c r="D185" s="248">
        <v>43117</v>
      </c>
      <c r="E185" s="248">
        <v>43123</v>
      </c>
      <c r="F185" s="248">
        <v>43488</v>
      </c>
      <c r="G185" s="247">
        <v>0</v>
      </c>
      <c r="H185" s="247" t="s">
        <v>1407</v>
      </c>
      <c r="I185" s="247" t="s">
        <v>1408</v>
      </c>
      <c r="J185" s="247" t="s">
        <v>1434</v>
      </c>
      <c r="K185" s="249" t="s">
        <v>1354</v>
      </c>
      <c r="L185" s="247" t="s">
        <v>1342</v>
      </c>
      <c r="M185" s="249" t="s">
        <v>1404</v>
      </c>
      <c r="N185" s="249">
        <v>0</v>
      </c>
      <c r="O185" s="249" t="s">
        <v>1756</v>
      </c>
    </row>
    <row r="186" spans="2:15" ht="24" hidden="1">
      <c r="B186" s="247" t="s">
        <v>1757</v>
      </c>
      <c r="C186" s="247" t="s">
        <v>1758</v>
      </c>
      <c r="D186" s="248">
        <v>43117</v>
      </c>
      <c r="E186" s="248">
        <v>43123</v>
      </c>
      <c r="F186" s="248">
        <v>43488</v>
      </c>
      <c r="G186" s="247">
        <v>0</v>
      </c>
      <c r="H186" s="247" t="s">
        <v>1407</v>
      </c>
      <c r="I186" s="247" t="s">
        <v>1408</v>
      </c>
      <c r="J186" s="247" t="s">
        <v>1434</v>
      </c>
      <c r="K186" s="249" t="s">
        <v>1354</v>
      </c>
      <c r="L186" s="247" t="s">
        <v>1342</v>
      </c>
      <c r="M186" s="249" t="s">
        <v>1404</v>
      </c>
      <c r="N186" s="249">
        <v>0</v>
      </c>
      <c r="O186" s="249" t="s">
        <v>1759</v>
      </c>
    </row>
    <row r="187" spans="2:15" ht="24" hidden="1">
      <c r="B187" s="247" t="s">
        <v>1760</v>
      </c>
      <c r="C187" s="247" t="s">
        <v>1761</v>
      </c>
      <c r="D187" s="248">
        <v>43136</v>
      </c>
      <c r="E187" s="248">
        <v>43140</v>
      </c>
      <c r="F187" s="248">
        <v>43505</v>
      </c>
      <c r="G187" s="247">
        <v>0</v>
      </c>
      <c r="H187" s="247" t="s">
        <v>1541</v>
      </c>
      <c r="I187" s="247" t="s">
        <v>1542</v>
      </c>
      <c r="J187" s="247" t="s">
        <v>1434</v>
      </c>
      <c r="K187" s="249" t="s">
        <v>1354</v>
      </c>
      <c r="L187" s="247" t="s">
        <v>1342</v>
      </c>
      <c r="M187" s="249" t="s">
        <v>1404</v>
      </c>
      <c r="N187" s="249">
        <v>0</v>
      </c>
      <c r="O187" s="249" t="s">
        <v>1762</v>
      </c>
    </row>
    <row r="188" spans="2:15" ht="24" hidden="1">
      <c r="B188" s="247" t="s">
        <v>1763</v>
      </c>
      <c r="C188" s="247" t="s">
        <v>1764</v>
      </c>
      <c r="D188" s="248">
        <v>43133</v>
      </c>
      <c r="E188" s="248">
        <v>43199</v>
      </c>
      <c r="F188" s="248">
        <v>43564</v>
      </c>
      <c r="G188" s="247">
        <v>0</v>
      </c>
      <c r="H188" s="247" t="s">
        <v>1401</v>
      </c>
      <c r="I188" s="247" t="s">
        <v>1402</v>
      </c>
      <c r="J188" s="247" t="s">
        <v>1434</v>
      </c>
      <c r="K188" s="249" t="s">
        <v>1354</v>
      </c>
      <c r="L188" s="247" t="s">
        <v>1342</v>
      </c>
      <c r="M188" s="249" t="s">
        <v>1404</v>
      </c>
      <c r="N188" s="249">
        <v>0</v>
      </c>
      <c r="O188" s="249" t="s">
        <v>1732</v>
      </c>
    </row>
    <row r="189" spans="2:15" ht="24" hidden="1">
      <c r="B189" s="247" t="s">
        <v>1765</v>
      </c>
      <c r="C189" s="247" t="s">
        <v>1766</v>
      </c>
      <c r="D189" s="248">
        <v>43136</v>
      </c>
      <c r="E189" s="248">
        <v>43140</v>
      </c>
      <c r="F189" s="248">
        <v>43505</v>
      </c>
      <c r="G189" s="247">
        <v>0</v>
      </c>
      <c r="H189" s="247" t="s">
        <v>1541</v>
      </c>
      <c r="I189" s="247" t="s">
        <v>1542</v>
      </c>
      <c r="J189" s="247" t="s">
        <v>1434</v>
      </c>
      <c r="K189" s="249" t="s">
        <v>1354</v>
      </c>
      <c r="L189" s="247" t="s">
        <v>1342</v>
      </c>
      <c r="M189" s="249" t="s">
        <v>1404</v>
      </c>
      <c r="N189" s="249">
        <v>0</v>
      </c>
      <c r="O189" s="249" t="s">
        <v>1767</v>
      </c>
    </row>
    <row r="190" spans="2:15" ht="24" hidden="1">
      <c r="B190" s="247" t="s">
        <v>1768</v>
      </c>
      <c r="C190" s="247" t="s">
        <v>1769</v>
      </c>
      <c r="D190" s="248">
        <v>43362</v>
      </c>
      <c r="E190" s="248">
        <v>43376</v>
      </c>
      <c r="F190" s="248">
        <v>43468</v>
      </c>
      <c r="G190" s="247">
        <v>0</v>
      </c>
      <c r="H190" s="247" t="s">
        <v>1671</v>
      </c>
      <c r="I190" s="247" t="s">
        <v>1672</v>
      </c>
      <c r="J190" s="247" t="s">
        <v>1403</v>
      </c>
      <c r="K190" s="249" t="s">
        <v>1354</v>
      </c>
      <c r="L190" s="247" t="s">
        <v>1342</v>
      </c>
      <c r="M190" s="249" t="s">
        <v>1404</v>
      </c>
      <c r="N190" s="249">
        <v>0</v>
      </c>
      <c r="O190" s="249" t="s">
        <v>1342</v>
      </c>
    </row>
    <row r="191" spans="2:15" ht="24" hidden="1">
      <c r="B191" s="247" t="s">
        <v>1770</v>
      </c>
      <c r="C191" s="247" t="s">
        <v>1771</v>
      </c>
      <c r="D191" s="248">
        <v>43405</v>
      </c>
      <c r="E191" s="248">
        <v>43418</v>
      </c>
      <c r="F191" s="248">
        <v>43510</v>
      </c>
      <c r="G191" s="247">
        <v>0</v>
      </c>
      <c r="H191" s="247" t="s">
        <v>1411</v>
      </c>
      <c r="I191" s="247" t="s">
        <v>1342</v>
      </c>
      <c r="J191" s="247" t="s">
        <v>1403</v>
      </c>
      <c r="K191" s="249" t="s">
        <v>1354</v>
      </c>
      <c r="L191" s="247" t="s">
        <v>1342</v>
      </c>
      <c r="M191" s="249" t="s">
        <v>1404</v>
      </c>
      <c r="N191" s="249">
        <v>0</v>
      </c>
      <c r="O191" s="249" t="s">
        <v>1342</v>
      </c>
    </row>
    <row r="192" spans="2:15" ht="24" hidden="1">
      <c r="B192" s="247" t="s">
        <v>1772</v>
      </c>
      <c r="C192" s="247" t="s">
        <v>1342</v>
      </c>
      <c r="D192" s="248">
        <v>43433</v>
      </c>
      <c r="E192" s="248"/>
      <c r="F192" s="248"/>
      <c r="G192" s="247"/>
      <c r="H192" s="247" t="s">
        <v>1452</v>
      </c>
      <c r="I192" s="247" t="s">
        <v>1453</v>
      </c>
      <c r="J192" s="247" t="s">
        <v>1403</v>
      </c>
      <c r="K192" s="249" t="s">
        <v>1346</v>
      </c>
      <c r="L192" s="247" t="s">
        <v>1342</v>
      </c>
      <c r="M192" s="249" t="s">
        <v>1404</v>
      </c>
      <c r="N192" s="249">
        <v>0</v>
      </c>
      <c r="O192" s="249" t="s">
        <v>1342</v>
      </c>
    </row>
    <row r="193" spans="2:15" ht="24" hidden="1" customHeight="1">
      <c r="B193" s="247" t="s">
        <v>1773</v>
      </c>
      <c r="C193" s="247" t="s">
        <v>1774</v>
      </c>
      <c r="D193" s="248">
        <v>43192</v>
      </c>
      <c r="E193" s="248">
        <v>43199</v>
      </c>
      <c r="F193" s="248">
        <v>43564</v>
      </c>
      <c r="G193" s="247">
        <v>0</v>
      </c>
      <c r="H193" s="247" t="s">
        <v>1422</v>
      </c>
      <c r="I193" s="247" t="s">
        <v>1423</v>
      </c>
      <c r="J193" s="247" t="s">
        <v>1434</v>
      </c>
      <c r="K193" s="249" t="s">
        <v>1354</v>
      </c>
      <c r="L193" s="247" t="s">
        <v>1342</v>
      </c>
      <c r="M193" s="249" t="s">
        <v>1404</v>
      </c>
      <c r="N193" s="249">
        <v>0</v>
      </c>
      <c r="O193" s="249" t="s">
        <v>1342</v>
      </c>
    </row>
    <row r="194" spans="2:15" ht="24" hidden="1">
      <c r="B194" s="247" t="s">
        <v>1775</v>
      </c>
      <c r="C194" s="247" t="s">
        <v>1776</v>
      </c>
      <c r="D194" s="248">
        <v>43402</v>
      </c>
      <c r="E194" s="248">
        <v>43406</v>
      </c>
      <c r="F194" s="248">
        <v>43498</v>
      </c>
      <c r="G194" s="247">
        <v>0</v>
      </c>
      <c r="H194" s="247" t="s">
        <v>1452</v>
      </c>
      <c r="I194" s="247" t="s">
        <v>1453</v>
      </c>
      <c r="J194" s="247" t="s">
        <v>1403</v>
      </c>
      <c r="K194" s="249" t="s">
        <v>1354</v>
      </c>
      <c r="L194" s="247" t="s">
        <v>1342</v>
      </c>
      <c r="M194" s="249" t="s">
        <v>1404</v>
      </c>
      <c r="N194" s="249">
        <v>0</v>
      </c>
      <c r="O194" s="249" t="s">
        <v>1342</v>
      </c>
    </row>
    <row r="195" spans="2:15" ht="24" hidden="1">
      <c r="B195" s="247" t="s">
        <v>1777</v>
      </c>
      <c r="C195" s="247" t="s">
        <v>1778</v>
      </c>
      <c r="D195" s="248">
        <v>43389</v>
      </c>
      <c r="E195" s="248">
        <v>43403</v>
      </c>
      <c r="F195" s="248">
        <v>43495</v>
      </c>
      <c r="G195" s="247">
        <v>0</v>
      </c>
      <c r="H195" s="247" t="s">
        <v>1452</v>
      </c>
      <c r="I195" s="247" t="s">
        <v>1453</v>
      </c>
      <c r="J195" s="247" t="s">
        <v>1403</v>
      </c>
      <c r="K195" s="249" t="s">
        <v>1354</v>
      </c>
      <c r="L195" s="247" t="s">
        <v>1342</v>
      </c>
      <c r="M195" s="249" t="s">
        <v>1404</v>
      </c>
      <c r="N195" s="249">
        <v>0</v>
      </c>
      <c r="O195" s="249" t="s">
        <v>1342</v>
      </c>
    </row>
    <row r="196" spans="2:15" ht="24" hidden="1">
      <c r="B196" s="247" t="s">
        <v>1779</v>
      </c>
      <c r="C196" s="247" t="s">
        <v>1780</v>
      </c>
      <c r="D196" s="248">
        <v>43370</v>
      </c>
      <c r="E196" s="248">
        <v>43381</v>
      </c>
      <c r="F196" s="248">
        <v>43473</v>
      </c>
      <c r="G196" s="247">
        <v>0</v>
      </c>
      <c r="H196" s="247" t="s">
        <v>1417</v>
      </c>
      <c r="I196" s="247" t="s">
        <v>1418</v>
      </c>
      <c r="J196" s="247" t="s">
        <v>1403</v>
      </c>
      <c r="K196" s="249" t="s">
        <v>1354</v>
      </c>
      <c r="L196" s="247" t="s">
        <v>1419</v>
      </c>
      <c r="M196" s="249" t="s">
        <v>1404</v>
      </c>
      <c r="N196" s="249">
        <v>0</v>
      </c>
      <c r="O196" s="249" t="s">
        <v>1342</v>
      </c>
    </row>
    <row r="197" spans="2:15" ht="24" hidden="1">
      <c r="B197" s="247" t="s">
        <v>1781</v>
      </c>
      <c r="C197" s="247" t="s">
        <v>1782</v>
      </c>
      <c r="D197" s="248">
        <v>43320</v>
      </c>
      <c r="E197" s="248">
        <v>43385</v>
      </c>
      <c r="F197" s="248">
        <v>43477</v>
      </c>
      <c r="G197" s="247">
        <v>0</v>
      </c>
      <c r="H197" s="247" t="s">
        <v>1452</v>
      </c>
      <c r="I197" s="247" t="s">
        <v>1453</v>
      </c>
      <c r="J197" s="247" t="s">
        <v>1403</v>
      </c>
      <c r="K197" s="249" t="s">
        <v>1354</v>
      </c>
      <c r="L197" s="247" t="s">
        <v>1419</v>
      </c>
      <c r="M197" s="249" t="s">
        <v>1404</v>
      </c>
      <c r="N197" s="249">
        <v>0</v>
      </c>
      <c r="O197" s="249" t="s">
        <v>1342</v>
      </c>
    </row>
    <row r="198" spans="2:15" ht="24" hidden="1">
      <c r="B198" s="247" t="s">
        <v>1783</v>
      </c>
      <c r="C198" s="247" t="s">
        <v>1784</v>
      </c>
      <c r="D198" s="248">
        <v>43412</v>
      </c>
      <c r="E198" s="248">
        <v>43418</v>
      </c>
      <c r="F198" s="248">
        <v>43510</v>
      </c>
      <c r="G198" s="247">
        <v>0</v>
      </c>
      <c r="H198" s="247" t="s">
        <v>1640</v>
      </c>
      <c r="I198" s="247" t="s">
        <v>1641</v>
      </c>
      <c r="J198" s="247" t="s">
        <v>1403</v>
      </c>
      <c r="K198" s="249" t="s">
        <v>1354</v>
      </c>
      <c r="L198" s="247" t="s">
        <v>1419</v>
      </c>
      <c r="M198" s="249" t="s">
        <v>1404</v>
      </c>
      <c r="N198" s="249">
        <v>0</v>
      </c>
      <c r="O198" s="249" t="s">
        <v>1342</v>
      </c>
    </row>
    <row r="199" spans="2:15" ht="24" hidden="1">
      <c r="B199" s="247" t="s">
        <v>1785</v>
      </c>
      <c r="C199" s="247" t="s">
        <v>1786</v>
      </c>
      <c r="D199" s="248">
        <v>43375</v>
      </c>
      <c r="E199" s="248">
        <v>43381</v>
      </c>
      <c r="F199" s="248">
        <v>43473</v>
      </c>
      <c r="G199" s="247">
        <v>0</v>
      </c>
      <c r="H199" s="247" t="s">
        <v>1428</v>
      </c>
      <c r="I199" s="247" t="s">
        <v>1429</v>
      </c>
      <c r="J199" s="247" t="s">
        <v>1403</v>
      </c>
      <c r="K199" s="249" t="s">
        <v>1354</v>
      </c>
      <c r="L199" s="247" t="s">
        <v>1419</v>
      </c>
      <c r="M199" s="249" t="s">
        <v>1404</v>
      </c>
      <c r="N199" s="249">
        <v>0</v>
      </c>
      <c r="O199" s="249" t="s">
        <v>1342</v>
      </c>
    </row>
    <row r="200" spans="2:15" ht="24" hidden="1">
      <c r="B200" s="247" t="s">
        <v>1787</v>
      </c>
      <c r="C200" s="247" t="s">
        <v>1788</v>
      </c>
      <c r="D200" s="248">
        <v>43426</v>
      </c>
      <c r="E200" s="248">
        <v>43427</v>
      </c>
      <c r="F200" s="248">
        <v>43519</v>
      </c>
      <c r="G200" s="247">
        <v>0</v>
      </c>
      <c r="H200" s="247" t="s">
        <v>1428</v>
      </c>
      <c r="I200" s="247" t="s">
        <v>1429</v>
      </c>
      <c r="J200" s="247" t="s">
        <v>1403</v>
      </c>
      <c r="K200" s="249" t="s">
        <v>1354</v>
      </c>
      <c r="L200" s="247" t="s">
        <v>1419</v>
      </c>
      <c r="M200" s="249" t="s">
        <v>1404</v>
      </c>
      <c r="N200" s="249">
        <v>0</v>
      </c>
      <c r="O200" s="249" t="s">
        <v>1342</v>
      </c>
    </row>
    <row r="201" spans="2:15" ht="24" hidden="1">
      <c r="B201" s="247" t="s">
        <v>1789</v>
      </c>
      <c r="C201" s="247" t="s">
        <v>1790</v>
      </c>
      <c r="D201" s="248">
        <v>43398</v>
      </c>
      <c r="E201" s="248">
        <v>43403</v>
      </c>
      <c r="F201" s="248">
        <v>43495</v>
      </c>
      <c r="G201" s="247">
        <v>0</v>
      </c>
      <c r="H201" s="247" t="s">
        <v>1551</v>
      </c>
      <c r="I201" s="247" t="s">
        <v>1342</v>
      </c>
      <c r="J201" s="247" t="s">
        <v>1403</v>
      </c>
      <c r="K201" s="249" t="s">
        <v>1354</v>
      </c>
      <c r="L201" s="247" t="s">
        <v>1419</v>
      </c>
      <c r="M201" s="249" t="s">
        <v>1404</v>
      </c>
      <c r="N201" s="249">
        <v>0</v>
      </c>
      <c r="O201" s="249" t="s">
        <v>1342</v>
      </c>
    </row>
    <row r="202" spans="2:15" ht="24" hidden="1">
      <c r="B202" s="247" t="s">
        <v>1791</v>
      </c>
      <c r="C202" s="247" t="s">
        <v>1792</v>
      </c>
      <c r="D202" s="248">
        <v>43434</v>
      </c>
      <c r="E202" s="248">
        <v>43440</v>
      </c>
      <c r="F202" s="248">
        <v>43530</v>
      </c>
      <c r="G202" s="247">
        <v>0</v>
      </c>
      <c r="H202" s="247" t="s">
        <v>1551</v>
      </c>
      <c r="I202" s="247" t="s">
        <v>1342</v>
      </c>
      <c r="J202" s="247" t="s">
        <v>1403</v>
      </c>
      <c r="K202" s="249" t="s">
        <v>1354</v>
      </c>
      <c r="L202" s="247" t="s">
        <v>1419</v>
      </c>
      <c r="M202" s="249" t="s">
        <v>1404</v>
      </c>
      <c r="N202" s="249">
        <v>0</v>
      </c>
      <c r="O202" s="249" t="s">
        <v>1342</v>
      </c>
    </row>
    <row r="203" spans="2:15" ht="24" hidden="1">
      <c r="B203" s="247" t="s">
        <v>1793</v>
      </c>
      <c r="C203" s="247" t="s">
        <v>1794</v>
      </c>
      <c r="D203" s="248">
        <v>43369</v>
      </c>
      <c r="E203" s="248">
        <v>43381</v>
      </c>
      <c r="F203" s="248">
        <v>43473</v>
      </c>
      <c r="G203" s="247">
        <v>0</v>
      </c>
      <c r="H203" s="247" t="s">
        <v>1401</v>
      </c>
      <c r="I203" s="247" t="s">
        <v>1402</v>
      </c>
      <c r="J203" s="247" t="s">
        <v>1403</v>
      </c>
      <c r="K203" s="249" t="s">
        <v>1354</v>
      </c>
      <c r="L203" s="247" t="s">
        <v>1435</v>
      </c>
      <c r="M203" s="249" t="s">
        <v>1404</v>
      </c>
      <c r="N203" s="249">
        <v>0</v>
      </c>
      <c r="O203" s="249" t="s">
        <v>1342</v>
      </c>
    </row>
    <row r="204" spans="2:15" ht="24" hidden="1">
      <c r="B204" s="247" t="s">
        <v>1795</v>
      </c>
      <c r="C204" s="247" t="s">
        <v>1796</v>
      </c>
      <c r="D204" s="248">
        <v>43412</v>
      </c>
      <c r="E204" s="248">
        <v>43418</v>
      </c>
      <c r="F204" s="248">
        <v>43510</v>
      </c>
      <c r="G204" s="247">
        <v>0</v>
      </c>
      <c r="H204" s="247" t="s">
        <v>1640</v>
      </c>
      <c r="I204" s="247" t="s">
        <v>1641</v>
      </c>
      <c r="J204" s="247" t="s">
        <v>1403</v>
      </c>
      <c r="K204" s="249" t="s">
        <v>1354</v>
      </c>
      <c r="L204" s="247" t="s">
        <v>1419</v>
      </c>
      <c r="M204" s="249" t="s">
        <v>1404</v>
      </c>
      <c r="N204" s="249">
        <v>0</v>
      </c>
      <c r="O204" s="249" t="s">
        <v>1342</v>
      </c>
    </row>
    <row r="205" spans="2:15" ht="24" hidden="1">
      <c r="B205" s="247" t="s">
        <v>1797</v>
      </c>
      <c r="C205" s="247" t="s">
        <v>1798</v>
      </c>
      <c r="D205" s="248">
        <v>43376</v>
      </c>
      <c r="E205" s="248">
        <v>43389</v>
      </c>
      <c r="F205" s="248">
        <v>43481</v>
      </c>
      <c r="G205" s="247">
        <v>0</v>
      </c>
      <c r="H205" s="247" t="s">
        <v>1401</v>
      </c>
      <c r="I205" s="247" t="s">
        <v>1402</v>
      </c>
      <c r="J205" s="247" t="s">
        <v>1403</v>
      </c>
      <c r="K205" s="249" t="s">
        <v>1354</v>
      </c>
      <c r="L205" s="247" t="s">
        <v>1435</v>
      </c>
      <c r="M205" s="249" t="s">
        <v>1404</v>
      </c>
      <c r="N205" s="249">
        <v>0</v>
      </c>
      <c r="O205" s="249" t="s">
        <v>1342</v>
      </c>
    </row>
    <row r="206" spans="2:15" ht="24" hidden="1">
      <c r="B206" s="247" t="s">
        <v>1799</v>
      </c>
      <c r="C206" s="247" t="s">
        <v>1800</v>
      </c>
      <c r="D206" s="248">
        <v>43389</v>
      </c>
      <c r="E206" s="248">
        <v>43392</v>
      </c>
      <c r="F206" s="248">
        <v>43484</v>
      </c>
      <c r="G206" s="247">
        <v>0</v>
      </c>
      <c r="H206" s="247" t="s">
        <v>1401</v>
      </c>
      <c r="I206" s="247" t="s">
        <v>1402</v>
      </c>
      <c r="J206" s="247" t="s">
        <v>1403</v>
      </c>
      <c r="K206" s="249" t="s">
        <v>1354</v>
      </c>
      <c r="L206" s="247" t="s">
        <v>1435</v>
      </c>
      <c r="M206" s="249" t="s">
        <v>1404</v>
      </c>
      <c r="N206" s="249">
        <v>0</v>
      </c>
      <c r="O206" s="249" t="s">
        <v>1342</v>
      </c>
    </row>
    <row r="207" spans="2:15" ht="24" hidden="1">
      <c r="B207" s="247" t="s">
        <v>1801</v>
      </c>
      <c r="C207" s="247" t="s">
        <v>1802</v>
      </c>
      <c r="D207" s="248">
        <v>43389</v>
      </c>
      <c r="E207" s="248">
        <v>43392</v>
      </c>
      <c r="F207" s="248">
        <v>43484</v>
      </c>
      <c r="G207" s="247">
        <v>0</v>
      </c>
      <c r="H207" s="247" t="s">
        <v>1401</v>
      </c>
      <c r="I207" s="247" t="s">
        <v>1402</v>
      </c>
      <c r="J207" s="247" t="s">
        <v>1403</v>
      </c>
      <c r="K207" s="249" t="s">
        <v>1354</v>
      </c>
      <c r="L207" s="247" t="s">
        <v>1435</v>
      </c>
      <c r="M207" s="249" t="s">
        <v>1404</v>
      </c>
      <c r="N207" s="249">
        <v>0</v>
      </c>
      <c r="O207" s="249" t="s">
        <v>1342</v>
      </c>
    </row>
    <row r="208" spans="2:15" ht="24" hidden="1">
      <c r="B208" s="247" t="s">
        <v>1803</v>
      </c>
      <c r="C208" s="247" t="s">
        <v>1804</v>
      </c>
      <c r="D208" s="248">
        <v>43381</v>
      </c>
      <c r="E208" s="248">
        <v>43389</v>
      </c>
      <c r="F208" s="248">
        <v>43481</v>
      </c>
      <c r="G208" s="247">
        <v>0</v>
      </c>
      <c r="H208" s="247" t="s">
        <v>1407</v>
      </c>
      <c r="I208" s="247" t="s">
        <v>1408</v>
      </c>
      <c r="J208" s="247" t="s">
        <v>1403</v>
      </c>
      <c r="K208" s="249" t="s">
        <v>1354</v>
      </c>
      <c r="L208" s="247" t="s">
        <v>1435</v>
      </c>
      <c r="M208" s="249" t="s">
        <v>1404</v>
      </c>
      <c r="N208" s="249">
        <v>0</v>
      </c>
      <c r="O208" s="249" t="s">
        <v>1342</v>
      </c>
    </row>
    <row r="209" spans="2:15" ht="24" hidden="1">
      <c r="B209" s="247" t="s">
        <v>1805</v>
      </c>
      <c r="C209" s="247" t="s">
        <v>1806</v>
      </c>
      <c r="D209" s="248">
        <v>43381</v>
      </c>
      <c r="E209" s="248">
        <v>43389</v>
      </c>
      <c r="F209" s="248">
        <v>43481</v>
      </c>
      <c r="G209" s="247">
        <v>0</v>
      </c>
      <c r="H209" s="247" t="s">
        <v>1407</v>
      </c>
      <c r="I209" s="247" t="s">
        <v>1408</v>
      </c>
      <c r="J209" s="247" t="s">
        <v>1403</v>
      </c>
      <c r="K209" s="249" t="s">
        <v>1354</v>
      </c>
      <c r="L209" s="247" t="s">
        <v>1435</v>
      </c>
      <c r="M209" s="249" t="s">
        <v>1404</v>
      </c>
      <c r="N209" s="249">
        <v>0</v>
      </c>
      <c r="O209" s="249" t="s">
        <v>1342</v>
      </c>
    </row>
    <row r="210" spans="2:15" ht="24" hidden="1">
      <c r="B210" s="247" t="s">
        <v>1807</v>
      </c>
      <c r="C210" s="247" t="s">
        <v>1808</v>
      </c>
      <c r="D210" s="248">
        <v>43391</v>
      </c>
      <c r="E210" s="248">
        <v>43392</v>
      </c>
      <c r="F210" s="248">
        <v>43484</v>
      </c>
      <c r="G210" s="247">
        <v>0</v>
      </c>
      <c r="H210" s="247" t="s">
        <v>1407</v>
      </c>
      <c r="I210" s="247" t="s">
        <v>1408</v>
      </c>
      <c r="J210" s="247" t="s">
        <v>1403</v>
      </c>
      <c r="K210" s="249" t="s">
        <v>1354</v>
      </c>
      <c r="L210" s="247" t="s">
        <v>1435</v>
      </c>
      <c r="M210" s="249" t="s">
        <v>1404</v>
      </c>
      <c r="N210" s="249">
        <v>0</v>
      </c>
      <c r="O210" s="249" t="s">
        <v>1342</v>
      </c>
    </row>
    <row r="211" spans="2:15" ht="24" hidden="1">
      <c r="B211" s="247" t="s">
        <v>1809</v>
      </c>
      <c r="C211" s="247" t="s">
        <v>1810</v>
      </c>
      <c r="D211" s="248">
        <v>43409</v>
      </c>
      <c r="E211" s="248">
        <v>43411</v>
      </c>
      <c r="F211" s="248">
        <v>43503</v>
      </c>
      <c r="G211" s="247">
        <v>0</v>
      </c>
      <c r="H211" s="247" t="s">
        <v>1407</v>
      </c>
      <c r="I211" s="247" t="s">
        <v>1408</v>
      </c>
      <c r="J211" s="247" t="s">
        <v>1403</v>
      </c>
      <c r="K211" s="249" t="s">
        <v>1354</v>
      </c>
      <c r="L211" s="247" t="s">
        <v>1435</v>
      </c>
      <c r="M211" s="249" t="s">
        <v>1404</v>
      </c>
      <c r="N211" s="249">
        <v>0</v>
      </c>
      <c r="O211" s="249" t="s">
        <v>1342</v>
      </c>
    </row>
    <row r="212" spans="2:15" ht="24" hidden="1">
      <c r="B212" s="247" t="s">
        <v>1811</v>
      </c>
      <c r="C212" s="247" t="s">
        <v>1812</v>
      </c>
      <c r="D212" s="248">
        <v>43438</v>
      </c>
      <c r="E212" s="248">
        <v>43440</v>
      </c>
      <c r="F212" s="248">
        <v>43530</v>
      </c>
      <c r="G212" s="247">
        <v>0</v>
      </c>
      <c r="H212" s="247" t="s">
        <v>1407</v>
      </c>
      <c r="I212" s="247" t="s">
        <v>1408</v>
      </c>
      <c r="J212" s="247" t="s">
        <v>1403</v>
      </c>
      <c r="K212" s="249" t="s">
        <v>1354</v>
      </c>
      <c r="L212" s="247" t="s">
        <v>1435</v>
      </c>
      <c r="M212" s="249" t="s">
        <v>1404</v>
      </c>
      <c r="N212" s="249">
        <v>0</v>
      </c>
      <c r="O212" s="249" t="s">
        <v>1342</v>
      </c>
    </row>
    <row r="213" spans="2:15" ht="24" hidden="1">
      <c r="B213" s="247" t="s">
        <v>1813</v>
      </c>
      <c r="C213" s="247" t="s">
        <v>1342</v>
      </c>
      <c r="D213" s="248">
        <v>43444</v>
      </c>
      <c r="E213" s="248"/>
      <c r="F213" s="248"/>
      <c r="G213" s="247"/>
      <c r="H213" s="247" t="s">
        <v>1401</v>
      </c>
      <c r="I213" s="247" t="s">
        <v>1402</v>
      </c>
      <c r="J213" s="247" t="s">
        <v>1403</v>
      </c>
      <c r="K213" s="249" t="s">
        <v>1346</v>
      </c>
      <c r="L213" s="247" t="s">
        <v>1435</v>
      </c>
      <c r="M213" s="249" t="s">
        <v>1404</v>
      </c>
      <c r="N213" s="249">
        <v>0</v>
      </c>
      <c r="O213" s="249" t="s">
        <v>1342</v>
      </c>
    </row>
    <row r="214" spans="2:15" ht="24" hidden="1">
      <c r="B214" s="247" t="s">
        <v>1814</v>
      </c>
      <c r="C214" s="247" t="s">
        <v>1815</v>
      </c>
      <c r="D214" s="248">
        <v>43649</v>
      </c>
      <c r="E214" s="248">
        <v>43655</v>
      </c>
      <c r="F214" s="248">
        <v>43746</v>
      </c>
      <c r="G214" s="247">
        <v>0</v>
      </c>
      <c r="H214" s="247" t="s">
        <v>1428</v>
      </c>
      <c r="I214" s="247" t="s">
        <v>1429</v>
      </c>
      <c r="J214" s="247" t="s">
        <v>1403</v>
      </c>
      <c r="K214" s="249" t="s">
        <v>1354</v>
      </c>
      <c r="L214" s="247" t="s">
        <v>1419</v>
      </c>
      <c r="M214" s="249" t="s">
        <v>1404</v>
      </c>
      <c r="N214" s="249">
        <v>0</v>
      </c>
      <c r="O214" s="249" t="s">
        <v>1342</v>
      </c>
    </row>
    <row r="215" spans="2:15" ht="24" hidden="1" customHeight="1">
      <c r="B215" s="247" t="s">
        <v>1816</v>
      </c>
      <c r="C215" s="247" t="s">
        <v>1817</v>
      </c>
      <c r="D215" s="248">
        <v>43117</v>
      </c>
      <c r="E215" s="248">
        <v>43123</v>
      </c>
      <c r="F215" s="248">
        <v>43488</v>
      </c>
      <c r="G215" s="247">
        <v>0</v>
      </c>
      <c r="H215" s="247" t="s">
        <v>1407</v>
      </c>
      <c r="I215" s="247" t="s">
        <v>1408</v>
      </c>
      <c r="J215" s="247" t="s">
        <v>1434</v>
      </c>
      <c r="K215" s="249" t="s">
        <v>1354</v>
      </c>
      <c r="L215" s="247" t="s">
        <v>1435</v>
      </c>
      <c r="M215" s="249" t="s">
        <v>1404</v>
      </c>
      <c r="N215" s="249">
        <v>0</v>
      </c>
      <c r="O215" s="249" t="s">
        <v>1818</v>
      </c>
    </row>
    <row r="216" spans="2:15" ht="24" hidden="1">
      <c r="B216" s="247" t="s">
        <v>1819</v>
      </c>
      <c r="C216" s="247" t="s">
        <v>1820</v>
      </c>
      <c r="D216" s="248">
        <v>43678</v>
      </c>
      <c r="E216" s="248">
        <v>43683</v>
      </c>
      <c r="F216" s="248">
        <v>43774</v>
      </c>
      <c r="G216" s="247">
        <v>0</v>
      </c>
      <c r="H216" s="247" t="s">
        <v>1407</v>
      </c>
      <c r="I216" s="247" t="s">
        <v>1408</v>
      </c>
      <c r="J216" s="247" t="s">
        <v>1403</v>
      </c>
      <c r="K216" s="249" t="s">
        <v>1354</v>
      </c>
      <c r="L216" s="247" t="s">
        <v>1435</v>
      </c>
      <c r="M216" s="249" t="s">
        <v>1404</v>
      </c>
      <c r="N216" s="249">
        <v>0</v>
      </c>
      <c r="O216" s="249" t="s">
        <v>1342</v>
      </c>
    </row>
    <row r="217" spans="2:15" ht="24" hidden="1">
      <c r="B217" s="247" t="s">
        <v>1821</v>
      </c>
      <c r="C217" s="247" t="s">
        <v>1822</v>
      </c>
      <c r="D217" s="248">
        <v>43529</v>
      </c>
      <c r="E217" s="248">
        <v>43537</v>
      </c>
      <c r="F217" s="248">
        <v>43902</v>
      </c>
      <c r="G217" s="247">
        <v>0</v>
      </c>
      <c r="H217" s="247" t="s">
        <v>1447</v>
      </c>
      <c r="I217" s="247" t="s">
        <v>1448</v>
      </c>
      <c r="J217" s="247" t="s">
        <v>1434</v>
      </c>
      <c r="K217" s="249" t="s">
        <v>1354</v>
      </c>
      <c r="L217" s="247" t="s">
        <v>1435</v>
      </c>
      <c r="M217" s="249" t="s">
        <v>1404</v>
      </c>
      <c r="N217" s="249">
        <v>0</v>
      </c>
      <c r="O217" s="249" t="s">
        <v>1823</v>
      </c>
    </row>
    <row r="218" spans="2:15" ht="24" hidden="1">
      <c r="B218" s="247" t="s">
        <v>1824</v>
      </c>
      <c r="C218" s="247" t="s">
        <v>1825</v>
      </c>
      <c r="D218" s="248">
        <v>43509</v>
      </c>
      <c r="E218" s="248">
        <v>43523</v>
      </c>
      <c r="F218" s="248">
        <v>43887</v>
      </c>
      <c r="G218" s="247">
        <v>0</v>
      </c>
      <c r="H218" s="247" t="s">
        <v>1401</v>
      </c>
      <c r="I218" s="247" t="s">
        <v>1402</v>
      </c>
      <c r="J218" s="247" t="s">
        <v>1434</v>
      </c>
      <c r="K218" s="249" t="s">
        <v>1354</v>
      </c>
      <c r="L218" s="247" t="s">
        <v>1435</v>
      </c>
      <c r="M218" s="249" t="s">
        <v>1404</v>
      </c>
      <c r="N218" s="249">
        <v>0</v>
      </c>
      <c r="O218" s="249" t="s">
        <v>1826</v>
      </c>
    </row>
    <row r="219" spans="2:15" ht="24" hidden="1">
      <c r="B219" s="247" t="s">
        <v>1827</v>
      </c>
      <c r="C219" s="247" t="s">
        <v>1342</v>
      </c>
      <c r="D219" s="248">
        <v>43461</v>
      </c>
      <c r="E219" s="248"/>
      <c r="F219" s="248"/>
      <c r="G219" s="247"/>
      <c r="H219" s="247" t="s">
        <v>1407</v>
      </c>
      <c r="I219" s="247" t="s">
        <v>1408</v>
      </c>
      <c r="J219" s="247" t="s">
        <v>1434</v>
      </c>
      <c r="K219" s="249" t="s">
        <v>1346</v>
      </c>
      <c r="L219" s="247" t="s">
        <v>1435</v>
      </c>
      <c r="M219" s="249" t="s">
        <v>1404</v>
      </c>
      <c r="N219" s="249">
        <v>0</v>
      </c>
      <c r="O219" s="249" t="s">
        <v>1342</v>
      </c>
    </row>
    <row r="220" spans="2:15" ht="24" hidden="1">
      <c r="B220" s="247" t="s">
        <v>1828</v>
      </c>
      <c r="C220" s="247" t="s">
        <v>1829</v>
      </c>
      <c r="D220" s="248">
        <v>43704</v>
      </c>
      <c r="E220" s="248">
        <v>43704</v>
      </c>
      <c r="F220" s="248">
        <v>44069</v>
      </c>
      <c r="G220" s="247">
        <v>0</v>
      </c>
      <c r="H220" s="247" t="s">
        <v>1407</v>
      </c>
      <c r="I220" s="247" t="s">
        <v>1408</v>
      </c>
      <c r="J220" s="247" t="s">
        <v>1434</v>
      </c>
      <c r="K220" s="249" t="s">
        <v>1354</v>
      </c>
      <c r="L220" s="247" t="s">
        <v>1435</v>
      </c>
      <c r="M220" s="249" t="s">
        <v>1404</v>
      </c>
      <c r="N220" s="249">
        <v>0</v>
      </c>
      <c r="O220" s="249" t="s">
        <v>1830</v>
      </c>
    </row>
    <row r="221" spans="2:15" ht="24" hidden="1">
      <c r="B221" s="247" t="s">
        <v>1831</v>
      </c>
      <c r="C221" s="247" t="s">
        <v>1832</v>
      </c>
      <c r="D221" s="248">
        <v>43515</v>
      </c>
      <c r="E221" s="248">
        <v>43704</v>
      </c>
      <c r="F221" s="248">
        <v>43795</v>
      </c>
      <c r="G221" s="247">
        <v>0</v>
      </c>
      <c r="H221" s="247" t="s">
        <v>1417</v>
      </c>
      <c r="I221" s="247" t="s">
        <v>1418</v>
      </c>
      <c r="J221" s="247" t="s">
        <v>1403</v>
      </c>
      <c r="K221" s="249" t="s">
        <v>1354</v>
      </c>
      <c r="L221" s="247" t="s">
        <v>1419</v>
      </c>
      <c r="M221" s="249" t="s">
        <v>1404</v>
      </c>
      <c r="N221" s="249">
        <v>0</v>
      </c>
      <c r="O221" s="249" t="s">
        <v>1342</v>
      </c>
    </row>
    <row r="222" spans="2:15" ht="24" hidden="1">
      <c r="B222" s="247" t="s">
        <v>1833</v>
      </c>
      <c r="C222" s="247" t="s">
        <v>1834</v>
      </c>
      <c r="D222" s="248">
        <v>43479</v>
      </c>
      <c r="E222" s="248">
        <v>43704</v>
      </c>
      <c r="F222" s="248">
        <v>43795</v>
      </c>
      <c r="G222" s="247">
        <v>0</v>
      </c>
      <c r="H222" s="247" t="s">
        <v>1452</v>
      </c>
      <c r="I222" s="247" t="s">
        <v>1453</v>
      </c>
      <c r="J222" s="247" t="s">
        <v>1403</v>
      </c>
      <c r="K222" s="249" t="s">
        <v>1354</v>
      </c>
      <c r="L222" s="247" t="s">
        <v>1419</v>
      </c>
      <c r="M222" s="249" t="s">
        <v>1404</v>
      </c>
      <c r="N222" s="249">
        <v>0</v>
      </c>
      <c r="O222" s="249" t="s">
        <v>1342</v>
      </c>
    </row>
    <row r="223" spans="2:15" ht="24" hidden="1">
      <c r="B223" s="247" t="s">
        <v>1835</v>
      </c>
      <c r="C223" s="247" t="s">
        <v>1836</v>
      </c>
      <c r="D223" s="248">
        <v>43489</v>
      </c>
      <c r="E223" s="248">
        <v>43704</v>
      </c>
      <c r="F223" s="248">
        <v>43795</v>
      </c>
      <c r="G223" s="247">
        <v>0</v>
      </c>
      <c r="H223" s="247" t="s">
        <v>1422</v>
      </c>
      <c r="I223" s="247" t="s">
        <v>1423</v>
      </c>
      <c r="J223" s="247" t="s">
        <v>1403</v>
      </c>
      <c r="K223" s="249" t="s">
        <v>1354</v>
      </c>
      <c r="L223" s="247" t="s">
        <v>1419</v>
      </c>
      <c r="M223" s="249" t="s">
        <v>1404</v>
      </c>
      <c r="N223" s="249">
        <v>0</v>
      </c>
      <c r="O223" s="249" t="s">
        <v>1342</v>
      </c>
    </row>
    <row r="224" spans="2:15" ht="24" hidden="1">
      <c r="B224" s="247" t="s">
        <v>1837</v>
      </c>
      <c r="C224" s="247" t="s">
        <v>1838</v>
      </c>
      <c r="D224" s="248">
        <v>43483</v>
      </c>
      <c r="E224" s="248">
        <v>43704</v>
      </c>
      <c r="F224" s="248">
        <v>43795</v>
      </c>
      <c r="G224" s="247">
        <v>0</v>
      </c>
      <c r="H224" s="247" t="s">
        <v>1504</v>
      </c>
      <c r="I224" s="247" t="s">
        <v>1505</v>
      </c>
      <c r="J224" s="247" t="s">
        <v>1403</v>
      </c>
      <c r="K224" s="249" t="s">
        <v>1354</v>
      </c>
      <c r="L224" s="247" t="s">
        <v>1419</v>
      </c>
      <c r="M224" s="249" t="s">
        <v>1404</v>
      </c>
      <c r="N224" s="249">
        <v>0</v>
      </c>
      <c r="O224" s="249" t="s">
        <v>1342</v>
      </c>
    </row>
    <row r="225" spans="2:15" ht="24" hidden="1">
      <c r="B225" s="247" t="s">
        <v>1839</v>
      </c>
      <c r="C225" s="247" t="s">
        <v>1342</v>
      </c>
      <c r="D225" s="248">
        <v>43482</v>
      </c>
      <c r="E225" s="248"/>
      <c r="F225" s="248"/>
      <c r="G225" s="247"/>
      <c r="H225" s="247" t="s">
        <v>1541</v>
      </c>
      <c r="I225" s="247" t="s">
        <v>1542</v>
      </c>
      <c r="J225" s="247" t="s">
        <v>1434</v>
      </c>
      <c r="K225" s="249" t="s">
        <v>1346</v>
      </c>
      <c r="L225" s="247" t="s">
        <v>1435</v>
      </c>
      <c r="M225" s="249" t="s">
        <v>1404</v>
      </c>
      <c r="N225" s="249">
        <v>0</v>
      </c>
      <c r="O225" s="249" t="s">
        <v>1840</v>
      </c>
    </row>
    <row r="226" spans="2:15" ht="24" hidden="1">
      <c r="B226" s="247" t="s">
        <v>1841</v>
      </c>
      <c r="C226" s="247" t="s">
        <v>1342</v>
      </c>
      <c r="D226" s="248">
        <v>43420</v>
      </c>
      <c r="E226" s="248"/>
      <c r="F226" s="248"/>
      <c r="G226" s="247"/>
      <c r="H226" s="247" t="s">
        <v>1640</v>
      </c>
      <c r="I226" s="247" t="s">
        <v>1641</v>
      </c>
      <c r="J226" s="247" t="s">
        <v>1403</v>
      </c>
      <c r="K226" s="249" t="s">
        <v>1346</v>
      </c>
      <c r="L226" s="247" t="s">
        <v>1342</v>
      </c>
      <c r="M226" s="249" t="s">
        <v>1404</v>
      </c>
      <c r="N226" s="249">
        <v>0</v>
      </c>
      <c r="O226" s="249" t="s">
        <v>1342</v>
      </c>
    </row>
    <row r="227" spans="2:15" ht="24" hidden="1">
      <c r="B227" s="247" t="s">
        <v>1842</v>
      </c>
      <c r="C227" s="247" t="s">
        <v>1843</v>
      </c>
      <c r="D227" s="248">
        <v>43482</v>
      </c>
      <c r="E227" s="248">
        <v>43705</v>
      </c>
      <c r="F227" s="248">
        <v>44070</v>
      </c>
      <c r="G227" s="247">
        <v>0</v>
      </c>
      <c r="H227" s="247" t="s">
        <v>1541</v>
      </c>
      <c r="I227" s="247" t="s">
        <v>1542</v>
      </c>
      <c r="J227" s="247" t="s">
        <v>1434</v>
      </c>
      <c r="K227" s="249" t="s">
        <v>1354</v>
      </c>
      <c r="L227" s="247" t="s">
        <v>1435</v>
      </c>
      <c r="M227" s="249" t="s">
        <v>1404</v>
      </c>
      <c r="N227" s="249">
        <v>0</v>
      </c>
      <c r="O227" s="249" t="s">
        <v>1840</v>
      </c>
    </row>
    <row r="228" spans="2:15" ht="24" hidden="1">
      <c r="B228" s="247" t="s">
        <v>1844</v>
      </c>
      <c r="C228" s="247" t="s">
        <v>1845</v>
      </c>
      <c r="D228" s="248">
        <v>43476</v>
      </c>
      <c r="E228" s="248">
        <v>43705</v>
      </c>
      <c r="F228" s="248">
        <v>43796</v>
      </c>
      <c r="G228" s="247">
        <v>0</v>
      </c>
      <c r="H228" s="247" t="s">
        <v>1401</v>
      </c>
      <c r="I228" s="247" t="s">
        <v>1402</v>
      </c>
      <c r="J228" s="247" t="s">
        <v>1403</v>
      </c>
      <c r="K228" s="249" t="s">
        <v>1354</v>
      </c>
      <c r="L228" s="247" t="s">
        <v>1435</v>
      </c>
      <c r="M228" s="249" t="s">
        <v>1404</v>
      </c>
      <c r="N228" s="249">
        <v>0</v>
      </c>
      <c r="O228" s="249" t="s">
        <v>1342</v>
      </c>
    </row>
    <row r="229" spans="2:15" ht="24" hidden="1">
      <c r="B229" s="247" t="s">
        <v>1846</v>
      </c>
      <c r="C229" s="247" t="s">
        <v>1847</v>
      </c>
      <c r="D229" s="248">
        <v>43488</v>
      </c>
      <c r="E229" s="248">
        <v>43705</v>
      </c>
      <c r="F229" s="248">
        <v>43796</v>
      </c>
      <c r="G229" s="247">
        <v>0</v>
      </c>
      <c r="H229" s="247" t="s">
        <v>1401</v>
      </c>
      <c r="I229" s="247" t="s">
        <v>1402</v>
      </c>
      <c r="J229" s="247" t="s">
        <v>1403</v>
      </c>
      <c r="K229" s="249" t="s">
        <v>1354</v>
      </c>
      <c r="L229" s="247" t="s">
        <v>1435</v>
      </c>
      <c r="M229" s="249" t="s">
        <v>1404</v>
      </c>
      <c r="N229" s="249">
        <v>0</v>
      </c>
      <c r="O229" s="249" t="s">
        <v>1342</v>
      </c>
    </row>
    <row r="230" spans="2:15" ht="24" hidden="1" customHeight="1">
      <c r="B230" s="247" t="s">
        <v>1848</v>
      </c>
      <c r="C230" s="247" t="s">
        <v>1849</v>
      </c>
      <c r="D230" s="248">
        <v>43461</v>
      </c>
      <c r="E230" s="248">
        <v>43705</v>
      </c>
      <c r="F230" s="248">
        <v>44070</v>
      </c>
      <c r="G230" s="247">
        <v>0</v>
      </c>
      <c r="H230" s="247" t="s">
        <v>1407</v>
      </c>
      <c r="I230" s="247" t="s">
        <v>1408</v>
      </c>
      <c r="J230" s="247" t="s">
        <v>1434</v>
      </c>
      <c r="K230" s="249" t="s">
        <v>1354</v>
      </c>
      <c r="L230" s="247" t="s">
        <v>1435</v>
      </c>
      <c r="M230" s="249" t="s">
        <v>1404</v>
      </c>
      <c r="N230" s="249">
        <v>0</v>
      </c>
      <c r="O230" s="249" t="s">
        <v>1850</v>
      </c>
    </row>
    <row r="231" spans="2:15" ht="24" hidden="1">
      <c r="B231" s="247" t="s">
        <v>1851</v>
      </c>
      <c r="C231" s="247" t="s">
        <v>1852</v>
      </c>
      <c r="D231" s="248">
        <v>43461</v>
      </c>
      <c r="E231" s="248">
        <v>43705</v>
      </c>
      <c r="F231" s="248">
        <v>44070</v>
      </c>
      <c r="G231" s="247">
        <v>0</v>
      </c>
      <c r="H231" s="247" t="s">
        <v>1407</v>
      </c>
      <c r="I231" s="247" t="s">
        <v>1408</v>
      </c>
      <c r="J231" s="247" t="s">
        <v>1434</v>
      </c>
      <c r="K231" s="249" t="s">
        <v>1354</v>
      </c>
      <c r="L231" s="247" t="s">
        <v>1435</v>
      </c>
      <c r="M231" s="249" t="s">
        <v>1404</v>
      </c>
      <c r="N231" s="249">
        <v>0</v>
      </c>
      <c r="O231" s="249" t="s">
        <v>1756</v>
      </c>
    </row>
    <row r="232" spans="2:15" ht="24" hidden="1">
      <c r="B232" s="247" t="s">
        <v>1853</v>
      </c>
      <c r="C232" s="247" t="s">
        <v>1854</v>
      </c>
      <c r="D232" s="248">
        <v>43461</v>
      </c>
      <c r="E232" s="248">
        <v>43705</v>
      </c>
      <c r="F232" s="248">
        <v>44070</v>
      </c>
      <c r="G232" s="247">
        <v>0</v>
      </c>
      <c r="H232" s="247" t="s">
        <v>1407</v>
      </c>
      <c r="I232" s="247" t="s">
        <v>1408</v>
      </c>
      <c r="J232" s="247" t="s">
        <v>1434</v>
      </c>
      <c r="K232" s="249" t="s">
        <v>1354</v>
      </c>
      <c r="L232" s="247" t="s">
        <v>1435</v>
      </c>
      <c r="M232" s="249" t="s">
        <v>1404</v>
      </c>
      <c r="N232" s="249">
        <v>0</v>
      </c>
      <c r="O232" s="249" t="s">
        <v>1818</v>
      </c>
    </row>
    <row r="233" spans="2:15" ht="24" hidden="1">
      <c r="B233" s="247" t="s">
        <v>1855</v>
      </c>
      <c r="C233" s="247" t="s">
        <v>1856</v>
      </c>
      <c r="D233" s="248">
        <v>43461</v>
      </c>
      <c r="E233" s="248">
        <v>43705</v>
      </c>
      <c r="F233" s="248">
        <v>44070</v>
      </c>
      <c r="G233" s="247">
        <v>0</v>
      </c>
      <c r="H233" s="247" t="s">
        <v>1407</v>
      </c>
      <c r="I233" s="247" t="s">
        <v>1408</v>
      </c>
      <c r="J233" s="247" t="s">
        <v>1434</v>
      </c>
      <c r="K233" s="249" t="s">
        <v>1354</v>
      </c>
      <c r="L233" s="247" t="s">
        <v>1435</v>
      </c>
      <c r="M233" s="249" t="s">
        <v>1404</v>
      </c>
      <c r="N233" s="249">
        <v>0</v>
      </c>
      <c r="O233" s="249" t="s">
        <v>1759</v>
      </c>
    </row>
    <row r="234" spans="2:15" ht="24" hidden="1">
      <c r="B234" s="247" t="s">
        <v>1857</v>
      </c>
      <c r="C234" s="247" t="s">
        <v>1858</v>
      </c>
      <c r="D234" s="248">
        <v>43516</v>
      </c>
      <c r="E234" s="248">
        <v>43707</v>
      </c>
      <c r="F234" s="248">
        <v>43798</v>
      </c>
      <c r="G234" s="247">
        <v>0</v>
      </c>
      <c r="H234" s="247" t="s">
        <v>1401</v>
      </c>
      <c r="I234" s="247" t="s">
        <v>1402</v>
      </c>
      <c r="J234" s="247" t="s">
        <v>1403</v>
      </c>
      <c r="K234" s="249" t="s">
        <v>1354</v>
      </c>
      <c r="L234" s="247" t="s">
        <v>1435</v>
      </c>
      <c r="M234" s="249" t="s">
        <v>1404</v>
      </c>
      <c r="N234" s="249">
        <v>0</v>
      </c>
      <c r="O234" s="249" t="s">
        <v>1342</v>
      </c>
    </row>
    <row r="235" spans="2:15" ht="24" hidden="1">
      <c r="B235" s="247" t="s">
        <v>1859</v>
      </c>
      <c r="C235" s="247" t="s">
        <v>1860</v>
      </c>
      <c r="D235" s="248">
        <v>43508</v>
      </c>
      <c r="E235" s="248">
        <v>43707</v>
      </c>
      <c r="F235" s="248">
        <v>43798</v>
      </c>
      <c r="G235" s="247">
        <v>0</v>
      </c>
      <c r="H235" s="247" t="s">
        <v>1401</v>
      </c>
      <c r="I235" s="247" t="s">
        <v>1402</v>
      </c>
      <c r="J235" s="247" t="s">
        <v>1403</v>
      </c>
      <c r="K235" s="249" t="s">
        <v>1354</v>
      </c>
      <c r="L235" s="247" t="s">
        <v>1435</v>
      </c>
      <c r="M235" s="249" t="s">
        <v>1404</v>
      </c>
      <c r="N235" s="249">
        <v>0</v>
      </c>
      <c r="O235" s="249" t="s">
        <v>1342</v>
      </c>
    </row>
    <row r="236" spans="2:15" ht="24" hidden="1">
      <c r="B236" s="247" t="s">
        <v>1861</v>
      </c>
      <c r="C236" s="247" t="s">
        <v>1862</v>
      </c>
      <c r="D236" s="248">
        <v>43504</v>
      </c>
      <c r="E236" s="248">
        <v>43707</v>
      </c>
      <c r="F236" s="248">
        <v>43798</v>
      </c>
      <c r="G236" s="247">
        <v>0</v>
      </c>
      <c r="H236" s="247" t="s">
        <v>1401</v>
      </c>
      <c r="I236" s="247" t="s">
        <v>1402</v>
      </c>
      <c r="J236" s="247" t="s">
        <v>1403</v>
      </c>
      <c r="K236" s="249" t="s">
        <v>1354</v>
      </c>
      <c r="L236" s="247" t="s">
        <v>1435</v>
      </c>
      <c r="M236" s="249" t="s">
        <v>1404</v>
      </c>
      <c r="N236" s="249">
        <v>0</v>
      </c>
      <c r="O236" s="249" t="s">
        <v>1342</v>
      </c>
    </row>
    <row r="237" spans="2:15" ht="24" hidden="1">
      <c r="B237" s="247" t="s">
        <v>1863</v>
      </c>
      <c r="C237" s="247" t="s">
        <v>1864</v>
      </c>
      <c r="D237" s="248">
        <v>43412</v>
      </c>
      <c r="E237" s="248">
        <v>43418</v>
      </c>
      <c r="F237" s="248">
        <v>43510</v>
      </c>
      <c r="G237" s="247">
        <v>0</v>
      </c>
      <c r="H237" s="247" t="s">
        <v>1640</v>
      </c>
      <c r="I237" s="247" t="s">
        <v>1641</v>
      </c>
      <c r="J237" s="247" t="s">
        <v>1403</v>
      </c>
      <c r="K237" s="249" t="s">
        <v>1354</v>
      </c>
      <c r="L237" s="247" t="s">
        <v>1342</v>
      </c>
      <c r="M237" s="249" t="s">
        <v>1404</v>
      </c>
      <c r="N237" s="249">
        <v>0</v>
      </c>
      <c r="O237" s="249" t="s">
        <v>1342</v>
      </c>
    </row>
    <row r="238" spans="2:15" ht="24" hidden="1">
      <c r="B238" s="247" t="s">
        <v>1865</v>
      </c>
      <c r="C238" s="247" t="s">
        <v>1866</v>
      </c>
      <c r="D238" s="248">
        <v>43500</v>
      </c>
      <c r="E238" s="248">
        <v>43707</v>
      </c>
      <c r="F238" s="248">
        <v>43798</v>
      </c>
      <c r="G238" s="247">
        <v>0</v>
      </c>
      <c r="H238" s="247" t="s">
        <v>1401</v>
      </c>
      <c r="I238" s="247" t="s">
        <v>1402</v>
      </c>
      <c r="J238" s="247" t="s">
        <v>1403</v>
      </c>
      <c r="K238" s="249" t="s">
        <v>1354</v>
      </c>
      <c r="L238" s="247" t="s">
        <v>1435</v>
      </c>
      <c r="M238" s="249" t="s">
        <v>1404</v>
      </c>
      <c r="N238" s="249">
        <v>0</v>
      </c>
      <c r="O238" s="249" t="s">
        <v>1342</v>
      </c>
    </row>
    <row r="239" spans="2:15" ht="24" hidden="1">
      <c r="B239" s="247" t="s">
        <v>1867</v>
      </c>
      <c r="C239" s="247" t="s">
        <v>1868</v>
      </c>
      <c r="D239" s="248">
        <v>43509</v>
      </c>
      <c r="E239" s="248">
        <v>43707</v>
      </c>
      <c r="F239" s="248">
        <v>44072</v>
      </c>
      <c r="G239" s="247">
        <v>0</v>
      </c>
      <c r="H239" s="247" t="s">
        <v>1401</v>
      </c>
      <c r="I239" s="247" t="s">
        <v>1402</v>
      </c>
      <c r="J239" s="247" t="s">
        <v>1434</v>
      </c>
      <c r="K239" s="249" t="s">
        <v>1354</v>
      </c>
      <c r="L239" s="247" t="s">
        <v>1435</v>
      </c>
      <c r="M239" s="249" t="s">
        <v>1404</v>
      </c>
      <c r="N239" s="249">
        <v>0</v>
      </c>
      <c r="O239" s="249" t="s">
        <v>1826</v>
      </c>
    </row>
    <row r="240" spans="2:15" ht="24" hidden="1">
      <c r="B240" s="247" t="s">
        <v>1869</v>
      </c>
      <c r="C240" s="247" t="s">
        <v>1870</v>
      </c>
      <c r="D240" s="248">
        <v>43510</v>
      </c>
      <c r="E240" s="248">
        <v>43707</v>
      </c>
      <c r="F240" s="248">
        <v>43798</v>
      </c>
      <c r="G240" s="247">
        <v>0</v>
      </c>
      <c r="H240" s="247" t="s">
        <v>1407</v>
      </c>
      <c r="I240" s="247" t="s">
        <v>1408</v>
      </c>
      <c r="J240" s="247" t="s">
        <v>1403</v>
      </c>
      <c r="K240" s="249" t="s">
        <v>1354</v>
      </c>
      <c r="L240" s="247" t="s">
        <v>1435</v>
      </c>
      <c r="M240" s="249" t="s">
        <v>1404</v>
      </c>
      <c r="N240" s="249">
        <v>0</v>
      </c>
      <c r="O240" s="249" t="s">
        <v>1342</v>
      </c>
    </row>
    <row r="241" spans="2:15" ht="24" hidden="1">
      <c r="B241" s="247" t="s">
        <v>1871</v>
      </c>
      <c r="C241" s="247" t="s">
        <v>1872</v>
      </c>
      <c r="D241" s="248">
        <v>43510</v>
      </c>
      <c r="E241" s="248">
        <v>43707</v>
      </c>
      <c r="F241" s="248">
        <v>43798</v>
      </c>
      <c r="G241" s="247">
        <v>0</v>
      </c>
      <c r="H241" s="247" t="s">
        <v>1407</v>
      </c>
      <c r="I241" s="247" t="s">
        <v>1408</v>
      </c>
      <c r="J241" s="247" t="s">
        <v>1403</v>
      </c>
      <c r="K241" s="249" t="s">
        <v>1354</v>
      </c>
      <c r="L241" s="247" t="s">
        <v>1435</v>
      </c>
      <c r="M241" s="249" t="s">
        <v>1404</v>
      </c>
      <c r="N241" s="249">
        <v>0</v>
      </c>
      <c r="O241" s="249" t="s">
        <v>1342</v>
      </c>
    </row>
    <row r="242" spans="2:15" ht="24" hidden="1">
      <c r="B242" s="247" t="s">
        <v>1873</v>
      </c>
      <c r="C242" s="247" t="s">
        <v>1874</v>
      </c>
      <c r="D242" s="248">
        <v>43510</v>
      </c>
      <c r="E242" s="248">
        <v>43707</v>
      </c>
      <c r="F242" s="248">
        <v>43798</v>
      </c>
      <c r="G242" s="247">
        <v>0</v>
      </c>
      <c r="H242" s="247" t="s">
        <v>1407</v>
      </c>
      <c r="I242" s="247" t="s">
        <v>1408</v>
      </c>
      <c r="J242" s="247" t="s">
        <v>1403</v>
      </c>
      <c r="K242" s="249" t="s">
        <v>1354</v>
      </c>
      <c r="L242" s="247" t="s">
        <v>1435</v>
      </c>
      <c r="M242" s="249" t="s">
        <v>1404</v>
      </c>
      <c r="N242" s="249">
        <v>0</v>
      </c>
      <c r="O242" s="249" t="s">
        <v>1342</v>
      </c>
    </row>
    <row r="243" spans="2:15" ht="24" hidden="1">
      <c r="B243" s="247" t="s">
        <v>1875</v>
      </c>
      <c r="C243" s="247" t="s">
        <v>1876</v>
      </c>
      <c r="D243" s="248">
        <v>43510</v>
      </c>
      <c r="E243" s="248">
        <v>43707</v>
      </c>
      <c r="F243" s="248">
        <v>43798</v>
      </c>
      <c r="G243" s="247">
        <v>0</v>
      </c>
      <c r="H243" s="247" t="s">
        <v>1407</v>
      </c>
      <c r="I243" s="247" t="s">
        <v>1408</v>
      </c>
      <c r="J243" s="247" t="s">
        <v>1403</v>
      </c>
      <c r="K243" s="249" t="s">
        <v>1354</v>
      </c>
      <c r="L243" s="247" t="s">
        <v>1435</v>
      </c>
      <c r="M243" s="249" t="s">
        <v>1404</v>
      </c>
      <c r="N243" s="249">
        <v>0</v>
      </c>
      <c r="O243" s="249" t="s">
        <v>1342</v>
      </c>
    </row>
    <row r="244" spans="2:15" ht="24" hidden="1">
      <c r="B244" s="247" t="s">
        <v>1877</v>
      </c>
      <c r="C244" s="247" t="s">
        <v>1878</v>
      </c>
      <c r="D244" s="248">
        <v>43510</v>
      </c>
      <c r="E244" s="248">
        <v>43707</v>
      </c>
      <c r="F244" s="248">
        <v>43798</v>
      </c>
      <c r="G244" s="247">
        <v>0</v>
      </c>
      <c r="H244" s="247" t="s">
        <v>1407</v>
      </c>
      <c r="I244" s="247" t="s">
        <v>1408</v>
      </c>
      <c r="J244" s="247" t="s">
        <v>1403</v>
      </c>
      <c r="K244" s="249" t="s">
        <v>1354</v>
      </c>
      <c r="L244" s="247" t="s">
        <v>1435</v>
      </c>
      <c r="M244" s="249" t="s">
        <v>1404</v>
      </c>
      <c r="N244" s="249">
        <v>0</v>
      </c>
      <c r="O244" s="249" t="s">
        <v>1342</v>
      </c>
    </row>
    <row r="245" spans="2:15" ht="24" hidden="1">
      <c r="B245" s="247" t="s">
        <v>1879</v>
      </c>
      <c r="C245" s="247" t="s">
        <v>1342</v>
      </c>
      <c r="D245" s="248">
        <v>43500</v>
      </c>
      <c r="E245" s="248"/>
      <c r="F245" s="248"/>
      <c r="G245" s="247"/>
      <c r="H245" s="247" t="s">
        <v>1417</v>
      </c>
      <c r="I245" s="247" t="s">
        <v>1418</v>
      </c>
      <c r="J245" s="247" t="s">
        <v>1403</v>
      </c>
      <c r="K245" s="249" t="s">
        <v>1346</v>
      </c>
      <c r="L245" s="247" t="s">
        <v>1419</v>
      </c>
      <c r="M245" s="249" t="s">
        <v>1404</v>
      </c>
      <c r="N245" s="249">
        <v>0</v>
      </c>
      <c r="O245" s="249" t="s">
        <v>1342</v>
      </c>
    </row>
    <row r="246" spans="2:15" ht="24" hidden="1">
      <c r="B246" s="247" t="s">
        <v>1880</v>
      </c>
      <c r="C246" s="247" t="s">
        <v>1881</v>
      </c>
      <c r="D246" s="248">
        <v>43489</v>
      </c>
      <c r="E246" s="248">
        <v>43707</v>
      </c>
      <c r="F246" s="248">
        <v>44072</v>
      </c>
      <c r="G246" s="247">
        <v>0</v>
      </c>
      <c r="H246" s="247" t="s">
        <v>1496</v>
      </c>
      <c r="I246" s="247" t="s">
        <v>1497</v>
      </c>
      <c r="J246" s="247" t="s">
        <v>1434</v>
      </c>
      <c r="K246" s="249" t="s">
        <v>1354</v>
      </c>
      <c r="L246" s="247" t="s">
        <v>1435</v>
      </c>
      <c r="M246" s="249" t="s">
        <v>1404</v>
      </c>
      <c r="N246" s="249">
        <v>0</v>
      </c>
      <c r="O246" s="249" t="s">
        <v>1882</v>
      </c>
    </row>
    <row r="247" spans="2:15" ht="24" hidden="1">
      <c r="B247" s="247" t="s">
        <v>1883</v>
      </c>
      <c r="C247" s="247" t="s">
        <v>1884</v>
      </c>
      <c r="D247" s="248">
        <v>43495</v>
      </c>
      <c r="E247" s="248">
        <v>43707</v>
      </c>
      <c r="F247" s="248">
        <v>43798</v>
      </c>
      <c r="G247" s="247">
        <v>0</v>
      </c>
      <c r="H247" s="247" t="s">
        <v>1496</v>
      </c>
      <c r="I247" s="247" t="s">
        <v>1497</v>
      </c>
      <c r="J247" s="247" t="s">
        <v>1403</v>
      </c>
      <c r="K247" s="249" t="s">
        <v>1354</v>
      </c>
      <c r="L247" s="247" t="s">
        <v>1435</v>
      </c>
      <c r="M247" s="249" t="s">
        <v>1404</v>
      </c>
      <c r="N247" s="249">
        <v>0</v>
      </c>
      <c r="O247" s="249" t="s">
        <v>1342</v>
      </c>
    </row>
    <row r="248" spans="2:15" ht="24">
      <c r="B248" s="247" t="s">
        <v>1885</v>
      </c>
      <c r="C248" s="247" t="s">
        <v>1886</v>
      </c>
      <c r="D248" s="248">
        <v>43202</v>
      </c>
      <c r="E248" s="248">
        <v>43202</v>
      </c>
      <c r="F248" s="248">
        <v>79726</v>
      </c>
      <c r="G248" s="247">
        <v>0</v>
      </c>
      <c r="H248" s="247" t="s">
        <v>1887</v>
      </c>
      <c r="I248" s="247" t="s">
        <v>1888</v>
      </c>
      <c r="J248" s="247" t="s">
        <v>1889</v>
      </c>
      <c r="K248" s="249" t="s">
        <v>1890</v>
      </c>
      <c r="L248" s="247" t="s">
        <v>1891</v>
      </c>
      <c r="M248" s="249" t="s">
        <v>1892</v>
      </c>
      <c r="N248" s="249">
        <v>400</v>
      </c>
      <c r="O248" s="249" t="s">
        <v>1893</v>
      </c>
    </row>
    <row r="249" spans="2:15" ht="25.5">
      <c r="B249" s="247" t="s">
        <v>1894</v>
      </c>
      <c r="C249" s="247" t="s">
        <v>1895</v>
      </c>
      <c r="D249" s="248">
        <v>43202</v>
      </c>
      <c r="E249" s="248">
        <v>43202</v>
      </c>
      <c r="F249" s="248">
        <v>79726</v>
      </c>
      <c r="G249" s="247">
        <v>0</v>
      </c>
      <c r="H249" s="247" t="s">
        <v>1896</v>
      </c>
      <c r="I249" s="247" t="s">
        <v>1897</v>
      </c>
      <c r="J249" s="247" t="s">
        <v>1889</v>
      </c>
      <c r="K249" s="249" t="s">
        <v>1890</v>
      </c>
      <c r="L249" s="247" t="s">
        <v>1891</v>
      </c>
      <c r="M249" s="249" t="s">
        <v>1892</v>
      </c>
      <c r="N249" s="249">
        <v>800</v>
      </c>
      <c r="O249" s="249" t="s">
        <v>1898</v>
      </c>
    </row>
    <row r="250" spans="2:15" ht="24">
      <c r="B250" s="247" t="s">
        <v>1899</v>
      </c>
      <c r="C250" s="247" t="s">
        <v>1900</v>
      </c>
      <c r="D250" s="248">
        <v>43203</v>
      </c>
      <c r="E250" s="248">
        <v>43203</v>
      </c>
      <c r="F250" s="248">
        <v>79727</v>
      </c>
      <c r="G250" s="247">
        <v>0</v>
      </c>
      <c r="H250" s="247" t="s">
        <v>1901</v>
      </c>
      <c r="I250" s="247" t="s">
        <v>1902</v>
      </c>
      <c r="J250" s="247" t="s">
        <v>1889</v>
      </c>
      <c r="K250" s="249" t="s">
        <v>1890</v>
      </c>
      <c r="L250" s="247" t="s">
        <v>1891</v>
      </c>
      <c r="M250" s="249" t="s">
        <v>1892</v>
      </c>
      <c r="N250" s="249">
        <v>200</v>
      </c>
      <c r="O250" s="249" t="s">
        <v>1903</v>
      </c>
    </row>
    <row r="251" spans="2:15" ht="24">
      <c r="B251" s="247" t="s">
        <v>1904</v>
      </c>
      <c r="C251" s="247" t="s">
        <v>1905</v>
      </c>
      <c r="D251" s="248">
        <v>43369</v>
      </c>
      <c r="E251" s="248">
        <v>43369</v>
      </c>
      <c r="F251" s="248">
        <v>79893</v>
      </c>
      <c r="G251" s="247">
        <v>0</v>
      </c>
      <c r="H251" s="247" t="s">
        <v>1906</v>
      </c>
      <c r="I251" s="247" t="s">
        <v>1907</v>
      </c>
      <c r="J251" s="247" t="s">
        <v>1908</v>
      </c>
      <c r="K251" s="249" t="s">
        <v>1890</v>
      </c>
      <c r="L251" s="247" t="s">
        <v>1891</v>
      </c>
      <c r="M251" s="249" t="s">
        <v>1892</v>
      </c>
      <c r="N251" s="249">
        <v>1450.46</v>
      </c>
      <c r="O251" s="249" t="s">
        <v>1909</v>
      </c>
    </row>
    <row r="252" spans="2:15" ht="25.5">
      <c r="B252" s="247" t="s">
        <v>1910</v>
      </c>
      <c r="C252" s="247" t="s">
        <v>1911</v>
      </c>
      <c r="D252" s="248">
        <v>43369</v>
      </c>
      <c r="E252" s="248">
        <v>43369</v>
      </c>
      <c r="F252" s="248">
        <v>79893</v>
      </c>
      <c r="G252" s="247">
        <v>0</v>
      </c>
      <c r="H252" s="247" t="s">
        <v>1912</v>
      </c>
      <c r="I252" s="247" t="s">
        <v>1913</v>
      </c>
      <c r="J252" s="247" t="s">
        <v>1914</v>
      </c>
      <c r="K252" s="249" t="s">
        <v>1890</v>
      </c>
      <c r="L252" s="247" t="s">
        <v>1891</v>
      </c>
      <c r="M252" s="249" t="s">
        <v>1892</v>
      </c>
      <c r="N252" s="249">
        <v>250</v>
      </c>
      <c r="O252" s="249" t="s">
        <v>1915</v>
      </c>
    </row>
    <row r="253" spans="2:15" ht="25.5">
      <c r="B253" s="247" t="s">
        <v>1916</v>
      </c>
      <c r="C253" s="247" t="s">
        <v>1917</v>
      </c>
      <c r="D253" s="248">
        <v>43369</v>
      </c>
      <c r="E253" s="248">
        <v>43369</v>
      </c>
      <c r="F253" s="248">
        <v>79893</v>
      </c>
      <c r="G253" s="247">
        <v>0</v>
      </c>
      <c r="H253" s="247" t="s">
        <v>1912</v>
      </c>
      <c r="I253" s="247" t="s">
        <v>1913</v>
      </c>
      <c r="J253" s="247" t="s">
        <v>1914</v>
      </c>
      <c r="K253" s="249" t="s">
        <v>1890</v>
      </c>
      <c r="L253" s="247" t="s">
        <v>1891</v>
      </c>
      <c r="M253" s="249" t="s">
        <v>1892</v>
      </c>
      <c r="N253" s="249">
        <v>1243</v>
      </c>
      <c r="O253" s="249" t="s">
        <v>1918</v>
      </c>
    </row>
    <row r="254" spans="2:15" ht="24">
      <c r="B254" s="247" t="s">
        <v>1919</v>
      </c>
      <c r="C254" s="247" t="s">
        <v>1920</v>
      </c>
      <c r="D254" s="248">
        <v>43369</v>
      </c>
      <c r="E254" s="248">
        <v>43369</v>
      </c>
      <c r="F254" s="248">
        <v>79893</v>
      </c>
      <c r="G254" s="247">
        <v>0</v>
      </c>
      <c r="H254" s="247" t="s">
        <v>1906</v>
      </c>
      <c r="I254" s="247" t="s">
        <v>1907</v>
      </c>
      <c r="J254" s="247" t="s">
        <v>1889</v>
      </c>
      <c r="K254" s="249" t="s">
        <v>1890</v>
      </c>
      <c r="L254" s="247" t="s">
        <v>1891</v>
      </c>
      <c r="M254" s="249" t="s">
        <v>1892</v>
      </c>
      <c r="N254" s="249">
        <v>531</v>
      </c>
      <c r="O254" s="249" t="s">
        <v>1921</v>
      </c>
    </row>
    <row r="255" spans="2:15" ht="24">
      <c r="B255" s="247" t="s">
        <v>1922</v>
      </c>
      <c r="C255" s="247" t="s">
        <v>1923</v>
      </c>
      <c r="D255" s="248">
        <v>43369</v>
      </c>
      <c r="E255" s="248">
        <v>43369</v>
      </c>
      <c r="F255" s="248">
        <v>79893</v>
      </c>
      <c r="G255" s="247">
        <v>0</v>
      </c>
      <c r="H255" s="247" t="s">
        <v>1912</v>
      </c>
      <c r="I255" s="247" t="s">
        <v>1913</v>
      </c>
      <c r="J255" s="247" t="s">
        <v>1924</v>
      </c>
      <c r="K255" s="249" t="s">
        <v>1890</v>
      </c>
      <c r="L255" s="247" t="s">
        <v>1891</v>
      </c>
      <c r="M255" s="249" t="s">
        <v>1892</v>
      </c>
      <c r="N255" s="249">
        <v>900</v>
      </c>
      <c r="O255" s="249" t="s">
        <v>1925</v>
      </c>
    </row>
    <row r="256" spans="2:15" ht="24">
      <c r="B256" s="247" t="s">
        <v>1926</v>
      </c>
      <c r="C256" s="247" t="s">
        <v>1927</v>
      </c>
      <c r="D256" s="248">
        <v>43369</v>
      </c>
      <c r="E256" s="248">
        <v>43369</v>
      </c>
      <c r="F256" s="248">
        <v>79893</v>
      </c>
      <c r="G256" s="247">
        <v>0</v>
      </c>
      <c r="H256" s="247" t="s">
        <v>1906</v>
      </c>
      <c r="I256" s="247" t="s">
        <v>1907</v>
      </c>
      <c r="J256" s="247" t="s">
        <v>1908</v>
      </c>
      <c r="K256" s="249" t="s">
        <v>1890</v>
      </c>
      <c r="L256" s="247" t="s">
        <v>1891</v>
      </c>
      <c r="M256" s="249" t="s">
        <v>1892</v>
      </c>
      <c r="N256" s="249">
        <v>1515</v>
      </c>
      <c r="O256" s="249" t="s">
        <v>1928</v>
      </c>
    </row>
    <row r="257" spans="2:15" ht="25.5">
      <c r="B257" s="247" t="s">
        <v>1929</v>
      </c>
      <c r="C257" s="247" t="s">
        <v>1930</v>
      </c>
      <c r="D257" s="248">
        <v>43369</v>
      </c>
      <c r="E257" s="248">
        <v>43369</v>
      </c>
      <c r="F257" s="248">
        <v>79893</v>
      </c>
      <c r="G257" s="247">
        <v>0</v>
      </c>
      <c r="H257" s="247" t="s">
        <v>1912</v>
      </c>
      <c r="I257" s="247" t="s">
        <v>1913</v>
      </c>
      <c r="J257" s="247" t="s">
        <v>1914</v>
      </c>
      <c r="K257" s="249" t="s">
        <v>1890</v>
      </c>
      <c r="L257" s="247" t="s">
        <v>1891</v>
      </c>
      <c r="M257" s="249" t="s">
        <v>1892</v>
      </c>
      <c r="N257" s="249">
        <v>2618</v>
      </c>
      <c r="O257" s="249" t="s">
        <v>1931</v>
      </c>
    </row>
    <row r="258" spans="2:15" ht="24">
      <c r="B258" s="247" t="s">
        <v>1932</v>
      </c>
      <c r="C258" s="247" t="s">
        <v>1933</v>
      </c>
      <c r="D258" s="248">
        <v>43369</v>
      </c>
      <c r="E258" s="248">
        <v>43369</v>
      </c>
      <c r="F258" s="248">
        <v>79893</v>
      </c>
      <c r="G258" s="247">
        <v>0</v>
      </c>
      <c r="H258" s="247" t="s">
        <v>1906</v>
      </c>
      <c r="I258" s="247" t="s">
        <v>1907</v>
      </c>
      <c r="J258" s="247" t="s">
        <v>1908</v>
      </c>
      <c r="K258" s="249" t="s">
        <v>1890</v>
      </c>
      <c r="L258" s="247" t="s">
        <v>1891</v>
      </c>
      <c r="M258" s="249" t="s">
        <v>1892</v>
      </c>
      <c r="N258" s="249">
        <v>408</v>
      </c>
      <c r="O258" s="249" t="s">
        <v>1934</v>
      </c>
    </row>
    <row r="259" spans="2:15" ht="24">
      <c r="B259" s="247" t="s">
        <v>1935</v>
      </c>
      <c r="C259" s="247" t="s">
        <v>1936</v>
      </c>
      <c r="D259" s="248">
        <v>43369</v>
      </c>
      <c r="E259" s="248">
        <v>43369</v>
      </c>
      <c r="F259" s="248">
        <v>79893</v>
      </c>
      <c r="G259" s="247">
        <v>0</v>
      </c>
      <c r="H259" s="247" t="s">
        <v>1906</v>
      </c>
      <c r="I259" s="247" t="s">
        <v>1907</v>
      </c>
      <c r="J259" s="247" t="s">
        <v>1914</v>
      </c>
      <c r="K259" s="249" t="s">
        <v>1890</v>
      </c>
      <c r="L259" s="247" t="s">
        <v>1891</v>
      </c>
      <c r="M259" s="249" t="s">
        <v>1892</v>
      </c>
      <c r="N259" s="249">
        <v>273</v>
      </c>
      <c r="O259" s="249" t="s">
        <v>1937</v>
      </c>
    </row>
    <row r="260" spans="2:15" ht="25.5">
      <c r="B260" s="247" t="s">
        <v>1938</v>
      </c>
      <c r="C260" s="247" t="s">
        <v>1939</v>
      </c>
      <c r="D260" s="248">
        <v>43369</v>
      </c>
      <c r="E260" s="248">
        <v>43369</v>
      </c>
      <c r="F260" s="248">
        <v>79893</v>
      </c>
      <c r="G260" s="247">
        <v>0</v>
      </c>
      <c r="H260" s="247" t="s">
        <v>1912</v>
      </c>
      <c r="I260" s="247" t="s">
        <v>1913</v>
      </c>
      <c r="J260" s="247" t="s">
        <v>1914</v>
      </c>
      <c r="K260" s="249" t="s">
        <v>1890</v>
      </c>
      <c r="L260" s="247" t="s">
        <v>1891</v>
      </c>
      <c r="M260" s="249" t="s">
        <v>1892</v>
      </c>
      <c r="N260" s="249">
        <v>2618</v>
      </c>
      <c r="O260" s="249" t="s">
        <v>1931</v>
      </c>
    </row>
    <row r="261" spans="2:15" ht="24">
      <c r="B261" s="247" t="s">
        <v>1940</v>
      </c>
      <c r="C261" s="247" t="s">
        <v>1941</v>
      </c>
      <c r="D261" s="248">
        <v>43203</v>
      </c>
      <c r="E261" s="248">
        <v>43203</v>
      </c>
      <c r="F261" s="248">
        <v>79727</v>
      </c>
      <c r="G261" s="247">
        <v>0</v>
      </c>
      <c r="H261" s="247" t="s">
        <v>1901</v>
      </c>
      <c r="I261" s="247" t="s">
        <v>1902</v>
      </c>
      <c r="J261" s="247" t="s">
        <v>1908</v>
      </c>
      <c r="K261" s="249" t="s">
        <v>1890</v>
      </c>
      <c r="L261" s="247" t="s">
        <v>1891</v>
      </c>
      <c r="M261" s="249" t="s">
        <v>1892</v>
      </c>
      <c r="N261" s="249">
        <v>1651</v>
      </c>
      <c r="O261" s="249" t="s">
        <v>1942</v>
      </c>
    </row>
    <row r="262" spans="2:15" ht="24">
      <c r="B262" s="247" t="s">
        <v>1943</v>
      </c>
      <c r="C262" s="247" t="s">
        <v>1342</v>
      </c>
      <c r="D262" s="248">
        <v>43369</v>
      </c>
      <c r="E262" s="248"/>
      <c r="F262" s="248"/>
      <c r="G262" s="247"/>
      <c r="H262" s="247" t="s">
        <v>1906</v>
      </c>
      <c r="I262" s="247" t="s">
        <v>1907</v>
      </c>
      <c r="J262" s="247" t="s">
        <v>1908</v>
      </c>
      <c r="K262" s="249" t="s">
        <v>1346</v>
      </c>
      <c r="L262" s="247" t="s">
        <v>1891</v>
      </c>
      <c r="M262" s="249" t="s">
        <v>1892</v>
      </c>
      <c r="N262" s="249">
        <v>0</v>
      </c>
      <c r="O262" s="249" t="s">
        <v>1342</v>
      </c>
    </row>
    <row r="263" spans="2:15" ht="25.5">
      <c r="B263" s="247" t="s">
        <v>1944</v>
      </c>
      <c r="C263" s="247" t="s">
        <v>1945</v>
      </c>
      <c r="D263" s="248">
        <v>43369</v>
      </c>
      <c r="E263" s="248">
        <v>43369</v>
      </c>
      <c r="F263" s="248">
        <v>79893</v>
      </c>
      <c r="G263" s="247">
        <v>0</v>
      </c>
      <c r="H263" s="247" t="s">
        <v>1906</v>
      </c>
      <c r="I263" s="247" t="s">
        <v>1907</v>
      </c>
      <c r="J263" s="247" t="s">
        <v>1908</v>
      </c>
      <c r="K263" s="249" t="s">
        <v>1890</v>
      </c>
      <c r="L263" s="247" t="s">
        <v>1891</v>
      </c>
      <c r="M263" s="249" t="s">
        <v>1892</v>
      </c>
      <c r="N263" s="249">
        <v>541</v>
      </c>
      <c r="O263" s="249" t="s">
        <v>1946</v>
      </c>
    </row>
    <row r="264" spans="2:15" ht="24">
      <c r="B264" s="247" t="s">
        <v>1947</v>
      </c>
      <c r="C264" s="247" t="s">
        <v>1948</v>
      </c>
      <c r="D264" s="248">
        <v>43369</v>
      </c>
      <c r="E264" s="248">
        <v>43369</v>
      </c>
      <c r="F264" s="248">
        <v>79893</v>
      </c>
      <c r="G264" s="247">
        <v>0</v>
      </c>
      <c r="H264" s="247" t="s">
        <v>1912</v>
      </c>
      <c r="I264" s="247" t="s">
        <v>1913</v>
      </c>
      <c r="J264" s="247" t="s">
        <v>1914</v>
      </c>
      <c r="K264" s="249" t="s">
        <v>1890</v>
      </c>
      <c r="L264" s="247" t="s">
        <v>1891</v>
      </c>
      <c r="M264" s="249" t="s">
        <v>1892</v>
      </c>
      <c r="N264" s="249">
        <v>830</v>
      </c>
      <c r="O264" s="249" t="s">
        <v>1925</v>
      </c>
    </row>
    <row r="265" spans="2:15" ht="25.5">
      <c r="B265" s="247" t="s">
        <v>1949</v>
      </c>
      <c r="C265" s="247" t="s">
        <v>1950</v>
      </c>
      <c r="D265" s="248">
        <v>43369</v>
      </c>
      <c r="E265" s="248">
        <v>43369</v>
      </c>
      <c r="F265" s="248">
        <v>79893</v>
      </c>
      <c r="G265" s="247">
        <v>0</v>
      </c>
      <c r="H265" s="247" t="s">
        <v>1912</v>
      </c>
      <c r="I265" s="247" t="s">
        <v>1913</v>
      </c>
      <c r="J265" s="247" t="s">
        <v>1914</v>
      </c>
      <c r="K265" s="249" t="s">
        <v>1890</v>
      </c>
      <c r="L265" s="247" t="s">
        <v>1891</v>
      </c>
      <c r="M265" s="249" t="s">
        <v>1892</v>
      </c>
      <c r="N265" s="249">
        <v>1243</v>
      </c>
      <c r="O265" s="249" t="s">
        <v>1918</v>
      </c>
    </row>
    <row r="266" spans="2:15" ht="38.25">
      <c r="B266" s="247" t="s">
        <v>1951</v>
      </c>
      <c r="C266" s="247" t="s">
        <v>1952</v>
      </c>
      <c r="D266" s="248">
        <v>43370</v>
      </c>
      <c r="E266" s="248">
        <v>43370</v>
      </c>
      <c r="F266" s="248">
        <v>79894</v>
      </c>
      <c r="G266" s="247">
        <v>0</v>
      </c>
      <c r="H266" s="247" t="s">
        <v>1953</v>
      </c>
      <c r="I266" s="247" t="s">
        <v>1954</v>
      </c>
      <c r="J266" s="247" t="s">
        <v>1955</v>
      </c>
      <c r="K266" s="249" t="s">
        <v>1890</v>
      </c>
      <c r="L266" s="247" t="s">
        <v>1891</v>
      </c>
      <c r="M266" s="249" t="s">
        <v>1892</v>
      </c>
      <c r="N266" s="249">
        <v>628</v>
      </c>
      <c r="O266" s="249" t="s">
        <v>1956</v>
      </c>
    </row>
    <row r="267" spans="2:15" ht="24">
      <c r="B267" s="247" t="s">
        <v>1957</v>
      </c>
      <c r="C267" s="247" t="s">
        <v>1958</v>
      </c>
      <c r="D267" s="248">
        <v>43370</v>
      </c>
      <c r="E267" s="248">
        <v>43370</v>
      </c>
      <c r="F267" s="248">
        <v>79894</v>
      </c>
      <c r="G267" s="247">
        <v>0</v>
      </c>
      <c r="H267" s="247" t="s">
        <v>1959</v>
      </c>
      <c r="I267" s="247" t="s">
        <v>1954</v>
      </c>
      <c r="J267" s="247" t="s">
        <v>1889</v>
      </c>
      <c r="K267" s="249" t="s">
        <v>1890</v>
      </c>
      <c r="L267" s="247" t="s">
        <v>1891</v>
      </c>
      <c r="M267" s="249" t="s">
        <v>1892</v>
      </c>
      <c r="N267" s="249">
        <v>240</v>
      </c>
      <c r="O267" s="249" t="s">
        <v>1960</v>
      </c>
    </row>
    <row r="268" spans="2:15" ht="25.5">
      <c r="B268" s="247" t="s">
        <v>1961</v>
      </c>
      <c r="C268" s="247" t="s">
        <v>1962</v>
      </c>
      <c r="D268" s="248">
        <v>43371</v>
      </c>
      <c r="E268" s="248">
        <v>43371</v>
      </c>
      <c r="F268" s="248">
        <v>79895</v>
      </c>
      <c r="G268" s="247">
        <v>0</v>
      </c>
      <c r="H268" s="247" t="s">
        <v>1963</v>
      </c>
      <c r="I268" s="247" t="s">
        <v>1954</v>
      </c>
      <c r="J268" s="247" t="s">
        <v>1964</v>
      </c>
      <c r="K268" s="249" t="s">
        <v>1890</v>
      </c>
      <c r="L268" s="247" t="s">
        <v>1891</v>
      </c>
      <c r="M268" s="249" t="s">
        <v>1892</v>
      </c>
      <c r="N268" s="249">
        <v>1200</v>
      </c>
      <c r="O268" s="249" t="s">
        <v>1965</v>
      </c>
    </row>
    <row r="269" spans="2:15" ht="25.5">
      <c r="B269" s="247" t="s">
        <v>1966</v>
      </c>
      <c r="C269" s="247" t="s">
        <v>1967</v>
      </c>
      <c r="D269" s="248">
        <v>43371</v>
      </c>
      <c r="E269" s="248">
        <v>43371</v>
      </c>
      <c r="F269" s="248">
        <v>79895</v>
      </c>
      <c r="G269" s="247">
        <v>0</v>
      </c>
      <c r="H269" s="247" t="s">
        <v>1963</v>
      </c>
      <c r="I269" s="247" t="s">
        <v>1954</v>
      </c>
      <c r="J269" s="247" t="s">
        <v>1964</v>
      </c>
      <c r="K269" s="249" t="s">
        <v>1890</v>
      </c>
      <c r="L269" s="247" t="s">
        <v>1891</v>
      </c>
      <c r="M269" s="249" t="s">
        <v>1892</v>
      </c>
      <c r="N269" s="249">
        <v>2586.52</v>
      </c>
      <c r="O269" s="249" t="s">
        <v>1968</v>
      </c>
    </row>
    <row r="270" spans="2:15" ht="24">
      <c r="B270" s="247" t="s">
        <v>1969</v>
      </c>
      <c r="C270" s="247" t="s">
        <v>1970</v>
      </c>
      <c r="D270" s="248">
        <v>43371</v>
      </c>
      <c r="E270" s="248">
        <v>43371</v>
      </c>
      <c r="F270" s="248">
        <v>79895</v>
      </c>
      <c r="G270" s="247">
        <v>0</v>
      </c>
      <c r="H270" s="247" t="s">
        <v>1963</v>
      </c>
      <c r="I270" s="247" t="s">
        <v>1954</v>
      </c>
      <c r="J270" s="247" t="s">
        <v>1964</v>
      </c>
      <c r="K270" s="249" t="s">
        <v>1890</v>
      </c>
      <c r="L270" s="247" t="s">
        <v>1891</v>
      </c>
      <c r="M270" s="249" t="s">
        <v>1892</v>
      </c>
      <c r="N270" s="249">
        <v>2853</v>
      </c>
      <c r="O270" s="249" t="s">
        <v>1971</v>
      </c>
    </row>
    <row r="271" spans="2:15" ht="24">
      <c r="B271" s="247" t="s">
        <v>1972</v>
      </c>
      <c r="C271" s="247" t="s">
        <v>1973</v>
      </c>
      <c r="D271" s="248">
        <v>43382</v>
      </c>
      <c r="E271" s="248">
        <v>43382</v>
      </c>
      <c r="F271" s="248">
        <v>79906</v>
      </c>
      <c r="G271" s="247">
        <v>0</v>
      </c>
      <c r="H271" s="247" t="s">
        <v>1974</v>
      </c>
      <c r="I271" s="247" t="s">
        <v>1954</v>
      </c>
      <c r="J271" s="247" t="s">
        <v>1964</v>
      </c>
      <c r="K271" s="249" t="s">
        <v>1890</v>
      </c>
      <c r="L271" s="247" t="s">
        <v>1975</v>
      </c>
      <c r="M271" s="249" t="s">
        <v>1892</v>
      </c>
      <c r="N271" s="249">
        <v>9594</v>
      </c>
      <c r="O271" s="249" t="s">
        <v>1976</v>
      </c>
    </row>
    <row r="272" spans="2:15" ht="24">
      <c r="B272" s="247" t="s">
        <v>1977</v>
      </c>
      <c r="C272" s="247" t="s">
        <v>1978</v>
      </c>
      <c r="D272" s="248">
        <v>43203</v>
      </c>
      <c r="E272" s="248">
        <v>43203</v>
      </c>
      <c r="F272" s="248">
        <v>79727</v>
      </c>
      <c r="G272" s="247">
        <v>0</v>
      </c>
      <c r="H272" s="247" t="s">
        <v>1901</v>
      </c>
      <c r="I272" s="247" t="s">
        <v>1902</v>
      </c>
      <c r="J272" s="247" t="s">
        <v>1908</v>
      </c>
      <c r="K272" s="249" t="s">
        <v>1890</v>
      </c>
      <c r="L272" s="247" t="s">
        <v>1891</v>
      </c>
      <c r="M272" s="249" t="s">
        <v>1892</v>
      </c>
      <c r="N272" s="249">
        <v>442</v>
      </c>
      <c r="O272" s="249" t="s">
        <v>1979</v>
      </c>
    </row>
    <row r="273" spans="2:15" ht="24">
      <c r="B273" s="247" t="s">
        <v>1980</v>
      </c>
      <c r="C273" s="247" t="s">
        <v>1981</v>
      </c>
      <c r="D273" s="248">
        <v>43383</v>
      </c>
      <c r="E273" s="248">
        <v>43383</v>
      </c>
      <c r="F273" s="248">
        <v>79907</v>
      </c>
      <c r="G273" s="247">
        <v>0</v>
      </c>
      <c r="H273" s="247" t="s">
        <v>1982</v>
      </c>
      <c r="I273" s="247" t="s">
        <v>1954</v>
      </c>
      <c r="J273" s="247" t="s">
        <v>1908</v>
      </c>
      <c r="K273" s="249" t="s">
        <v>1890</v>
      </c>
      <c r="L273" s="247" t="s">
        <v>1891</v>
      </c>
      <c r="M273" s="249" t="s">
        <v>1892</v>
      </c>
      <c r="N273" s="249">
        <v>600</v>
      </c>
      <c r="O273" s="249" t="s">
        <v>1983</v>
      </c>
    </row>
    <row r="274" spans="2:15" ht="24">
      <c r="B274" s="247" t="s">
        <v>1984</v>
      </c>
      <c r="C274" s="247" t="s">
        <v>1985</v>
      </c>
      <c r="D274" s="248">
        <v>43383</v>
      </c>
      <c r="E274" s="248">
        <v>43383</v>
      </c>
      <c r="F274" s="248">
        <v>79907</v>
      </c>
      <c r="G274" s="247">
        <v>0</v>
      </c>
      <c r="H274" s="247" t="s">
        <v>1986</v>
      </c>
      <c r="I274" s="247" t="s">
        <v>1954</v>
      </c>
      <c r="J274" s="247" t="s">
        <v>1964</v>
      </c>
      <c r="K274" s="249" t="s">
        <v>1890</v>
      </c>
      <c r="L274" s="247" t="s">
        <v>1975</v>
      </c>
      <c r="M274" s="249" t="s">
        <v>1892</v>
      </c>
      <c r="N274" s="249">
        <v>2500</v>
      </c>
      <c r="O274" s="249" t="s">
        <v>1987</v>
      </c>
    </row>
    <row r="275" spans="2:15" ht="25.5">
      <c r="B275" s="247" t="s">
        <v>1988</v>
      </c>
      <c r="C275" s="247" t="s">
        <v>1989</v>
      </c>
      <c r="D275" s="248">
        <v>43383</v>
      </c>
      <c r="E275" s="248">
        <v>43383</v>
      </c>
      <c r="F275" s="248">
        <v>79907</v>
      </c>
      <c r="G275" s="247">
        <v>0</v>
      </c>
      <c r="H275" s="247" t="s">
        <v>1986</v>
      </c>
      <c r="I275" s="247" t="s">
        <v>1954</v>
      </c>
      <c r="J275" s="247" t="s">
        <v>1889</v>
      </c>
      <c r="K275" s="249" t="s">
        <v>1890</v>
      </c>
      <c r="L275" s="247" t="s">
        <v>1891</v>
      </c>
      <c r="M275" s="249" t="s">
        <v>1892</v>
      </c>
      <c r="N275" s="249">
        <v>456</v>
      </c>
      <c r="O275" s="249" t="s">
        <v>1968</v>
      </c>
    </row>
    <row r="276" spans="2:15" ht="24">
      <c r="B276" s="247" t="s">
        <v>1990</v>
      </c>
      <c r="C276" s="247" t="s">
        <v>1991</v>
      </c>
      <c r="D276" s="248">
        <v>43388</v>
      </c>
      <c r="E276" s="248">
        <v>43388</v>
      </c>
      <c r="F276" s="248">
        <v>79912</v>
      </c>
      <c r="G276" s="247">
        <v>0</v>
      </c>
      <c r="H276" s="247" t="s">
        <v>1992</v>
      </c>
      <c r="I276" s="247" t="s">
        <v>1954</v>
      </c>
      <c r="J276" s="247" t="s">
        <v>1908</v>
      </c>
      <c r="K276" s="249" t="s">
        <v>1890</v>
      </c>
      <c r="L276" s="247" t="s">
        <v>1891</v>
      </c>
      <c r="M276" s="249" t="s">
        <v>1892</v>
      </c>
      <c r="N276" s="249">
        <v>879</v>
      </c>
      <c r="O276" s="249" t="s">
        <v>1993</v>
      </c>
    </row>
    <row r="277" spans="2:15" ht="24">
      <c r="B277" s="247" t="s">
        <v>1994</v>
      </c>
      <c r="C277" s="247" t="s">
        <v>1995</v>
      </c>
      <c r="D277" s="248">
        <v>43388</v>
      </c>
      <c r="E277" s="248">
        <v>43388</v>
      </c>
      <c r="F277" s="248">
        <v>79912</v>
      </c>
      <c r="G277" s="247">
        <v>0</v>
      </c>
      <c r="H277" s="247" t="s">
        <v>1996</v>
      </c>
      <c r="I277" s="247" t="s">
        <v>1954</v>
      </c>
      <c r="J277" s="247" t="s">
        <v>1889</v>
      </c>
      <c r="K277" s="249" t="s">
        <v>1890</v>
      </c>
      <c r="L277" s="247" t="s">
        <v>1891</v>
      </c>
      <c r="M277" s="249" t="s">
        <v>1892</v>
      </c>
      <c r="N277" s="249">
        <v>1800</v>
      </c>
      <c r="O277" s="249" t="s">
        <v>1997</v>
      </c>
    </row>
    <row r="278" spans="2:15" ht="24">
      <c r="B278" s="247" t="s">
        <v>1998</v>
      </c>
      <c r="C278" s="247" t="s">
        <v>1999</v>
      </c>
      <c r="D278" s="248">
        <v>43405</v>
      </c>
      <c r="E278" s="248">
        <v>43405</v>
      </c>
      <c r="F278" s="248">
        <v>79929</v>
      </c>
      <c r="G278" s="247">
        <v>0</v>
      </c>
      <c r="H278" s="247" t="s">
        <v>2000</v>
      </c>
      <c r="I278" s="247" t="s">
        <v>1954</v>
      </c>
      <c r="J278" s="247" t="s">
        <v>1889</v>
      </c>
      <c r="K278" s="249" t="s">
        <v>1890</v>
      </c>
      <c r="L278" s="247" t="s">
        <v>1891</v>
      </c>
      <c r="M278" s="249" t="s">
        <v>1892</v>
      </c>
      <c r="N278" s="249">
        <v>2500</v>
      </c>
      <c r="O278" s="249" t="s">
        <v>1993</v>
      </c>
    </row>
    <row r="279" spans="2:15" ht="24">
      <c r="B279" s="247" t="s">
        <v>2001</v>
      </c>
      <c r="C279" s="247" t="s">
        <v>2002</v>
      </c>
      <c r="D279" s="248">
        <v>43405</v>
      </c>
      <c r="E279" s="248">
        <v>43405</v>
      </c>
      <c r="F279" s="248">
        <v>79929</v>
      </c>
      <c r="G279" s="247">
        <v>0</v>
      </c>
      <c r="H279" s="247" t="s">
        <v>2003</v>
      </c>
      <c r="I279" s="247" t="s">
        <v>1954</v>
      </c>
      <c r="J279" s="247" t="s">
        <v>1924</v>
      </c>
      <c r="K279" s="249" t="s">
        <v>1890</v>
      </c>
      <c r="L279" s="247" t="s">
        <v>1891</v>
      </c>
      <c r="M279" s="249" t="s">
        <v>1892</v>
      </c>
      <c r="N279" s="249">
        <v>2502</v>
      </c>
      <c r="O279" s="249" t="s">
        <v>1993</v>
      </c>
    </row>
    <row r="280" spans="2:15" ht="24">
      <c r="B280" s="247" t="s">
        <v>2004</v>
      </c>
      <c r="C280" s="247" t="s">
        <v>2005</v>
      </c>
      <c r="D280" s="248">
        <v>43405</v>
      </c>
      <c r="E280" s="248">
        <v>43405</v>
      </c>
      <c r="F280" s="248">
        <v>79929</v>
      </c>
      <c r="G280" s="247">
        <v>0</v>
      </c>
      <c r="H280" s="247" t="s">
        <v>2003</v>
      </c>
      <c r="I280" s="247" t="s">
        <v>1954</v>
      </c>
      <c r="J280" s="247" t="s">
        <v>1964</v>
      </c>
      <c r="K280" s="249" t="s">
        <v>1890</v>
      </c>
      <c r="L280" s="247" t="s">
        <v>1891</v>
      </c>
      <c r="M280" s="249" t="s">
        <v>1892</v>
      </c>
      <c r="N280" s="249">
        <v>4500</v>
      </c>
      <c r="O280" s="249" t="s">
        <v>2006</v>
      </c>
    </row>
    <row r="281" spans="2:15" ht="24">
      <c r="B281" s="247" t="s">
        <v>2007</v>
      </c>
      <c r="C281" s="247" t="s">
        <v>1342</v>
      </c>
      <c r="D281" s="248">
        <v>43417</v>
      </c>
      <c r="E281" s="248"/>
      <c r="F281" s="248"/>
      <c r="G281" s="247"/>
      <c r="H281" s="247" t="s">
        <v>2008</v>
      </c>
      <c r="I281" s="247" t="s">
        <v>1954</v>
      </c>
      <c r="J281" s="247" t="s">
        <v>1964</v>
      </c>
      <c r="K281" s="249" t="s">
        <v>1346</v>
      </c>
      <c r="L281" s="247" t="s">
        <v>1342</v>
      </c>
      <c r="M281" s="249" t="s">
        <v>1892</v>
      </c>
      <c r="N281" s="249">
        <v>0</v>
      </c>
      <c r="O281" s="249" t="s">
        <v>1342</v>
      </c>
    </row>
    <row r="282" spans="2:15" ht="24">
      <c r="B282" s="247" t="s">
        <v>2009</v>
      </c>
      <c r="C282" s="247" t="s">
        <v>2010</v>
      </c>
      <c r="D282" s="248">
        <v>43417</v>
      </c>
      <c r="E282" s="248">
        <v>43417</v>
      </c>
      <c r="F282" s="248">
        <v>79941</v>
      </c>
      <c r="G282" s="247">
        <v>0</v>
      </c>
      <c r="H282" s="247" t="s">
        <v>2008</v>
      </c>
      <c r="I282" s="247" t="s">
        <v>1954</v>
      </c>
      <c r="J282" s="247" t="s">
        <v>1964</v>
      </c>
      <c r="K282" s="249" t="s">
        <v>1890</v>
      </c>
      <c r="L282" s="247" t="s">
        <v>1342</v>
      </c>
      <c r="M282" s="249" t="s">
        <v>1892</v>
      </c>
      <c r="N282" s="249">
        <v>1125</v>
      </c>
      <c r="O282" s="249" t="s">
        <v>1987</v>
      </c>
    </row>
    <row r="283" spans="2:15" ht="24">
      <c r="B283" s="247" t="s">
        <v>2011</v>
      </c>
      <c r="C283" s="247" t="s">
        <v>2012</v>
      </c>
      <c r="D283" s="248">
        <v>43203</v>
      </c>
      <c r="E283" s="248">
        <v>43203</v>
      </c>
      <c r="F283" s="248">
        <v>79727</v>
      </c>
      <c r="G283" s="247">
        <v>0</v>
      </c>
      <c r="H283" s="247" t="s">
        <v>1901</v>
      </c>
      <c r="I283" s="247" t="s">
        <v>1902</v>
      </c>
      <c r="J283" s="247" t="s">
        <v>1889</v>
      </c>
      <c r="K283" s="249" t="s">
        <v>1890</v>
      </c>
      <c r="L283" s="247" t="s">
        <v>1891</v>
      </c>
      <c r="M283" s="249" t="s">
        <v>1892</v>
      </c>
      <c r="N283" s="249">
        <v>2000</v>
      </c>
      <c r="O283" s="249" t="s">
        <v>2013</v>
      </c>
    </row>
    <row r="284" spans="2:15" ht="24">
      <c r="B284" s="247" t="s">
        <v>2014</v>
      </c>
      <c r="C284" s="247" t="s">
        <v>2015</v>
      </c>
      <c r="D284" s="248">
        <v>43417</v>
      </c>
      <c r="E284" s="248">
        <v>43417</v>
      </c>
      <c r="F284" s="248">
        <v>79941</v>
      </c>
      <c r="G284" s="247">
        <v>0</v>
      </c>
      <c r="H284" s="247" t="s">
        <v>2016</v>
      </c>
      <c r="I284" s="247" t="s">
        <v>1954</v>
      </c>
      <c r="J284" s="247" t="s">
        <v>1889</v>
      </c>
      <c r="K284" s="249" t="s">
        <v>1890</v>
      </c>
      <c r="L284" s="247" t="s">
        <v>1342</v>
      </c>
      <c r="M284" s="249" t="s">
        <v>1892</v>
      </c>
      <c r="N284" s="249">
        <v>1050</v>
      </c>
      <c r="O284" s="249" t="s">
        <v>2017</v>
      </c>
    </row>
    <row r="285" spans="2:15" ht="24">
      <c r="B285" s="247" t="s">
        <v>2018</v>
      </c>
      <c r="C285" s="247" t="s">
        <v>2019</v>
      </c>
      <c r="D285" s="248">
        <v>43420</v>
      </c>
      <c r="E285" s="248">
        <v>43420</v>
      </c>
      <c r="F285" s="248">
        <v>79944</v>
      </c>
      <c r="G285" s="247">
        <v>0</v>
      </c>
      <c r="H285" s="247" t="s">
        <v>2020</v>
      </c>
      <c r="I285" s="247" t="s">
        <v>1954</v>
      </c>
      <c r="J285" s="247" t="s">
        <v>1955</v>
      </c>
      <c r="K285" s="249" t="s">
        <v>1890</v>
      </c>
      <c r="L285" s="247" t="s">
        <v>1342</v>
      </c>
      <c r="M285" s="249" t="s">
        <v>1892</v>
      </c>
      <c r="N285" s="249">
        <v>262.5</v>
      </c>
      <c r="O285" s="249" t="s">
        <v>2021</v>
      </c>
    </row>
    <row r="286" spans="2:15" ht="24">
      <c r="B286" s="247" t="s">
        <v>2022</v>
      </c>
      <c r="C286" s="247" t="s">
        <v>2023</v>
      </c>
      <c r="D286" s="248">
        <v>43445</v>
      </c>
      <c r="E286" s="248">
        <v>43445</v>
      </c>
      <c r="F286" s="248">
        <v>79969</v>
      </c>
      <c r="G286" s="247">
        <v>0</v>
      </c>
      <c r="H286" s="247" t="s">
        <v>2024</v>
      </c>
      <c r="I286" s="247" t="s">
        <v>1954</v>
      </c>
      <c r="J286" s="247" t="s">
        <v>1964</v>
      </c>
      <c r="K286" s="249" t="s">
        <v>1890</v>
      </c>
      <c r="L286" s="247" t="s">
        <v>1891</v>
      </c>
      <c r="M286" s="249" t="s">
        <v>1892</v>
      </c>
      <c r="N286" s="249">
        <v>972</v>
      </c>
      <c r="O286" s="249" t="s">
        <v>1976</v>
      </c>
    </row>
    <row r="287" spans="2:15" ht="25.5">
      <c r="B287" s="247" t="s">
        <v>2025</v>
      </c>
      <c r="C287" s="247" t="s">
        <v>2026</v>
      </c>
      <c r="D287" s="248">
        <v>43445</v>
      </c>
      <c r="E287" s="248">
        <v>43445</v>
      </c>
      <c r="F287" s="248">
        <v>79969</v>
      </c>
      <c r="G287" s="247">
        <v>0</v>
      </c>
      <c r="H287" s="247" t="s">
        <v>2027</v>
      </c>
      <c r="I287" s="247" t="s">
        <v>2028</v>
      </c>
      <c r="J287" s="247" t="s">
        <v>1964</v>
      </c>
      <c r="K287" s="249" t="s">
        <v>1890</v>
      </c>
      <c r="L287" s="247" t="s">
        <v>1891</v>
      </c>
      <c r="M287" s="249" t="s">
        <v>1892</v>
      </c>
      <c r="N287" s="249">
        <v>1125</v>
      </c>
      <c r="O287" s="249" t="s">
        <v>2029</v>
      </c>
    </row>
    <row r="288" spans="2:15" ht="24">
      <c r="B288" s="247" t="s">
        <v>2030</v>
      </c>
      <c r="C288" s="247" t="s">
        <v>2031</v>
      </c>
      <c r="D288" s="248">
        <v>43445</v>
      </c>
      <c r="E288" s="248">
        <v>43445</v>
      </c>
      <c r="F288" s="248">
        <v>79969</v>
      </c>
      <c r="G288" s="247">
        <v>0</v>
      </c>
      <c r="H288" s="247" t="s">
        <v>2027</v>
      </c>
      <c r="I288" s="247" t="s">
        <v>2028</v>
      </c>
      <c r="J288" s="247" t="s">
        <v>1924</v>
      </c>
      <c r="K288" s="249" t="s">
        <v>1890</v>
      </c>
      <c r="L288" s="247" t="s">
        <v>1891</v>
      </c>
      <c r="M288" s="249" t="s">
        <v>1892</v>
      </c>
      <c r="N288" s="249">
        <v>1795</v>
      </c>
      <c r="O288" s="249" t="s">
        <v>2032</v>
      </c>
    </row>
    <row r="289" spans="2:15" ht="25.5">
      <c r="B289" s="247" t="s">
        <v>2033</v>
      </c>
      <c r="C289" s="247" t="s">
        <v>2034</v>
      </c>
      <c r="D289" s="248">
        <v>43445</v>
      </c>
      <c r="E289" s="248">
        <v>43445</v>
      </c>
      <c r="F289" s="248">
        <v>79969</v>
      </c>
      <c r="G289" s="247">
        <v>0</v>
      </c>
      <c r="H289" s="247" t="s">
        <v>2035</v>
      </c>
      <c r="I289" s="247" t="s">
        <v>1954</v>
      </c>
      <c r="J289" s="247" t="s">
        <v>1964</v>
      </c>
      <c r="K289" s="249" t="s">
        <v>1890</v>
      </c>
      <c r="L289" s="247" t="s">
        <v>1891</v>
      </c>
      <c r="M289" s="249" t="s">
        <v>1892</v>
      </c>
      <c r="N289" s="249">
        <v>6269</v>
      </c>
      <c r="O289" s="249" t="s">
        <v>2036</v>
      </c>
    </row>
    <row r="290" spans="2:15" ht="25.5">
      <c r="B290" s="247" t="s">
        <v>2037</v>
      </c>
      <c r="C290" s="247" t="s">
        <v>2038</v>
      </c>
      <c r="D290" s="248">
        <v>43452</v>
      </c>
      <c r="E290" s="248">
        <v>43452</v>
      </c>
      <c r="F290" s="248">
        <v>79976</v>
      </c>
      <c r="G290" s="247">
        <v>0</v>
      </c>
      <c r="H290" s="247" t="s">
        <v>2039</v>
      </c>
      <c r="I290" s="247" t="s">
        <v>2040</v>
      </c>
      <c r="J290" s="247" t="s">
        <v>1889</v>
      </c>
      <c r="K290" s="249" t="s">
        <v>1890</v>
      </c>
      <c r="L290" s="247" t="s">
        <v>1891</v>
      </c>
      <c r="M290" s="249" t="s">
        <v>1892</v>
      </c>
      <c r="N290" s="249">
        <v>1907</v>
      </c>
      <c r="O290" s="249" t="s">
        <v>2041</v>
      </c>
    </row>
    <row r="291" spans="2:15" ht="24">
      <c r="B291" s="247" t="s">
        <v>2042</v>
      </c>
      <c r="C291" s="247" t="s">
        <v>2043</v>
      </c>
      <c r="D291" s="248">
        <v>43452</v>
      </c>
      <c r="E291" s="248">
        <v>43452</v>
      </c>
      <c r="F291" s="248">
        <v>79976</v>
      </c>
      <c r="G291" s="247">
        <v>0</v>
      </c>
      <c r="H291" s="247" t="s">
        <v>2044</v>
      </c>
      <c r="I291" s="247" t="s">
        <v>1954</v>
      </c>
      <c r="J291" s="247" t="s">
        <v>1889</v>
      </c>
      <c r="K291" s="249" t="s">
        <v>1890</v>
      </c>
      <c r="L291" s="247" t="s">
        <v>1891</v>
      </c>
      <c r="M291" s="249" t="s">
        <v>1892</v>
      </c>
      <c r="N291" s="249">
        <v>652</v>
      </c>
      <c r="O291" s="249" t="s">
        <v>2045</v>
      </c>
    </row>
    <row r="292" spans="2:15" ht="25.5">
      <c r="B292" s="247" t="s">
        <v>2046</v>
      </c>
      <c r="C292" s="247" t="s">
        <v>2047</v>
      </c>
      <c r="D292" s="248">
        <v>43452</v>
      </c>
      <c r="E292" s="248">
        <v>43452</v>
      </c>
      <c r="F292" s="248">
        <v>79976</v>
      </c>
      <c r="G292" s="247">
        <v>0</v>
      </c>
      <c r="H292" s="247" t="s">
        <v>1901</v>
      </c>
      <c r="I292" s="247" t="s">
        <v>1902</v>
      </c>
      <c r="J292" s="247" t="s">
        <v>1914</v>
      </c>
      <c r="K292" s="249" t="s">
        <v>1890</v>
      </c>
      <c r="L292" s="247" t="s">
        <v>1891</v>
      </c>
      <c r="M292" s="249" t="s">
        <v>1892</v>
      </c>
      <c r="N292" s="249">
        <v>257</v>
      </c>
      <c r="O292" s="249" t="s">
        <v>2048</v>
      </c>
    </row>
    <row r="293" spans="2:15" ht="24">
      <c r="B293" s="247" t="s">
        <v>2049</v>
      </c>
      <c r="C293" s="247" t="s">
        <v>2050</v>
      </c>
      <c r="D293" s="248">
        <v>43453</v>
      </c>
      <c r="E293" s="248">
        <v>43453</v>
      </c>
      <c r="F293" s="248">
        <v>79916</v>
      </c>
      <c r="G293" s="247">
        <v>0</v>
      </c>
      <c r="H293" s="247" t="s">
        <v>1901</v>
      </c>
      <c r="I293" s="247" t="s">
        <v>1902</v>
      </c>
      <c r="J293" s="247" t="s">
        <v>1889</v>
      </c>
      <c r="K293" s="249" t="s">
        <v>1890</v>
      </c>
      <c r="L293" s="247" t="s">
        <v>1891</v>
      </c>
      <c r="M293" s="249" t="s">
        <v>1892</v>
      </c>
      <c r="N293" s="249">
        <v>619</v>
      </c>
      <c r="O293" s="249" t="s">
        <v>2051</v>
      </c>
    </row>
    <row r="294" spans="2:15" ht="24">
      <c r="B294" s="247" t="s">
        <v>2052</v>
      </c>
      <c r="C294" s="247" t="s">
        <v>2053</v>
      </c>
      <c r="D294" s="248">
        <v>43203</v>
      </c>
      <c r="E294" s="248">
        <v>43203</v>
      </c>
      <c r="F294" s="248">
        <v>79727</v>
      </c>
      <c r="G294" s="247">
        <v>0</v>
      </c>
      <c r="H294" s="247" t="s">
        <v>1901</v>
      </c>
      <c r="I294" s="247" t="s">
        <v>1902</v>
      </c>
      <c r="J294" s="247" t="s">
        <v>1889</v>
      </c>
      <c r="K294" s="249" t="s">
        <v>1890</v>
      </c>
      <c r="L294" s="247" t="s">
        <v>1891</v>
      </c>
      <c r="M294" s="249" t="s">
        <v>1892</v>
      </c>
      <c r="N294" s="249">
        <v>2000</v>
      </c>
      <c r="O294" s="249" t="s">
        <v>2054</v>
      </c>
    </row>
    <row r="295" spans="2:15" ht="24">
      <c r="B295" s="247" t="s">
        <v>2055</v>
      </c>
      <c r="C295" s="247" t="s">
        <v>2056</v>
      </c>
      <c r="D295" s="248">
        <v>43453</v>
      </c>
      <c r="E295" s="248">
        <v>43453</v>
      </c>
      <c r="F295" s="248">
        <v>79977</v>
      </c>
      <c r="G295" s="247">
        <v>0</v>
      </c>
      <c r="H295" s="247" t="s">
        <v>1901</v>
      </c>
      <c r="I295" s="247" t="s">
        <v>1902</v>
      </c>
      <c r="J295" s="247" t="s">
        <v>1889</v>
      </c>
      <c r="K295" s="249" t="s">
        <v>1890</v>
      </c>
      <c r="L295" s="247" t="s">
        <v>1891</v>
      </c>
      <c r="M295" s="249" t="s">
        <v>1892</v>
      </c>
      <c r="N295" s="249">
        <v>324</v>
      </c>
      <c r="O295" s="249" t="s">
        <v>2057</v>
      </c>
    </row>
    <row r="296" spans="2:15" ht="25.5">
      <c r="B296" s="247" t="s">
        <v>2058</v>
      </c>
      <c r="C296" s="247" t="s">
        <v>2059</v>
      </c>
      <c r="D296" s="248">
        <v>43453</v>
      </c>
      <c r="E296" s="248">
        <v>43453</v>
      </c>
      <c r="F296" s="248">
        <v>79977</v>
      </c>
      <c r="G296" s="247">
        <v>0</v>
      </c>
      <c r="H296" s="247" t="s">
        <v>2044</v>
      </c>
      <c r="I296" s="247" t="s">
        <v>1954</v>
      </c>
      <c r="J296" s="247" t="s">
        <v>1889</v>
      </c>
      <c r="K296" s="249" t="s">
        <v>1890</v>
      </c>
      <c r="L296" s="247" t="s">
        <v>1891</v>
      </c>
      <c r="M296" s="249" t="s">
        <v>1892</v>
      </c>
      <c r="N296" s="249">
        <v>500</v>
      </c>
      <c r="O296" s="249" t="s">
        <v>2060</v>
      </c>
    </row>
    <row r="297" spans="2:15" ht="24">
      <c r="B297" s="247" t="s">
        <v>2061</v>
      </c>
      <c r="C297" s="247" t="s">
        <v>2062</v>
      </c>
      <c r="D297" s="248">
        <v>43453</v>
      </c>
      <c r="E297" s="248">
        <v>43453</v>
      </c>
      <c r="F297" s="248">
        <v>79977</v>
      </c>
      <c r="G297" s="247">
        <v>0</v>
      </c>
      <c r="H297" s="247" t="s">
        <v>2044</v>
      </c>
      <c r="I297" s="247" t="s">
        <v>1954</v>
      </c>
      <c r="J297" s="247" t="s">
        <v>1889</v>
      </c>
      <c r="K297" s="249" t="s">
        <v>1890</v>
      </c>
      <c r="L297" s="247" t="s">
        <v>1891</v>
      </c>
      <c r="M297" s="249" t="s">
        <v>1892</v>
      </c>
      <c r="N297" s="249">
        <v>688</v>
      </c>
      <c r="O297" s="249" t="s">
        <v>2063</v>
      </c>
    </row>
    <row r="298" spans="2:15" ht="24">
      <c r="B298" s="247" t="s">
        <v>2064</v>
      </c>
      <c r="C298" s="247" t="s">
        <v>2065</v>
      </c>
      <c r="D298" s="248">
        <v>43453</v>
      </c>
      <c r="E298" s="248">
        <v>43453</v>
      </c>
      <c r="F298" s="248">
        <v>79977</v>
      </c>
      <c r="G298" s="247">
        <v>0</v>
      </c>
      <c r="H298" s="247" t="s">
        <v>2066</v>
      </c>
      <c r="I298" s="247" t="s">
        <v>2067</v>
      </c>
      <c r="J298" s="247" t="s">
        <v>1889</v>
      </c>
      <c r="K298" s="249" t="s">
        <v>1890</v>
      </c>
      <c r="L298" s="247" t="s">
        <v>1891</v>
      </c>
      <c r="M298" s="249" t="s">
        <v>1892</v>
      </c>
      <c r="N298" s="249">
        <v>1350</v>
      </c>
      <c r="O298" s="249" t="s">
        <v>2068</v>
      </c>
    </row>
    <row r="299" spans="2:15" ht="24">
      <c r="B299" s="247" t="s">
        <v>2069</v>
      </c>
      <c r="C299" s="247" t="s">
        <v>2070</v>
      </c>
      <c r="D299" s="248">
        <v>43453</v>
      </c>
      <c r="E299" s="248">
        <v>43453</v>
      </c>
      <c r="F299" s="248">
        <v>79977</v>
      </c>
      <c r="G299" s="247">
        <v>0</v>
      </c>
      <c r="H299" s="247" t="s">
        <v>2039</v>
      </c>
      <c r="I299" s="247" t="s">
        <v>2040</v>
      </c>
      <c r="J299" s="247" t="s">
        <v>1964</v>
      </c>
      <c r="K299" s="249" t="s">
        <v>1890</v>
      </c>
      <c r="L299" s="247" t="s">
        <v>1975</v>
      </c>
      <c r="M299" s="249" t="s">
        <v>1892</v>
      </c>
      <c r="N299" s="249">
        <v>17083377.239999998</v>
      </c>
      <c r="O299" s="249" t="s">
        <v>2071</v>
      </c>
    </row>
    <row r="300" spans="2:15" ht="25.5">
      <c r="B300" s="247" t="s">
        <v>2072</v>
      </c>
      <c r="C300" s="247" t="s">
        <v>2073</v>
      </c>
      <c r="D300" s="248">
        <v>43453</v>
      </c>
      <c r="E300" s="248">
        <v>43453</v>
      </c>
      <c r="F300" s="248">
        <v>79977</v>
      </c>
      <c r="G300" s="247">
        <v>0</v>
      </c>
      <c r="H300" s="247" t="s">
        <v>2074</v>
      </c>
      <c r="I300" s="247" t="s">
        <v>1954</v>
      </c>
      <c r="J300" s="247" t="s">
        <v>1955</v>
      </c>
      <c r="K300" s="249" t="s">
        <v>1890</v>
      </c>
      <c r="L300" s="247" t="s">
        <v>1891</v>
      </c>
      <c r="M300" s="249" t="s">
        <v>1892</v>
      </c>
      <c r="N300" s="249">
        <v>228</v>
      </c>
      <c r="O300" s="249" t="s">
        <v>2075</v>
      </c>
    </row>
    <row r="301" spans="2:15" ht="24">
      <c r="B301" s="247" t="s">
        <v>2076</v>
      </c>
      <c r="C301" s="247" t="s">
        <v>2077</v>
      </c>
      <c r="D301" s="248">
        <v>41730</v>
      </c>
      <c r="E301" s="248">
        <v>41820</v>
      </c>
      <c r="F301" s="248">
        <v>78343</v>
      </c>
      <c r="G301" s="247">
        <v>0</v>
      </c>
      <c r="H301" s="247" t="s">
        <v>2078</v>
      </c>
      <c r="I301" s="247" t="s">
        <v>2079</v>
      </c>
      <c r="J301" s="247" t="s">
        <v>1964</v>
      </c>
      <c r="K301" s="249" t="s">
        <v>1890</v>
      </c>
      <c r="L301" s="247" t="s">
        <v>1891</v>
      </c>
      <c r="M301" s="249" t="s">
        <v>1892</v>
      </c>
      <c r="N301" s="249">
        <v>900</v>
      </c>
      <c r="O301" s="249" t="s">
        <v>1342</v>
      </c>
    </row>
    <row r="302" spans="2:15" ht="36" customHeight="1">
      <c r="B302" s="247" t="s">
        <v>2080</v>
      </c>
      <c r="C302" s="247" t="s">
        <v>2081</v>
      </c>
      <c r="D302" s="248">
        <v>41644</v>
      </c>
      <c r="E302" s="248">
        <v>43130</v>
      </c>
      <c r="F302" s="248">
        <v>80123</v>
      </c>
      <c r="G302" s="247">
        <v>0</v>
      </c>
      <c r="H302" s="247" t="s">
        <v>2082</v>
      </c>
      <c r="I302" s="247" t="s">
        <v>2083</v>
      </c>
      <c r="J302" s="247" t="s">
        <v>1889</v>
      </c>
      <c r="K302" s="249" t="s">
        <v>1890</v>
      </c>
      <c r="L302" s="247" t="s">
        <v>2084</v>
      </c>
      <c r="M302" s="249" t="s">
        <v>1892</v>
      </c>
      <c r="N302" s="249">
        <v>751</v>
      </c>
      <c r="O302" s="249" t="s">
        <v>1342</v>
      </c>
    </row>
    <row r="303" spans="2:15" ht="36" customHeight="1">
      <c r="B303" s="247" t="s">
        <v>2085</v>
      </c>
      <c r="C303" s="247" t="s">
        <v>2086</v>
      </c>
      <c r="D303" s="248">
        <v>42651</v>
      </c>
      <c r="E303" s="248">
        <v>43130</v>
      </c>
      <c r="F303" s="248">
        <v>79653</v>
      </c>
      <c r="G303" s="247">
        <v>0</v>
      </c>
      <c r="H303" s="247" t="s">
        <v>2082</v>
      </c>
      <c r="I303" s="247" t="s">
        <v>2083</v>
      </c>
      <c r="J303" s="247" t="s">
        <v>1889</v>
      </c>
      <c r="K303" s="249" t="s">
        <v>1890</v>
      </c>
      <c r="L303" s="247" t="s">
        <v>1891</v>
      </c>
      <c r="M303" s="249" t="s">
        <v>1892</v>
      </c>
      <c r="N303" s="249">
        <v>2005</v>
      </c>
      <c r="O303" s="249" t="s">
        <v>1342</v>
      </c>
    </row>
    <row r="304" spans="2:15" ht="36" customHeight="1">
      <c r="B304" s="247" t="s">
        <v>2087</v>
      </c>
      <c r="C304" s="247" t="s">
        <v>2088</v>
      </c>
      <c r="D304" s="248">
        <v>39969</v>
      </c>
      <c r="E304" s="248">
        <v>43130</v>
      </c>
      <c r="F304" s="248">
        <v>79653</v>
      </c>
      <c r="G304" s="247">
        <v>0</v>
      </c>
      <c r="H304" s="247" t="s">
        <v>2082</v>
      </c>
      <c r="I304" s="247" t="s">
        <v>2083</v>
      </c>
      <c r="J304" s="247" t="s">
        <v>1955</v>
      </c>
      <c r="K304" s="249" t="s">
        <v>1890</v>
      </c>
      <c r="L304" s="247" t="s">
        <v>1891</v>
      </c>
      <c r="M304" s="249" t="s">
        <v>1892</v>
      </c>
      <c r="N304" s="249">
        <v>240</v>
      </c>
      <c r="O304" s="249" t="s">
        <v>1342</v>
      </c>
    </row>
    <row r="305" spans="2:15" ht="24">
      <c r="B305" s="247" t="s">
        <v>2089</v>
      </c>
      <c r="C305" s="247" t="s">
        <v>2090</v>
      </c>
      <c r="D305" s="248">
        <v>43203</v>
      </c>
      <c r="E305" s="248">
        <v>43203</v>
      </c>
      <c r="F305" s="248">
        <v>79727</v>
      </c>
      <c r="G305" s="247">
        <v>0</v>
      </c>
      <c r="H305" s="247" t="s">
        <v>1901</v>
      </c>
      <c r="I305" s="247" t="s">
        <v>1902</v>
      </c>
      <c r="J305" s="247" t="s">
        <v>1914</v>
      </c>
      <c r="K305" s="249" t="s">
        <v>1890</v>
      </c>
      <c r="L305" s="247" t="s">
        <v>1891</v>
      </c>
      <c r="M305" s="249" t="s">
        <v>1892</v>
      </c>
      <c r="N305" s="249">
        <v>1171</v>
      </c>
      <c r="O305" s="249" t="s">
        <v>1342</v>
      </c>
    </row>
    <row r="306" spans="2:15" ht="36" hidden="1" customHeight="1">
      <c r="B306" s="247" t="s">
        <v>2091</v>
      </c>
      <c r="C306" s="247" t="s">
        <v>2092</v>
      </c>
      <c r="D306" s="248">
        <v>42397</v>
      </c>
      <c r="E306" s="248">
        <v>43130</v>
      </c>
      <c r="F306" s="248">
        <v>79653</v>
      </c>
      <c r="G306" s="247">
        <v>0</v>
      </c>
      <c r="H306" s="247" t="s">
        <v>2082</v>
      </c>
      <c r="I306" s="247" t="s">
        <v>2083</v>
      </c>
      <c r="J306" s="247" t="s">
        <v>2093</v>
      </c>
      <c r="K306" s="249" t="s">
        <v>1890</v>
      </c>
      <c r="L306" s="247" t="s">
        <v>1891</v>
      </c>
      <c r="M306" s="249" t="s">
        <v>1892</v>
      </c>
      <c r="N306" s="249">
        <v>72</v>
      </c>
      <c r="O306" s="249" t="s">
        <v>1342</v>
      </c>
    </row>
    <row r="307" spans="2:15" ht="36" customHeight="1">
      <c r="B307" s="247" t="s">
        <v>2094</v>
      </c>
      <c r="C307" s="247" t="s">
        <v>2095</v>
      </c>
      <c r="D307" s="248">
        <v>42312</v>
      </c>
      <c r="E307" s="248">
        <v>43130</v>
      </c>
      <c r="F307" s="248">
        <v>79653</v>
      </c>
      <c r="G307" s="247">
        <v>0</v>
      </c>
      <c r="H307" s="247" t="s">
        <v>2082</v>
      </c>
      <c r="I307" s="247" t="s">
        <v>2083</v>
      </c>
      <c r="J307" s="247" t="s">
        <v>1889</v>
      </c>
      <c r="K307" s="249" t="s">
        <v>1890</v>
      </c>
      <c r="L307" s="247" t="s">
        <v>1891</v>
      </c>
      <c r="M307" s="249" t="s">
        <v>1892</v>
      </c>
      <c r="N307" s="249">
        <v>935</v>
      </c>
      <c r="O307" s="249" t="s">
        <v>1342</v>
      </c>
    </row>
    <row r="308" spans="2:15" ht="24">
      <c r="B308" s="247" t="s">
        <v>2096</v>
      </c>
      <c r="C308" s="247" t="s">
        <v>2097</v>
      </c>
      <c r="D308" s="248">
        <v>42021</v>
      </c>
      <c r="E308" s="248">
        <v>42162</v>
      </c>
      <c r="F308" s="248">
        <v>78685</v>
      </c>
      <c r="G308" s="247">
        <v>0</v>
      </c>
      <c r="H308" s="247" t="s">
        <v>2098</v>
      </c>
      <c r="I308" s="247" t="s">
        <v>2099</v>
      </c>
      <c r="J308" s="247" t="s">
        <v>1964</v>
      </c>
      <c r="K308" s="249" t="s">
        <v>1890</v>
      </c>
      <c r="L308" s="247" t="s">
        <v>1975</v>
      </c>
      <c r="M308" s="249" t="s">
        <v>1892</v>
      </c>
      <c r="N308" s="249">
        <v>5000</v>
      </c>
      <c r="O308" s="249" t="s">
        <v>1342</v>
      </c>
    </row>
    <row r="309" spans="2:15" ht="24">
      <c r="B309" s="247" t="s">
        <v>2100</v>
      </c>
      <c r="C309" s="247" t="s">
        <v>2101</v>
      </c>
      <c r="D309" s="248">
        <v>42811</v>
      </c>
      <c r="E309" s="248">
        <v>43411</v>
      </c>
      <c r="F309" s="248">
        <v>79934</v>
      </c>
      <c r="G309" s="247">
        <v>0</v>
      </c>
      <c r="H309" s="247" t="s">
        <v>2102</v>
      </c>
      <c r="I309" s="247" t="s">
        <v>2099</v>
      </c>
      <c r="J309" s="247" t="s">
        <v>1908</v>
      </c>
      <c r="K309" s="249" t="s">
        <v>1890</v>
      </c>
      <c r="L309" s="247" t="s">
        <v>1891</v>
      </c>
      <c r="M309" s="249" t="s">
        <v>1892</v>
      </c>
      <c r="N309" s="249">
        <v>2538</v>
      </c>
      <c r="O309" s="249" t="s">
        <v>1342</v>
      </c>
    </row>
    <row r="310" spans="2:15" ht="24">
      <c r="B310" s="247" t="s">
        <v>2103</v>
      </c>
      <c r="C310" s="247" t="s">
        <v>2104</v>
      </c>
      <c r="D310" s="248">
        <v>42687</v>
      </c>
      <c r="E310" s="248">
        <v>42740</v>
      </c>
      <c r="F310" s="248">
        <v>79263</v>
      </c>
      <c r="G310" s="247">
        <v>0</v>
      </c>
      <c r="H310" s="247" t="s">
        <v>2105</v>
      </c>
      <c r="I310" s="247" t="s">
        <v>2106</v>
      </c>
      <c r="J310" s="247" t="s">
        <v>1964</v>
      </c>
      <c r="K310" s="249" t="s">
        <v>1890</v>
      </c>
      <c r="L310" s="247" t="s">
        <v>1975</v>
      </c>
      <c r="M310" s="249" t="s">
        <v>1892</v>
      </c>
      <c r="N310" s="249">
        <v>12989</v>
      </c>
      <c r="O310" s="249" t="s">
        <v>1342</v>
      </c>
    </row>
    <row r="311" spans="2:15" ht="36" customHeight="1">
      <c r="B311" s="247" t="s">
        <v>2107</v>
      </c>
      <c r="C311" s="247" t="s">
        <v>2108</v>
      </c>
      <c r="D311" s="248">
        <v>42894</v>
      </c>
      <c r="E311" s="248">
        <v>42989</v>
      </c>
      <c r="F311" s="248">
        <v>79512</v>
      </c>
      <c r="G311" s="247">
        <v>0</v>
      </c>
      <c r="H311" s="247" t="s">
        <v>2027</v>
      </c>
      <c r="I311" s="247" t="s">
        <v>2028</v>
      </c>
      <c r="J311" s="247" t="s">
        <v>1908</v>
      </c>
      <c r="K311" s="249" t="s">
        <v>1890</v>
      </c>
      <c r="L311" s="247" t="s">
        <v>1891</v>
      </c>
      <c r="M311" s="249" t="s">
        <v>1892</v>
      </c>
      <c r="N311" s="249">
        <v>5000</v>
      </c>
      <c r="O311" s="249" t="s">
        <v>1342</v>
      </c>
    </row>
    <row r="312" spans="2:15" ht="24">
      <c r="B312" s="247" t="s">
        <v>2109</v>
      </c>
      <c r="C312" s="247" t="s">
        <v>2110</v>
      </c>
      <c r="D312" s="248">
        <v>41667</v>
      </c>
      <c r="E312" s="248">
        <v>41820</v>
      </c>
      <c r="F312" s="248">
        <v>78343</v>
      </c>
      <c r="G312" s="247">
        <v>0</v>
      </c>
      <c r="H312" s="247" t="s">
        <v>2111</v>
      </c>
      <c r="I312" s="247" t="s">
        <v>2106</v>
      </c>
      <c r="J312" s="247" t="s">
        <v>1964</v>
      </c>
      <c r="K312" s="249" t="s">
        <v>1890</v>
      </c>
      <c r="L312" s="247" t="s">
        <v>1891</v>
      </c>
      <c r="M312" s="249" t="s">
        <v>1892</v>
      </c>
      <c r="N312" s="249">
        <v>1500</v>
      </c>
      <c r="O312" s="249" t="s">
        <v>1342</v>
      </c>
    </row>
    <row r="313" spans="2:15" ht="24">
      <c r="B313" s="247" t="s">
        <v>2112</v>
      </c>
      <c r="C313" s="247" t="s">
        <v>2113</v>
      </c>
      <c r="D313" s="248">
        <v>42706</v>
      </c>
      <c r="E313" s="248">
        <v>42734</v>
      </c>
      <c r="F313" s="248">
        <v>79257</v>
      </c>
      <c r="G313" s="247">
        <v>0</v>
      </c>
      <c r="H313" s="247" t="s">
        <v>2114</v>
      </c>
      <c r="I313" s="247" t="s">
        <v>2106</v>
      </c>
      <c r="J313" s="247" t="s">
        <v>1964</v>
      </c>
      <c r="K313" s="249" t="s">
        <v>1890</v>
      </c>
      <c r="L313" s="247" t="s">
        <v>1891</v>
      </c>
      <c r="M313" s="249" t="s">
        <v>1892</v>
      </c>
      <c r="N313" s="249">
        <v>10000</v>
      </c>
      <c r="O313" s="249" t="s">
        <v>1342</v>
      </c>
    </row>
    <row r="314" spans="2:15" ht="36" customHeight="1">
      <c r="B314" s="247" t="s">
        <v>2115</v>
      </c>
      <c r="C314" s="247" t="s">
        <v>2116</v>
      </c>
      <c r="D314" s="248">
        <v>42528</v>
      </c>
      <c r="E314" s="248">
        <v>42587</v>
      </c>
      <c r="F314" s="248">
        <v>79110</v>
      </c>
      <c r="G314" s="247">
        <v>0</v>
      </c>
      <c r="H314" s="247" t="s">
        <v>2117</v>
      </c>
      <c r="I314" s="247" t="s">
        <v>2106</v>
      </c>
      <c r="J314" s="247" t="s">
        <v>1964</v>
      </c>
      <c r="K314" s="249" t="s">
        <v>1890</v>
      </c>
      <c r="L314" s="247" t="s">
        <v>1975</v>
      </c>
      <c r="M314" s="249" t="s">
        <v>1892</v>
      </c>
      <c r="N314" s="249">
        <v>528</v>
      </c>
      <c r="O314" s="249" t="s">
        <v>1342</v>
      </c>
    </row>
    <row r="315" spans="2:15" ht="36" customHeight="1">
      <c r="B315" s="247" t="s">
        <v>2118</v>
      </c>
      <c r="C315" s="247" t="s">
        <v>2119</v>
      </c>
      <c r="D315" s="248">
        <v>36788</v>
      </c>
      <c r="E315" s="248">
        <v>36830</v>
      </c>
      <c r="F315" s="248">
        <v>73353</v>
      </c>
      <c r="G315" s="247">
        <v>0</v>
      </c>
      <c r="H315" s="247" t="s">
        <v>2120</v>
      </c>
      <c r="I315" s="247" t="s">
        <v>2106</v>
      </c>
      <c r="J315" s="247" t="s">
        <v>1889</v>
      </c>
      <c r="K315" s="249" t="s">
        <v>1890</v>
      </c>
      <c r="L315" s="247" t="s">
        <v>1891</v>
      </c>
      <c r="M315" s="249" t="s">
        <v>1892</v>
      </c>
      <c r="N315" s="249">
        <v>0</v>
      </c>
      <c r="O315" s="249" t="s">
        <v>2121</v>
      </c>
    </row>
    <row r="316" spans="2:15" ht="24">
      <c r="B316" s="247" t="s">
        <v>2122</v>
      </c>
      <c r="C316" s="247" t="s">
        <v>2123</v>
      </c>
      <c r="D316" s="248">
        <v>43203</v>
      </c>
      <c r="E316" s="248">
        <v>43203</v>
      </c>
      <c r="F316" s="248">
        <v>79727</v>
      </c>
      <c r="G316" s="247">
        <v>0</v>
      </c>
      <c r="H316" s="247" t="s">
        <v>1901</v>
      </c>
      <c r="I316" s="247" t="s">
        <v>1902</v>
      </c>
      <c r="J316" s="247" t="s">
        <v>1889</v>
      </c>
      <c r="K316" s="249" t="s">
        <v>1890</v>
      </c>
      <c r="L316" s="247" t="s">
        <v>1891</v>
      </c>
      <c r="M316" s="249" t="s">
        <v>1892</v>
      </c>
      <c r="N316" s="249">
        <v>866</v>
      </c>
      <c r="O316" s="249" t="s">
        <v>2124</v>
      </c>
    </row>
    <row r="317" spans="2:15" ht="36" customHeight="1">
      <c r="B317" s="247" t="s">
        <v>2125</v>
      </c>
      <c r="C317" s="247" t="s">
        <v>2126</v>
      </c>
      <c r="D317" s="248">
        <v>37735</v>
      </c>
      <c r="E317" s="248">
        <v>37765</v>
      </c>
      <c r="F317" s="248">
        <v>74288</v>
      </c>
      <c r="G317" s="247">
        <v>0</v>
      </c>
      <c r="H317" s="247" t="s">
        <v>2120</v>
      </c>
      <c r="I317" s="247" t="s">
        <v>2106</v>
      </c>
      <c r="J317" s="247" t="s">
        <v>1908</v>
      </c>
      <c r="K317" s="249" t="s">
        <v>1890</v>
      </c>
      <c r="L317" s="247" t="s">
        <v>1891</v>
      </c>
      <c r="M317" s="249" t="s">
        <v>1892</v>
      </c>
      <c r="N317" s="249">
        <v>0</v>
      </c>
      <c r="O317" s="249" t="s">
        <v>2127</v>
      </c>
    </row>
    <row r="318" spans="2:15" ht="36" customHeight="1">
      <c r="B318" s="247" t="s">
        <v>2128</v>
      </c>
      <c r="C318" s="247" t="s">
        <v>2129</v>
      </c>
      <c r="D318" s="248">
        <v>37154</v>
      </c>
      <c r="E318" s="248">
        <v>37217</v>
      </c>
      <c r="F318" s="248">
        <v>73740</v>
      </c>
      <c r="G318" s="247">
        <v>0</v>
      </c>
      <c r="H318" s="247" t="s">
        <v>2120</v>
      </c>
      <c r="I318" s="247" t="s">
        <v>2106</v>
      </c>
      <c r="J318" s="247" t="s">
        <v>1889</v>
      </c>
      <c r="K318" s="249" t="s">
        <v>1890</v>
      </c>
      <c r="L318" s="247" t="s">
        <v>1891</v>
      </c>
      <c r="M318" s="249" t="s">
        <v>1892</v>
      </c>
      <c r="N318" s="249">
        <v>0</v>
      </c>
      <c r="O318" s="249" t="s">
        <v>2130</v>
      </c>
    </row>
    <row r="319" spans="2:15" ht="36" customHeight="1">
      <c r="B319" s="247" t="s">
        <v>2131</v>
      </c>
      <c r="C319" s="247" t="s">
        <v>2132</v>
      </c>
      <c r="D319" s="248">
        <v>37154</v>
      </c>
      <c r="E319" s="248">
        <v>37217</v>
      </c>
      <c r="F319" s="248">
        <v>73740</v>
      </c>
      <c r="G319" s="247">
        <v>0</v>
      </c>
      <c r="H319" s="247" t="s">
        <v>2120</v>
      </c>
      <c r="I319" s="247" t="s">
        <v>2106</v>
      </c>
      <c r="J319" s="247" t="s">
        <v>1908</v>
      </c>
      <c r="K319" s="249" t="s">
        <v>1890</v>
      </c>
      <c r="L319" s="247" t="s">
        <v>1891</v>
      </c>
      <c r="M319" s="249" t="s">
        <v>1892</v>
      </c>
      <c r="N319" s="249">
        <v>0</v>
      </c>
      <c r="O319" s="249" t="s">
        <v>2133</v>
      </c>
    </row>
    <row r="320" spans="2:15" ht="36" customHeight="1">
      <c r="B320" s="247" t="s">
        <v>2134</v>
      </c>
      <c r="C320" s="247" t="s">
        <v>2135</v>
      </c>
      <c r="D320" s="248">
        <v>35850</v>
      </c>
      <c r="E320" s="248">
        <v>36830</v>
      </c>
      <c r="F320" s="248">
        <v>73353</v>
      </c>
      <c r="G320" s="247">
        <v>0</v>
      </c>
      <c r="H320" s="247" t="s">
        <v>2120</v>
      </c>
      <c r="I320" s="247" t="s">
        <v>2106</v>
      </c>
      <c r="J320" s="247" t="s">
        <v>1908</v>
      </c>
      <c r="K320" s="249" t="s">
        <v>1890</v>
      </c>
      <c r="L320" s="247" t="s">
        <v>1891</v>
      </c>
      <c r="M320" s="249" t="s">
        <v>1892</v>
      </c>
      <c r="N320" s="249">
        <v>0</v>
      </c>
      <c r="O320" s="249" t="s">
        <v>2136</v>
      </c>
    </row>
    <row r="321" spans="2:15" ht="36" customHeight="1">
      <c r="B321" s="247" t="s">
        <v>2137</v>
      </c>
      <c r="C321" s="247" t="s">
        <v>2138</v>
      </c>
      <c r="D321" s="248">
        <v>37154</v>
      </c>
      <c r="E321" s="248">
        <v>37217</v>
      </c>
      <c r="F321" s="248">
        <v>73740</v>
      </c>
      <c r="G321" s="247">
        <v>0</v>
      </c>
      <c r="H321" s="247" t="s">
        <v>2120</v>
      </c>
      <c r="I321" s="247" t="s">
        <v>2106</v>
      </c>
      <c r="J321" s="247" t="s">
        <v>1889</v>
      </c>
      <c r="K321" s="249" t="s">
        <v>1890</v>
      </c>
      <c r="L321" s="247" t="s">
        <v>1891</v>
      </c>
      <c r="M321" s="249" t="s">
        <v>1892</v>
      </c>
      <c r="N321" s="249">
        <v>0</v>
      </c>
      <c r="O321" s="249" t="s">
        <v>2139</v>
      </c>
    </row>
    <row r="322" spans="2:15" ht="36" customHeight="1">
      <c r="B322" s="247" t="s">
        <v>2140</v>
      </c>
      <c r="C322" s="247" t="s">
        <v>2141</v>
      </c>
      <c r="D322" s="248">
        <v>37735</v>
      </c>
      <c r="E322" s="248">
        <v>38449</v>
      </c>
      <c r="F322" s="248">
        <v>74972</v>
      </c>
      <c r="G322" s="247">
        <v>0</v>
      </c>
      <c r="H322" s="247" t="s">
        <v>2120</v>
      </c>
      <c r="I322" s="247" t="s">
        <v>2106</v>
      </c>
      <c r="J322" s="247" t="s">
        <v>1908</v>
      </c>
      <c r="K322" s="249" t="s">
        <v>1890</v>
      </c>
      <c r="L322" s="247" t="s">
        <v>1891</v>
      </c>
      <c r="M322" s="249" t="s">
        <v>1892</v>
      </c>
      <c r="N322" s="249">
        <v>0</v>
      </c>
      <c r="O322" s="249" t="s">
        <v>2142</v>
      </c>
    </row>
    <row r="323" spans="2:15" ht="25.5">
      <c r="B323" s="247" t="s">
        <v>2143</v>
      </c>
      <c r="C323" s="247" t="s">
        <v>2144</v>
      </c>
      <c r="D323" s="248">
        <v>41813</v>
      </c>
      <c r="E323" s="248">
        <v>41843</v>
      </c>
      <c r="F323" s="248">
        <v>78366</v>
      </c>
      <c r="G323" s="247">
        <v>0</v>
      </c>
      <c r="H323" s="247" t="s">
        <v>2145</v>
      </c>
      <c r="I323" s="247" t="s">
        <v>2106</v>
      </c>
      <c r="J323" s="247" t="s">
        <v>1964</v>
      </c>
      <c r="K323" s="249" t="s">
        <v>1890</v>
      </c>
      <c r="L323" s="247" t="s">
        <v>1891</v>
      </c>
      <c r="M323" s="249" t="s">
        <v>1892</v>
      </c>
      <c r="N323" s="249">
        <v>1602</v>
      </c>
      <c r="O323" s="249" t="s">
        <v>2146</v>
      </c>
    </row>
    <row r="324" spans="2:15" ht="24">
      <c r="B324" s="247" t="s">
        <v>2147</v>
      </c>
      <c r="C324" s="247" t="s">
        <v>2148</v>
      </c>
      <c r="D324" s="248">
        <v>38051</v>
      </c>
      <c r="E324" s="248">
        <v>38082</v>
      </c>
      <c r="F324" s="248">
        <v>74605</v>
      </c>
      <c r="G324" s="247">
        <v>0</v>
      </c>
      <c r="H324" s="247" t="s">
        <v>2149</v>
      </c>
      <c r="I324" s="247" t="s">
        <v>2106</v>
      </c>
      <c r="J324" s="247" t="s">
        <v>1964</v>
      </c>
      <c r="K324" s="249" t="s">
        <v>1890</v>
      </c>
      <c r="L324" s="247" t="s">
        <v>1975</v>
      </c>
      <c r="M324" s="249" t="s">
        <v>1892</v>
      </c>
      <c r="N324" s="249">
        <v>50101</v>
      </c>
      <c r="O324" s="249" t="s">
        <v>1976</v>
      </c>
    </row>
    <row r="325" spans="2:15" ht="24">
      <c r="B325" s="247" t="s">
        <v>2150</v>
      </c>
      <c r="C325" s="247" t="s">
        <v>2151</v>
      </c>
      <c r="D325" s="248">
        <v>39290</v>
      </c>
      <c r="E325" s="248">
        <v>39321</v>
      </c>
      <c r="F325" s="248">
        <v>75844</v>
      </c>
      <c r="G325" s="247">
        <v>0</v>
      </c>
      <c r="H325" s="247" t="s">
        <v>2145</v>
      </c>
      <c r="I325" s="247" t="s">
        <v>2106</v>
      </c>
      <c r="J325" s="247" t="s">
        <v>1908</v>
      </c>
      <c r="K325" s="249" t="s">
        <v>1890</v>
      </c>
      <c r="L325" s="247" t="s">
        <v>1891</v>
      </c>
      <c r="M325" s="249" t="s">
        <v>1892</v>
      </c>
      <c r="N325" s="249">
        <v>0</v>
      </c>
      <c r="O325" s="249" t="s">
        <v>2152</v>
      </c>
    </row>
    <row r="326" spans="2:15" ht="24">
      <c r="B326" s="247" t="s">
        <v>2153</v>
      </c>
      <c r="C326" s="247" t="s">
        <v>2154</v>
      </c>
      <c r="D326" s="248">
        <v>41813</v>
      </c>
      <c r="E326" s="248">
        <v>41942</v>
      </c>
      <c r="F326" s="248">
        <v>78465</v>
      </c>
      <c r="G326" s="247">
        <v>0</v>
      </c>
      <c r="H326" s="247" t="s">
        <v>2145</v>
      </c>
      <c r="I326" s="247" t="s">
        <v>2106</v>
      </c>
      <c r="J326" s="247" t="s">
        <v>1964</v>
      </c>
      <c r="K326" s="249" t="s">
        <v>1890</v>
      </c>
      <c r="L326" s="247" t="s">
        <v>1891</v>
      </c>
      <c r="M326" s="249" t="s">
        <v>1892</v>
      </c>
      <c r="N326" s="249">
        <v>780</v>
      </c>
      <c r="O326" s="249" t="s">
        <v>2155</v>
      </c>
    </row>
    <row r="327" spans="2:15" ht="24">
      <c r="B327" s="247" t="s">
        <v>2156</v>
      </c>
      <c r="C327" s="247" t="s">
        <v>2157</v>
      </c>
      <c r="D327" s="248">
        <v>43203</v>
      </c>
      <c r="E327" s="248">
        <v>43203</v>
      </c>
      <c r="F327" s="248">
        <v>79727</v>
      </c>
      <c r="G327" s="247">
        <v>0</v>
      </c>
      <c r="H327" s="247" t="s">
        <v>1901</v>
      </c>
      <c r="I327" s="247" t="s">
        <v>1902</v>
      </c>
      <c r="J327" s="247" t="s">
        <v>1908</v>
      </c>
      <c r="K327" s="249" t="s">
        <v>1890</v>
      </c>
      <c r="L327" s="247" t="s">
        <v>1891</v>
      </c>
      <c r="M327" s="249" t="s">
        <v>1892</v>
      </c>
      <c r="N327" s="249">
        <v>2999</v>
      </c>
      <c r="O327" s="249" t="s">
        <v>2158</v>
      </c>
    </row>
    <row r="328" spans="2:15" ht="25.5">
      <c r="B328" s="247" t="s">
        <v>2159</v>
      </c>
      <c r="C328" s="247" t="s">
        <v>2160</v>
      </c>
      <c r="D328" s="248">
        <v>38588</v>
      </c>
      <c r="E328" s="248">
        <v>38707</v>
      </c>
      <c r="F328" s="248">
        <v>75230</v>
      </c>
      <c r="G328" s="247">
        <v>0</v>
      </c>
      <c r="H328" s="247" t="s">
        <v>2161</v>
      </c>
      <c r="I328" s="247" t="s">
        <v>2106</v>
      </c>
      <c r="J328" s="247" t="s">
        <v>1889</v>
      </c>
      <c r="K328" s="249" t="s">
        <v>1890</v>
      </c>
      <c r="L328" s="247" t="s">
        <v>1891</v>
      </c>
      <c r="M328" s="249" t="s">
        <v>1892</v>
      </c>
      <c r="N328" s="249">
        <v>0</v>
      </c>
      <c r="O328" s="249" t="s">
        <v>2162</v>
      </c>
    </row>
    <row r="329" spans="2:15" ht="25.5">
      <c r="B329" s="247" t="s">
        <v>2163</v>
      </c>
      <c r="C329" s="247" t="s">
        <v>2164</v>
      </c>
      <c r="D329" s="248">
        <v>41422</v>
      </c>
      <c r="E329" s="248">
        <v>41509</v>
      </c>
      <c r="F329" s="248">
        <v>78032</v>
      </c>
      <c r="G329" s="247">
        <v>0</v>
      </c>
      <c r="H329" s="247" t="s">
        <v>2161</v>
      </c>
      <c r="I329" s="247" t="s">
        <v>2106</v>
      </c>
      <c r="J329" s="247" t="s">
        <v>1964</v>
      </c>
      <c r="K329" s="249" t="s">
        <v>1890</v>
      </c>
      <c r="L329" s="247" t="s">
        <v>1975</v>
      </c>
      <c r="M329" s="249" t="s">
        <v>1892</v>
      </c>
      <c r="N329" s="249">
        <v>524</v>
      </c>
      <c r="O329" s="249" t="s">
        <v>2162</v>
      </c>
    </row>
    <row r="330" spans="2:15" ht="24">
      <c r="B330" s="247" t="s">
        <v>2165</v>
      </c>
      <c r="C330" s="247" t="s">
        <v>2166</v>
      </c>
      <c r="D330" s="248">
        <v>42685</v>
      </c>
      <c r="E330" s="248">
        <v>42793</v>
      </c>
      <c r="F330" s="248">
        <v>79316</v>
      </c>
      <c r="G330" s="247">
        <v>0</v>
      </c>
      <c r="H330" s="247" t="s">
        <v>2167</v>
      </c>
      <c r="I330" s="247" t="s">
        <v>2106</v>
      </c>
      <c r="J330" s="247" t="s">
        <v>1889</v>
      </c>
      <c r="K330" s="249" t="s">
        <v>1890</v>
      </c>
      <c r="L330" s="247" t="s">
        <v>1891</v>
      </c>
      <c r="M330" s="249" t="s">
        <v>1892</v>
      </c>
      <c r="N330" s="249">
        <v>0</v>
      </c>
      <c r="O330" s="249" t="s">
        <v>2168</v>
      </c>
    </row>
    <row r="331" spans="2:15" ht="36" customHeight="1">
      <c r="B331" s="247" t="s">
        <v>2169</v>
      </c>
      <c r="C331" s="247" t="s">
        <v>2170</v>
      </c>
      <c r="D331" s="248">
        <v>43090</v>
      </c>
      <c r="E331" s="248">
        <v>43411</v>
      </c>
      <c r="F331" s="248">
        <v>79934</v>
      </c>
      <c r="G331" s="247">
        <v>0</v>
      </c>
      <c r="H331" s="247" t="s">
        <v>2102</v>
      </c>
      <c r="I331" s="247" t="s">
        <v>2099</v>
      </c>
      <c r="J331" s="247" t="s">
        <v>1964</v>
      </c>
      <c r="K331" s="249" t="s">
        <v>1890</v>
      </c>
      <c r="L331" s="247" t="s">
        <v>1891</v>
      </c>
      <c r="M331" s="249" t="s">
        <v>1892</v>
      </c>
      <c r="N331" s="249">
        <v>2501</v>
      </c>
      <c r="O331" s="249" t="s">
        <v>2171</v>
      </c>
    </row>
    <row r="332" spans="2:15" ht="24">
      <c r="B332" s="247" t="s">
        <v>2172</v>
      </c>
      <c r="C332" s="247" t="s">
        <v>2173</v>
      </c>
      <c r="D332" s="248">
        <v>39182</v>
      </c>
      <c r="E332" s="248">
        <v>39206</v>
      </c>
      <c r="F332" s="248">
        <v>75729</v>
      </c>
      <c r="G332" s="247">
        <v>0</v>
      </c>
      <c r="H332" s="247" t="s">
        <v>1896</v>
      </c>
      <c r="I332" s="247" t="s">
        <v>1897</v>
      </c>
      <c r="J332" s="247" t="s">
        <v>1964</v>
      </c>
      <c r="K332" s="249" t="s">
        <v>1890</v>
      </c>
      <c r="L332" s="247" t="s">
        <v>1891</v>
      </c>
      <c r="M332" s="249" t="s">
        <v>1892</v>
      </c>
      <c r="N332" s="249">
        <v>1548</v>
      </c>
      <c r="O332" s="249" t="s">
        <v>2174</v>
      </c>
    </row>
    <row r="333" spans="2:15" ht="24">
      <c r="B333" s="247" t="s">
        <v>2175</v>
      </c>
      <c r="C333" s="247" t="s">
        <v>2176</v>
      </c>
      <c r="D333" s="248">
        <v>39182</v>
      </c>
      <c r="E333" s="248">
        <v>39206</v>
      </c>
      <c r="F333" s="248">
        <v>75729</v>
      </c>
      <c r="G333" s="247">
        <v>0</v>
      </c>
      <c r="H333" s="247" t="s">
        <v>1896</v>
      </c>
      <c r="I333" s="247" t="s">
        <v>1897</v>
      </c>
      <c r="J333" s="247" t="s">
        <v>1964</v>
      </c>
      <c r="K333" s="249" t="s">
        <v>1890</v>
      </c>
      <c r="L333" s="247" t="s">
        <v>1975</v>
      </c>
      <c r="M333" s="249" t="s">
        <v>1892</v>
      </c>
      <c r="N333" s="249">
        <v>596</v>
      </c>
      <c r="O333" s="249" t="s">
        <v>2174</v>
      </c>
    </row>
    <row r="334" spans="2:15" ht="24">
      <c r="B334" s="247" t="s">
        <v>2177</v>
      </c>
      <c r="C334" s="247" t="s">
        <v>2178</v>
      </c>
      <c r="D334" s="248">
        <v>37343</v>
      </c>
      <c r="E334" s="248">
        <v>37372</v>
      </c>
      <c r="F334" s="248">
        <v>73895</v>
      </c>
      <c r="G334" s="247">
        <v>0</v>
      </c>
      <c r="H334" s="247" t="s">
        <v>2179</v>
      </c>
      <c r="I334" s="247" t="s">
        <v>2106</v>
      </c>
      <c r="J334" s="247" t="s">
        <v>1908</v>
      </c>
      <c r="K334" s="249" t="s">
        <v>1890</v>
      </c>
      <c r="L334" s="247" t="s">
        <v>1891</v>
      </c>
      <c r="M334" s="249" t="s">
        <v>1892</v>
      </c>
      <c r="N334" s="249">
        <v>0</v>
      </c>
      <c r="O334" s="249" t="s">
        <v>1342</v>
      </c>
    </row>
    <row r="335" spans="2:15" ht="24">
      <c r="B335" s="247" t="s">
        <v>2180</v>
      </c>
      <c r="C335" s="247" t="s">
        <v>2181</v>
      </c>
      <c r="D335" s="248">
        <v>39961</v>
      </c>
      <c r="E335" s="248">
        <v>40060</v>
      </c>
      <c r="F335" s="248">
        <v>76583</v>
      </c>
      <c r="G335" s="247">
        <v>0</v>
      </c>
      <c r="H335" s="247" t="s">
        <v>2167</v>
      </c>
      <c r="I335" s="247" t="s">
        <v>2106</v>
      </c>
      <c r="J335" s="247" t="s">
        <v>1908</v>
      </c>
      <c r="K335" s="249" t="s">
        <v>1890</v>
      </c>
      <c r="L335" s="247" t="s">
        <v>1891</v>
      </c>
      <c r="M335" s="249" t="s">
        <v>1892</v>
      </c>
      <c r="N335" s="249">
        <v>0</v>
      </c>
      <c r="O335" s="249" t="s">
        <v>2174</v>
      </c>
    </row>
    <row r="336" spans="2:15" ht="24">
      <c r="B336" s="247" t="s">
        <v>2182</v>
      </c>
      <c r="C336" s="247" t="s">
        <v>2183</v>
      </c>
      <c r="D336" s="248">
        <v>40265</v>
      </c>
      <c r="E336" s="248">
        <v>40315</v>
      </c>
      <c r="F336" s="248">
        <v>76838</v>
      </c>
      <c r="G336" s="247">
        <v>0</v>
      </c>
      <c r="H336" s="247" t="s">
        <v>2167</v>
      </c>
      <c r="I336" s="247" t="s">
        <v>2106</v>
      </c>
      <c r="J336" s="247" t="s">
        <v>1964</v>
      </c>
      <c r="K336" s="249" t="s">
        <v>1890</v>
      </c>
      <c r="L336" s="247" t="s">
        <v>1891</v>
      </c>
      <c r="M336" s="249" t="s">
        <v>1892</v>
      </c>
      <c r="N336" s="249">
        <v>876</v>
      </c>
      <c r="O336" s="249" t="s">
        <v>2184</v>
      </c>
    </row>
    <row r="337" spans="2:15" ht="36" customHeight="1">
      <c r="B337" s="247" t="s">
        <v>2185</v>
      </c>
      <c r="C337" s="247" t="s">
        <v>2186</v>
      </c>
      <c r="D337" s="248">
        <v>38533</v>
      </c>
      <c r="E337" s="248">
        <v>38765</v>
      </c>
      <c r="F337" s="248">
        <v>75288</v>
      </c>
      <c r="G337" s="247">
        <v>0</v>
      </c>
      <c r="H337" s="247" t="s">
        <v>2187</v>
      </c>
      <c r="I337" s="247" t="s">
        <v>2188</v>
      </c>
      <c r="J337" s="247" t="s">
        <v>1964</v>
      </c>
      <c r="K337" s="249" t="s">
        <v>1890</v>
      </c>
      <c r="L337" s="247" t="s">
        <v>1891</v>
      </c>
      <c r="M337" s="249" t="s">
        <v>1892</v>
      </c>
      <c r="N337" s="249">
        <v>2500</v>
      </c>
      <c r="O337" s="249" t="s">
        <v>2171</v>
      </c>
    </row>
    <row r="338" spans="2:15" ht="24">
      <c r="B338" s="247" t="s">
        <v>2189</v>
      </c>
      <c r="C338" s="247" t="s">
        <v>2190</v>
      </c>
      <c r="D338" s="248">
        <v>43206</v>
      </c>
      <c r="E338" s="248">
        <v>43206</v>
      </c>
      <c r="F338" s="248">
        <v>79730</v>
      </c>
      <c r="G338" s="247">
        <v>0</v>
      </c>
      <c r="H338" s="247" t="s">
        <v>1901</v>
      </c>
      <c r="I338" s="247" t="s">
        <v>1902</v>
      </c>
      <c r="J338" s="247" t="s">
        <v>1964</v>
      </c>
      <c r="K338" s="249" t="s">
        <v>1890</v>
      </c>
      <c r="L338" s="247" t="s">
        <v>1891</v>
      </c>
      <c r="M338" s="249" t="s">
        <v>1892</v>
      </c>
      <c r="N338" s="249">
        <v>1200</v>
      </c>
      <c r="O338" s="249" t="s">
        <v>2191</v>
      </c>
    </row>
    <row r="339" spans="2:15" ht="36" customHeight="1">
      <c r="B339" s="247" t="s">
        <v>2192</v>
      </c>
      <c r="C339" s="247" t="s">
        <v>2193</v>
      </c>
      <c r="D339" s="248">
        <v>40114</v>
      </c>
      <c r="E339" s="248">
        <v>40128</v>
      </c>
      <c r="F339" s="248">
        <v>76651</v>
      </c>
      <c r="G339" s="247">
        <v>0</v>
      </c>
      <c r="H339" s="247" t="s">
        <v>2187</v>
      </c>
      <c r="I339" s="247" t="s">
        <v>2188</v>
      </c>
      <c r="J339" s="247" t="s">
        <v>1964</v>
      </c>
      <c r="K339" s="249" t="s">
        <v>1890</v>
      </c>
      <c r="L339" s="247" t="s">
        <v>1975</v>
      </c>
      <c r="M339" s="249" t="s">
        <v>1892</v>
      </c>
      <c r="N339" s="249">
        <v>10020</v>
      </c>
      <c r="O339" s="249" t="s">
        <v>2194</v>
      </c>
    </row>
    <row r="340" spans="2:15" ht="25.5">
      <c r="B340" s="247" t="s">
        <v>2195</v>
      </c>
      <c r="C340" s="247" t="s">
        <v>2196</v>
      </c>
      <c r="D340" s="248">
        <v>43635</v>
      </c>
      <c r="E340" s="248">
        <v>43613</v>
      </c>
      <c r="F340" s="248">
        <v>80136</v>
      </c>
      <c r="G340" s="247">
        <v>0</v>
      </c>
      <c r="H340" s="247" t="s">
        <v>2197</v>
      </c>
      <c r="I340" s="247" t="s">
        <v>2188</v>
      </c>
      <c r="J340" s="247" t="s">
        <v>1889</v>
      </c>
      <c r="K340" s="249" t="s">
        <v>1890</v>
      </c>
      <c r="L340" s="247" t="s">
        <v>1891</v>
      </c>
      <c r="M340" s="249" t="s">
        <v>1892</v>
      </c>
      <c r="N340" s="249">
        <v>0</v>
      </c>
      <c r="O340" s="249" t="s">
        <v>2198</v>
      </c>
    </row>
    <row r="341" spans="2:15" ht="36" customHeight="1">
      <c r="B341" s="247" t="s">
        <v>2199</v>
      </c>
      <c r="C341" s="247" t="s">
        <v>2200</v>
      </c>
      <c r="D341" s="248">
        <v>42693</v>
      </c>
      <c r="E341" s="248">
        <v>42733</v>
      </c>
      <c r="F341" s="248">
        <v>79256</v>
      </c>
      <c r="G341" s="247">
        <v>0</v>
      </c>
      <c r="H341" s="247" t="s">
        <v>2201</v>
      </c>
      <c r="I341" s="247" t="s">
        <v>1907</v>
      </c>
      <c r="J341" s="247" t="s">
        <v>1889</v>
      </c>
      <c r="K341" s="249" t="s">
        <v>1890</v>
      </c>
      <c r="L341" s="247" t="s">
        <v>1891</v>
      </c>
      <c r="M341" s="249" t="s">
        <v>1892</v>
      </c>
      <c r="N341" s="249">
        <v>0</v>
      </c>
      <c r="O341" s="249" t="s">
        <v>2202</v>
      </c>
    </row>
    <row r="342" spans="2:15" ht="25.5">
      <c r="B342" s="247" t="s">
        <v>2203</v>
      </c>
      <c r="C342" s="247" t="s">
        <v>2204</v>
      </c>
      <c r="D342" s="248">
        <v>42693</v>
      </c>
      <c r="E342" s="248">
        <v>42733</v>
      </c>
      <c r="F342" s="248">
        <v>79256</v>
      </c>
      <c r="G342" s="247">
        <v>0</v>
      </c>
      <c r="H342" s="247" t="s">
        <v>2201</v>
      </c>
      <c r="I342" s="247" t="s">
        <v>1907</v>
      </c>
      <c r="J342" s="247" t="s">
        <v>1889</v>
      </c>
      <c r="K342" s="249" t="s">
        <v>1890</v>
      </c>
      <c r="L342" s="247" t="s">
        <v>1891</v>
      </c>
      <c r="M342" s="249" t="s">
        <v>1892</v>
      </c>
      <c r="N342" s="249">
        <v>0</v>
      </c>
      <c r="O342" s="249" t="s">
        <v>2205</v>
      </c>
    </row>
    <row r="343" spans="2:15" ht="25.5">
      <c r="B343" s="247" t="s">
        <v>2206</v>
      </c>
      <c r="C343" s="247" t="s">
        <v>2207</v>
      </c>
      <c r="D343" s="248">
        <v>42693</v>
      </c>
      <c r="E343" s="248">
        <v>42733</v>
      </c>
      <c r="F343" s="248">
        <v>79256</v>
      </c>
      <c r="G343" s="247">
        <v>0</v>
      </c>
      <c r="H343" s="247" t="s">
        <v>2201</v>
      </c>
      <c r="I343" s="247" t="s">
        <v>1907</v>
      </c>
      <c r="J343" s="247" t="s">
        <v>1889</v>
      </c>
      <c r="K343" s="249" t="s">
        <v>1890</v>
      </c>
      <c r="L343" s="247" t="s">
        <v>1891</v>
      </c>
      <c r="M343" s="249" t="s">
        <v>1892</v>
      </c>
      <c r="N343" s="249">
        <v>0</v>
      </c>
      <c r="O343" s="249" t="s">
        <v>2208</v>
      </c>
    </row>
    <row r="344" spans="2:15" ht="38.25">
      <c r="B344" s="247" t="s">
        <v>2209</v>
      </c>
      <c r="C344" s="247" t="s">
        <v>2210</v>
      </c>
      <c r="D344" s="248">
        <v>42540</v>
      </c>
      <c r="E344" s="248">
        <v>42733</v>
      </c>
      <c r="F344" s="248">
        <v>79256</v>
      </c>
      <c r="G344" s="247">
        <v>0</v>
      </c>
      <c r="H344" s="247" t="s">
        <v>2201</v>
      </c>
      <c r="I344" s="247" t="s">
        <v>1907</v>
      </c>
      <c r="J344" s="247" t="s">
        <v>1908</v>
      </c>
      <c r="K344" s="249" t="s">
        <v>1890</v>
      </c>
      <c r="L344" s="247" t="s">
        <v>1891</v>
      </c>
      <c r="M344" s="249" t="s">
        <v>1892</v>
      </c>
      <c r="N344" s="249">
        <v>0</v>
      </c>
      <c r="O344" s="249" t="s">
        <v>2211</v>
      </c>
    </row>
    <row r="345" spans="2:15" ht="25.5">
      <c r="B345" s="247" t="s">
        <v>2212</v>
      </c>
      <c r="C345" s="247" t="s">
        <v>2213</v>
      </c>
      <c r="D345" s="248">
        <v>42540</v>
      </c>
      <c r="E345" s="248">
        <v>42733</v>
      </c>
      <c r="F345" s="248">
        <v>79256</v>
      </c>
      <c r="G345" s="247">
        <v>0</v>
      </c>
      <c r="H345" s="247" t="s">
        <v>2201</v>
      </c>
      <c r="I345" s="247" t="s">
        <v>1907</v>
      </c>
      <c r="J345" s="247" t="s">
        <v>1908</v>
      </c>
      <c r="K345" s="249" t="s">
        <v>1890</v>
      </c>
      <c r="L345" s="247" t="s">
        <v>1891</v>
      </c>
      <c r="M345" s="249" t="s">
        <v>1892</v>
      </c>
      <c r="N345" s="249">
        <v>0</v>
      </c>
      <c r="O345" s="249" t="s">
        <v>2214</v>
      </c>
    </row>
    <row r="346" spans="2:15" ht="25.5">
      <c r="B346" s="247" t="s">
        <v>2215</v>
      </c>
      <c r="C346" s="247" t="s">
        <v>2216</v>
      </c>
      <c r="D346" s="248">
        <v>42540</v>
      </c>
      <c r="E346" s="248">
        <v>42733</v>
      </c>
      <c r="F346" s="248">
        <v>79256</v>
      </c>
      <c r="G346" s="247">
        <v>0</v>
      </c>
      <c r="H346" s="247" t="s">
        <v>2201</v>
      </c>
      <c r="I346" s="247" t="s">
        <v>1907</v>
      </c>
      <c r="J346" s="247" t="s">
        <v>1889</v>
      </c>
      <c r="K346" s="249" t="s">
        <v>1890</v>
      </c>
      <c r="L346" s="247" t="s">
        <v>1891</v>
      </c>
      <c r="M346" s="249" t="s">
        <v>1892</v>
      </c>
      <c r="N346" s="249">
        <v>0</v>
      </c>
      <c r="O346" s="249" t="s">
        <v>2217</v>
      </c>
    </row>
    <row r="347" spans="2:15" ht="24">
      <c r="B347" s="247" t="s">
        <v>2218</v>
      </c>
      <c r="C347" s="247" t="s">
        <v>2219</v>
      </c>
      <c r="D347" s="248">
        <v>42796</v>
      </c>
      <c r="E347" s="248">
        <v>42865</v>
      </c>
      <c r="F347" s="248">
        <v>79388</v>
      </c>
      <c r="G347" s="247">
        <v>0</v>
      </c>
      <c r="H347" s="247" t="s">
        <v>2201</v>
      </c>
      <c r="I347" s="247" t="s">
        <v>1907</v>
      </c>
      <c r="J347" s="247" t="s">
        <v>1964</v>
      </c>
      <c r="K347" s="249" t="s">
        <v>1890</v>
      </c>
      <c r="L347" s="247" t="s">
        <v>1975</v>
      </c>
      <c r="M347" s="249" t="s">
        <v>1892</v>
      </c>
      <c r="N347" s="249">
        <v>1800</v>
      </c>
      <c r="O347" s="249" t="s">
        <v>2220</v>
      </c>
    </row>
    <row r="348" spans="2:15" ht="24">
      <c r="B348" s="247" t="s">
        <v>2221</v>
      </c>
      <c r="C348" s="247" t="s">
        <v>2222</v>
      </c>
      <c r="D348" s="248">
        <v>42857</v>
      </c>
      <c r="E348" s="248">
        <v>42887</v>
      </c>
      <c r="F348" s="248">
        <v>79410</v>
      </c>
      <c r="G348" s="247">
        <v>0</v>
      </c>
      <c r="H348" s="247" t="s">
        <v>2201</v>
      </c>
      <c r="I348" s="247" t="s">
        <v>1907</v>
      </c>
      <c r="J348" s="247" t="s">
        <v>1908</v>
      </c>
      <c r="K348" s="249" t="s">
        <v>1890</v>
      </c>
      <c r="L348" s="247" t="s">
        <v>1891</v>
      </c>
      <c r="M348" s="249" t="s">
        <v>1892</v>
      </c>
      <c r="N348" s="249">
        <v>0</v>
      </c>
      <c r="O348" s="249" t="s">
        <v>1342</v>
      </c>
    </row>
    <row r="349" spans="2:15" ht="24">
      <c r="B349" s="247" t="s">
        <v>2223</v>
      </c>
      <c r="C349" s="247" t="s">
        <v>2224</v>
      </c>
      <c r="D349" s="248">
        <v>43206</v>
      </c>
      <c r="E349" s="248">
        <v>43206</v>
      </c>
      <c r="F349" s="248">
        <v>79730</v>
      </c>
      <c r="G349" s="247">
        <v>0</v>
      </c>
      <c r="H349" s="247" t="s">
        <v>1901</v>
      </c>
      <c r="I349" s="247" t="s">
        <v>1902</v>
      </c>
      <c r="J349" s="247" t="s">
        <v>1908</v>
      </c>
      <c r="K349" s="249" t="s">
        <v>1890</v>
      </c>
      <c r="L349" s="247" t="s">
        <v>1891</v>
      </c>
      <c r="M349" s="249" t="s">
        <v>1892</v>
      </c>
      <c r="N349" s="249">
        <v>1200</v>
      </c>
      <c r="O349" s="249" t="s">
        <v>2225</v>
      </c>
    </row>
    <row r="350" spans="2:15" ht="36" customHeight="1">
      <c r="B350" s="247" t="s">
        <v>2226</v>
      </c>
      <c r="C350" s="247" t="s">
        <v>2227</v>
      </c>
      <c r="D350" s="248">
        <v>42737</v>
      </c>
      <c r="E350" s="248">
        <v>42822</v>
      </c>
      <c r="F350" s="248">
        <v>79345</v>
      </c>
      <c r="G350" s="247">
        <v>0</v>
      </c>
      <c r="H350" s="247" t="s">
        <v>2201</v>
      </c>
      <c r="I350" s="247" t="s">
        <v>1907</v>
      </c>
      <c r="J350" s="247" t="s">
        <v>1889</v>
      </c>
      <c r="K350" s="249" t="s">
        <v>1890</v>
      </c>
      <c r="L350" s="247" t="s">
        <v>1891</v>
      </c>
      <c r="M350" s="249" t="s">
        <v>1892</v>
      </c>
      <c r="N350" s="249">
        <v>0</v>
      </c>
      <c r="O350" s="249" t="s">
        <v>1342</v>
      </c>
    </row>
    <row r="351" spans="2:15" ht="24">
      <c r="B351" s="247" t="s">
        <v>2228</v>
      </c>
      <c r="C351" s="247" t="s">
        <v>2229</v>
      </c>
      <c r="D351" s="248">
        <v>42768</v>
      </c>
      <c r="E351" s="248">
        <v>42822</v>
      </c>
      <c r="F351" s="248">
        <v>79345</v>
      </c>
      <c r="G351" s="247">
        <v>0</v>
      </c>
      <c r="H351" s="247" t="s">
        <v>2201</v>
      </c>
      <c r="I351" s="247" t="s">
        <v>1907</v>
      </c>
      <c r="J351" s="247" t="s">
        <v>1889</v>
      </c>
      <c r="K351" s="249" t="s">
        <v>1890</v>
      </c>
      <c r="L351" s="247" t="s">
        <v>1891</v>
      </c>
      <c r="M351" s="249" t="s">
        <v>1892</v>
      </c>
      <c r="N351" s="249">
        <v>0</v>
      </c>
      <c r="O351" s="249" t="s">
        <v>2230</v>
      </c>
    </row>
    <row r="352" spans="2:15" ht="24">
      <c r="B352" s="247" t="s">
        <v>2231</v>
      </c>
      <c r="C352" s="247" t="s">
        <v>2232</v>
      </c>
      <c r="D352" s="248">
        <v>42737</v>
      </c>
      <c r="E352" s="248">
        <v>42782</v>
      </c>
      <c r="F352" s="248">
        <v>79305</v>
      </c>
      <c r="G352" s="247">
        <v>0</v>
      </c>
      <c r="H352" s="247" t="s">
        <v>2201</v>
      </c>
      <c r="I352" s="247" t="s">
        <v>1907</v>
      </c>
      <c r="J352" s="247" t="s">
        <v>1889</v>
      </c>
      <c r="K352" s="249" t="s">
        <v>1890</v>
      </c>
      <c r="L352" s="247" t="s">
        <v>1891</v>
      </c>
      <c r="M352" s="249" t="s">
        <v>1892</v>
      </c>
      <c r="N352" s="249">
        <v>0</v>
      </c>
      <c r="O352" s="249" t="s">
        <v>1342</v>
      </c>
    </row>
    <row r="353" spans="2:15" ht="36" customHeight="1">
      <c r="B353" s="247" t="s">
        <v>2233</v>
      </c>
      <c r="C353" s="247" t="s">
        <v>2234</v>
      </c>
      <c r="D353" s="248">
        <v>39084</v>
      </c>
      <c r="E353" s="248">
        <v>39134</v>
      </c>
      <c r="F353" s="248">
        <v>75657</v>
      </c>
      <c r="G353" s="247">
        <v>0</v>
      </c>
      <c r="H353" s="247" t="s">
        <v>2201</v>
      </c>
      <c r="I353" s="247" t="s">
        <v>1907</v>
      </c>
      <c r="J353" s="247" t="s">
        <v>1964</v>
      </c>
      <c r="K353" s="249" t="s">
        <v>1890</v>
      </c>
      <c r="L353" s="247" t="s">
        <v>1891</v>
      </c>
      <c r="M353" s="249" t="s">
        <v>1892</v>
      </c>
      <c r="N353" s="249">
        <v>3000</v>
      </c>
      <c r="O353" s="249" t="s">
        <v>1342</v>
      </c>
    </row>
    <row r="354" spans="2:15" ht="36" customHeight="1">
      <c r="B354" s="247" t="s">
        <v>2235</v>
      </c>
      <c r="C354" s="247" t="s">
        <v>2236</v>
      </c>
      <c r="D354" s="248">
        <v>39265</v>
      </c>
      <c r="E354" s="248">
        <v>39444</v>
      </c>
      <c r="F354" s="248">
        <v>75967</v>
      </c>
      <c r="G354" s="247">
        <v>0</v>
      </c>
      <c r="H354" s="247" t="s">
        <v>2201</v>
      </c>
      <c r="I354" s="247" t="s">
        <v>1907</v>
      </c>
      <c r="J354" s="247" t="s">
        <v>1964</v>
      </c>
      <c r="K354" s="249" t="s">
        <v>1890</v>
      </c>
      <c r="L354" s="247" t="s">
        <v>1891</v>
      </c>
      <c r="M354" s="249" t="s">
        <v>1892</v>
      </c>
      <c r="N354" s="249">
        <v>4752</v>
      </c>
      <c r="O354" s="249" t="s">
        <v>2237</v>
      </c>
    </row>
    <row r="355" spans="2:15" ht="36" customHeight="1">
      <c r="B355" s="247" t="s">
        <v>2238</v>
      </c>
      <c r="C355" s="247" t="s">
        <v>2239</v>
      </c>
      <c r="D355" s="248">
        <v>43376</v>
      </c>
      <c r="E355" s="248">
        <v>43421</v>
      </c>
      <c r="F355" s="248">
        <v>79944</v>
      </c>
      <c r="G355" s="247">
        <v>0</v>
      </c>
      <c r="H355" s="247" t="s">
        <v>2102</v>
      </c>
      <c r="I355" s="247" t="s">
        <v>2099</v>
      </c>
      <c r="J355" s="247" t="s">
        <v>1908</v>
      </c>
      <c r="K355" s="249" t="s">
        <v>1890</v>
      </c>
      <c r="L355" s="247" t="s">
        <v>1891</v>
      </c>
      <c r="M355" s="249" t="s">
        <v>1892</v>
      </c>
      <c r="N355" s="249">
        <v>0</v>
      </c>
      <c r="O355" s="249" t="s">
        <v>2240</v>
      </c>
    </row>
    <row r="356" spans="2:15" ht="25.5">
      <c r="B356" s="247" t="s">
        <v>2241</v>
      </c>
      <c r="C356" s="247" t="s">
        <v>2242</v>
      </c>
      <c r="D356" s="248">
        <v>43385</v>
      </c>
      <c r="E356" s="248">
        <v>43411</v>
      </c>
      <c r="F356" s="248">
        <v>79934</v>
      </c>
      <c r="G356" s="247">
        <v>0</v>
      </c>
      <c r="H356" s="247" t="s">
        <v>2243</v>
      </c>
      <c r="I356" s="247" t="s">
        <v>1954</v>
      </c>
      <c r="J356" s="247" t="s">
        <v>1964</v>
      </c>
      <c r="K356" s="249" t="s">
        <v>1890</v>
      </c>
      <c r="L356" s="247" t="s">
        <v>1891</v>
      </c>
      <c r="M356" s="249" t="s">
        <v>1892</v>
      </c>
      <c r="N356" s="249">
        <v>750</v>
      </c>
      <c r="O356" s="249" t="s">
        <v>2244</v>
      </c>
    </row>
    <row r="357" spans="2:15" ht="24">
      <c r="B357" s="247" t="s">
        <v>2245</v>
      </c>
      <c r="C357" s="247" t="s">
        <v>2246</v>
      </c>
      <c r="D357" s="248">
        <v>43291</v>
      </c>
      <c r="E357" s="248">
        <v>43411</v>
      </c>
      <c r="F357" s="248">
        <v>79934</v>
      </c>
      <c r="G357" s="247">
        <v>0</v>
      </c>
      <c r="H357" s="247" t="s">
        <v>2167</v>
      </c>
      <c r="I357" s="247" t="s">
        <v>2106</v>
      </c>
      <c r="J357" s="247" t="s">
        <v>1908</v>
      </c>
      <c r="K357" s="249" t="s">
        <v>1890</v>
      </c>
      <c r="L357" s="247" t="s">
        <v>1891</v>
      </c>
      <c r="M357" s="249" t="s">
        <v>1892</v>
      </c>
      <c r="N357" s="249">
        <v>0</v>
      </c>
      <c r="O357" s="249" t="s">
        <v>2247</v>
      </c>
    </row>
    <row r="358" spans="2:15" ht="25.5">
      <c r="B358" s="247" t="s">
        <v>2248</v>
      </c>
      <c r="C358" s="247" t="s">
        <v>2249</v>
      </c>
      <c r="D358" s="248">
        <v>43291</v>
      </c>
      <c r="E358" s="248">
        <v>43411</v>
      </c>
      <c r="F358" s="248">
        <v>79934</v>
      </c>
      <c r="G358" s="247">
        <v>0</v>
      </c>
      <c r="H358" s="247" t="s">
        <v>2167</v>
      </c>
      <c r="I358" s="247" t="s">
        <v>2106</v>
      </c>
      <c r="J358" s="247" t="s">
        <v>1889</v>
      </c>
      <c r="K358" s="249" t="s">
        <v>1890</v>
      </c>
      <c r="L358" s="247" t="s">
        <v>1891</v>
      </c>
      <c r="M358" s="249" t="s">
        <v>1892</v>
      </c>
      <c r="N358" s="249">
        <v>0</v>
      </c>
      <c r="O358" s="249" t="s">
        <v>2250</v>
      </c>
    </row>
    <row r="359" spans="2:15" ht="25.5" hidden="1">
      <c r="B359" s="247" t="s">
        <v>2251</v>
      </c>
      <c r="C359" s="247" t="s">
        <v>2252</v>
      </c>
      <c r="D359" s="248">
        <v>36495</v>
      </c>
      <c r="E359" s="248">
        <v>36816</v>
      </c>
      <c r="F359" s="248">
        <v>73339</v>
      </c>
      <c r="G359" s="247">
        <v>0</v>
      </c>
      <c r="H359" s="247" t="s">
        <v>2253</v>
      </c>
      <c r="I359" s="247" t="s">
        <v>2106</v>
      </c>
      <c r="J359" s="247" t="s">
        <v>2254</v>
      </c>
      <c r="K359" s="249" t="s">
        <v>1890</v>
      </c>
      <c r="L359" s="247" t="s">
        <v>1891</v>
      </c>
      <c r="M359" s="249" t="s">
        <v>1892</v>
      </c>
      <c r="N359" s="249">
        <v>0</v>
      </c>
      <c r="O359" s="249" t="s">
        <v>2255</v>
      </c>
    </row>
    <row r="360" spans="2:15" ht="24">
      <c r="B360" s="247" t="s">
        <v>2256</v>
      </c>
      <c r="C360" s="247" t="s">
        <v>2257</v>
      </c>
      <c r="D360" s="248">
        <v>43202</v>
      </c>
      <c r="E360" s="248">
        <v>43146</v>
      </c>
      <c r="F360" s="248">
        <v>79670</v>
      </c>
      <c r="G360" s="247">
        <v>0</v>
      </c>
      <c r="H360" s="247" t="s">
        <v>2258</v>
      </c>
      <c r="I360" s="247" t="s">
        <v>2259</v>
      </c>
      <c r="J360" s="247" t="s">
        <v>1964</v>
      </c>
      <c r="K360" s="249" t="s">
        <v>1890</v>
      </c>
      <c r="L360" s="247" t="s">
        <v>1891</v>
      </c>
      <c r="M360" s="249" t="s">
        <v>1892</v>
      </c>
      <c r="N360" s="249">
        <v>1200</v>
      </c>
      <c r="O360" s="249" t="s">
        <v>2260</v>
      </c>
    </row>
    <row r="361" spans="2:15" ht="24">
      <c r="B361" s="247" t="s">
        <v>2261</v>
      </c>
      <c r="C361" s="247" t="s">
        <v>2262</v>
      </c>
      <c r="D361" s="248">
        <v>43206</v>
      </c>
      <c r="E361" s="248">
        <v>43206</v>
      </c>
      <c r="F361" s="248">
        <v>79730</v>
      </c>
      <c r="G361" s="247">
        <v>0</v>
      </c>
      <c r="H361" s="247" t="s">
        <v>1901</v>
      </c>
      <c r="I361" s="247" t="s">
        <v>1902</v>
      </c>
      <c r="J361" s="247" t="s">
        <v>1964</v>
      </c>
      <c r="K361" s="249" t="s">
        <v>1890</v>
      </c>
      <c r="L361" s="247" t="s">
        <v>1891</v>
      </c>
      <c r="M361" s="249" t="s">
        <v>1892</v>
      </c>
      <c r="N361" s="249">
        <v>605</v>
      </c>
      <c r="O361" s="249" t="s">
        <v>2230</v>
      </c>
    </row>
    <row r="362" spans="2:15" ht="36" customHeight="1">
      <c r="B362" s="247" t="s">
        <v>2263</v>
      </c>
      <c r="C362" s="247" t="s">
        <v>2264</v>
      </c>
      <c r="D362" s="248">
        <v>40674</v>
      </c>
      <c r="E362" s="248">
        <v>40702</v>
      </c>
      <c r="F362" s="248">
        <v>77225</v>
      </c>
      <c r="G362" s="247">
        <v>0</v>
      </c>
      <c r="H362" s="247" t="s">
        <v>2253</v>
      </c>
      <c r="I362" s="247" t="s">
        <v>2106</v>
      </c>
      <c r="J362" s="247" t="s">
        <v>1964</v>
      </c>
      <c r="K362" s="249" t="s">
        <v>1890</v>
      </c>
      <c r="L362" s="247" t="s">
        <v>1891</v>
      </c>
      <c r="M362" s="249" t="s">
        <v>1892</v>
      </c>
      <c r="N362" s="249">
        <v>7740</v>
      </c>
      <c r="O362" s="249" t="s">
        <v>2265</v>
      </c>
    </row>
    <row r="363" spans="2:15" ht="24">
      <c r="B363" s="247" t="s">
        <v>2266</v>
      </c>
      <c r="C363" s="247" t="s">
        <v>2267</v>
      </c>
      <c r="D363" s="248">
        <v>36566</v>
      </c>
      <c r="E363" s="248">
        <v>36648</v>
      </c>
      <c r="F363" s="248">
        <v>73171</v>
      </c>
      <c r="G363" s="247">
        <v>0</v>
      </c>
      <c r="H363" s="247" t="s">
        <v>2253</v>
      </c>
      <c r="I363" s="247" t="s">
        <v>2106</v>
      </c>
      <c r="J363" s="247" t="s">
        <v>1908</v>
      </c>
      <c r="K363" s="249" t="s">
        <v>1890</v>
      </c>
      <c r="L363" s="247" t="s">
        <v>1891</v>
      </c>
      <c r="M363" s="249" t="s">
        <v>1892</v>
      </c>
      <c r="N363" s="249">
        <v>0</v>
      </c>
      <c r="O363" s="249" t="s">
        <v>2268</v>
      </c>
    </row>
    <row r="364" spans="2:15" ht="24">
      <c r="B364" s="247" t="s">
        <v>2269</v>
      </c>
      <c r="C364" s="247" t="s">
        <v>2270</v>
      </c>
      <c r="D364" s="248">
        <v>-657466</v>
      </c>
      <c r="E364" s="248">
        <v>36648</v>
      </c>
      <c r="F364" s="248">
        <v>73171</v>
      </c>
      <c r="G364" s="247">
        <v>0</v>
      </c>
      <c r="H364" s="247" t="s">
        <v>2253</v>
      </c>
      <c r="I364" s="247" t="s">
        <v>2106</v>
      </c>
      <c r="J364" s="247" t="s">
        <v>1889</v>
      </c>
      <c r="K364" s="249" t="s">
        <v>1890</v>
      </c>
      <c r="L364" s="247" t="s">
        <v>1891</v>
      </c>
      <c r="M364" s="249" t="s">
        <v>1892</v>
      </c>
      <c r="N364" s="249">
        <v>0</v>
      </c>
      <c r="O364" s="249" t="s">
        <v>2271</v>
      </c>
    </row>
    <row r="365" spans="2:15" ht="25.5">
      <c r="B365" s="247" t="s">
        <v>2272</v>
      </c>
      <c r="C365" s="247" t="s">
        <v>2273</v>
      </c>
      <c r="D365" s="248">
        <v>36542</v>
      </c>
      <c r="E365" s="248">
        <v>36648</v>
      </c>
      <c r="F365" s="248">
        <v>73171</v>
      </c>
      <c r="G365" s="247">
        <v>0</v>
      </c>
      <c r="H365" s="247" t="s">
        <v>2253</v>
      </c>
      <c r="I365" s="247" t="s">
        <v>2106</v>
      </c>
      <c r="J365" s="247" t="s">
        <v>1908</v>
      </c>
      <c r="K365" s="249" t="s">
        <v>1890</v>
      </c>
      <c r="L365" s="247" t="s">
        <v>1891</v>
      </c>
      <c r="M365" s="249" t="s">
        <v>1892</v>
      </c>
      <c r="N365" s="249">
        <v>0</v>
      </c>
      <c r="O365" s="249" t="s">
        <v>2274</v>
      </c>
    </row>
    <row r="366" spans="2:15" ht="38.25">
      <c r="B366" s="247" t="s">
        <v>2275</v>
      </c>
      <c r="C366" s="247" t="s">
        <v>2276</v>
      </c>
      <c r="D366" s="248">
        <v>36542</v>
      </c>
      <c r="E366" s="248">
        <v>36648</v>
      </c>
      <c r="F366" s="248">
        <v>73171</v>
      </c>
      <c r="G366" s="247">
        <v>0</v>
      </c>
      <c r="H366" s="247" t="s">
        <v>2253</v>
      </c>
      <c r="I366" s="247" t="s">
        <v>2106</v>
      </c>
      <c r="J366" s="247" t="s">
        <v>1889</v>
      </c>
      <c r="K366" s="249" t="s">
        <v>1890</v>
      </c>
      <c r="L366" s="247" t="s">
        <v>1891</v>
      </c>
      <c r="M366" s="249" t="s">
        <v>1892</v>
      </c>
      <c r="N366" s="249">
        <v>0</v>
      </c>
      <c r="O366" s="249" t="s">
        <v>2277</v>
      </c>
    </row>
    <row r="367" spans="2:15" ht="24">
      <c r="B367" s="247" t="s">
        <v>2278</v>
      </c>
      <c r="C367" s="247" t="s">
        <v>2279</v>
      </c>
      <c r="D367" s="248">
        <v>36542</v>
      </c>
      <c r="E367" s="248">
        <v>37803</v>
      </c>
      <c r="F367" s="248">
        <v>74326</v>
      </c>
      <c r="G367" s="247">
        <v>0</v>
      </c>
      <c r="H367" s="247" t="s">
        <v>2253</v>
      </c>
      <c r="I367" s="247" t="s">
        <v>2106</v>
      </c>
      <c r="J367" s="247" t="s">
        <v>1889</v>
      </c>
      <c r="K367" s="249" t="s">
        <v>1890</v>
      </c>
      <c r="L367" s="247" t="s">
        <v>1891</v>
      </c>
      <c r="M367" s="249" t="s">
        <v>1892</v>
      </c>
      <c r="N367" s="249">
        <v>0</v>
      </c>
      <c r="O367" s="249" t="s">
        <v>2280</v>
      </c>
    </row>
    <row r="368" spans="2:15" ht="24">
      <c r="B368" s="247" t="s">
        <v>2281</v>
      </c>
      <c r="C368" s="247" t="s">
        <v>2282</v>
      </c>
      <c r="D368" s="248">
        <v>37235</v>
      </c>
      <c r="E368" s="248">
        <v>37277</v>
      </c>
      <c r="F368" s="248">
        <v>73800</v>
      </c>
      <c r="G368" s="247">
        <v>0</v>
      </c>
      <c r="H368" s="247" t="s">
        <v>2253</v>
      </c>
      <c r="I368" s="247" t="s">
        <v>2106</v>
      </c>
      <c r="J368" s="247" t="s">
        <v>1908</v>
      </c>
      <c r="K368" s="249" t="s">
        <v>1890</v>
      </c>
      <c r="L368" s="247" t="s">
        <v>1891</v>
      </c>
      <c r="M368" s="249" t="s">
        <v>1892</v>
      </c>
      <c r="N368" s="249">
        <v>0</v>
      </c>
      <c r="O368" s="249" t="s">
        <v>2283</v>
      </c>
    </row>
    <row r="369" spans="2:15" ht="36" customHeight="1">
      <c r="B369" s="247" t="s">
        <v>2284</v>
      </c>
      <c r="C369" s="247" t="s">
        <v>2285</v>
      </c>
      <c r="D369" s="248">
        <v>40164</v>
      </c>
      <c r="E369" s="248">
        <v>40295</v>
      </c>
      <c r="F369" s="248">
        <v>76818</v>
      </c>
      <c r="G369" s="247">
        <v>0</v>
      </c>
      <c r="H369" s="247" t="s">
        <v>1901</v>
      </c>
      <c r="I369" s="247" t="s">
        <v>1902</v>
      </c>
      <c r="J369" s="247" t="s">
        <v>1908</v>
      </c>
      <c r="K369" s="249" t="s">
        <v>1890</v>
      </c>
      <c r="L369" s="247" t="s">
        <v>1891</v>
      </c>
      <c r="M369" s="249" t="s">
        <v>1892</v>
      </c>
      <c r="N369" s="249">
        <v>0</v>
      </c>
      <c r="O369" s="249" t="s">
        <v>2286</v>
      </c>
    </row>
    <row r="370" spans="2:15" ht="25.5">
      <c r="B370" s="247" t="s">
        <v>2287</v>
      </c>
      <c r="C370" s="247" t="s">
        <v>2288</v>
      </c>
      <c r="D370" s="248">
        <v>41007</v>
      </c>
      <c r="E370" s="248">
        <v>41100</v>
      </c>
      <c r="F370" s="248">
        <v>77623</v>
      </c>
      <c r="G370" s="247">
        <v>0</v>
      </c>
      <c r="H370" s="247" t="s">
        <v>2289</v>
      </c>
      <c r="I370" s="247" t="s">
        <v>2290</v>
      </c>
      <c r="J370" s="247" t="s">
        <v>1964</v>
      </c>
      <c r="K370" s="249" t="s">
        <v>1890</v>
      </c>
      <c r="L370" s="247" t="s">
        <v>1975</v>
      </c>
      <c r="M370" s="249" t="s">
        <v>1892</v>
      </c>
      <c r="N370" s="249">
        <v>1904</v>
      </c>
      <c r="O370" s="249" t="s">
        <v>2291</v>
      </c>
    </row>
    <row r="371" spans="2:15" ht="25.5">
      <c r="B371" s="247" t="s">
        <v>2292</v>
      </c>
      <c r="C371" s="247" t="s">
        <v>2293</v>
      </c>
      <c r="D371" s="248">
        <v>42480</v>
      </c>
      <c r="E371" s="248">
        <v>42572</v>
      </c>
      <c r="F371" s="248">
        <v>79095</v>
      </c>
      <c r="G371" s="247">
        <v>0</v>
      </c>
      <c r="H371" s="247" t="s">
        <v>2294</v>
      </c>
      <c r="I371" s="247" t="s">
        <v>2106</v>
      </c>
      <c r="J371" s="247" t="s">
        <v>1964</v>
      </c>
      <c r="K371" s="249" t="s">
        <v>1890</v>
      </c>
      <c r="L371" s="247" t="s">
        <v>1975</v>
      </c>
      <c r="M371" s="249" t="s">
        <v>1892</v>
      </c>
      <c r="N371" s="249">
        <v>1466</v>
      </c>
      <c r="O371" s="249" t="s">
        <v>2295</v>
      </c>
    </row>
    <row r="372" spans="2:15" ht="25.5">
      <c r="B372" s="247" t="s">
        <v>2296</v>
      </c>
      <c r="C372" s="247" t="s">
        <v>2297</v>
      </c>
      <c r="D372" s="248">
        <v>43206</v>
      </c>
      <c r="E372" s="248">
        <v>43206</v>
      </c>
      <c r="F372" s="248">
        <v>79730</v>
      </c>
      <c r="G372" s="247">
        <v>0</v>
      </c>
      <c r="H372" s="247" t="s">
        <v>1901</v>
      </c>
      <c r="I372" s="247" t="s">
        <v>1902</v>
      </c>
      <c r="J372" s="247" t="s">
        <v>1889</v>
      </c>
      <c r="K372" s="249" t="s">
        <v>1890</v>
      </c>
      <c r="L372" s="247" t="s">
        <v>1891</v>
      </c>
      <c r="M372" s="249" t="s">
        <v>1892</v>
      </c>
      <c r="N372" s="249">
        <v>2199</v>
      </c>
      <c r="O372" s="249" t="s">
        <v>2298</v>
      </c>
    </row>
    <row r="373" spans="2:15" ht="36" customHeight="1">
      <c r="B373" s="247" t="s">
        <v>2299</v>
      </c>
      <c r="C373" s="247" t="s">
        <v>2300</v>
      </c>
      <c r="D373" s="248">
        <v>42011</v>
      </c>
      <c r="E373" s="248">
        <v>43665</v>
      </c>
      <c r="F373" s="248">
        <v>80188</v>
      </c>
      <c r="G373" s="247">
        <v>0</v>
      </c>
      <c r="H373" s="247" t="s">
        <v>2301</v>
      </c>
      <c r="I373" s="247" t="s">
        <v>2302</v>
      </c>
      <c r="J373" s="247" t="s">
        <v>1964</v>
      </c>
      <c r="K373" s="249" t="s">
        <v>1890</v>
      </c>
      <c r="L373" s="247" t="s">
        <v>1891</v>
      </c>
      <c r="M373" s="249" t="s">
        <v>1892</v>
      </c>
      <c r="N373" s="249">
        <v>1926</v>
      </c>
      <c r="O373" s="249" t="s">
        <v>2303</v>
      </c>
    </row>
    <row r="374" spans="2:15" ht="25.5">
      <c r="B374" s="247" t="s">
        <v>2304</v>
      </c>
      <c r="C374" s="247" t="s">
        <v>2305</v>
      </c>
      <c r="D374" s="248">
        <v>40889</v>
      </c>
      <c r="E374" s="248">
        <v>40966</v>
      </c>
      <c r="F374" s="248">
        <v>77489</v>
      </c>
      <c r="G374" s="247">
        <v>0</v>
      </c>
      <c r="H374" s="247" t="s">
        <v>2306</v>
      </c>
      <c r="I374" s="247" t="s">
        <v>2307</v>
      </c>
      <c r="J374" s="247" t="s">
        <v>1964</v>
      </c>
      <c r="K374" s="249" t="s">
        <v>1890</v>
      </c>
      <c r="L374" s="247" t="s">
        <v>1975</v>
      </c>
      <c r="M374" s="249" t="s">
        <v>1892</v>
      </c>
      <c r="N374" s="249">
        <v>2000</v>
      </c>
      <c r="O374" s="249" t="s">
        <v>2308</v>
      </c>
    </row>
    <row r="375" spans="2:15" ht="36" customHeight="1">
      <c r="B375" s="247" t="s">
        <v>2309</v>
      </c>
      <c r="C375" s="247" t="s">
        <v>2310</v>
      </c>
      <c r="D375" s="248">
        <v>39686</v>
      </c>
      <c r="E375" s="248">
        <v>39800</v>
      </c>
      <c r="F375" s="248">
        <v>76323</v>
      </c>
      <c r="G375" s="247">
        <v>0</v>
      </c>
      <c r="H375" s="247" t="s">
        <v>2311</v>
      </c>
      <c r="I375" s="247" t="s">
        <v>2106</v>
      </c>
      <c r="J375" s="247" t="s">
        <v>1889</v>
      </c>
      <c r="K375" s="249" t="s">
        <v>1890</v>
      </c>
      <c r="L375" s="247" t="s">
        <v>1891</v>
      </c>
      <c r="M375" s="249" t="s">
        <v>1892</v>
      </c>
      <c r="N375" s="249">
        <v>0</v>
      </c>
      <c r="O375" s="249" t="s">
        <v>2312</v>
      </c>
    </row>
    <row r="376" spans="2:15" ht="24">
      <c r="B376" s="247" t="s">
        <v>2313</v>
      </c>
      <c r="C376" s="247" t="s">
        <v>2314</v>
      </c>
      <c r="D376" s="248">
        <v>37179</v>
      </c>
      <c r="E376" s="248">
        <v>37217</v>
      </c>
      <c r="F376" s="248">
        <v>73740</v>
      </c>
      <c r="G376" s="247">
        <v>0</v>
      </c>
      <c r="H376" s="247" t="s">
        <v>2315</v>
      </c>
      <c r="I376" s="247" t="s">
        <v>2106</v>
      </c>
      <c r="J376" s="247" t="s">
        <v>1908</v>
      </c>
      <c r="K376" s="249" t="s">
        <v>1890</v>
      </c>
      <c r="L376" s="247" t="s">
        <v>1891</v>
      </c>
      <c r="M376" s="249" t="s">
        <v>1892</v>
      </c>
      <c r="N376" s="249">
        <v>0</v>
      </c>
      <c r="O376" s="249" t="s">
        <v>2316</v>
      </c>
    </row>
    <row r="377" spans="2:15" ht="25.5">
      <c r="B377" s="247" t="s">
        <v>2317</v>
      </c>
      <c r="C377" s="247" t="s">
        <v>2318</v>
      </c>
      <c r="D377" s="248">
        <v>39672</v>
      </c>
      <c r="E377" s="248">
        <v>39722</v>
      </c>
      <c r="F377" s="248">
        <v>76245</v>
      </c>
      <c r="G377" s="247">
        <v>0</v>
      </c>
      <c r="H377" s="247" t="s">
        <v>2319</v>
      </c>
      <c r="I377" s="247" t="s">
        <v>2106</v>
      </c>
      <c r="J377" s="247" t="s">
        <v>1889</v>
      </c>
      <c r="K377" s="249" t="s">
        <v>1890</v>
      </c>
      <c r="L377" s="247" t="s">
        <v>1891</v>
      </c>
      <c r="M377" s="249" t="s">
        <v>1892</v>
      </c>
      <c r="N377" s="249">
        <v>0</v>
      </c>
      <c r="O377" s="249" t="s">
        <v>2320</v>
      </c>
    </row>
    <row r="378" spans="2:15" ht="24">
      <c r="B378" s="247" t="s">
        <v>2321</v>
      </c>
      <c r="C378" s="247" t="s">
        <v>2322</v>
      </c>
      <c r="D378" s="248">
        <v>42499</v>
      </c>
      <c r="E378" s="248">
        <v>42493</v>
      </c>
      <c r="F378" s="248">
        <v>79016</v>
      </c>
      <c r="G378" s="247">
        <v>0</v>
      </c>
      <c r="H378" s="247" t="s">
        <v>2323</v>
      </c>
      <c r="I378" s="247" t="s">
        <v>2290</v>
      </c>
      <c r="J378" s="247" t="s">
        <v>1964</v>
      </c>
      <c r="K378" s="249" t="s">
        <v>1890</v>
      </c>
      <c r="L378" s="247" t="s">
        <v>1975</v>
      </c>
      <c r="M378" s="249" t="s">
        <v>1892</v>
      </c>
      <c r="N378" s="249">
        <v>1006</v>
      </c>
      <c r="O378" s="249" t="s">
        <v>2324</v>
      </c>
    </row>
    <row r="379" spans="2:15" ht="25.5">
      <c r="B379" s="247" t="s">
        <v>2325</v>
      </c>
      <c r="C379" s="247" t="s">
        <v>2326</v>
      </c>
      <c r="D379" s="248">
        <v>41246</v>
      </c>
      <c r="E379" s="248">
        <v>41270</v>
      </c>
      <c r="F379" s="248">
        <v>77793</v>
      </c>
      <c r="G379" s="247">
        <v>0</v>
      </c>
      <c r="H379" s="247" t="s">
        <v>2039</v>
      </c>
      <c r="I379" s="247" t="s">
        <v>2040</v>
      </c>
      <c r="J379" s="247" t="s">
        <v>1889</v>
      </c>
      <c r="K379" s="249" t="s">
        <v>1890</v>
      </c>
      <c r="L379" s="247" t="s">
        <v>1891</v>
      </c>
      <c r="M379" s="249" t="s">
        <v>1892</v>
      </c>
      <c r="N379" s="249">
        <v>0</v>
      </c>
      <c r="O379" s="249" t="s">
        <v>2327</v>
      </c>
    </row>
    <row r="380" spans="2:15" ht="25.5">
      <c r="B380" s="247" t="s">
        <v>2328</v>
      </c>
      <c r="C380" s="247" t="s">
        <v>2329</v>
      </c>
      <c r="D380" s="248">
        <v>42703</v>
      </c>
      <c r="E380" s="248">
        <v>42969</v>
      </c>
      <c r="F380" s="248">
        <v>79492</v>
      </c>
      <c r="G380" s="247">
        <v>0</v>
      </c>
      <c r="H380" s="247" t="s">
        <v>2330</v>
      </c>
      <c r="I380" s="247" t="s">
        <v>2290</v>
      </c>
      <c r="J380" s="247" t="s">
        <v>1908</v>
      </c>
      <c r="K380" s="249" t="s">
        <v>1890</v>
      </c>
      <c r="L380" s="247" t="s">
        <v>1891</v>
      </c>
      <c r="M380" s="249" t="s">
        <v>1892</v>
      </c>
      <c r="N380" s="249">
        <v>0</v>
      </c>
      <c r="O380" s="249" t="s">
        <v>2331</v>
      </c>
    </row>
    <row r="381" spans="2:15" ht="38.25">
      <c r="B381" s="247" t="s">
        <v>2332</v>
      </c>
      <c r="C381" s="247" t="s">
        <v>2333</v>
      </c>
      <c r="D381" s="248">
        <v>42222</v>
      </c>
      <c r="E381" s="248">
        <v>42468</v>
      </c>
      <c r="F381" s="248">
        <v>78991</v>
      </c>
      <c r="G381" s="247">
        <v>0</v>
      </c>
      <c r="H381" s="247" t="s">
        <v>2330</v>
      </c>
      <c r="I381" s="247" t="s">
        <v>2290</v>
      </c>
      <c r="J381" s="247" t="s">
        <v>1908</v>
      </c>
      <c r="K381" s="249" t="s">
        <v>1890</v>
      </c>
      <c r="L381" s="247" t="s">
        <v>1891</v>
      </c>
      <c r="M381" s="249" t="s">
        <v>1892</v>
      </c>
      <c r="N381" s="249">
        <v>0</v>
      </c>
      <c r="O381" s="249" t="s">
        <v>2211</v>
      </c>
    </row>
    <row r="382" spans="2:15" ht="24">
      <c r="B382" s="247" t="s">
        <v>2334</v>
      </c>
      <c r="C382" s="247" t="s">
        <v>2335</v>
      </c>
      <c r="D382" s="248">
        <v>37812</v>
      </c>
      <c r="E382" s="248">
        <v>39989</v>
      </c>
      <c r="F382" s="248">
        <v>76512</v>
      </c>
      <c r="G382" s="247">
        <v>0</v>
      </c>
      <c r="H382" s="247" t="s">
        <v>2330</v>
      </c>
      <c r="I382" s="247" t="s">
        <v>2290</v>
      </c>
      <c r="J382" s="247" t="s">
        <v>1908</v>
      </c>
      <c r="K382" s="249" t="s">
        <v>1890</v>
      </c>
      <c r="L382" s="247" t="s">
        <v>1891</v>
      </c>
      <c r="M382" s="249" t="s">
        <v>1892</v>
      </c>
      <c r="N382" s="249">
        <v>0</v>
      </c>
      <c r="O382" s="249" t="s">
        <v>1342</v>
      </c>
    </row>
    <row r="383" spans="2:15" ht="24">
      <c r="B383" s="247" t="s">
        <v>2336</v>
      </c>
      <c r="C383" s="247" t="s">
        <v>2337</v>
      </c>
      <c r="D383" s="248">
        <v>43206</v>
      </c>
      <c r="E383" s="248">
        <v>43206</v>
      </c>
      <c r="F383" s="248">
        <v>79730</v>
      </c>
      <c r="G383" s="247">
        <v>0</v>
      </c>
      <c r="H383" s="247" t="s">
        <v>1901</v>
      </c>
      <c r="I383" s="247" t="s">
        <v>1902</v>
      </c>
      <c r="J383" s="247" t="s">
        <v>1908</v>
      </c>
      <c r="K383" s="249" t="s">
        <v>1890</v>
      </c>
      <c r="L383" s="247" t="s">
        <v>1891</v>
      </c>
      <c r="M383" s="249" t="s">
        <v>1892</v>
      </c>
      <c r="N383" s="249">
        <v>900</v>
      </c>
      <c r="O383" s="249" t="s">
        <v>2338</v>
      </c>
    </row>
    <row r="384" spans="2:15" ht="24">
      <c r="B384" s="247" t="s">
        <v>2339</v>
      </c>
      <c r="C384" s="247" t="s">
        <v>2340</v>
      </c>
      <c r="D384" s="248">
        <v>39953</v>
      </c>
      <c r="E384" s="248">
        <v>39958</v>
      </c>
      <c r="F384" s="248">
        <v>76481</v>
      </c>
      <c r="G384" s="247">
        <v>0</v>
      </c>
      <c r="H384" s="247" t="s">
        <v>2330</v>
      </c>
      <c r="I384" s="247" t="s">
        <v>2290</v>
      </c>
      <c r="J384" s="247" t="s">
        <v>1889</v>
      </c>
      <c r="K384" s="249" t="s">
        <v>1890</v>
      </c>
      <c r="L384" s="247" t="s">
        <v>1891</v>
      </c>
      <c r="M384" s="249" t="s">
        <v>1892</v>
      </c>
      <c r="N384" s="249">
        <v>0</v>
      </c>
      <c r="O384" s="249" t="s">
        <v>2341</v>
      </c>
    </row>
    <row r="385" spans="2:15" ht="24">
      <c r="B385" s="247" t="s">
        <v>2342</v>
      </c>
      <c r="C385" s="247" t="s">
        <v>2343</v>
      </c>
      <c r="D385" s="248">
        <v>39953</v>
      </c>
      <c r="E385" s="248">
        <v>39958</v>
      </c>
      <c r="F385" s="248">
        <v>76481</v>
      </c>
      <c r="G385" s="247">
        <v>0</v>
      </c>
      <c r="H385" s="247" t="s">
        <v>2330</v>
      </c>
      <c r="I385" s="247" t="s">
        <v>2290</v>
      </c>
      <c r="J385" s="247" t="s">
        <v>1908</v>
      </c>
      <c r="K385" s="249" t="s">
        <v>1890</v>
      </c>
      <c r="L385" s="247" t="s">
        <v>1891</v>
      </c>
      <c r="M385" s="249" t="s">
        <v>1892</v>
      </c>
      <c r="N385" s="249">
        <v>0</v>
      </c>
      <c r="O385" s="249" t="s">
        <v>2344</v>
      </c>
    </row>
    <row r="386" spans="2:15" ht="24">
      <c r="B386" s="247" t="s">
        <v>2345</v>
      </c>
      <c r="C386" s="247" t="s">
        <v>2346</v>
      </c>
      <c r="D386" s="248">
        <v>39953</v>
      </c>
      <c r="E386" s="248">
        <v>39989</v>
      </c>
      <c r="F386" s="248">
        <v>76512</v>
      </c>
      <c r="G386" s="247">
        <v>0</v>
      </c>
      <c r="H386" s="247" t="s">
        <v>2330</v>
      </c>
      <c r="I386" s="247" t="s">
        <v>2290</v>
      </c>
      <c r="J386" s="247" t="s">
        <v>1964</v>
      </c>
      <c r="K386" s="249" t="s">
        <v>1890</v>
      </c>
      <c r="L386" s="247" t="s">
        <v>1891</v>
      </c>
      <c r="M386" s="249" t="s">
        <v>1892</v>
      </c>
      <c r="N386" s="249">
        <v>1608</v>
      </c>
      <c r="O386" s="249" t="s">
        <v>1342</v>
      </c>
    </row>
    <row r="387" spans="2:15" ht="24">
      <c r="B387" s="247" t="s">
        <v>2347</v>
      </c>
      <c r="C387" s="247" t="s">
        <v>2348</v>
      </c>
      <c r="D387" s="248">
        <v>39897</v>
      </c>
      <c r="E387" s="248">
        <v>39989</v>
      </c>
      <c r="F387" s="248">
        <v>76512</v>
      </c>
      <c r="G387" s="247">
        <v>0</v>
      </c>
      <c r="H387" s="247" t="s">
        <v>2330</v>
      </c>
      <c r="I387" s="247" t="s">
        <v>2290</v>
      </c>
      <c r="J387" s="247" t="s">
        <v>1889</v>
      </c>
      <c r="K387" s="249" t="s">
        <v>1890</v>
      </c>
      <c r="L387" s="247" t="s">
        <v>1891</v>
      </c>
      <c r="M387" s="249" t="s">
        <v>1892</v>
      </c>
      <c r="N387" s="249">
        <v>0</v>
      </c>
      <c r="O387" s="249" t="s">
        <v>2349</v>
      </c>
    </row>
    <row r="388" spans="2:15" ht="24">
      <c r="B388" s="247" t="s">
        <v>2350</v>
      </c>
      <c r="C388" s="247" t="s">
        <v>2351</v>
      </c>
      <c r="D388" s="248">
        <v>40060</v>
      </c>
      <c r="E388" s="248">
        <v>40060</v>
      </c>
      <c r="F388" s="248">
        <v>76583</v>
      </c>
      <c r="G388" s="247">
        <v>0</v>
      </c>
      <c r="H388" s="247" t="s">
        <v>2330</v>
      </c>
      <c r="I388" s="247" t="s">
        <v>2290</v>
      </c>
      <c r="J388" s="247" t="s">
        <v>1908</v>
      </c>
      <c r="K388" s="249" t="s">
        <v>1890</v>
      </c>
      <c r="L388" s="247" t="s">
        <v>1891</v>
      </c>
      <c r="M388" s="249" t="s">
        <v>1892</v>
      </c>
      <c r="N388" s="249">
        <v>0</v>
      </c>
      <c r="O388" s="249" t="s">
        <v>1342</v>
      </c>
    </row>
    <row r="389" spans="2:15" ht="24">
      <c r="B389" s="247" t="s">
        <v>2352</v>
      </c>
      <c r="C389" s="247" t="s">
        <v>2353</v>
      </c>
      <c r="D389" s="248">
        <v>39998</v>
      </c>
      <c r="E389" s="248">
        <v>40060</v>
      </c>
      <c r="F389" s="248">
        <v>76583</v>
      </c>
      <c r="G389" s="247">
        <v>0</v>
      </c>
      <c r="H389" s="247" t="s">
        <v>2330</v>
      </c>
      <c r="I389" s="247" t="s">
        <v>2290</v>
      </c>
      <c r="J389" s="247" t="s">
        <v>1964</v>
      </c>
      <c r="K389" s="249" t="s">
        <v>1890</v>
      </c>
      <c r="L389" s="247" t="s">
        <v>1975</v>
      </c>
      <c r="M389" s="249" t="s">
        <v>1892</v>
      </c>
      <c r="N389" s="249">
        <v>5000</v>
      </c>
      <c r="O389" s="249" t="s">
        <v>1342</v>
      </c>
    </row>
    <row r="390" spans="2:15" ht="25.5">
      <c r="B390" s="247" t="s">
        <v>2354</v>
      </c>
      <c r="C390" s="247" t="s">
        <v>2355</v>
      </c>
      <c r="D390" s="248">
        <v>36017</v>
      </c>
      <c r="E390" s="248">
        <v>36055</v>
      </c>
      <c r="F390" s="248">
        <v>72579</v>
      </c>
      <c r="G390" s="247">
        <v>0</v>
      </c>
      <c r="H390" s="247" t="s">
        <v>2356</v>
      </c>
      <c r="I390" s="247" t="s">
        <v>2106</v>
      </c>
      <c r="J390" s="247" t="s">
        <v>1908</v>
      </c>
      <c r="K390" s="249" t="s">
        <v>1890</v>
      </c>
      <c r="L390" s="247" t="s">
        <v>1891</v>
      </c>
      <c r="M390" s="249" t="s">
        <v>1892</v>
      </c>
      <c r="N390" s="249">
        <v>0</v>
      </c>
      <c r="O390" s="249" t="s">
        <v>2357</v>
      </c>
    </row>
    <row r="391" spans="2:15" ht="24">
      <c r="B391" s="247" t="s">
        <v>2358</v>
      </c>
      <c r="C391" s="247" t="s">
        <v>2359</v>
      </c>
      <c r="D391" s="248">
        <v>36923</v>
      </c>
      <c r="E391" s="248">
        <v>36942</v>
      </c>
      <c r="F391" s="248">
        <v>73465</v>
      </c>
      <c r="G391" s="247">
        <v>0</v>
      </c>
      <c r="H391" s="247" t="s">
        <v>2356</v>
      </c>
      <c r="I391" s="247" t="s">
        <v>2106</v>
      </c>
      <c r="J391" s="247" t="s">
        <v>1908</v>
      </c>
      <c r="K391" s="249" t="s">
        <v>1890</v>
      </c>
      <c r="L391" s="247" t="s">
        <v>1891</v>
      </c>
      <c r="M391" s="249" t="s">
        <v>1892</v>
      </c>
      <c r="N391" s="249">
        <v>0</v>
      </c>
      <c r="O391" s="249" t="s">
        <v>2360</v>
      </c>
    </row>
    <row r="392" spans="2:15" ht="24">
      <c r="B392" s="247" t="s">
        <v>2361</v>
      </c>
      <c r="C392" s="247" t="s">
        <v>2362</v>
      </c>
      <c r="D392" s="248">
        <v>37026</v>
      </c>
      <c r="E392" s="248">
        <v>37041</v>
      </c>
      <c r="F392" s="248">
        <v>73564</v>
      </c>
      <c r="G392" s="247">
        <v>0</v>
      </c>
      <c r="H392" s="247" t="s">
        <v>2356</v>
      </c>
      <c r="I392" s="247" t="s">
        <v>2106</v>
      </c>
      <c r="J392" s="247" t="s">
        <v>1889</v>
      </c>
      <c r="K392" s="249" t="s">
        <v>1890</v>
      </c>
      <c r="L392" s="247" t="s">
        <v>1891</v>
      </c>
      <c r="M392" s="249" t="s">
        <v>1892</v>
      </c>
      <c r="N392" s="249">
        <v>0</v>
      </c>
      <c r="O392" s="249" t="s">
        <v>2360</v>
      </c>
    </row>
    <row r="393" spans="2:15" ht="24">
      <c r="B393" s="247" t="s">
        <v>2363</v>
      </c>
      <c r="C393" s="247" t="s">
        <v>2364</v>
      </c>
      <c r="D393" s="248">
        <v>37057</v>
      </c>
      <c r="E393" s="248">
        <v>37061</v>
      </c>
      <c r="F393" s="248">
        <v>73584</v>
      </c>
      <c r="G393" s="247">
        <v>0</v>
      </c>
      <c r="H393" s="247" t="s">
        <v>2356</v>
      </c>
      <c r="I393" s="247" t="s">
        <v>2106</v>
      </c>
      <c r="J393" s="247" t="s">
        <v>1908</v>
      </c>
      <c r="K393" s="249" t="s">
        <v>1890</v>
      </c>
      <c r="L393" s="247" t="s">
        <v>1891</v>
      </c>
      <c r="M393" s="249" t="s">
        <v>1892</v>
      </c>
      <c r="N393" s="249">
        <v>0</v>
      </c>
      <c r="O393" s="249" t="s">
        <v>2365</v>
      </c>
    </row>
    <row r="394" spans="2:15" ht="25.5">
      <c r="B394" s="247" t="s">
        <v>2366</v>
      </c>
      <c r="C394" s="247" t="s">
        <v>2367</v>
      </c>
      <c r="D394" s="248">
        <v>43206</v>
      </c>
      <c r="E394" s="248">
        <v>43206</v>
      </c>
      <c r="F394" s="248">
        <v>79730</v>
      </c>
      <c r="G394" s="247">
        <v>0</v>
      </c>
      <c r="H394" s="247" t="s">
        <v>1901</v>
      </c>
      <c r="I394" s="247" t="s">
        <v>1902</v>
      </c>
      <c r="J394" s="247" t="s">
        <v>1908</v>
      </c>
      <c r="K394" s="249" t="s">
        <v>1890</v>
      </c>
      <c r="L394" s="247" t="s">
        <v>1891</v>
      </c>
      <c r="M394" s="249" t="s">
        <v>1892</v>
      </c>
      <c r="N394" s="249">
        <v>1123</v>
      </c>
      <c r="O394" s="249" t="s">
        <v>2368</v>
      </c>
    </row>
    <row r="395" spans="2:15" ht="25.5">
      <c r="B395" s="247" t="s">
        <v>2369</v>
      </c>
      <c r="C395" s="247" t="s">
        <v>2370</v>
      </c>
      <c r="D395" s="248">
        <v>36467</v>
      </c>
      <c r="E395" s="248">
        <v>36507</v>
      </c>
      <c r="F395" s="248">
        <v>73031</v>
      </c>
      <c r="G395" s="247">
        <v>0</v>
      </c>
      <c r="H395" s="247" t="s">
        <v>2356</v>
      </c>
      <c r="I395" s="247" t="s">
        <v>2106</v>
      </c>
      <c r="J395" s="247" t="s">
        <v>1908</v>
      </c>
      <c r="K395" s="249" t="s">
        <v>1890</v>
      </c>
      <c r="L395" s="247" t="s">
        <v>1891</v>
      </c>
      <c r="M395" s="249" t="s">
        <v>1892</v>
      </c>
      <c r="N395" s="249">
        <v>0</v>
      </c>
      <c r="O395" s="249" t="s">
        <v>2357</v>
      </c>
    </row>
    <row r="396" spans="2:15" ht="25.5">
      <c r="B396" s="247" t="s">
        <v>2371</v>
      </c>
      <c r="C396" s="247" t="s">
        <v>2372</v>
      </c>
      <c r="D396" s="248">
        <v>38750</v>
      </c>
      <c r="E396" s="248">
        <v>38757</v>
      </c>
      <c r="F396" s="248">
        <v>75280</v>
      </c>
      <c r="G396" s="247">
        <v>0</v>
      </c>
      <c r="H396" s="247" t="s">
        <v>2373</v>
      </c>
      <c r="I396" s="247" t="s">
        <v>2106</v>
      </c>
      <c r="J396" s="247" t="s">
        <v>1964</v>
      </c>
      <c r="K396" s="249" t="s">
        <v>1890</v>
      </c>
      <c r="L396" s="247" t="s">
        <v>1975</v>
      </c>
      <c r="M396" s="249" t="s">
        <v>1892</v>
      </c>
      <c r="N396" s="249">
        <v>8000</v>
      </c>
      <c r="O396" s="249" t="s">
        <v>2374</v>
      </c>
    </row>
    <row r="397" spans="2:15" ht="25.5">
      <c r="B397" s="247" t="s">
        <v>2375</v>
      </c>
      <c r="C397" s="247" t="s">
        <v>2376</v>
      </c>
      <c r="D397" s="248">
        <v>40794</v>
      </c>
      <c r="E397" s="248">
        <v>40871</v>
      </c>
      <c r="F397" s="248">
        <v>77394</v>
      </c>
      <c r="G397" s="247">
        <v>0</v>
      </c>
      <c r="H397" s="247" t="s">
        <v>2377</v>
      </c>
      <c r="I397" s="247" t="s">
        <v>2106</v>
      </c>
      <c r="J397" s="247" t="s">
        <v>1889</v>
      </c>
      <c r="K397" s="249" t="s">
        <v>1890</v>
      </c>
      <c r="L397" s="247" t="s">
        <v>1891</v>
      </c>
      <c r="M397" s="249" t="s">
        <v>1892</v>
      </c>
      <c r="N397" s="249">
        <v>0</v>
      </c>
      <c r="O397" s="249" t="s">
        <v>2378</v>
      </c>
    </row>
    <row r="398" spans="2:15" ht="63.75">
      <c r="B398" s="247" t="s">
        <v>2379</v>
      </c>
      <c r="C398" s="247" t="s">
        <v>2380</v>
      </c>
      <c r="D398" s="248">
        <v>42801</v>
      </c>
      <c r="E398" s="248">
        <v>42849</v>
      </c>
      <c r="F398" s="248">
        <v>79372</v>
      </c>
      <c r="G398" s="247">
        <v>0</v>
      </c>
      <c r="H398" s="247" t="s">
        <v>2381</v>
      </c>
      <c r="I398" s="247" t="s">
        <v>2106</v>
      </c>
      <c r="J398" s="247" t="s">
        <v>1964</v>
      </c>
      <c r="K398" s="249" t="s">
        <v>1890</v>
      </c>
      <c r="L398" s="247" t="s">
        <v>1975</v>
      </c>
      <c r="M398" s="249" t="s">
        <v>1892</v>
      </c>
      <c r="N398" s="249">
        <v>2500</v>
      </c>
      <c r="O398" s="249" t="s">
        <v>2382</v>
      </c>
    </row>
    <row r="399" spans="2:15" ht="25.5">
      <c r="B399" s="247" t="s">
        <v>2383</v>
      </c>
      <c r="C399" s="247" t="s">
        <v>2384</v>
      </c>
      <c r="D399" s="248">
        <v>39623</v>
      </c>
      <c r="E399" s="248">
        <v>39671</v>
      </c>
      <c r="F399" s="248">
        <v>76194</v>
      </c>
      <c r="G399" s="247">
        <v>0</v>
      </c>
      <c r="H399" s="247" t="s">
        <v>2385</v>
      </c>
      <c r="I399" s="247" t="s">
        <v>2386</v>
      </c>
      <c r="J399" s="247" t="s">
        <v>1955</v>
      </c>
      <c r="K399" s="249" t="s">
        <v>1890</v>
      </c>
      <c r="L399" s="247" t="s">
        <v>1891</v>
      </c>
      <c r="M399" s="249" t="s">
        <v>1892</v>
      </c>
      <c r="N399" s="249">
        <v>0</v>
      </c>
      <c r="O399" s="249" t="s">
        <v>2387</v>
      </c>
    </row>
    <row r="400" spans="2:15" ht="25.5">
      <c r="B400" s="247" t="s">
        <v>2388</v>
      </c>
      <c r="C400" s="247" t="s">
        <v>2389</v>
      </c>
      <c r="D400" s="248">
        <v>40791</v>
      </c>
      <c r="E400" s="248">
        <v>40856</v>
      </c>
      <c r="F400" s="248">
        <v>77379</v>
      </c>
      <c r="G400" s="247">
        <v>0</v>
      </c>
      <c r="H400" s="247" t="s">
        <v>2390</v>
      </c>
      <c r="I400" s="247" t="s">
        <v>2106</v>
      </c>
      <c r="J400" s="247" t="s">
        <v>1889</v>
      </c>
      <c r="K400" s="249" t="s">
        <v>1890</v>
      </c>
      <c r="L400" s="247" t="s">
        <v>1891</v>
      </c>
      <c r="M400" s="249" t="s">
        <v>1892</v>
      </c>
      <c r="N400" s="249">
        <v>0</v>
      </c>
      <c r="O400" s="249" t="s">
        <v>2391</v>
      </c>
    </row>
    <row r="401" spans="2:15" ht="25.5">
      <c r="B401" s="247" t="s">
        <v>2392</v>
      </c>
      <c r="C401" s="247" t="s">
        <v>2393</v>
      </c>
      <c r="D401" s="248">
        <v>40726</v>
      </c>
      <c r="E401" s="248">
        <v>40862</v>
      </c>
      <c r="F401" s="248">
        <v>77385</v>
      </c>
      <c r="G401" s="247">
        <v>0</v>
      </c>
      <c r="H401" s="247" t="s">
        <v>2390</v>
      </c>
      <c r="I401" s="247" t="s">
        <v>2106</v>
      </c>
      <c r="J401" s="247" t="s">
        <v>1889</v>
      </c>
      <c r="K401" s="249" t="s">
        <v>1890</v>
      </c>
      <c r="L401" s="247" t="s">
        <v>1891</v>
      </c>
      <c r="M401" s="249" t="s">
        <v>1892</v>
      </c>
      <c r="N401" s="249">
        <v>0</v>
      </c>
      <c r="O401" s="249" t="s">
        <v>2394</v>
      </c>
    </row>
    <row r="402" spans="2:15" ht="51">
      <c r="B402" s="247" t="s">
        <v>2395</v>
      </c>
      <c r="C402" s="247" t="s">
        <v>2396</v>
      </c>
      <c r="D402" s="248">
        <v>41703</v>
      </c>
      <c r="E402" s="248">
        <v>41773</v>
      </c>
      <c r="F402" s="248">
        <v>78296</v>
      </c>
      <c r="G402" s="247">
        <v>0</v>
      </c>
      <c r="H402" s="247" t="s">
        <v>2397</v>
      </c>
      <c r="I402" s="247" t="s">
        <v>2106</v>
      </c>
      <c r="J402" s="247" t="s">
        <v>1889</v>
      </c>
      <c r="K402" s="249" t="s">
        <v>1890</v>
      </c>
      <c r="L402" s="247" t="s">
        <v>1975</v>
      </c>
      <c r="M402" s="249" t="s">
        <v>1892</v>
      </c>
      <c r="N402" s="249">
        <v>0</v>
      </c>
      <c r="O402" s="249" t="s">
        <v>2398</v>
      </c>
    </row>
    <row r="403" spans="2:15" ht="25.5">
      <c r="B403" s="247" t="s">
        <v>2399</v>
      </c>
      <c r="C403" s="247" t="s">
        <v>2400</v>
      </c>
      <c r="D403" s="248">
        <v>41685</v>
      </c>
      <c r="E403" s="248">
        <v>41773</v>
      </c>
      <c r="F403" s="248">
        <v>78296</v>
      </c>
      <c r="G403" s="247">
        <v>0</v>
      </c>
      <c r="H403" s="247" t="s">
        <v>2397</v>
      </c>
      <c r="I403" s="247" t="s">
        <v>2106</v>
      </c>
      <c r="J403" s="247" t="s">
        <v>1964</v>
      </c>
      <c r="K403" s="249" t="s">
        <v>1890</v>
      </c>
      <c r="L403" s="247" t="s">
        <v>1975</v>
      </c>
      <c r="M403" s="249" t="s">
        <v>1892</v>
      </c>
      <c r="N403" s="249">
        <v>2000</v>
      </c>
      <c r="O403" s="249" t="s">
        <v>2401</v>
      </c>
    </row>
    <row r="404" spans="2:15" ht="36" customHeight="1">
      <c r="B404" s="247" t="s">
        <v>2402</v>
      </c>
      <c r="C404" s="247" t="s">
        <v>2403</v>
      </c>
      <c r="D404" s="248">
        <v>42043</v>
      </c>
      <c r="E404" s="248">
        <v>42163</v>
      </c>
      <c r="F404" s="248">
        <v>78686</v>
      </c>
      <c r="G404" s="247">
        <v>0</v>
      </c>
      <c r="H404" s="247" t="s">
        <v>2404</v>
      </c>
      <c r="I404" s="247" t="s">
        <v>2106</v>
      </c>
      <c r="J404" s="247" t="s">
        <v>1908</v>
      </c>
      <c r="K404" s="249" t="s">
        <v>1890</v>
      </c>
      <c r="L404" s="247" t="s">
        <v>1891</v>
      </c>
      <c r="M404" s="249" t="s">
        <v>1892</v>
      </c>
      <c r="N404" s="249">
        <v>0</v>
      </c>
      <c r="O404" s="249" t="s">
        <v>2405</v>
      </c>
    </row>
    <row r="405" spans="2:15" ht="24">
      <c r="B405" s="247" t="s">
        <v>2406</v>
      </c>
      <c r="C405" s="247" t="s">
        <v>2407</v>
      </c>
      <c r="D405" s="248">
        <v>43206</v>
      </c>
      <c r="E405" s="248">
        <v>43206</v>
      </c>
      <c r="F405" s="248">
        <v>79730</v>
      </c>
      <c r="G405" s="247">
        <v>0</v>
      </c>
      <c r="H405" s="247" t="s">
        <v>1901</v>
      </c>
      <c r="I405" s="247" t="s">
        <v>1902</v>
      </c>
      <c r="J405" s="247" t="s">
        <v>1908</v>
      </c>
      <c r="K405" s="249" t="s">
        <v>1890</v>
      </c>
      <c r="L405" s="247" t="s">
        <v>1891</v>
      </c>
      <c r="M405" s="249" t="s">
        <v>1892</v>
      </c>
      <c r="N405" s="249">
        <v>800</v>
      </c>
      <c r="O405" s="249" t="s">
        <v>2408</v>
      </c>
    </row>
    <row r="406" spans="2:15" ht="36" customHeight="1">
      <c r="B406" s="247" t="s">
        <v>2409</v>
      </c>
      <c r="C406" s="247" t="s">
        <v>2410</v>
      </c>
      <c r="D406" s="248">
        <v>40063</v>
      </c>
      <c r="E406" s="248">
        <v>40107</v>
      </c>
      <c r="F406" s="248">
        <v>76630</v>
      </c>
      <c r="G406" s="247">
        <v>0</v>
      </c>
      <c r="H406" s="247" t="s">
        <v>2411</v>
      </c>
      <c r="I406" s="247" t="s">
        <v>2412</v>
      </c>
      <c r="J406" s="247" t="s">
        <v>1889</v>
      </c>
      <c r="K406" s="249" t="s">
        <v>1890</v>
      </c>
      <c r="L406" s="247" t="s">
        <v>1891</v>
      </c>
      <c r="M406" s="249" t="s">
        <v>1892</v>
      </c>
      <c r="N406" s="249">
        <v>0</v>
      </c>
      <c r="O406" s="249" t="s">
        <v>2413</v>
      </c>
    </row>
    <row r="407" spans="2:15" ht="25.5">
      <c r="B407" s="247" t="s">
        <v>2414</v>
      </c>
      <c r="C407" s="247" t="s">
        <v>2415</v>
      </c>
      <c r="D407" s="248">
        <v>38861</v>
      </c>
      <c r="E407" s="248">
        <v>38881</v>
      </c>
      <c r="F407" s="248">
        <v>75404</v>
      </c>
      <c r="G407" s="247">
        <v>0</v>
      </c>
      <c r="H407" s="247" t="s">
        <v>2416</v>
      </c>
      <c r="I407" s="247" t="s">
        <v>2106</v>
      </c>
      <c r="J407" s="247" t="s">
        <v>1908</v>
      </c>
      <c r="K407" s="249" t="s">
        <v>1890</v>
      </c>
      <c r="L407" s="247" t="s">
        <v>1891</v>
      </c>
      <c r="M407" s="249" t="s">
        <v>1892</v>
      </c>
      <c r="N407" s="249">
        <v>0</v>
      </c>
      <c r="O407" s="249" t="s">
        <v>2417</v>
      </c>
    </row>
    <row r="408" spans="2:15" ht="24">
      <c r="B408" s="247" t="s">
        <v>2418</v>
      </c>
      <c r="C408" s="247" t="s">
        <v>2419</v>
      </c>
      <c r="D408" s="248">
        <v>42765</v>
      </c>
      <c r="E408" s="248">
        <v>42793</v>
      </c>
      <c r="F408" s="248">
        <v>79316</v>
      </c>
      <c r="G408" s="247">
        <v>0</v>
      </c>
      <c r="H408" s="247" t="s">
        <v>2420</v>
      </c>
      <c r="I408" s="247" t="s">
        <v>2106</v>
      </c>
      <c r="J408" s="247" t="s">
        <v>1964</v>
      </c>
      <c r="K408" s="249" t="s">
        <v>1890</v>
      </c>
      <c r="L408" s="247" t="s">
        <v>1891</v>
      </c>
      <c r="M408" s="249" t="s">
        <v>1892</v>
      </c>
      <c r="N408" s="249">
        <v>11725</v>
      </c>
      <c r="O408" s="249" t="s">
        <v>2174</v>
      </c>
    </row>
    <row r="409" spans="2:15" ht="24">
      <c r="B409" s="247" t="s">
        <v>2421</v>
      </c>
      <c r="C409" s="247" t="s">
        <v>2422</v>
      </c>
      <c r="D409" s="248">
        <v>37540</v>
      </c>
      <c r="E409" s="248">
        <v>37560</v>
      </c>
      <c r="F409" s="248">
        <v>74083</v>
      </c>
      <c r="G409" s="247">
        <v>0</v>
      </c>
      <c r="H409" s="247" t="s">
        <v>2423</v>
      </c>
      <c r="I409" s="247" t="s">
        <v>2290</v>
      </c>
      <c r="J409" s="247" t="s">
        <v>1908</v>
      </c>
      <c r="K409" s="249" t="s">
        <v>1890</v>
      </c>
      <c r="L409" s="247" t="s">
        <v>1891</v>
      </c>
      <c r="M409" s="249" t="s">
        <v>1892</v>
      </c>
      <c r="N409" s="249">
        <v>0</v>
      </c>
      <c r="O409" s="249" t="s">
        <v>2316</v>
      </c>
    </row>
    <row r="410" spans="2:15" ht="24">
      <c r="B410" s="247" t="s">
        <v>2424</v>
      </c>
      <c r="C410" s="247" t="s">
        <v>2425</v>
      </c>
      <c r="D410" s="248">
        <v>37388</v>
      </c>
      <c r="E410" s="248">
        <v>37455</v>
      </c>
      <c r="F410" s="248">
        <v>73978</v>
      </c>
      <c r="G410" s="247">
        <v>0</v>
      </c>
      <c r="H410" s="247" t="s">
        <v>2423</v>
      </c>
      <c r="I410" s="247" t="s">
        <v>2290</v>
      </c>
      <c r="J410" s="247" t="s">
        <v>1964</v>
      </c>
      <c r="K410" s="249" t="s">
        <v>1890</v>
      </c>
      <c r="L410" s="247" t="s">
        <v>1891</v>
      </c>
      <c r="M410" s="249" t="s">
        <v>1892</v>
      </c>
      <c r="N410" s="249">
        <v>0</v>
      </c>
      <c r="O410" s="249" t="s">
        <v>2426</v>
      </c>
    </row>
    <row r="411" spans="2:15" ht="24">
      <c r="B411" s="247" t="s">
        <v>2427</v>
      </c>
      <c r="C411" s="247" t="s">
        <v>2428</v>
      </c>
      <c r="D411" s="248">
        <v>41509</v>
      </c>
      <c r="E411" s="248">
        <v>41990</v>
      </c>
      <c r="F411" s="248">
        <v>78513</v>
      </c>
      <c r="G411" s="247">
        <v>0</v>
      </c>
      <c r="H411" s="247" t="s">
        <v>2423</v>
      </c>
      <c r="I411" s="247" t="s">
        <v>2290</v>
      </c>
      <c r="J411" s="247" t="s">
        <v>1908</v>
      </c>
      <c r="K411" s="249" t="s">
        <v>1890</v>
      </c>
      <c r="L411" s="247" t="s">
        <v>1891</v>
      </c>
      <c r="M411" s="249" t="s">
        <v>1892</v>
      </c>
      <c r="N411" s="249">
        <v>0</v>
      </c>
      <c r="O411" s="249" t="s">
        <v>2152</v>
      </c>
    </row>
    <row r="412" spans="2:15" ht="36" customHeight="1">
      <c r="B412" s="247" t="s">
        <v>2429</v>
      </c>
      <c r="C412" s="247" t="s">
        <v>2430</v>
      </c>
      <c r="D412" s="248">
        <v>40522</v>
      </c>
      <c r="E412" s="248">
        <v>40554</v>
      </c>
      <c r="F412" s="248">
        <v>77077</v>
      </c>
      <c r="G412" s="247">
        <v>0</v>
      </c>
      <c r="H412" s="247" t="s">
        <v>2423</v>
      </c>
      <c r="I412" s="247" t="s">
        <v>2290</v>
      </c>
      <c r="J412" s="247" t="s">
        <v>1964</v>
      </c>
      <c r="K412" s="249" t="s">
        <v>1890</v>
      </c>
      <c r="L412" s="247" t="s">
        <v>1891</v>
      </c>
      <c r="M412" s="249" t="s">
        <v>1892</v>
      </c>
      <c r="N412" s="249">
        <v>0</v>
      </c>
      <c r="O412" s="249" t="s">
        <v>2431</v>
      </c>
    </row>
    <row r="413" spans="2:15" ht="25.5">
      <c r="B413" s="247" t="s">
        <v>2432</v>
      </c>
      <c r="C413" s="247" t="s">
        <v>2433</v>
      </c>
      <c r="D413" s="248">
        <v>40494</v>
      </c>
      <c r="E413" s="248">
        <v>40554</v>
      </c>
      <c r="F413" s="248">
        <v>77077</v>
      </c>
      <c r="G413" s="247">
        <v>0</v>
      </c>
      <c r="H413" s="247" t="s">
        <v>2423</v>
      </c>
      <c r="I413" s="247" t="s">
        <v>2290</v>
      </c>
      <c r="J413" s="247" t="s">
        <v>1964</v>
      </c>
      <c r="K413" s="249" t="s">
        <v>1890</v>
      </c>
      <c r="L413" s="247" t="s">
        <v>1891</v>
      </c>
      <c r="M413" s="249" t="s">
        <v>1892</v>
      </c>
      <c r="N413" s="249">
        <v>0</v>
      </c>
      <c r="O413" s="249" t="s">
        <v>2208</v>
      </c>
    </row>
    <row r="414" spans="2:15" ht="36" customHeight="1">
      <c r="B414" s="247" t="s">
        <v>2434</v>
      </c>
      <c r="C414" s="247" t="s">
        <v>2435</v>
      </c>
      <c r="D414" s="248">
        <v>40184</v>
      </c>
      <c r="E414" s="248">
        <v>40274</v>
      </c>
      <c r="F414" s="248">
        <v>76797</v>
      </c>
      <c r="G414" s="247">
        <v>0</v>
      </c>
      <c r="H414" s="247" t="s">
        <v>2436</v>
      </c>
      <c r="I414" s="247" t="s">
        <v>2290</v>
      </c>
      <c r="J414" s="247" t="s">
        <v>1964</v>
      </c>
      <c r="K414" s="249" t="s">
        <v>1890</v>
      </c>
      <c r="L414" s="247" t="s">
        <v>1891</v>
      </c>
      <c r="M414" s="249" t="s">
        <v>1892</v>
      </c>
      <c r="N414" s="249">
        <v>1946</v>
      </c>
      <c r="O414" s="249" t="s">
        <v>2286</v>
      </c>
    </row>
    <row r="415" spans="2:15" ht="25.5">
      <c r="B415" s="247" t="s">
        <v>2437</v>
      </c>
      <c r="C415" s="247" t="s">
        <v>2438</v>
      </c>
      <c r="D415" s="248">
        <v>42801</v>
      </c>
      <c r="E415" s="248">
        <v>42821</v>
      </c>
      <c r="F415" s="248">
        <v>79344</v>
      </c>
      <c r="G415" s="247">
        <v>0</v>
      </c>
      <c r="H415" s="247" t="s">
        <v>2439</v>
      </c>
      <c r="I415" s="247" t="s">
        <v>2290</v>
      </c>
      <c r="J415" s="247" t="s">
        <v>1964</v>
      </c>
      <c r="K415" s="249" t="s">
        <v>1890</v>
      </c>
      <c r="L415" s="247" t="s">
        <v>1891</v>
      </c>
      <c r="M415" s="249" t="s">
        <v>1892</v>
      </c>
      <c r="N415" s="249">
        <v>2294</v>
      </c>
      <c r="O415" s="249" t="s">
        <v>2440</v>
      </c>
    </row>
    <row r="416" spans="2:15" ht="24">
      <c r="B416" s="247" t="s">
        <v>2441</v>
      </c>
      <c r="C416" s="247" t="s">
        <v>2442</v>
      </c>
      <c r="D416" s="248">
        <v>43207</v>
      </c>
      <c r="E416" s="248">
        <v>43207</v>
      </c>
      <c r="F416" s="248">
        <v>79731</v>
      </c>
      <c r="G416" s="247">
        <v>0</v>
      </c>
      <c r="H416" s="247" t="s">
        <v>1901</v>
      </c>
      <c r="I416" s="247" t="s">
        <v>1902</v>
      </c>
      <c r="J416" s="247" t="s">
        <v>1908</v>
      </c>
      <c r="K416" s="249" t="s">
        <v>1890</v>
      </c>
      <c r="L416" s="247" t="s">
        <v>1891</v>
      </c>
      <c r="M416" s="249" t="s">
        <v>1892</v>
      </c>
      <c r="N416" s="249">
        <v>1600</v>
      </c>
      <c r="O416" s="249" t="s">
        <v>2443</v>
      </c>
    </row>
    <row r="417" spans="2:15" ht="36" customHeight="1">
      <c r="B417" s="247" t="s">
        <v>2444</v>
      </c>
      <c r="C417" s="247" t="s">
        <v>2445</v>
      </c>
      <c r="D417" s="248">
        <v>42736</v>
      </c>
      <c r="E417" s="248">
        <v>42768</v>
      </c>
      <c r="F417" s="248">
        <v>79291</v>
      </c>
      <c r="G417" s="247">
        <v>0</v>
      </c>
      <c r="H417" s="247" t="s">
        <v>2446</v>
      </c>
      <c r="I417" s="247" t="s">
        <v>2290</v>
      </c>
      <c r="J417" s="247" t="s">
        <v>1908</v>
      </c>
      <c r="K417" s="249" t="s">
        <v>1890</v>
      </c>
      <c r="L417" s="247" t="s">
        <v>1891</v>
      </c>
      <c r="M417" s="249" t="s">
        <v>1892</v>
      </c>
      <c r="N417" s="249">
        <v>0</v>
      </c>
      <c r="O417" s="249" t="s">
        <v>2447</v>
      </c>
    </row>
    <row r="418" spans="2:15" ht="36" customHeight="1">
      <c r="B418" s="247" t="s">
        <v>2448</v>
      </c>
      <c r="C418" s="247" t="s">
        <v>2449</v>
      </c>
      <c r="D418" s="248">
        <v>42717</v>
      </c>
      <c r="E418" s="248">
        <v>42761</v>
      </c>
      <c r="F418" s="248">
        <v>79284</v>
      </c>
      <c r="G418" s="247">
        <v>0</v>
      </c>
      <c r="H418" s="247" t="s">
        <v>2446</v>
      </c>
      <c r="I418" s="247" t="s">
        <v>2290</v>
      </c>
      <c r="J418" s="247" t="s">
        <v>1908</v>
      </c>
      <c r="K418" s="249" t="s">
        <v>1890</v>
      </c>
      <c r="L418" s="247" t="s">
        <v>1891</v>
      </c>
      <c r="M418" s="249" t="s">
        <v>1892</v>
      </c>
      <c r="N418" s="249">
        <v>0</v>
      </c>
      <c r="O418" s="249" t="s">
        <v>2450</v>
      </c>
    </row>
    <row r="419" spans="2:15" ht="36" customHeight="1">
      <c r="B419" s="247" t="s">
        <v>2451</v>
      </c>
      <c r="C419" s="247" t="s">
        <v>2452</v>
      </c>
      <c r="D419" s="248">
        <v>42717</v>
      </c>
      <c r="E419" s="248">
        <v>41992</v>
      </c>
      <c r="F419" s="248">
        <v>78515</v>
      </c>
      <c r="G419" s="247">
        <v>0</v>
      </c>
      <c r="H419" s="247" t="s">
        <v>2446</v>
      </c>
      <c r="I419" s="247" t="s">
        <v>2290</v>
      </c>
      <c r="J419" s="247" t="s">
        <v>1964</v>
      </c>
      <c r="K419" s="249" t="s">
        <v>1890</v>
      </c>
      <c r="L419" s="247" t="s">
        <v>1891</v>
      </c>
      <c r="M419" s="249" t="s">
        <v>1892</v>
      </c>
      <c r="N419" s="249">
        <v>0</v>
      </c>
      <c r="O419" s="249" t="s">
        <v>2447</v>
      </c>
    </row>
    <row r="420" spans="2:15" ht="24">
      <c r="B420" s="247" t="s">
        <v>2453</v>
      </c>
      <c r="C420" s="247" t="s">
        <v>2454</v>
      </c>
      <c r="D420" s="248">
        <v>40798</v>
      </c>
      <c r="E420" s="248">
        <v>40966</v>
      </c>
      <c r="F420" s="248">
        <v>77489</v>
      </c>
      <c r="G420" s="247">
        <v>0</v>
      </c>
      <c r="H420" s="247" t="s">
        <v>2027</v>
      </c>
      <c r="I420" s="247" t="s">
        <v>2028</v>
      </c>
      <c r="J420" s="247" t="s">
        <v>1908</v>
      </c>
      <c r="K420" s="249" t="s">
        <v>2455</v>
      </c>
      <c r="L420" s="247" t="s">
        <v>1891</v>
      </c>
      <c r="M420" s="249" t="s">
        <v>1892</v>
      </c>
      <c r="N420" s="249">
        <v>0</v>
      </c>
      <c r="O420" s="249" t="s">
        <v>2456</v>
      </c>
    </row>
    <row r="421" spans="2:15" ht="24">
      <c r="B421" s="247" t="s">
        <v>2457</v>
      </c>
      <c r="C421" s="247" t="s">
        <v>2458</v>
      </c>
      <c r="D421" s="248">
        <v>41289</v>
      </c>
      <c r="E421" s="248">
        <v>41348</v>
      </c>
      <c r="F421" s="248">
        <v>77871</v>
      </c>
      <c r="G421" s="247">
        <v>0</v>
      </c>
      <c r="H421" s="247" t="s">
        <v>2027</v>
      </c>
      <c r="I421" s="247" t="s">
        <v>2028</v>
      </c>
      <c r="J421" s="247" t="s">
        <v>1889</v>
      </c>
      <c r="K421" s="249" t="s">
        <v>1890</v>
      </c>
      <c r="L421" s="247" t="s">
        <v>1891</v>
      </c>
      <c r="M421" s="249" t="s">
        <v>1892</v>
      </c>
      <c r="N421" s="249">
        <v>0</v>
      </c>
      <c r="O421" s="249" t="s">
        <v>2459</v>
      </c>
    </row>
    <row r="422" spans="2:15" ht="24">
      <c r="B422" s="247" t="s">
        <v>2460</v>
      </c>
      <c r="C422" s="247" t="s">
        <v>2461</v>
      </c>
      <c r="D422" s="248">
        <v>40909</v>
      </c>
      <c r="E422" s="248">
        <v>40946</v>
      </c>
      <c r="F422" s="248">
        <v>77469</v>
      </c>
      <c r="G422" s="247">
        <v>0</v>
      </c>
      <c r="H422" s="247" t="s">
        <v>2027</v>
      </c>
      <c r="I422" s="247" t="s">
        <v>2028</v>
      </c>
      <c r="J422" s="247" t="s">
        <v>1908</v>
      </c>
      <c r="K422" s="249" t="s">
        <v>1890</v>
      </c>
      <c r="L422" s="247" t="s">
        <v>1891</v>
      </c>
      <c r="M422" s="249" t="s">
        <v>1892</v>
      </c>
      <c r="N422" s="249">
        <v>0</v>
      </c>
      <c r="O422" s="249" t="s">
        <v>2462</v>
      </c>
    </row>
    <row r="423" spans="2:15" ht="25.5">
      <c r="B423" s="247" t="s">
        <v>2463</v>
      </c>
      <c r="C423" s="247" t="s">
        <v>2464</v>
      </c>
      <c r="D423" s="248">
        <v>39953</v>
      </c>
      <c r="E423" s="248">
        <v>40024</v>
      </c>
      <c r="F423" s="248">
        <v>76547</v>
      </c>
      <c r="G423" s="247">
        <v>0</v>
      </c>
      <c r="H423" s="247" t="s">
        <v>2027</v>
      </c>
      <c r="I423" s="247" t="s">
        <v>2028</v>
      </c>
      <c r="J423" s="247" t="s">
        <v>1908</v>
      </c>
      <c r="K423" s="249" t="s">
        <v>1890</v>
      </c>
      <c r="L423" s="247" t="s">
        <v>1891</v>
      </c>
      <c r="M423" s="249" t="s">
        <v>1892</v>
      </c>
      <c r="N423" s="249">
        <v>0</v>
      </c>
      <c r="O423" s="249" t="s">
        <v>2387</v>
      </c>
    </row>
    <row r="424" spans="2:15" ht="38.25">
      <c r="B424" s="247" t="s">
        <v>2465</v>
      </c>
      <c r="C424" s="247" t="s">
        <v>2466</v>
      </c>
      <c r="D424" s="248">
        <v>42411</v>
      </c>
      <c r="E424" s="248">
        <v>42782</v>
      </c>
      <c r="F424" s="248">
        <v>79305</v>
      </c>
      <c r="G424" s="247">
        <v>0</v>
      </c>
      <c r="H424" s="247" t="s">
        <v>2027</v>
      </c>
      <c r="I424" s="247" t="s">
        <v>2028</v>
      </c>
      <c r="J424" s="247" t="s">
        <v>1908</v>
      </c>
      <c r="K424" s="249" t="s">
        <v>1890</v>
      </c>
      <c r="L424" s="247" t="s">
        <v>1891</v>
      </c>
      <c r="M424" s="249" t="s">
        <v>1892</v>
      </c>
      <c r="N424" s="249">
        <v>0</v>
      </c>
      <c r="O424" s="249" t="s">
        <v>2467</v>
      </c>
    </row>
    <row r="425" spans="2:15" ht="24">
      <c r="B425" s="247" t="s">
        <v>2468</v>
      </c>
      <c r="C425" s="247" t="s">
        <v>2469</v>
      </c>
      <c r="D425" s="248">
        <v>39945</v>
      </c>
      <c r="E425" s="248">
        <v>40024</v>
      </c>
      <c r="F425" s="248">
        <v>76547</v>
      </c>
      <c r="G425" s="247">
        <v>0</v>
      </c>
      <c r="H425" s="247" t="s">
        <v>2027</v>
      </c>
      <c r="I425" s="247" t="s">
        <v>2028</v>
      </c>
      <c r="J425" s="247" t="s">
        <v>1889</v>
      </c>
      <c r="K425" s="249" t="s">
        <v>1890</v>
      </c>
      <c r="L425" s="247" t="s">
        <v>1891</v>
      </c>
      <c r="M425" s="249" t="s">
        <v>1892</v>
      </c>
      <c r="N425" s="249">
        <v>0</v>
      </c>
      <c r="O425" s="249" t="s">
        <v>2271</v>
      </c>
    </row>
    <row r="426" spans="2:15" ht="24">
      <c r="B426" s="247" t="s">
        <v>2470</v>
      </c>
      <c r="C426" s="247" t="s">
        <v>2471</v>
      </c>
      <c r="D426" s="248">
        <v>39831</v>
      </c>
      <c r="E426" s="248">
        <v>39890</v>
      </c>
      <c r="F426" s="248">
        <v>76413</v>
      </c>
      <c r="G426" s="247">
        <v>0</v>
      </c>
      <c r="H426" s="247" t="s">
        <v>2027</v>
      </c>
      <c r="I426" s="247" t="s">
        <v>2028</v>
      </c>
      <c r="J426" s="247" t="s">
        <v>1889</v>
      </c>
      <c r="K426" s="249" t="s">
        <v>1890</v>
      </c>
      <c r="L426" s="247" t="s">
        <v>1891</v>
      </c>
      <c r="M426" s="249" t="s">
        <v>1892</v>
      </c>
      <c r="N426" s="249">
        <v>0</v>
      </c>
      <c r="O426" s="249" t="s">
        <v>2472</v>
      </c>
    </row>
    <row r="427" spans="2:15" ht="25.5">
      <c r="B427" s="247" t="s">
        <v>2473</v>
      </c>
      <c r="C427" s="247" t="s">
        <v>2474</v>
      </c>
      <c r="D427" s="248">
        <v>43207</v>
      </c>
      <c r="E427" s="248">
        <v>43207</v>
      </c>
      <c r="F427" s="248">
        <v>79731</v>
      </c>
      <c r="G427" s="247">
        <v>0</v>
      </c>
      <c r="H427" s="247" t="s">
        <v>1901</v>
      </c>
      <c r="I427" s="247" t="s">
        <v>1902</v>
      </c>
      <c r="J427" s="247" t="s">
        <v>1964</v>
      </c>
      <c r="K427" s="249" t="s">
        <v>1890</v>
      </c>
      <c r="L427" s="247" t="s">
        <v>1891</v>
      </c>
      <c r="M427" s="249" t="s">
        <v>1892</v>
      </c>
      <c r="N427" s="249">
        <v>3000</v>
      </c>
      <c r="O427" s="249" t="s">
        <v>2475</v>
      </c>
    </row>
    <row r="428" spans="2:15" ht="24">
      <c r="B428" s="247" t="s">
        <v>2476</v>
      </c>
      <c r="C428" s="247" t="s">
        <v>2477</v>
      </c>
      <c r="D428" s="248">
        <v>36198</v>
      </c>
      <c r="E428" s="248">
        <v>36258</v>
      </c>
      <c r="F428" s="248">
        <v>72782</v>
      </c>
      <c r="G428" s="247">
        <v>0</v>
      </c>
      <c r="H428" s="247" t="s">
        <v>2027</v>
      </c>
      <c r="I428" s="247" t="s">
        <v>2028</v>
      </c>
      <c r="J428" s="247" t="s">
        <v>1908</v>
      </c>
      <c r="K428" s="249" t="s">
        <v>1890</v>
      </c>
      <c r="L428" s="247" t="s">
        <v>1891</v>
      </c>
      <c r="M428" s="249" t="s">
        <v>1892</v>
      </c>
      <c r="N428" s="249">
        <v>0</v>
      </c>
      <c r="O428" s="249" t="s">
        <v>2426</v>
      </c>
    </row>
    <row r="429" spans="2:15" ht="24">
      <c r="B429" s="247" t="s">
        <v>2478</v>
      </c>
      <c r="C429" s="247" t="s">
        <v>2479</v>
      </c>
      <c r="D429" s="248">
        <v>39814</v>
      </c>
      <c r="E429" s="248">
        <v>39890</v>
      </c>
      <c r="F429" s="248">
        <v>76413</v>
      </c>
      <c r="G429" s="247">
        <v>0</v>
      </c>
      <c r="H429" s="247" t="s">
        <v>2027</v>
      </c>
      <c r="I429" s="247" t="s">
        <v>2028</v>
      </c>
      <c r="J429" s="247" t="s">
        <v>1889</v>
      </c>
      <c r="K429" s="249" t="s">
        <v>1890</v>
      </c>
      <c r="L429" s="247" t="s">
        <v>1891</v>
      </c>
      <c r="M429" s="249" t="s">
        <v>1892</v>
      </c>
      <c r="N429" s="249">
        <v>0</v>
      </c>
      <c r="O429" s="249" t="s">
        <v>2480</v>
      </c>
    </row>
    <row r="430" spans="2:15" ht="24">
      <c r="B430" s="247" t="s">
        <v>2481</v>
      </c>
      <c r="C430" s="247" t="s">
        <v>2482</v>
      </c>
      <c r="D430" s="248">
        <v>39963</v>
      </c>
      <c r="E430" s="248">
        <v>40024</v>
      </c>
      <c r="F430" s="248">
        <v>76547</v>
      </c>
      <c r="G430" s="247">
        <v>0</v>
      </c>
      <c r="H430" s="247" t="s">
        <v>2027</v>
      </c>
      <c r="I430" s="247" t="s">
        <v>2028</v>
      </c>
      <c r="J430" s="247" t="s">
        <v>1889</v>
      </c>
      <c r="K430" s="249" t="s">
        <v>1890</v>
      </c>
      <c r="L430" s="247" t="s">
        <v>1891</v>
      </c>
      <c r="M430" s="249" t="s">
        <v>1892</v>
      </c>
      <c r="N430" s="249">
        <v>0</v>
      </c>
      <c r="O430" s="249" t="s">
        <v>2483</v>
      </c>
    </row>
    <row r="431" spans="2:15" ht="36" customHeight="1">
      <c r="B431" s="247" t="s">
        <v>2484</v>
      </c>
      <c r="C431" s="247" t="s">
        <v>2485</v>
      </c>
      <c r="D431" s="248">
        <v>39963</v>
      </c>
      <c r="E431" s="248">
        <v>40024</v>
      </c>
      <c r="F431" s="248">
        <v>76547</v>
      </c>
      <c r="G431" s="247">
        <v>0</v>
      </c>
      <c r="H431" s="247" t="s">
        <v>2027</v>
      </c>
      <c r="I431" s="247" t="s">
        <v>2028</v>
      </c>
      <c r="J431" s="247" t="s">
        <v>1889</v>
      </c>
      <c r="K431" s="249" t="s">
        <v>1890</v>
      </c>
      <c r="L431" s="247" t="s">
        <v>1891</v>
      </c>
      <c r="M431" s="249" t="s">
        <v>1892</v>
      </c>
      <c r="N431" s="249">
        <v>0</v>
      </c>
      <c r="O431" s="249" t="s">
        <v>1342</v>
      </c>
    </row>
    <row r="432" spans="2:15" ht="24">
      <c r="B432" s="247" t="s">
        <v>2486</v>
      </c>
      <c r="C432" s="247" t="s">
        <v>2487</v>
      </c>
      <c r="D432" s="248">
        <v>39843</v>
      </c>
      <c r="E432" s="248">
        <v>39902</v>
      </c>
      <c r="F432" s="248">
        <v>76425</v>
      </c>
      <c r="G432" s="247">
        <v>0</v>
      </c>
      <c r="H432" s="247" t="s">
        <v>2027</v>
      </c>
      <c r="I432" s="247" t="s">
        <v>2028</v>
      </c>
      <c r="J432" s="247" t="s">
        <v>1889</v>
      </c>
      <c r="K432" s="249" t="s">
        <v>1890</v>
      </c>
      <c r="L432" s="247" t="s">
        <v>1891</v>
      </c>
      <c r="M432" s="249" t="s">
        <v>1892</v>
      </c>
      <c r="N432" s="249">
        <v>0</v>
      </c>
      <c r="O432" s="249" t="s">
        <v>2488</v>
      </c>
    </row>
    <row r="433" spans="2:15" ht="25.5">
      <c r="B433" s="247" t="s">
        <v>2489</v>
      </c>
      <c r="C433" s="247" t="s">
        <v>2490</v>
      </c>
      <c r="D433" s="248">
        <v>39862</v>
      </c>
      <c r="E433" s="248">
        <v>39890</v>
      </c>
      <c r="F433" s="248">
        <v>76413</v>
      </c>
      <c r="G433" s="247">
        <v>0</v>
      </c>
      <c r="H433" s="247" t="s">
        <v>2027</v>
      </c>
      <c r="I433" s="247" t="s">
        <v>2028</v>
      </c>
      <c r="J433" s="247" t="s">
        <v>1889</v>
      </c>
      <c r="K433" s="249" t="s">
        <v>1890</v>
      </c>
      <c r="L433" s="247" t="s">
        <v>1891</v>
      </c>
      <c r="M433" s="249" t="s">
        <v>1892</v>
      </c>
      <c r="N433" s="249">
        <v>0</v>
      </c>
      <c r="O433" s="249" t="s">
        <v>2491</v>
      </c>
    </row>
    <row r="434" spans="2:15" ht="24">
      <c r="B434" s="247" t="s">
        <v>2492</v>
      </c>
      <c r="C434" s="247" t="s">
        <v>2493</v>
      </c>
      <c r="D434" s="248">
        <v>39969</v>
      </c>
      <c r="E434" s="248">
        <v>40024</v>
      </c>
      <c r="F434" s="248">
        <v>76547</v>
      </c>
      <c r="G434" s="247">
        <v>0</v>
      </c>
      <c r="H434" s="247" t="s">
        <v>2027</v>
      </c>
      <c r="I434" s="247" t="s">
        <v>2028</v>
      </c>
      <c r="J434" s="247" t="s">
        <v>1955</v>
      </c>
      <c r="K434" s="249" t="s">
        <v>1890</v>
      </c>
      <c r="L434" s="247" t="s">
        <v>1891</v>
      </c>
      <c r="M434" s="249" t="s">
        <v>1892</v>
      </c>
      <c r="N434" s="249">
        <v>0</v>
      </c>
      <c r="O434" s="249" t="s">
        <v>1342</v>
      </c>
    </row>
    <row r="435" spans="2:15" ht="24">
      <c r="B435" s="247" t="s">
        <v>2494</v>
      </c>
      <c r="C435" s="247" t="s">
        <v>2495</v>
      </c>
      <c r="D435" s="248">
        <v>39862</v>
      </c>
      <c r="E435" s="248">
        <v>39890</v>
      </c>
      <c r="F435" s="248">
        <v>76413</v>
      </c>
      <c r="G435" s="247">
        <v>0</v>
      </c>
      <c r="H435" s="247" t="s">
        <v>2027</v>
      </c>
      <c r="I435" s="247" t="s">
        <v>2028</v>
      </c>
      <c r="J435" s="247" t="s">
        <v>1889</v>
      </c>
      <c r="K435" s="249" t="s">
        <v>1890</v>
      </c>
      <c r="L435" s="247" t="s">
        <v>1891</v>
      </c>
      <c r="M435" s="249" t="s">
        <v>1892</v>
      </c>
      <c r="N435" s="249">
        <v>0</v>
      </c>
      <c r="O435" s="249" t="s">
        <v>2280</v>
      </c>
    </row>
    <row r="436" spans="2:15" ht="51">
      <c r="B436" s="247" t="s">
        <v>2496</v>
      </c>
      <c r="C436" s="247" t="s">
        <v>2497</v>
      </c>
      <c r="D436" s="248">
        <v>42163</v>
      </c>
      <c r="E436" s="248">
        <v>42629</v>
      </c>
      <c r="F436" s="248">
        <v>79152</v>
      </c>
      <c r="G436" s="247">
        <v>0</v>
      </c>
      <c r="H436" s="247" t="s">
        <v>2027</v>
      </c>
      <c r="I436" s="247" t="s">
        <v>2028</v>
      </c>
      <c r="J436" s="247" t="s">
        <v>1908</v>
      </c>
      <c r="K436" s="249" t="s">
        <v>1890</v>
      </c>
      <c r="L436" s="247" t="s">
        <v>1891</v>
      </c>
      <c r="M436" s="249" t="s">
        <v>1892</v>
      </c>
      <c r="N436" s="249">
        <v>0</v>
      </c>
      <c r="O436" s="249" t="s">
        <v>2498</v>
      </c>
    </row>
    <row r="437" spans="2:15" ht="25.5">
      <c r="B437" s="247" t="s">
        <v>2499</v>
      </c>
      <c r="C437" s="247" t="s">
        <v>2500</v>
      </c>
      <c r="D437" s="248">
        <v>42762</v>
      </c>
      <c r="E437" s="248">
        <v>42793</v>
      </c>
      <c r="F437" s="248">
        <v>79316</v>
      </c>
      <c r="G437" s="247">
        <v>0</v>
      </c>
      <c r="H437" s="247" t="s">
        <v>2027</v>
      </c>
      <c r="I437" s="247" t="s">
        <v>2028</v>
      </c>
      <c r="J437" s="247" t="s">
        <v>1908</v>
      </c>
      <c r="K437" s="249" t="s">
        <v>1890</v>
      </c>
      <c r="L437" s="247" t="s">
        <v>1891</v>
      </c>
      <c r="M437" s="249" t="s">
        <v>1892</v>
      </c>
      <c r="N437" s="249">
        <v>0</v>
      </c>
      <c r="O437" s="249" t="s">
        <v>2501</v>
      </c>
    </row>
    <row r="438" spans="2:15" ht="24">
      <c r="B438" s="247" t="s">
        <v>2502</v>
      </c>
      <c r="C438" s="247" t="s">
        <v>2503</v>
      </c>
      <c r="D438" s="248">
        <v>43207</v>
      </c>
      <c r="E438" s="248">
        <v>43207</v>
      </c>
      <c r="F438" s="248">
        <v>79731</v>
      </c>
      <c r="G438" s="247">
        <v>0</v>
      </c>
      <c r="H438" s="247" t="s">
        <v>1901</v>
      </c>
      <c r="I438" s="247" t="s">
        <v>1902</v>
      </c>
      <c r="J438" s="247" t="s">
        <v>1889</v>
      </c>
      <c r="K438" s="249" t="s">
        <v>1890</v>
      </c>
      <c r="L438" s="247" t="s">
        <v>1891</v>
      </c>
      <c r="M438" s="249" t="s">
        <v>1892</v>
      </c>
      <c r="N438" s="249">
        <v>822</v>
      </c>
      <c r="O438" s="249" t="s">
        <v>2504</v>
      </c>
    </row>
    <row r="439" spans="2:15" ht="24">
      <c r="B439" s="247" t="s">
        <v>2505</v>
      </c>
      <c r="C439" s="247" t="s">
        <v>2506</v>
      </c>
      <c r="D439" s="248">
        <v>39862</v>
      </c>
      <c r="E439" s="248">
        <v>39890</v>
      </c>
      <c r="F439" s="248">
        <v>76413</v>
      </c>
      <c r="G439" s="247">
        <v>0</v>
      </c>
      <c r="H439" s="247" t="s">
        <v>2027</v>
      </c>
      <c r="I439" s="247" t="s">
        <v>2028</v>
      </c>
      <c r="J439" s="247" t="s">
        <v>1889</v>
      </c>
      <c r="K439" s="249" t="s">
        <v>1890</v>
      </c>
      <c r="L439" s="247" t="s">
        <v>1891</v>
      </c>
      <c r="M439" s="249" t="s">
        <v>1892</v>
      </c>
      <c r="N439" s="249">
        <v>0</v>
      </c>
      <c r="O439" s="249" t="s">
        <v>2507</v>
      </c>
    </row>
    <row r="440" spans="2:15" ht="24">
      <c r="B440" s="247" t="s">
        <v>2508</v>
      </c>
      <c r="C440" s="247" t="s">
        <v>2509</v>
      </c>
      <c r="D440" s="248">
        <v>39963</v>
      </c>
      <c r="E440" s="248">
        <v>40024</v>
      </c>
      <c r="F440" s="248">
        <v>76547</v>
      </c>
      <c r="G440" s="247">
        <v>0</v>
      </c>
      <c r="H440" s="247" t="s">
        <v>2027</v>
      </c>
      <c r="I440" s="247" t="s">
        <v>2028</v>
      </c>
      <c r="J440" s="247" t="s">
        <v>1889</v>
      </c>
      <c r="K440" s="249" t="s">
        <v>1890</v>
      </c>
      <c r="L440" s="247" t="s">
        <v>1891</v>
      </c>
      <c r="M440" s="249" t="s">
        <v>1892</v>
      </c>
      <c r="N440" s="249">
        <v>0</v>
      </c>
      <c r="O440" s="249" t="s">
        <v>2510</v>
      </c>
    </row>
    <row r="441" spans="2:15" ht="24">
      <c r="B441" s="247" t="s">
        <v>2511</v>
      </c>
      <c r="C441" s="247" t="s">
        <v>2512</v>
      </c>
      <c r="D441" s="248">
        <v>37942</v>
      </c>
      <c r="E441" s="248">
        <v>38749</v>
      </c>
      <c r="F441" s="248">
        <v>75272</v>
      </c>
      <c r="G441" s="247">
        <v>0</v>
      </c>
      <c r="H441" s="247" t="s">
        <v>2027</v>
      </c>
      <c r="I441" s="247" t="s">
        <v>2028</v>
      </c>
      <c r="J441" s="247" t="s">
        <v>1889</v>
      </c>
      <c r="K441" s="249" t="s">
        <v>1890</v>
      </c>
      <c r="L441" s="247" t="s">
        <v>1891</v>
      </c>
      <c r="M441" s="249" t="s">
        <v>1892</v>
      </c>
      <c r="N441" s="249">
        <v>0</v>
      </c>
      <c r="O441" s="249" t="s">
        <v>2513</v>
      </c>
    </row>
    <row r="442" spans="2:15" ht="24">
      <c r="B442" s="247" t="s">
        <v>2514</v>
      </c>
      <c r="C442" s="247" t="s">
        <v>2515</v>
      </c>
      <c r="D442" s="248">
        <v>39862</v>
      </c>
      <c r="E442" s="248">
        <v>39890</v>
      </c>
      <c r="F442" s="248">
        <v>76413</v>
      </c>
      <c r="G442" s="247">
        <v>0</v>
      </c>
      <c r="H442" s="247" t="s">
        <v>2027</v>
      </c>
      <c r="I442" s="247" t="s">
        <v>2028</v>
      </c>
      <c r="J442" s="247" t="s">
        <v>1889</v>
      </c>
      <c r="K442" s="249" t="s">
        <v>1890</v>
      </c>
      <c r="L442" s="247" t="s">
        <v>1891</v>
      </c>
      <c r="M442" s="249" t="s">
        <v>1892</v>
      </c>
      <c r="N442" s="249">
        <v>0</v>
      </c>
      <c r="O442" s="249" t="s">
        <v>2456</v>
      </c>
    </row>
    <row r="443" spans="2:15" ht="25.5">
      <c r="B443" s="247" t="s">
        <v>2516</v>
      </c>
      <c r="C443" s="247" t="s">
        <v>2517</v>
      </c>
      <c r="D443" s="248">
        <v>39972</v>
      </c>
      <c r="E443" s="248">
        <v>40024</v>
      </c>
      <c r="F443" s="248">
        <v>76547</v>
      </c>
      <c r="G443" s="247">
        <v>0</v>
      </c>
      <c r="H443" s="247" t="s">
        <v>2027</v>
      </c>
      <c r="I443" s="247" t="s">
        <v>2028</v>
      </c>
      <c r="J443" s="247" t="s">
        <v>1889</v>
      </c>
      <c r="K443" s="249" t="s">
        <v>1890</v>
      </c>
      <c r="L443" s="247" t="s">
        <v>1891</v>
      </c>
      <c r="M443" s="249" t="s">
        <v>1892</v>
      </c>
      <c r="N443" s="249">
        <v>0</v>
      </c>
      <c r="O443" s="249" t="s">
        <v>2518</v>
      </c>
    </row>
    <row r="444" spans="2:15" ht="24">
      <c r="B444" s="247" t="s">
        <v>2519</v>
      </c>
      <c r="C444" s="247" t="s">
        <v>2520</v>
      </c>
      <c r="D444" s="248">
        <v>39750</v>
      </c>
      <c r="E444" s="248">
        <v>39839</v>
      </c>
      <c r="F444" s="248">
        <v>76362</v>
      </c>
      <c r="G444" s="247">
        <v>0</v>
      </c>
      <c r="H444" s="247" t="s">
        <v>2521</v>
      </c>
      <c r="I444" s="247" t="s">
        <v>2106</v>
      </c>
      <c r="J444" s="247" t="s">
        <v>1889</v>
      </c>
      <c r="K444" s="249" t="s">
        <v>1890</v>
      </c>
      <c r="L444" s="247" t="s">
        <v>1891</v>
      </c>
      <c r="M444" s="249" t="s">
        <v>1892</v>
      </c>
      <c r="N444" s="249">
        <v>0</v>
      </c>
      <c r="O444" s="249" t="s">
        <v>2522</v>
      </c>
    </row>
    <row r="445" spans="2:15" ht="36" customHeight="1">
      <c r="B445" s="247" t="s">
        <v>2523</v>
      </c>
      <c r="C445" s="247" t="s">
        <v>2524</v>
      </c>
      <c r="D445" s="248">
        <v>39750</v>
      </c>
      <c r="E445" s="248">
        <v>39839</v>
      </c>
      <c r="F445" s="248">
        <v>76362</v>
      </c>
      <c r="G445" s="247">
        <v>0</v>
      </c>
      <c r="H445" s="247" t="s">
        <v>2521</v>
      </c>
      <c r="I445" s="247" t="s">
        <v>2106</v>
      </c>
      <c r="J445" s="247" t="s">
        <v>1964</v>
      </c>
      <c r="K445" s="249" t="s">
        <v>1890</v>
      </c>
      <c r="L445" s="247" t="s">
        <v>1891</v>
      </c>
      <c r="M445" s="249" t="s">
        <v>1892</v>
      </c>
      <c r="N445" s="249">
        <v>0</v>
      </c>
      <c r="O445" s="249" t="s">
        <v>2525</v>
      </c>
    </row>
    <row r="446" spans="2:15" ht="25.5">
      <c r="B446" s="247" t="s">
        <v>2526</v>
      </c>
      <c r="C446" s="247" t="s">
        <v>2527</v>
      </c>
      <c r="D446" s="248">
        <v>39750</v>
      </c>
      <c r="E446" s="248">
        <v>39839</v>
      </c>
      <c r="F446" s="248">
        <v>76362</v>
      </c>
      <c r="G446" s="247">
        <v>0</v>
      </c>
      <c r="H446" s="247" t="s">
        <v>2521</v>
      </c>
      <c r="I446" s="247" t="s">
        <v>2106</v>
      </c>
      <c r="J446" s="247" t="s">
        <v>1964</v>
      </c>
      <c r="K446" s="249" t="s">
        <v>1890</v>
      </c>
      <c r="L446" s="247" t="s">
        <v>1891</v>
      </c>
      <c r="M446" s="249" t="s">
        <v>1892</v>
      </c>
      <c r="N446" s="249">
        <v>0</v>
      </c>
      <c r="O446" s="249" t="s">
        <v>2528</v>
      </c>
    </row>
    <row r="447" spans="2:15" ht="25.5">
      <c r="B447" s="247" t="s">
        <v>2529</v>
      </c>
      <c r="C447" s="247" t="s">
        <v>2530</v>
      </c>
      <c r="D447" s="248">
        <v>40520</v>
      </c>
      <c r="E447" s="248">
        <v>40554</v>
      </c>
      <c r="F447" s="248">
        <v>77077</v>
      </c>
      <c r="G447" s="247">
        <v>0</v>
      </c>
      <c r="H447" s="247" t="s">
        <v>2531</v>
      </c>
      <c r="I447" s="247" t="s">
        <v>2106</v>
      </c>
      <c r="J447" s="247" t="s">
        <v>1908</v>
      </c>
      <c r="K447" s="249" t="s">
        <v>1890</v>
      </c>
      <c r="L447" s="247" t="s">
        <v>1891</v>
      </c>
      <c r="M447" s="249" t="s">
        <v>1892</v>
      </c>
      <c r="N447" s="249">
        <v>0</v>
      </c>
      <c r="O447" s="249" t="s">
        <v>2532</v>
      </c>
    </row>
    <row r="448" spans="2:15" ht="25.5">
      <c r="B448" s="247" t="s">
        <v>2533</v>
      </c>
      <c r="C448" s="247" t="s">
        <v>2534</v>
      </c>
      <c r="D448" s="248">
        <v>40520</v>
      </c>
      <c r="E448" s="248">
        <v>40554</v>
      </c>
      <c r="F448" s="248">
        <v>77077</v>
      </c>
      <c r="G448" s="247">
        <v>0</v>
      </c>
      <c r="H448" s="247" t="s">
        <v>2531</v>
      </c>
      <c r="I448" s="247" t="s">
        <v>2106</v>
      </c>
      <c r="J448" s="247" t="s">
        <v>1908</v>
      </c>
      <c r="K448" s="249" t="s">
        <v>1890</v>
      </c>
      <c r="L448" s="247" t="s">
        <v>1891</v>
      </c>
      <c r="M448" s="249" t="s">
        <v>1892</v>
      </c>
      <c r="N448" s="249">
        <v>0</v>
      </c>
      <c r="O448" s="249" t="s">
        <v>2535</v>
      </c>
    </row>
    <row r="449" spans="2:15" ht="24">
      <c r="B449" s="247" t="s">
        <v>2536</v>
      </c>
      <c r="C449" s="247" t="s">
        <v>2537</v>
      </c>
      <c r="D449" s="248">
        <v>43207</v>
      </c>
      <c r="E449" s="248">
        <v>43208</v>
      </c>
      <c r="F449" s="248">
        <v>79732</v>
      </c>
      <c r="G449" s="247">
        <v>0</v>
      </c>
      <c r="H449" s="247" t="s">
        <v>2538</v>
      </c>
      <c r="I449" s="247" t="s">
        <v>1954</v>
      </c>
      <c r="J449" s="247" t="s">
        <v>1908</v>
      </c>
      <c r="K449" s="249" t="s">
        <v>1890</v>
      </c>
      <c r="L449" s="247" t="s">
        <v>1891</v>
      </c>
      <c r="M449" s="249" t="s">
        <v>1892</v>
      </c>
      <c r="N449" s="249">
        <v>933</v>
      </c>
      <c r="O449" s="249" t="s">
        <v>2539</v>
      </c>
    </row>
    <row r="450" spans="2:15" ht="24">
      <c r="B450" s="247" t="s">
        <v>2540</v>
      </c>
      <c r="C450" s="247" t="s">
        <v>2541</v>
      </c>
      <c r="D450" s="248">
        <v>40582</v>
      </c>
      <c r="E450" s="248">
        <v>40732</v>
      </c>
      <c r="F450" s="248">
        <v>77255</v>
      </c>
      <c r="G450" s="247">
        <v>0</v>
      </c>
      <c r="H450" s="247" t="s">
        <v>2531</v>
      </c>
      <c r="I450" s="247" t="s">
        <v>2106</v>
      </c>
      <c r="J450" s="247" t="s">
        <v>1908</v>
      </c>
      <c r="K450" s="249" t="s">
        <v>1890</v>
      </c>
      <c r="L450" s="247" t="s">
        <v>1891</v>
      </c>
      <c r="M450" s="249" t="s">
        <v>1892</v>
      </c>
      <c r="N450" s="249">
        <v>0</v>
      </c>
      <c r="O450" s="249" t="s">
        <v>2456</v>
      </c>
    </row>
    <row r="451" spans="2:15" ht="36" customHeight="1">
      <c r="B451" s="247" t="s">
        <v>2542</v>
      </c>
      <c r="C451" s="247" t="s">
        <v>2543</v>
      </c>
      <c r="D451" s="248">
        <v>40477</v>
      </c>
      <c r="E451" s="248">
        <v>40732</v>
      </c>
      <c r="F451" s="248">
        <v>77255</v>
      </c>
      <c r="G451" s="247">
        <v>0</v>
      </c>
      <c r="H451" s="247" t="s">
        <v>2531</v>
      </c>
      <c r="I451" s="247" t="s">
        <v>2106</v>
      </c>
      <c r="J451" s="247" t="s">
        <v>1908</v>
      </c>
      <c r="K451" s="249" t="s">
        <v>1890</v>
      </c>
      <c r="L451" s="247" t="s">
        <v>1891</v>
      </c>
      <c r="M451" s="249" t="s">
        <v>1892</v>
      </c>
      <c r="N451" s="249">
        <v>0</v>
      </c>
      <c r="O451" s="249" t="s">
        <v>2286</v>
      </c>
    </row>
    <row r="452" spans="2:15" ht="36" customHeight="1">
      <c r="B452" s="247" t="s">
        <v>2544</v>
      </c>
      <c r="C452" s="247" t="s">
        <v>2545</v>
      </c>
      <c r="D452" s="248">
        <v>40671</v>
      </c>
      <c r="E452" s="248">
        <v>40732</v>
      </c>
      <c r="F452" s="248">
        <v>77255</v>
      </c>
      <c r="G452" s="247">
        <v>0</v>
      </c>
      <c r="H452" s="247" t="s">
        <v>2531</v>
      </c>
      <c r="I452" s="247" t="s">
        <v>2106</v>
      </c>
      <c r="J452" s="247" t="s">
        <v>1908</v>
      </c>
      <c r="K452" s="249" t="s">
        <v>1890</v>
      </c>
      <c r="L452" s="247" t="s">
        <v>1891</v>
      </c>
      <c r="M452" s="249" t="s">
        <v>1892</v>
      </c>
      <c r="N452" s="249">
        <v>0</v>
      </c>
      <c r="O452" s="249" t="s">
        <v>1342</v>
      </c>
    </row>
    <row r="453" spans="2:15" ht="25.5">
      <c r="B453" s="247" t="s">
        <v>2546</v>
      </c>
      <c r="C453" s="247" t="s">
        <v>2547</v>
      </c>
      <c r="D453" s="248">
        <v>40523</v>
      </c>
      <c r="E453" s="248">
        <v>40554</v>
      </c>
      <c r="F453" s="248">
        <v>77077</v>
      </c>
      <c r="G453" s="247">
        <v>0</v>
      </c>
      <c r="H453" s="247" t="s">
        <v>2531</v>
      </c>
      <c r="I453" s="247" t="s">
        <v>2106</v>
      </c>
      <c r="J453" s="247" t="s">
        <v>1889</v>
      </c>
      <c r="K453" s="249" t="s">
        <v>1890</v>
      </c>
      <c r="L453" s="247" t="s">
        <v>1891</v>
      </c>
      <c r="M453" s="249" t="s">
        <v>1892</v>
      </c>
      <c r="N453" s="249">
        <v>0</v>
      </c>
      <c r="O453" s="249" t="s">
        <v>2548</v>
      </c>
    </row>
    <row r="454" spans="2:15" ht="24">
      <c r="B454" s="247" t="s">
        <v>2549</v>
      </c>
      <c r="C454" s="247" t="s">
        <v>2550</v>
      </c>
      <c r="D454" s="248">
        <v>41541</v>
      </c>
      <c r="E454" s="248">
        <v>41617</v>
      </c>
      <c r="F454" s="248">
        <v>78140</v>
      </c>
      <c r="G454" s="247">
        <v>0</v>
      </c>
      <c r="H454" s="247" t="s">
        <v>2531</v>
      </c>
      <c r="I454" s="247" t="s">
        <v>2106</v>
      </c>
      <c r="J454" s="247" t="s">
        <v>1908</v>
      </c>
      <c r="K454" s="249" t="s">
        <v>1890</v>
      </c>
      <c r="L454" s="247" t="s">
        <v>1891</v>
      </c>
      <c r="M454" s="249" t="s">
        <v>1892</v>
      </c>
      <c r="N454" s="249">
        <v>0</v>
      </c>
      <c r="O454" s="249" t="s">
        <v>2152</v>
      </c>
    </row>
    <row r="455" spans="2:15" ht="36" customHeight="1">
      <c r="B455" s="247" t="s">
        <v>2551</v>
      </c>
      <c r="C455" s="247" t="s">
        <v>2552</v>
      </c>
      <c r="D455" s="248">
        <v>43120</v>
      </c>
      <c r="E455" s="248">
        <v>40554</v>
      </c>
      <c r="F455" s="248">
        <v>77077</v>
      </c>
      <c r="G455" s="247">
        <v>0</v>
      </c>
      <c r="H455" s="247" t="s">
        <v>2531</v>
      </c>
      <c r="I455" s="247" t="s">
        <v>2106</v>
      </c>
      <c r="J455" s="247" t="s">
        <v>1908</v>
      </c>
      <c r="K455" s="249" t="s">
        <v>1890</v>
      </c>
      <c r="L455" s="247" t="s">
        <v>1891</v>
      </c>
      <c r="M455" s="249" t="s">
        <v>1892</v>
      </c>
      <c r="N455" s="249">
        <v>0</v>
      </c>
      <c r="O455" s="249" t="s">
        <v>2553</v>
      </c>
    </row>
    <row r="456" spans="2:15" ht="36" customHeight="1">
      <c r="B456" s="247" t="s">
        <v>2554</v>
      </c>
      <c r="C456" s="247" t="s">
        <v>2555</v>
      </c>
      <c r="D456" s="248">
        <v>36727</v>
      </c>
      <c r="E456" s="248">
        <v>36816</v>
      </c>
      <c r="F456" s="248">
        <v>73339</v>
      </c>
      <c r="G456" s="247">
        <v>0</v>
      </c>
      <c r="H456" s="247" t="s">
        <v>2531</v>
      </c>
      <c r="I456" s="247" t="s">
        <v>2106</v>
      </c>
      <c r="J456" s="247" t="s">
        <v>1908</v>
      </c>
      <c r="K456" s="249" t="s">
        <v>1890</v>
      </c>
      <c r="L456" s="247" t="s">
        <v>1891</v>
      </c>
      <c r="M456" s="249" t="s">
        <v>1892</v>
      </c>
      <c r="N456" s="249">
        <v>0</v>
      </c>
      <c r="O456" s="249" t="s">
        <v>2556</v>
      </c>
    </row>
    <row r="457" spans="2:15" ht="36" hidden="1" customHeight="1">
      <c r="B457" s="247" t="s">
        <v>2557</v>
      </c>
      <c r="C457" s="247" t="s">
        <v>2558</v>
      </c>
      <c r="D457" s="248">
        <v>36711</v>
      </c>
      <c r="E457" s="248">
        <v>37074</v>
      </c>
      <c r="F457" s="248">
        <v>73597</v>
      </c>
      <c r="G457" s="247">
        <v>0</v>
      </c>
      <c r="H457" s="247" t="s">
        <v>2531</v>
      </c>
      <c r="I457" s="247" t="s">
        <v>2106</v>
      </c>
      <c r="J457" s="247" t="s">
        <v>2254</v>
      </c>
      <c r="K457" s="249" t="s">
        <v>1890</v>
      </c>
      <c r="L457" s="247" t="s">
        <v>1891</v>
      </c>
      <c r="M457" s="249" t="s">
        <v>1892</v>
      </c>
      <c r="N457" s="249">
        <v>0</v>
      </c>
      <c r="O457" s="249" t="s">
        <v>2413</v>
      </c>
    </row>
    <row r="458" spans="2:15" ht="36" customHeight="1">
      <c r="B458" s="247" t="s">
        <v>2559</v>
      </c>
      <c r="C458" s="247" t="s">
        <v>2560</v>
      </c>
      <c r="D458" s="248">
        <v>37748</v>
      </c>
      <c r="E458" s="248">
        <v>37844</v>
      </c>
      <c r="F458" s="248">
        <v>74367</v>
      </c>
      <c r="G458" s="247">
        <v>0</v>
      </c>
      <c r="H458" s="247" t="s">
        <v>2531</v>
      </c>
      <c r="I458" s="247" t="s">
        <v>2106</v>
      </c>
      <c r="J458" s="247" t="s">
        <v>1889</v>
      </c>
      <c r="K458" s="249" t="s">
        <v>1890</v>
      </c>
      <c r="L458" s="247" t="s">
        <v>1891</v>
      </c>
      <c r="M458" s="249" t="s">
        <v>1892</v>
      </c>
      <c r="N458" s="249">
        <v>0</v>
      </c>
      <c r="O458" s="249" t="s">
        <v>2561</v>
      </c>
    </row>
    <row r="459" spans="2:15" ht="36" customHeight="1">
      <c r="B459" s="247" t="s">
        <v>2562</v>
      </c>
      <c r="C459" s="247" t="s">
        <v>2563</v>
      </c>
      <c r="D459" s="248">
        <v>37748</v>
      </c>
      <c r="E459" s="248">
        <v>37844</v>
      </c>
      <c r="F459" s="248">
        <v>74367</v>
      </c>
      <c r="G459" s="247">
        <v>0</v>
      </c>
      <c r="H459" s="247" t="s">
        <v>2531</v>
      </c>
      <c r="I459" s="247" t="s">
        <v>2106</v>
      </c>
      <c r="J459" s="247" t="s">
        <v>1908</v>
      </c>
      <c r="K459" s="249" t="s">
        <v>1890</v>
      </c>
      <c r="L459" s="247" t="s">
        <v>1891</v>
      </c>
      <c r="M459" s="249" t="s">
        <v>1892</v>
      </c>
      <c r="N459" s="249">
        <v>0</v>
      </c>
      <c r="O459" s="249" t="s">
        <v>2564</v>
      </c>
    </row>
    <row r="460" spans="2:15" ht="24">
      <c r="B460" s="247" t="s">
        <v>2565</v>
      </c>
      <c r="C460" s="247" t="s">
        <v>1342</v>
      </c>
      <c r="D460" s="248">
        <v>43208</v>
      </c>
      <c r="E460" s="248"/>
      <c r="F460" s="248"/>
      <c r="G460" s="247"/>
      <c r="H460" s="247" t="s">
        <v>2566</v>
      </c>
      <c r="I460" s="247" t="s">
        <v>1954</v>
      </c>
      <c r="J460" s="247" t="s">
        <v>1908</v>
      </c>
      <c r="K460" s="249" t="s">
        <v>1346</v>
      </c>
      <c r="L460" s="247" t="s">
        <v>1891</v>
      </c>
      <c r="M460" s="249" t="s">
        <v>1892</v>
      </c>
      <c r="N460" s="249">
        <v>0</v>
      </c>
      <c r="O460" s="249" t="s">
        <v>1342</v>
      </c>
    </row>
    <row r="461" spans="2:15" ht="36" customHeight="1">
      <c r="B461" s="247" t="s">
        <v>2567</v>
      </c>
      <c r="C461" s="247" t="s">
        <v>2568</v>
      </c>
      <c r="D461" s="248">
        <v>40233</v>
      </c>
      <c r="E461" s="248">
        <v>40294</v>
      </c>
      <c r="F461" s="248">
        <v>76817</v>
      </c>
      <c r="G461" s="247">
        <v>0</v>
      </c>
      <c r="H461" s="247" t="s">
        <v>2531</v>
      </c>
      <c r="I461" s="247" t="s">
        <v>2106</v>
      </c>
      <c r="J461" s="247" t="s">
        <v>1964</v>
      </c>
      <c r="K461" s="249" t="s">
        <v>1890</v>
      </c>
      <c r="L461" s="247" t="s">
        <v>1891</v>
      </c>
      <c r="M461" s="249" t="s">
        <v>1892</v>
      </c>
      <c r="N461" s="249">
        <v>0</v>
      </c>
      <c r="O461" s="249" t="s">
        <v>2569</v>
      </c>
    </row>
    <row r="462" spans="2:15" ht="36" customHeight="1">
      <c r="B462" s="247" t="s">
        <v>2570</v>
      </c>
      <c r="C462" s="247" t="s">
        <v>2571</v>
      </c>
      <c r="D462" s="248">
        <v>36800</v>
      </c>
      <c r="E462" s="248">
        <v>36830</v>
      </c>
      <c r="F462" s="248">
        <v>73353</v>
      </c>
      <c r="G462" s="247">
        <v>0</v>
      </c>
      <c r="H462" s="247" t="s">
        <v>2531</v>
      </c>
      <c r="I462" s="247" t="s">
        <v>2106</v>
      </c>
      <c r="J462" s="247" t="s">
        <v>1908</v>
      </c>
      <c r="K462" s="249" t="s">
        <v>1890</v>
      </c>
      <c r="L462" s="247" t="s">
        <v>1891</v>
      </c>
      <c r="M462" s="249" t="s">
        <v>1892</v>
      </c>
      <c r="N462" s="249">
        <v>0</v>
      </c>
      <c r="O462" s="249" t="s">
        <v>2572</v>
      </c>
    </row>
    <row r="463" spans="2:15" ht="36" customHeight="1">
      <c r="B463" s="247" t="s">
        <v>2573</v>
      </c>
      <c r="C463" s="247" t="s">
        <v>2574</v>
      </c>
      <c r="D463" s="248">
        <v>41501</v>
      </c>
      <c r="E463" s="248">
        <v>41617</v>
      </c>
      <c r="F463" s="248">
        <v>78140</v>
      </c>
      <c r="G463" s="247">
        <v>0</v>
      </c>
      <c r="H463" s="247" t="s">
        <v>2575</v>
      </c>
      <c r="I463" s="247" t="s">
        <v>2106</v>
      </c>
      <c r="J463" s="247" t="s">
        <v>1914</v>
      </c>
      <c r="K463" s="249" t="s">
        <v>1890</v>
      </c>
      <c r="L463" s="247" t="s">
        <v>1891</v>
      </c>
      <c r="M463" s="249" t="s">
        <v>1892</v>
      </c>
      <c r="N463" s="249">
        <v>0</v>
      </c>
      <c r="O463" s="249" t="s">
        <v>2576</v>
      </c>
    </row>
    <row r="464" spans="2:15" ht="36" customHeight="1">
      <c r="B464" s="247" t="s">
        <v>2577</v>
      </c>
      <c r="C464" s="247" t="s">
        <v>2578</v>
      </c>
      <c r="D464" s="248">
        <v>36536</v>
      </c>
      <c r="E464" s="248">
        <v>41617</v>
      </c>
      <c r="F464" s="248">
        <v>78140</v>
      </c>
      <c r="G464" s="247">
        <v>0</v>
      </c>
      <c r="H464" s="247" t="s">
        <v>2575</v>
      </c>
      <c r="I464" s="247" t="s">
        <v>2106</v>
      </c>
      <c r="J464" s="247" t="s">
        <v>1908</v>
      </c>
      <c r="K464" s="249" t="s">
        <v>1890</v>
      </c>
      <c r="L464" s="247" t="s">
        <v>1891</v>
      </c>
      <c r="M464" s="249" t="s">
        <v>1892</v>
      </c>
      <c r="N464" s="249">
        <v>0</v>
      </c>
      <c r="O464" s="249" t="s">
        <v>2579</v>
      </c>
    </row>
    <row r="465" spans="2:15" ht="51">
      <c r="B465" s="247" t="s">
        <v>2580</v>
      </c>
      <c r="C465" s="247" t="s">
        <v>2581</v>
      </c>
      <c r="D465" s="248">
        <v>43465</v>
      </c>
      <c r="E465" s="248">
        <v>43556</v>
      </c>
      <c r="F465" s="248">
        <v>80079</v>
      </c>
      <c r="G465" s="247">
        <v>0</v>
      </c>
      <c r="H465" s="247" t="s">
        <v>2582</v>
      </c>
      <c r="I465" s="247" t="s">
        <v>2106</v>
      </c>
      <c r="J465" s="247" t="s">
        <v>1964</v>
      </c>
      <c r="K465" s="249" t="s">
        <v>1890</v>
      </c>
      <c r="L465" s="247" t="s">
        <v>1975</v>
      </c>
      <c r="M465" s="249" t="s">
        <v>1892</v>
      </c>
      <c r="N465" s="249">
        <v>0</v>
      </c>
      <c r="O465" s="249" t="s">
        <v>2583</v>
      </c>
    </row>
    <row r="466" spans="2:15" ht="25.5">
      <c r="B466" s="247" t="s">
        <v>2584</v>
      </c>
      <c r="C466" s="247" t="s">
        <v>2585</v>
      </c>
      <c r="D466" s="248">
        <v>43474</v>
      </c>
      <c r="E466" s="248">
        <v>43649</v>
      </c>
      <c r="F466" s="248">
        <v>80172</v>
      </c>
      <c r="G466" s="247">
        <v>0</v>
      </c>
      <c r="H466" s="247" t="s">
        <v>2586</v>
      </c>
      <c r="I466" s="247" t="s">
        <v>2587</v>
      </c>
      <c r="J466" s="247" t="s">
        <v>1908</v>
      </c>
      <c r="K466" s="249" t="s">
        <v>1890</v>
      </c>
      <c r="L466" s="247" t="s">
        <v>1891</v>
      </c>
      <c r="M466" s="249" t="s">
        <v>1892</v>
      </c>
      <c r="N466" s="249">
        <v>0</v>
      </c>
      <c r="O466" s="249" t="s">
        <v>2378</v>
      </c>
    </row>
    <row r="467" spans="2:15" ht="25.5">
      <c r="B467" s="247" t="s">
        <v>2588</v>
      </c>
      <c r="C467" s="247" t="s">
        <v>2589</v>
      </c>
      <c r="D467" s="248">
        <v>43572</v>
      </c>
      <c r="E467" s="248">
        <v>43649</v>
      </c>
      <c r="F467" s="248">
        <v>80172</v>
      </c>
      <c r="G467" s="247">
        <v>0</v>
      </c>
      <c r="H467" s="247" t="s">
        <v>2039</v>
      </c>
      <c r="I467" s="247" t="s">
        <v>2040</v>
      </c>
      <c r="J467" s="247" t="s">
        <v>1889</v>
      </c>
      <c r="K467" s="249" t="s">
        <v>1890</v>
      </c>
      <c r="L467" s="247" t="s">
        <v>1891</v>
      </c>
      <c r="M467" s="249" t="s">
        <v>1892</v>
      </c>
      <c r="N467" s="249">
        <v>0</v>
      </c>
      <c r="O467" s="249" t="s">
        <v>2590</v>
      </c>
    </row>
    <row r="468" spans="2:15" ht="24">
      <c r="B468" s="247" t="s">
        <v>2591</v>
      </c>
      <c r="C468" s="247" t="s">
        <v>2592</v>
      </c>
      <c r="D468" s="248">
        <v>43324</v>
      </c>
      <c r="E468" s="248">
        <v>43446</v>
      </c>
      <c r="F468" s="248">
        <v>79969</v>
      </c>
      <c r="G468" s="247">
        <v>0</v>
      </c>
      <c r="H468" s="247" t="s">
        <v>2593</v>
      </c>
      <c r="I468" s="247" t="s">
        <v>2290</v>
      </c>
      <c r="J468" s="247" t="s">
        <v>1889</v>
      </c>
      <c r="K468" s="249" t="s">
        <v>1890</v>
      </c>
      <c r="L468" s="247" t="s">
        <v>1891</v>
      </c>
      <c r="M468" s="249" t="s">
        <v>1892</v>
      </c>
      <c r="N468" s="249">
        <v>0</v>
      </c>
      <c r="O468" s="249" t="s">
        <v>2594</v>
      </c>
    </row>
    <row r="469" spans="2:15" ht="25.5">
      <c r="B469" s="247" t="s">
        <v>2595</v>
      </c>
      <c r="C469" s="247" t="s">
        <v>2596</v>
      </c>
      <c r="D469" s="248">
        <v>43395</v>
      </c>
      <c r="E469" s="248">
        <v>43487</v>
      </c>
      <c r="F469" s="248">
        <v>80010</v>
      </c>
      <c r="G469" s="247">
        <v>0</v>
      </c>
      <c r="H469" s="247" t="s">
        <v>2593</v>
      </c>
      <c r="I469" s="247" t="s">
        <v>2290</v>
      </c>
      <c r="J469" s="247" t="s">
        <v>1889</v>
      </c>
      <c r="K469" s="249" t="s">
        <v>1890</v>
      </c>
      <c r="L469" s="247" t="s">
        <v>1891</v>
      </c>
      <c r="M469" s="249" t="s">
        <v>1892</v>
      </c>
      <c r="N469" s="249">
        <v>0</v>
      </c>
      <c r="O469" s="249" t="s">
        <v>2597</v>
      </c>
    </row>
    <row r="470" spans="2:15" ht="38.25">
      <c r="B470" s="247" t="s">
        <v>2598</v>
      </c>
      <c r="C470" s="247" t="s">
        <v>2599</v>
      </c>
      <c r="D470" s="248">
        <v>43416</v>
      </c>
      <c r="E470" s="248">
        <v>43446</v>
      </c>
      <c r="F470" s="248">
        <v>79969</v>
      </c>
      <c r="G470" s="247">
        <v>0</v>
      </c>
      <c r="H470" s="247" t="s">
        <v>2593</v>
      </c>
      <c r="I470" s="247" t="s">
        <v>2290</v>
      </c>
      <c r="J470" s="247" t="s">
        <v>1889</v>
      </c>
      <c r="K470" s="249" t="s">
        <v>1890</v>
      </c>
      <c r="L470" s="247" t="s">
        <v>1891</v>
      </c>
      <c r="M470" s="249" t="s">
        <v>1892</v>
      </c>
      <c r="N470" s="249">
        <v>0</v>
      </c>
      <c r="O470" s="249" t="s">
        <v>2600</v>
      </c>
    </row>
    <row r="471" spans="2:15" ht="24" hidden="1">
      <c r="B471" s="247" t="s">
        <v>2601</v>
      </c>
      <c r="C471" s="247" t="s">
        <v>2602</v>
      </c>
      <c r="D471" s="248">
        <v>43202</v>
      </c>
      <c r="E471" s="248">
        <v>43202</v>
      </c>
      <c r="F471" s="248">
        <v>79726</v>
      </c>
      <c r="G471" s="247">
        <v>0</v>
      </c>
      <c r="H471" s="247" t="s">
        <v>1901</v>
      </c>
      <c r="I471" s="247" t="s">
        <v>1902</v>
      </c>
      <c r="J471" s="247" t="s">
        <v>2254</v>
      </c>
      <c r="K471" s="249" t="s">
        <v>1890</v>
      </c>
      <c r="L471" s="247" t="s">
        <v>1891</v>
      </c>
      <c r="M471" s="249" t="s">
        <v>1892</v>
      </c>
      <c r="N471" s="249">
        <v>159</v>
      </c>
      <c r="O471" s="249" t="s">
        <v>2603</v>
      </c>
    </row>
    <row r="472" spans="2:15" ht="24">
      <c r="B472" s="247" t="s">
        <v>2604</v>
      </c>
      <c r="C472" s="247" t="s">
        <v>2605</v>
      </c>
      <c r="D472" s="248">
        <v>43208</v>
      </c>
      <c r="E472" s="248">
        <v>43208</v>
      </c>
      <c r="F472" s="248">
        <v>79732</v>
      </c>
      <c r="G472" s="247">
        <v>0</v>
      </c>
      <c r="H472" s="247" t="s">
        <v>2566</v>
      </c>
      <c r="I472" s="247" t="s">
        <v>1954</v>
      </c>
      <c r="J472" s="247" t="s">
        <v>1908</v>
      </c>
      <c r="K472" s="249" t="s">
        <v>1890</v>
      </c>
      <c r="L472" s="247" t="s">
        <v>1891</v>
      </c>
      <c r="M472" s="249" t="s">
        <v>1892</v>
      </c>
      <c r="N472" s="249">
        <v>1156</v>
      </c>
      <c r="O472" s="249" t="s">
        <v>2606</v>
      </c>
    </row>
    <row r="473" spans="2:15" ht="24">
      <c r="B473" s="247" t="s">
        <v>2607</v>
      </c>
      <c r="C473" s="247" t="s">
        <v>2608</v>
      </c>
      <c r="D473" s="248">
        <v>43416</v>
      </c>
      <c r="E473" s="248">
        <v>43461</v>
      </c>
      <c r="F473" s="248">
        <v>79984</v>
      </c>
      <c r="G473" s="247">
        <v>0</v>
      </c>
      <c r="H473" s="247" t="s">
        <v>2593</v>
      </c>
      <c r="I473" s="247" t="s">
        <v>2290</v>
      </c>
      <c r="J473" s="247" t="s">
        <v>1964</v>
      </c>
      <c r="K473" s="249" t="s">
        <v>1890</v>
      </c>
      <c r="L473" s="247" t="s">
        <v>1891</v>
      </c>
      <c r="M473" s="249" t="s">
        <v>1892</v>
      </c>
      <c r="N473" s="249">
        <v>0</v>
      </c>
      <c r="O473" s="249" t="s">
        <v>2609</v>
      </c>
    </row>
    <row r="474" spans="2:15" ht="24">
      <c r="B474" s="247" t="s">
        <v>2610</v>
      </c>
      <c r="C474" s="247" t="s">
        <v>2611</v>
      </c>
      <c r="D474" s="248">
        <v>43416</v>
      </c>
      <c r="E474" s="248">
        <v>43461</v>
      </c>
      <c r="F474" s="248">
        <v>79984</v>
      </c>
      <c r="G474" s="247">
        <v>0</v>
      </c>
      <c r="H474" s="247" t="s">
        <v>2593</v>
      </c>
      <c r="I474" s="247" t="s">
        <v>2290</v>
      </c>
      <c r="J474" s="247" t="s">
        <v>1889</v>
      </c>
      <c r="K474" s="249" t="s">
        <v>1890</v>
      </c>
      <c r="L474" s="247" t="s">
        <v>1891</v>
      </c>
      <c r="M474" s="249" t="s">
        <v>1892</v>
      </c>
      <c r="N474" s="249">
        <v>0</v>
      </c>
      <c r="O474" s="249" t="s">
        <v>2247</v>
      </c>
    </row>
    <row r="475" spans="2:15" ht="24">
      <c r="B475" s="247" t="s">
        <v>2612</v>
      </c>
      <c r="C475" s="247" t="s">
        <v>2613</v>
      </c>
      <c r="D475" s="248">
        <v>43558</v>
      </c>
      <c r="E475" s="248">
        <v>43649</v>
      </c>
      <c r="F475" s="248">
        <v>80172</v>
      </c>
      <c r="G475" s="247">
        <v>0</v>
      </c>
      <c r="H475" s="247" t="s">
        <v>2614</v>
      </c>
      <c r="I475" s="247" t="s">
        <v>2106</v>
      </c>
      <c r="J475" s="247" t="s">
        <v>1889</v>
      </c>
      <c r="K475" s="249" t="s">
        <v>1890</v>
      </c>
      <c r="L475" s="247" t="s">
        <v>1891</v>
      </c>
      <c r="M475" s="249" t="s">
        <v>1892</v>
      </c>
      <c r="N475" s="249">
        <v>0</v>
      </c>
      <c r="O475" s="249" t="s">
        <v>2615</v>
      </c>
    </row>
    <row r="476" spans="2:15" ht="36" customHeight="1">
      <c r="B476" s="247" t="s">
        <v>2616</v>
      </c>
      <c r="C476" s="247" t="s">
        <v>2617</v>
      </c>
      <c r="D476" s="248">
        <v>43466</v>
      </c>
      <c r="E476" s="248">
        <v>43545</v>
      </c>
      <c r="F476" s="248">
        <v>80068</v>
      </c>
      <c r="G476" s="247">
        <v>0</v>
      </c>
      <c r="H476" s="247" t="s">
        <v>2618</v>
      </c>
      <c r="I476" s="247" t="s">
        <v>2619</v>
      </c>
      <c r="J476" s="247" t="s">
        <v>1964</v>
      </c>
      <c r="K476" s="249" t="s">
        <v>1890</v>
      </c>
      <c r="L476" s="247" t="s">
        <v>1891</v>
      </c>
      <c r="M476" s="249" t="s">
        <v>1892</v>
      </c>
      <c r="N476" s="249">
        <v>0</v>
      </c>
      <c r="O476" s="249" t="s">
        <v>2620</v>
      </c>
    </row>
    <row r="477" spans="2:15" ht="38.25">
      <c r="B477" s="247" t="s">
        <v>2621</v>
      </c>
      <c r="C477" s="247" t="s">
        <v>2622</v>
      </c>
      <c r="D477" s="248">
        <v>43748</v>
      </c>
      <c r="E477" s="248">
        <v>43545</v>
      </c>
      <c r="F477" s="248">
        <v>80068</v>
      </c>
      <c r="G477" s="247">
        <v>0</v>
      </c>
      <c r="H477" s="247" t="s">
        <v>2618</v>
      </c>
      <c r="I477" s="247" t="s">
        <v>2619</v>
      </c>
      <c r="J477" s="247" t="s">
        <v>1964</v>
      </c>
      <c r="K477" s="249" t="s">
        <v>1890</v>
      </c>
      <c r="L477" s="247" t="s">
        <v>1891</v>
      </c>
      <c r="M477" s="249" t="s">
        <v>1892</v>
      </c>
      <c r="N477" s="249">
        <v>0</v>
      </c>
      <c r="O477" s="249" t="s">
        <v>2623</v>
      </c>
    </row>
    <row r="478" spans="2:15" ht="36" customHeight="1">
      <c r="B478" s="247" t="s">
        <v>2624</v>
      </c>
      <c r="C478" s="247" t="s">
        <v>2625</v>
      </c>
      <c r="D478" s="248">
        <v>43466</v>
      </c>
      <c r="E478" s="248">
        <v>43545</v>
      </c>
      <c r="F478" s="248">
        <v>80068</v>
      </c>
      <c r="G478" s="247">
        <v>0</v>
      </c>
      <c r="H478" s="247" t="s">
        <v>2618</v>
      </c>
      <c r="I478" s="247" t="s">
        <v>2619</v>
      </c>
      <c r="J478" s="247" t="s">
        <v>1964</v>
      </c>
      <c r="K478" s="249" t="s">
        <v>1890</v>
      </c>
      <c r="L478" s="247" t="s">
        <v>1891</v>
      </c>
      <c r="M478" s="249" t="s">
        <v>1892</v>
      </c>
      <c r="N478" s="249">
        <v>0</v>
      </c>
      <c r="O478" s="249" t="s">
        <v>2626</v>
      </c>
    </row>
    <row r="479" spans="2:15" ht="24">
      <c r="B479" s="247" t="s">
        <v>2627</v>
      </c>
      <c r="C479" s="247" t="s">
        <v>2628</v>
      </c>
      <c r="D479" s="248">
        <v>37448</v>
      </c>
      <c r="E479" s="248">
        <v>37571</v>
      </c>
      <c r="F479" s="248">
        <v>74094</v>
      </c>
      <c r="G479" s="247">
        <v>0</v>
      </c>
      <c r="H479" s="247" t="s">
        <v>2629</v>
      </c>
      <c r="I479" s="247" t="s">
        <v>2630</v>
      </c>
      <c r="J479" s="247" t="s">
        <v>1908</v>
      </c>
      <c r="K479" s="249" t="s">
        <v>1890</v>
      </c>
      <c r="L479" s="247" t="s">
        <v>1891</v>
      </c>
      <c r="M479" s="249" t="s">
        <v>1892</v>
      </c>
      <c r="N479" s="249">
        <v>0</v>
      </c>
      <c r="O479" s="249" t="s">
        <v>2360</v>
      </c>
    </row>
    <row r="480" spans="2:15" ht="24">
      <c r="B480" s="247" t="s">
        <v>2631</v>
      </c>
      <c r="C480" s="247" t="s">
        <v>2632</v>
      </c>
      <c r="D480" s="248">
        <v>38464</v>
      </c>
      <c r="E480" s="248">
        <v>38586</v>
      </c>
      <c r="F480" s="248">
        <v>75109</v>
      </c>
      <c r="G480" s="247">
        <v>0</v>
      </c>
      <c r="H480" s="247" t="s">
        <v>2629</v>
      </c>
      <c r="I480" s="247" t="s">
        <v>2630</v>
      </c>
      <c r="J480" s="247" t="s">
        <v>1889</v>
      </c>
      <c r="K480" s="249" t="s">
        <v>1890</v>
      </c>
      <c r="L480" s="247" t="s">
        <v>1891</v>
      </c>
      <c r="M480" s="249" t="s">
        <v>1892</v>
      </c>
      <c r="N480" s="249">
        <v>0</v>
      </c>
      <c r="O480" s="249" t="s">
        <v>2456</v>
      </c>
    </row>
    <row r="481" spans="2:15" ht="24">
      <c r="B481" s="247" t="s">
        <v>2633</v>
      </c>
      <c r="C481" s="247" t="s">
        <v>2634</v>
      </c>
      <c r="D481" s="248">
        <v>36306</v>
      </c>
      <c r="E481" s="248">
        <v>36490</v>
      </c>
      <c r="F481" s="248">
        <v>73014</v>
      </c>
      <c r="G481" s="247">
        <v>0</v>
      </c>
      <c r="H481" s="247" t="s">
        <v>2629</v>
      </c>
      <c r="I481" s="247" t="s">
        <v>2630</v>
      </c>
      <c r="J481" s="247" t="s">
        <v>1889</v>
      </c>
      <c r="K481" s="249" t="s">
        <v>1890</v>
      </c>
      <c r="L481" s="247" t="s">
        <v>1891</v>
      </c>
      <c r="M481" s="249" t="s">
        <v>1892</v>
      </c>
      <c r="N481" s="249">
        <v>0</v>
      </c>
      <c r="O481" s="249" t="s">
        <v>2507</v>
      </c>
    </row>
    <row r="482" spans="2:15" ht="24">
      <c r="B482" s="247" t="s">
        <v>2635</v>
      </c>
      <c r="C482" s="247" t="s">
        <v>2636</v>
      </c>
      <c r="D482" s="248">
        <v>38353</v>
      </c>
      <c r="E482" s="248">
        <v>38449</v>
      </c>
      <c r="F482" s="248">
        <v>74972</v>
      </c>
      <c r="G482" s="247">
        <v>0</v>
      </c>
      <c r="H482" s="247" t="s">
        <v>2629</v>
      </c>
      <c r="I482" s="247" t="s">
        <v>2630</v>
      </c>
      <c r="J482" s="247" t="s">
        <v>1889</v>
      </c>
      <c r="K482" s="249" t="s">
        <v>1890</v>
      </c>
      <c r="L482" s="247" t="s">
        <v>1891</v>
      </c>
      <c r="M482" s="249" t="s">
        <v>1892</v>
      </c>
      <c r="N482" s="249">
        <v>0</v>
      </c>
      <c r="O482" s="249" t="s">
        <v>2483</v>
      </c>
    </row>
    <row r="483" spans="2:15" ht="24">
      <c r="B483" s="247" t="s">
        <v>2637</v>
      </c>
      <c r="C483" s="247" t="s">
        <v>2638</v>
      </c>
      <c r="D483" s="248">
        <v>43208</v>
      </c>
      <c r="E483" s="248">
        <v>43208</v>
      </c>
      <c r="F483" s="248">
        <v>79732</v>
      </c>
      <c r="G483" s="247">
        <v>0</v>
      </c>
      <c r="H483" s="247" t="s">
        <v>2639</v>
      </c>
      <c r="I483" s="247" t="s">
        <v>1954</v>
      </c>
      <c r="J483" s="247" t="s">
        <v>1889</v>
      </c>
      <c r="K483" s="249" t="s">
        <v>1890</v>
      </c>
      <c r="L483" s="247" t="s">
        <v>1891</v>
      </c>
      <c r="M483" s="249" t="s">
        <v>1892</v>
      </c>
      <c r="N483" s="249">
        <v>412</v>
      </c>
      <c r="O483" s="249" t="s">
        <v>2640</v>
      </c>
    </row>
    <row r="484" spans="2:15" ht="24">
      <c r="B484" s="247" t="s">
        <v>2641</v>
      </c>
      <c r="C484" s="247" t="s">
        <v>2642</v>
      </c>
      <c r="D484" s="248">
        <v>37845</v>
      </c>
      <c r="E484" s="248">
        <v>42101</v>
      </c>
      <c r="F484" s="248">
        <v>78624</v>
      </c>
      <c r="G484" s="247">
        <v>0</v>
      </c>
      <c r="H484" s="247" t="s">
        <v>2629</v>
      </c>
      <c r="I484" s="247" t="s">
        <v>2630</v>
      </c>
      <c r="J484" s="247" t="s">
        <v>1889</v>
      </c>
      <c r="K484" s="249" t="s">
        <v>1890</v>
      </c>
      <c r="L484" s="247" t="s">
        <v>1891</v>
      </c>
      <c r="M484" s="249" t="s">
        <v>1892</v>
      </c>
      <c r="N484" s="249">
        <v>0</v>
      </c>
      <c r="O484" s="249" t="s">
        <v>2643</v>
      </c>
    </row>
    <row r="485" spans="2:15" ht="36" customHeight="1">
      <c r="B485" s="247" t="s">
        <v>2644</v>
      </c>
      <c r="C485" s="247" t="s">
        <v>2645</v>
      </c>
      <c r="D485" s="248">
        <v>37831</v>
      </c>
      <c r="E485" s="248">
        <v>37893</v>
      </c>
      <c r="F485" s="248">
        <v>74416</v>
      </c>
      <c r="G485" s="247">
        <v>0</v>
      </c>
      <c r="H485" s="247" t="s">
        <v>2629</v>
      </c>
      <c r="I485" s="247" t="s">
        <v>2630</v>
      </c>
      <c r="J485" s="247" t="s">
        <v>1908</v>
      </c>
      <c r="K485" s="249" t="s">
        <v>1890</v>
      </c>
      <c r="L485" s="247" t="s">
        <v>1891</v>
      </c>
      <c r="M485" s="249" t="s">
        <v>1892</v>
      </c>
      <c r="N485" s="249">
        <v>0</v>
      </c>
      <c r="O485" s="249" t="s">
        <v>2646</v>
      </c>
    </row>
    <row r="486" spans="2:15" ht="25.5">
      <c r="B486" s="247" t="s">
        <v>2647</v>
      </c>
      <c r="C486" s="247" t="s">
        <v>2648</v>
      </c>
      <c r="D486" s="248">
        <v>37696</v>
      </c>
      <c r="E486" s="248">
        <v>37788</v>
      </c>
      <c r="F486" s="248">
        <v>74311</v>
      </c>
      <c r="G486" s="247">
        <v>0</v>
      </c>
      <c r="H486" s="247" t="s">
        <v>2629</v>
      </c>
      <c r="I486" s="247" t="s">
        <v>2630</v>
      </c>
      <c r="J486" s="247" t="s">
        <v>1889</v>
      </c>
      <c r="K486" s="249" t="s">
        <v>1890</v>
      </c>
      <c r="L486" s="247" t="s">
        <v>1891</v>
      </c>
      <c r="M486" s="249" t="s">
        <v>1892</v>
      </c>
      <c r="N486" s="249">
        <v>0</v>
      </c>
      <c r="O486" s="249" t="s">
        <v>2649</v>
      </c>
    </row>
    <row r="487" spans="2:15" ht="24">
      <c r="B487" s="247" t="s">
        <v>2650</v>
      </c>
      <c r="C487" s="247" t="s">
        <v>2651</v>
      </c>
      <c r="D487" s="248">
        <v>38433</v>
      </c>
      <c r="E487" s="248">
        <v>38586</v>
      </c>
      <c r="F487" s="248">
        <v>75109</v>
      </c>
      <c r="G487" s="247">
        <v>0</v>
      </c>
      <c r="H487" s="247" t="s">
        <v>2629</v>
      </c>
      <c r="I487" s="247" t="s">
        <v>2630</v>
      </c>
      <c r="J487" s="247" t="s">
        <v>1889</v>
      </c>
      <c r="K487" s="249" t="s">
        <v>1890</v>
      </c>
      <c r="L487" s="247" t="s">
        <v>1891</v>
      </c>
      <c r="M487" s="249" t="s">
        <v>1892</v>
      </c>
      <c r="N487" s="249">
        <v>0</v>
      </c>
      <c r="O487" s="249" t="s">
        <v>2488</v>
      </c>
    </row>
    <row r="488" spans="2:15" ht="24">
      <c r="B488" s="247" t="s">
        <v>2652</v>
      </c>
      <c r="C488" s="247" t="s">
        <v>2653</v>
      </c>
      <c r="D488" s="248">
        <v>37696</v>
      </c>
      <c r="E488" s="248">
        <v>37696</v>
      </c>
      <c r="F488" s="248">
        <v>74219</v>
      </c>
      <c r="G488" s="247">
        <v>0</v>
      </c>
      <c r="H488" s="247" t="s">
        <v>2629</v>
      </c>
      <c r="I488" s="247" t="s">
        <v>2630</v>
      </c>
      <c r="J488" s="247" t="s">
        <v>1908</v>
      </c>
      <c r="K488" s="249" t="s">
        <v>1890</v>
      </c>
      <c r="L488" s="247" t="s">
        <v>1891</v>
      </c>
      <c r="M488" s="249" t="s">
        <v>1892</v>
      </c>
      <c r="N488" s="249">
        <v>0</v>
      </c>
      <c r="O488" s="249" t="s">
        <v>2654</v>
      </c>
    </row>
    <row r="489" spans="2:15" ht="24">
      <c r="B489" s="247" t="s">
        <v>2655</v>
      </c>
      <c r="C489" s="247" t="s">
        <v>2656</v>
      </c>
      <c r="D489" s="248">
        <v>37641</v>
      </c>
      <c r="E489" s="248">
        <v>37700</v>
      </c>
      <c r="F489" s="248">
        <v>74223</v>
      </c>
      <c r="G489" s="247">
        <v>0</v>
      </c>
      <c r="H489" s="247" t="s">
        <v>2629</v>
      </c>
      <c r="I489" s="247" t="s">
        <v>2630</v>
      </c>
      <c r="J489" s="247" t="s">
        <v>1889</v>
      </c>
      <c r="K489" s="249" t="s">
        <v>1890</v>
      </c>
      <c r="L489" s="247" t="s">
        <v>1891</v>
      </c>
      <c r="M489" s="249" t="s">
        <v>1892</v>
      </c>
      <c r="N489" s="249">
        <v>0</v>
      </c>
      <c r="O489" s="249" t="s">
        <v>2657</v>
      </c>
    </row>
    <row r="490" spans="2:15" ht="36" customHeight="1">
      <c r="B490" s="247" t="s">
        <v>2658</v>
      </c>
      <c r="C490" s="247" t="s">
        <v>2659</v>
      </c>
      <c r="D490" s="248">
        <v>37727</v>
      </c>
      <c r="E490" s="248">
        <v>37788</v>
      </c>
      <c r="F490" s="248">
        <v>74311</v>
      </c>
      <c r="G490" s="247">
        <v>0</v>
      </c>
      <c r="H490" s="247" t="s">
        <v>2629</v>
      </c>
      <c r="I490" s="247" t="s">
        <v>2630</v>
      </c>
      <c r="J490" s="247" t="s">
        <v>1908</v>
      </c>
      <c r="K490" s="249" t="s">
        <v>1890</v>
      </c>
      <c r="L490" s="247" t="s">
        <v>1891</v>
      </c>
      <c r="M490" s="249" t="s">
        <v>1892</v>
      </c>
      <c r="N490" s="249">
        <v>0</v>
      </c>
      <c r="O490" s="249" t="s">
        <v>2660</v>
      </c>
    </row>
    <row r="491" spans="2:15" ht="36" customHeight="1">
      <c r="B491" s="247" t="s">
        <v>2661</v>
      </c>
      <c r="C491" s="247" t="s">
        <v>2662</v>
      </c>
      <c r="D491" s="248">
        <v>36536</v>
      </c>
      <c r="E491" s="248">
        <v>36854</v>
      </c>
      <c r="F491" s="248">
        <v>73377</v>
      </c>
      <c r="G491" s="247">
        <v>0</v>
      </c>
      <c r="H491" s="247" t="s">
        <v>2629</v>
      </c>
      <c r="I491" s="247" t="s">
        <v>2630</v>
      </c>
      <c r="J491" s="247" t="s">
        <v>1964</v>
      </c>
      <c r="K491" s="249" t="s">
        <v>1890</v>
      </c>
      <c r="L491" s="247" t="s">
        <v>1891</v>
      </c>
      <c r="M491" s="249" t="s">
        <v>1892</v>
      </c>
      <c r="N491" s="249">
        <v>0</v>
      </c>
      <c r="O491" s="249" t="s">
        <v>1342</v>
      </c>
    </row>
    <row r="492" spans="2:15" ht="36" customHeight="1">
      <c r="B492" s="247" t="s">
        <v>2663</v>
      </c>
      <c r="C492" s="247" t="s">
        <v>2664</v>
      </c>
      <c r="D492" s="248">
        <v>37195</v>
      </c>
      <c r="E492" s="248">
        <v>37396</v>
      </c>
      <c r="F492" s="248">
        <v>73919</v>
      </c>
      <c r="G492" s="247">
        <v>0</v>
      </c>
      <c r="H492" s="247" t="s">
        <v>2629</v>
      </c>
      <c r="I492" s="247" t="s">
        <v>2630</v>
      </c>
      <c r="J492" s="247" t="s">
        <v>1964</v>
      </c>
      <c r="K492" s="249" t="s">
        <v>1890</v>
      </c>
      <c r="L492" s="247" t="s">
        <v>1891</v>
      </c>
      <c r="M492" s="249" t="s">
        <v>1892</v>
      </c>
      <c r="N492" s="249">
        <v>0</v>
      </c>
      <c r="O492" s="249" t="s">
        <v>1342</v>
      </c>
    </row>
    <row r="493" spans="2:15" ht="24">
      <c r="B493" s="247" t="s">
        <v>2665</v>
      </c>
      <c r="C493" s="247" t="s">
        <v>2666</v>
      </c>
      <c r="D493" s="248">
        <v>38555</v>
      </c>
      <c r="E493" s="248">
        <v>38586</v>
      </c>
      <c r="F493" s="248">
        <v>75109</v>
      </c>
      <c r="G493" s="247">
        <v>0</v>
      </c>
      <c r="H493" s="247" t="s">
        <v>2629</v>
      </c>
      <c r="I493" s="247" t="s">
        <v>2630</v>
      </c>
      <c r="J493" s="247" t="s">
        <v>1889</v>
      </c>
      <c r="K493" s="249" t="s">
        <v>1890</v>
      </c>
      <c r="L493" s="247" t="s">
        <v>1891</v>
      </c>
      <c r="M493" s="249" t="s">
        <v>1892</v>
      </c>
      <c r="N493" s="249">
        <v>0</v>
      </c>
      <c r="O493" s="249" t="s">
        <v>2667</v>
      </c>
    </row>
    <row r="494" spans="2:15" ht="25.5">
      <c r="B494" s="247" t="s">
        <v>2668</v>
      </c>
      <c r="C494" s="247" t="s">
        <v>2669</v>
      </c>
      <c r="D494" s="248">
        <v>43208</v>
      </c>
      <c r="E494" s="248">
        <v>43208</v>
      </c>
      <c r="F494" s="248">
        <v>79732</v>
      </c>
      <c r="G494" s="247">
        <v>0</v>
      </c>
      <c r="H494" s="247" t="s">
        <v>2639</v>
      </c>
      <c r="I494" s="247" t="s">
        <v>1954</v>
      </c>
      <c r="J494" s="247" t="s">
        <v>1964</v>
      </c>
      <c r="K494" s="249" t="s">
        <v>1890</v>
      </c>
      <c r="L494" s="247" t="s">
        <v>1891</v>
      </c>
      <c r="M494" s="249" t="s">
        <v>1892</v>
      </c>
      <c r="N494" s="249">
        <v>425</v>
      </c>
      <c r="O494" s="249" t="s">
        <v>2670</v>
      </c>
    </row>
    <row r="495" spans="2:15" ht="25.5">
      <c r="B495" s="247" t="s">
        <v>2671</v>
      </c>
      <c r="C495" s="247" t="s">
        <v>2672</v>
      </c>
      <c r="D495" s="248">
        <v>36459</v>
      </c>
      <c r="E495" s="248">
        <v>36490</v>
      </c>
      <c r="F495" s="248">
        <v>73014</v>
      </c>
      <c r="G495" s="247">
        <v>0</v>
      </c>
      <c r="H495" s="247" t="s">
        <v>2629</v>
      </c>
      <c r="I495" s="247" t="s">
        <v>2630</v>
      </c>
      <c r="J495" s="247" t="s">
        <v>1908</v>
      </c>
      <c r="K495" s="249" t="s">
        <v>1890</v>
      </c>
      <c r="L495" s="247" t="s">
        <v>1891</v>
      </c>
      <c r="M495" s="249" t="s">
        <v>1892</v>
      </c>
      <c r="N495" s="249">
        <v>0</v>
      </c>
      <c r="O495" s="249" t="s">
        <v>2357</v>
      </c>
    </row>
    <row r="496" spans="2:15" ht="36" customHeight="1">
      <c r="B496" s="247" t="s">
        <v>2673</v>
      </c>
      <c r="C496" s="247" t="s">
        <v>2674</v>
      </c>
      <c r="D496" s="248">
        <v>37757</v>
      </c>
      <c r="E496" s="248">
        <v>37788</v>
      </c>
      <c r="F496" s="248">
        <v>74311</v>
      </c>
      <c r="G496" s="247">
        <v>0</v>
      </c>
      <c r="H496" s="247" t="s">
        <v>2629</v>
      </c>
      <c r="I496" s="247" t="s">
        <v>2630</v>
      </c>
      <c r="J496" s="247" t="s">
        <v>1908</v>
      </c>
      <c r="K496" s="249" t="s">
        <v>1890</v>
      </c>
      <c r="L496" s="247" t="s">
        <v>1891</v>
      </c>
      <c r="M496" s="249" t="s">
        <v>1892</v>
      </c>
      <c r="N496" s="249">
        <v>0</v>
      </c>
      <c r="O496" s="249" t="s">
        <v>2675</v>
      </c>
    </row>
    <row r="497" spans="2:15" ht="24">
      <c r="B497" s="247" t="s">
        <v>2676</v>
      </c>
      <c r="C497" s="247" t="s">
        <v>2677</v>
      </c>
      <c r="D497" s="248">
        <v>36531</v>
      </c>
      <c r="E497" s="248">
        <v>36854</v>
      </c>
      <c r="F497" s="248">
        <v>73377</v>
      </c>
      <c r="G497" s="247">
        <v>0</v>
      </c>
      <c r="H497" s="247" t="s">
        <v>2629</v>
      </c>
      <c r="I497" s="247" t="s">
        <v>2630</v>
      </c>
      <c r="J497" s="247" t="s">
        <v>1908</v>
      </c>
      <c r="K497" s="249" t="s">
        <v>1890</v>
      </c>
      <c r="L497" s="247" t="s">
        <v>1891</v>
      </c>
      <c r="M497" s="249" t="s">
        <v>1892</v>
      </c>
      <c r="N497" s="249">
        <v>0</v>
      </c>
      <c r="O497" s="249" t="s">
        <v>1342</v>
      </c>
    </row>
    <row r="498" spans="2:15" ht="36" customHeight="1">
      <c r="B498" s="247" t="s">
        <v>2678</v>
      </c>
      <c r="C498" s="247" t="s">
        <v>2679</v>
      </c>
      <c r="D498" s="248">
        <v>36986</v>
      </c>
      <c r="E498" s="248">
        <v>37046</v>
      </c>
      <c r="F498" s="248">
        <v>73569</v>
      </c>
      <c r="G498" s="247">
        <v>0</v>
      </c>
      <c r="H498" s="247" t="s">
        <v>2629</v>
      </c>
      <c r="I498" s="247" t="s">
        <v>2630</v>
      </c>
      <c r="J498" s="247" t="s">
        <v>1964</v>
      </c>
      <c r="K498" s="249" t="s">
        <v>1890</v>
      </c>
      <c r="L498" s="247" t="s">
        <v>1891</v>
      </c>
      <c r="M498" s="249" t="s">
        <v>1892</v>
      </c>
      <c r="N498" s="249">
        <v>0</v>
      </c>
      <c r="O498" s="249" t="s">
        <v>1342</v>
      </c>
    </row>
    <row r="499" spans="2:15" ht="24">
      <c r="B499" s="247" t="s">
        <v>2680</v>
      </c>
      <c r="C499" s="247" t="s">
        <v>2681</v>
      </c>
      <c r="D499" s="248">
        <v>40648</v>
      </c>
      <c r="E499" s="248">
        <v>40716</v>
      </c>
      <c r="F499" s="248">
        <v>77239</v>
      </c>
      <c r="G499" s="247">
        <v>0</v>
      </c>
      <c r="H499" s="247" t="s">
        <v>2197</v>
      </c>
      <c r="I499" s="247" t="s">
        <v>2188</v>
      </c>
      <c r="J499" s="247" t="s">
        <v>1889</v>
      </c>
      <c r="K499" s="249" t="s">
        <v>1890</v>
      </c>
      <c r="L499" s="247" t="s">
        <v>1891</v>
      </c>
      <c r="M499" s="249" t="s">
        <v>1892</v>
      </c>
      <c r="N499" s="249">
        <v>0</v>
      </c>
      <c r="O499" s="249" t="s">
        <v>2682</v>
      </c>
    </row>
    <row r="500" spans="2:15" ht="24">
      <c r="B500" s="247" t="s">
        <v>2683</v>
      </c>
      <c r="C500" s="247" t="s">
        <v>2684</v>
      </c>
      <c r="D500" s="248">
        <v>40319</v>
      </c>
      <c r="E500" s="248">
        <v>40367</v>
      </c>
      <c r="F500" s="248">
        <v>76890</v>
      </c>
      <c r="G500" s="247">
        <v>0</v>
      </c>
      <c r="H500" s="247" t="s">
        <v>2197</v>
      </c>
      <c r="I500" s="247" t="s">
        <v>2188</v>
      </c>
      <c r="J500" s="247" t="s">
        <v>1964</v>
      </c>
      <c r="K500" s="249" t="s">
        <v>1890</v>
      </c>
      <c r="L500" s="247" t="s">
        <v>1975</v>
      </c>
      <c r="M500" s="249" t="s">
        <v>1892</v>
      </c>
      <c r="N500" s="249">
        <v>0</v>
      </c>
      <c r="O500" s="249" t="s">
        <v>2685</v>
      </c>
    </row>
    <row r="501" spans="2:15" ht="24">
      <c r="B501" s="247" t="s">
        <v>2686</v>
      </c>
      <c r="C501" s="247" t="s">
        <v>2687</v>
      </c>
      <c r="D501" s="248">
        <v>42926</v>
      </c>
      <c r="E501" s="248">
        <v>42957</v>
      </c>
      <c r="F501" s="248">
        <v>79480</v>
      </c>
      <c r="G501" s="247">
        <v>0</v>
      </c>
      <c r="H501" s="247" t="s">
        <v>2197</v>
      </c>
      <c r="I501" s="247" t="s">
        <v>2188</v>
      </c>
      <c r="J501" s="247" t="s">
        <v>1889</v>
      </c>
      <c r="K501" s="249" t="s">
        <v>1890</v>
      </c>
      <c r="L501" s="247" t="s">
        <v>1891</v>
      </c>
      <c r="M501" s="249" t="s">
        <v>1892</v>
      </c>
      <c r="N501" s="249">
        <v>0</v>
      </c>
      <c r="O501" s="249" t="s">
        <v>2688</v>
      </c>
    </row>
    <row r="502" spans="2:15" ht="36" customHeight="1">
      <c r="B502" s="247" t="s">
        <v>2689</v>
      </c>
      <c r="C502" s="247" t="s">
        <v>2690</v>
      </c>
      <c r="D502" s="248">
        <v>42900</v>
      </c>
      <c r="E502" s="248">
        <v>42957</v>
      </c>
      <c r="F502" s="248">
        <v>79480</v>
      </c>
      <c r="G502" s="247">
        <v>0</v>
      </c>
      <c r="H502" s="247" t="s">
        <v>2197</v>
      </c>
      <c r="I502" s="247" t="s">
        <v>2188</v>
      </c>
      <c r="J502" s="247" t="s">
        <v>1889</v>
      </c>
      <c r="K502" s="249" t="s">
        <v>1890</v>
      </c>
      <c r="L502" s="247" t="s">
        <v>1891</v>
      </c>
      <c r="M502" s="249" t="s">
        <v>1892</v>
      </c>
      <c r="N502" s="249">
        <v>0</v>
      </c>
      <c r="O502" s="249" t="s">
        <v>2691</v>
      </c>
    </row>
    <row r="503" spans="2:15" ht="36" customHeight="1">
      <c r="B503" s="247" t="s">
        <v>2692</v>
      </c>
      <c r="C503" s="247" t="s">
        <v>2693</v>
      </c>
      <c r="D503" s="248">
        <v>42922</v>
      </c>
      <c r="E503" s="248">
        <v>42956</v>
      </c>
      <c r="F503" s="248">
        <v>79479</v>
      </c>
      <c r="G503" s="247">
        <v>0</v>
      </c>
      <c r="H503" s="247" t="s">
        <v>2197</v>
      </c>
      <c r="I503" s="247" t="s">
        <v>2188</v>
      </c>
      <c r="J503" s="247" t="s">
        <v>1908</v>
      </c>
      <c r="K503" s="249" t="s">
        <v>1890</v>
      </c>
      <c r="L503" s="247" t="s">
        <v>1891</v>
      </c>
      <c r="M503" s="249" t="s">
        <v>1892</v>
      </c>
      <c r="N503" s="249">
        <v>0</v>
      </c>
      <c r="O503" s="249" t="s">
        <v>2694</v>
      </c>
    </row>
    <row r="504" spans="2:15" ht="24">
      <c r="B504" s="247" t="s">
        <v>2695</v>
      </c>
      <c r="C504" s="247" t="s">
        <v>2696</v>
      </c>
      <c r="D504" s="248">
        <v>42922</v>
      </c>
      <c r="E504" s="248">
        <v>42956</v>
      </c>
      <c r="F504" s="248">
        <v>79479</v>
      </c>
      <c r="G504" s="247">
        <v>0</v>
      </c>
      <c r="H504" s="247" t="s">
        <v>2197</v>
      </c>
      <c r="I504" s="247" t="s">
        <v>2188</v>
      </c>
      <c r="J504" s="247" t="s">
        <v>1908</v>
      </c>
      <c r="K504" s="249" t="s">
        <v>1890</v>
      </c>
      <c r="L504" s="247" t="s">
        <v>1891</v>
      </c>
      <c r="M504" s="249" t="s">
        <v>1892</v>
      </c>
      <c r="N504" s="249">
        <v>0</v>
      </c>
      <c r="O504" s="249" t="s">
        <v>2697</v>
      </c>
    </row>
    <row r="505" spans="2:15" ht="24">
      <c r="B505" s="247" t="s">
        <v>2698</v>
      </c>
      <c r="C505" s="247" t="s">
        <v>2699</v>
      </c>
      <c r="D505" s="248">
        <v>43208</v>
      </c>
      <c r="E505" s="248">
        <v>43208</v>
      </c>
      <c r="F505" s="248">
        <v>79732</v>
      </c>
      <c r="G505" s="247">
        <v>0</v>
      </c>
      <c r="H505" s="247" t="s">
        <v>2639</v>
      </c>
      <c r="I505" s="247" t="s">
        <v>1954</v>
      </c>
      <c r="J505" s="247" t="s">
        <v>1908</v>
      </c>
      <c r="K505" s="249" t="s">
        <v>1890</v>
      </c>
      <c r="L505" s="247" t="s">
        <v>1891</v>
      </c>
      <c r="M505" s="249" t="s">
        <v>1892</v>
      </c>
      <c r="N505" s="249">
        <v>315</v>
      </c>
      <c r="O505" s="249" t="s">
        <v>2700</v>
      </c>
    </row>
    <row r="506" spans="2:15" ht="25.5">
      <c r="B506" s="247" t="s">
        <v>2701</v>
      </c>
      <c r="C506" s="247" t="s">
        <v>2702</v>
      </c>
      <c r="D506" s="248">
        <v>40543</v>
      </c>
      <c r="E506" s="248">
        <v>40574</v>
      </c>
      <c r="F506" s="248">
        <v>77097</v>
      </c>
      <c r="G506" s="247">
        <v>0</v>
      </c>
      <c r="H506" s="247" t="s">
        <v>2197</v>
      </c>
      <c r="I506" s="247" t="s">
        <v>2188</v>
      </c>
      <c r="J506" s="247" t="s">
        <v>1964</v>
      </c>
      <c r="K506" s="249" t="s">
        <v>1890</v>
      </c>
      <c r="L506" s="247" t="s">
        <v>1891</v>
      </c>
      <c r="M506" s="249" t="s">
        <v>1892</v>
      </c>
      <c r="N506" s="249">
        <v>0</v>
      </c>
      <c r="O506" s="249" t="s">
        <v>2703</v>
      </c>
    </row>
    <row r="507" spans="2:15" ht="24">
      <c r="B507" s="247" t="s">
        <v>2704</v>
      </c>
      <c r="C507" s="247" t="s">
        <v>2705</v>
      </c>
      <c r="D507" s="248">
        <v>40543</v>
      </c>
      <c r="E507" s="248">
        <v>40574</v>
      </c>
      <c r="F507" s="248">
        <v>77097</v>
      </c>
      <c r="G507" s="247">
        <v>0</v>
      </c>
      <c r="H507" s="247" t="s">
        <v>2197</v>
      </c>
      <c r="I507" s="247" t="s">
        <v>2188</v>
      </c>
      <c r="J507" s="247" t="s">
        <v>1964</v>
      </c>
      <c r="K507" s="249" t="s">
        <v>1890</v>
      </c>
      <c r="L507" s="247" t="s">
        <v>1891</v>
      </c>
      <c r="M507" s="249" t="s">
        <v>1892</v>
      </c>
      <c r="N507" s="249">
        <v>0</v>
      </c>
      <c r="O507" s="249" t="s">
        <v>2706</v>
      </c>
    </row>
    <row r="508" spans="2:15" ht="25.5">
      <c r="B508" s="247" t="s">
        <v>2707</v>
      </c>
      <c r="C508" s="247" t="s">
        <v>2708</v>
      </c>
      <c r="D508" s="248">
        <v>40162</v>
      </c>
      <c r="E508" s="248">
        <v>40178</v>
      </c>
      <c r="F508" s="248">
        <v>76701</v>
      </c>
      <c r="G508" s="247">
        <v>0</v>
      </c>
      <c r="H508" s="247" t="s">
        <v>2197</v>
      </c>
      <c r="I508" s="247" t="s">
        <v>2188</v>
      </c>
      <c r="J508" s="247" t="s">
        <v>1908</v>
      </c>
      <c r="K508" s="249" t="s">
        <v>1890</v>
      </c>
      <c r="L508" s="247" t="s">
        <v>1891</v>
      </c>
      <c r="M508" s="249" t="s">
        <v>1892</v>
      </c>
      <c r="N508" s="249">
        <v>0</v>
      </c>
      <c r="O508" s="249" t="s">
        <v>2703</v>
      </c>
    </row>
    <row r="509" spans="2:15" ht="38.25">
      <c r="B509" s="247" t="s">
        <v>2709</v>
      </c>
      <c r="C509" s="247" t="s">
        <v>2710</v>
      </c>
      <c r="D509" s="248">
        <v>42689</v>
      </c>
      <c r="E509" s="248">
        <v>42720</v>
      </c>
      <c r="F509" s="248">
        <v>79243</v>
      </c>
      <c r="G509" s="247">
        <v>0</v>
      </c>
      <c r="H509" s="247" t="s">
        <v>2711</v>
      </c>
      <c r="I509" s="247" t="s">
        <v>2106</v>
      </c>
      <c r="J509" s="247" t="s">
        <v>1964</v>
      </c>
      <c r="K509" s="249" t="s">
        <v>1890</v>
      </c>
      <c r="L509" s="247" t="s">
        <v>1975</v>
      </c>
      <c r="M509" s="249" t="s">
        <v>1892</v>
      </c>
      <c r="N509" s="249">
        <v>0</v>
      </c>
      <c r="O509" s="249" t="s">
        <v>2712</v>
      </c>
    </row>
    <row r="510" spans="2:15" ht="24">
      <c r="B510" s="247" t="s">
        <v>2713</v>
      </c>
      <c r="C510" s="247" t="s">
        <v>1342</v>
      </c>
      <c r="D510" s="248">
        <v>37607</v>
      </c>
      <c r="E510" s="248"/>
      <c r="F510" s="248"/>
      <c r="G510" s="247"/>
      <c r="H510" s="247" t="s">
        <v>2714</v>
      </c>
      <c r="I510" s="247" t="s">
        <v>2106</v>
      </c>
      <c r="J510" s="247" t="s">
        <v>1964</v>
      </c>
      <c r="K510" s="249" t="s">
        <v>1346</v>
      </c>
      <c r="L510" s="247" t="s">
        <v>1891</v>
      </c>
      <c r="M510" s="249" t="s">
        <v>1892</v>
      </c>
      <c r="N510" s="249">
        <v>0</v>
      </c>
      <c r="O510" s="249" t="s">
        <v>2654</v>
      </c>
    </row>
    <row r="511" spans="2:15" ht="24">
      <c r="B511" s="247" t="s">
        <v>2715</v>
      </c>
      <c r="C511" s="247" t="s">
        <v>2716</v>
      </c>
      <c r="D511" s="248">
        <v>37607</v>
      </c>
      <c r="E511" s="248">
        <v>37663</v>
      </c>
      <c r="F511" s="248">
        <v>74186</v>
      </c>
      <c r="G511" s="247">
        <v>0</v>
      </c>
      <c r="H511" s="247" t="s">
        <v>2714</v>
      </c>
      <c r="I511" s="247" t="s">
        <v>2106</v>
      </c>
      <c r="J511" s="247" t="s">
        <v>1964</v>
      </c>
      <c r="K511" s="249" t="s">
        <v>1890</v>
      </c>
      <c r="L511" s="247" t="s">
        <v>1891</v>
      </c>
      <c r="M511" s="249" t="s">
        <v>1892</v>
      </c>
      <c r="N511" s="249">
        <v>0</v>
      </c>
      <c r="O511" s="249" t="s">
        <v>2654</v>
      </c>
    </row>
    <row r="512" spans="2:15" ht="24">
      <c r="B512" s="247" t="s">
        <v>2717</v>
      </c>
      <c r="C512" s="247" t="s">
        <v>2718</v>
      </c>
      <c r="D512" s="248">
        <v>40989</v>
      </c>
      <c r="E512" s="248">
        <v>41120</v>
      </c>
      <c r="F512" s="248">
        <v>77643</v>
      </c>
      <c r="G512" s="247">
        <v>0</v>
      </c>
      <c r="H512" s="247" t="s">
        <v>2719</v>
      </c>
      <c r="I512" s="247" t="s">
        <v>2106</v>
      </c>
      <c r="J512" s="247" t="s">
        <v>1908</v>
      </c>
      <c r="K512" s="249" t="s">
        <v>1890</v>
      </c>
      <c r="L512" s="247" t="s">
        <v>1891</v>
      </c>
      <c r="M512" s="249" t="s">
        <v>1892</v>
      </c>
      <c r="N512" s="249">
        <v>0</v>
      </c>
      <c r="O512" s="249" t="s">
        <v>2408</v>
      </c>
    </row>
    <row r="513" spans="2:15" ht="36" customHeight="1">
      <c r="B513" s="247" t="s">
        <v>2720</v>
      </c>
      <c r="C513" s="247" t="s">
        <v>2721</v>
      </c>
      <c r="D513" s="248">
        <v>40984</v>
      </c>
      <c r="E513" s="248">
        <v>41131</v>
      </c>
      <c r="F513" s="248">
        <v>77654</v>
      </c>
      <c r="G513" s="247">
        <v>0</v>
      </c>
      <c r="H513" s="247" t="s">
        <v>2719</v>
      </c>
      <c r="I513" s="247" t="s">
        <v>2106</v>
      </c>
      <c r="J513" s="247" t="s">
        <v>1964</v>
      </c>
      <c r="K513" s="249" t="s">
        <v>1890</v>
      </c>
      <c r="L513" s="247" t="s">
        <v>1891</v>
      </c>
      <c r="M513" s="249" t="s">
        <v>1892</v>
      </c>
      <c r="N513" s="249">
        <v>0</v>
      </c>
      <c r="O513" s="249" t="s">
        <v>2722</v>
      </c>
    </row>
    <row r="514" spans="2:15" ht="25.5">
      <c r="B514" s="247" t="s">
        <v>2723</v>
      </c>
      <c r="C514" s="247" t="s">
        <v>2724</v>
      </c>
      <c r="D514" s="248">
        <v>40379</v>
      </c>
      <c r="E514" s="248">
        <v>40386</v>
      </c>
      <c r="F514" s="248">
        <v>76909</v>
      </c>
      <c r="G514" s="247">
        <v>0</v>
      </c>
      <c r="H514" s="247" t="s">
        <v>2725</v>
      </c>
      <c r="I514" s="247" t="s">
        <v>2106</v>
      </c>
      <c r="J514" s="247" t="s">
        <v>1964</v>
      </c>
      <c r="K514" s="249" t="s">
        <v>1890</v>
      </c>
      <c r="L514" s="247" t="s">
        <v>1891</v>
      </c>
      <c r="M514" s="249" t="s">
        <v>1892</v>
      </c>
      <c r="N514" s="249">
        <v>0</v>
      </c>
      <c r="O514" s="249" t="s">
        <v>2244</v>
      </c>
    </row>
    <row r="515" spans="2:15" ht="24">
      <c r="B515" s="247" t="s">
        <v>2726</v>
      </c>
      <c r="C515" s="247" t="s">
        <v>2727</v>
      </c>
      <c r="D515" s="248">
        <v>41246</v>
      </c>
      <c r="E515" s="248">
        <v>41264</v>
      </c>
      <c r="F515" s="248">
        <v>77787</v>
      </c>
      <c r="G515" s="247">
        <v>0</v>
      </c>
      <c r="H515" s="247" t="s">
        <v>2728</v>
      </c>
      <c r="I515" s="247" t="s">
        <v>2106</v>
      </c>
      <c r="J515" s="247" t="s">
        <v>1964</v>
      </c>
      <c r="K515" s="249" t="s">
        <v>1890</v>
      </c>
      <c r="L515" s="247" t="s">
        <v>1891</v>
      </c>
      <c r="M515" s="249" t="s">
        <v>1892</v>
      </c>
      <c r="N515" s="249">
        <v>0</v>
      </c>
      <c r="O515" s="249" t="s">
        <v>2729</v>
      </c>
    </row>
    <row r="516" spans="2:15" ht="24">
      <c r="B516" s="247" t="s">
        <v>2730</v>
      </c>
      <c r="C516" s="247" t="s">
        <v>2731</v>
      </c>
      <c r="D516" s="248">
        <v>43209</v>
      </c>
      <c r="E516" s="248">
        <v>43209</v>
      </c>
      <c r="F516" s="248">
        <v>79733</v>
      </c>
      <c r="G516" s="247">
        <v>0</v>
      </c>
      <c r="H516" s="247" t="s">
        <v>2732</v>
      </c>
      <c r="I516" s="247" t="s">
        <v>1954</v>
      </c>
      <c r="J516" s="247" t="s">
        <v>1964</v>
      </c>
      <c r="K516" s="249" t="s">
        <v>1890</v>
      </c>
      <c r="L516" s="247" t="s">
        <v>1891</v>
      </c>
      <c r="M516" s="249" t="s">
        <v>1892</v>
      </c>
      <c r="N516" s="249">
        <v>1865</v>
      </c>
      <c r="O516" s="249" t="s">
        <v>2733</v>
      </c>
    </row>
    <row r="517" spans="2:15" ht="25.5">
      <c r="B517" s="247" t="s">
        <v>2734</v>
      </c>
      <c r="C517" s="247" t="s">
        <v>2735</v>
      </c>
      <c r="D517" s="248">
        <v>43032</v>
      </c>
      <c r="E517" s="248">
        <v>43063</v>
      </c>
      <c r="F517" s="248">
        <v>79586</v>
      </c>
      <c r="G517" s="247">
        <v>0</v>
      </c>
      <c r="H517" s="247" t="s">
        <v>2736</v>
      </c>
      <c r="I517" s="247" t="s">
        <v>2106</v>
      </c>
      <c r="J517" s="247" t="s">
        <v>1964</v>
      </c>
      <c r="K517" s="249" t="s">
        <v>1890</v>
      </c>
      <c r="L517" s="247" t="s">
        <v>1975</v>
      </c>
      <c r="M517" s="249" t="s">
        <v>1892</v>
      </c>
      <c r="N517" s="249">
        <v>0</v>
      </c>
      <c r="O517" s="249" t="s">
        <v>2737</v>
      </c>
    </row>
    <row r="518" spans="2:15" ht="25.5">
      <c r="B518" s="247" t="s">
        <v>2738</v>
      </c>
      <c r="C518" s="247" t="s">
        <v>2739</v>
      </c>
      <c r="D518" s="248">
        <v>42902</v>
      </c>
      <c r="E518" s="248">
        <v>42934</v>
      </c>
      <c r="F518" s="248">
        <v>79457</v>
      </c>
      <c r="G518" s="247">
        <v>0</v>
      </c>
      <c r="H518" s="247" t="s">
        <v>2039</v>
      </c>
      <c r="I518" s="247" t="s">
        <v>2040</v>
      </c>
      <c r="J518" s="247" t="s">
        <v>1889</v>
      </c>
      <c r="K518" s="249" t="s">
        <v>1890</v>
      </c>
      <c r="L518" s="247" t="s">
        <v>1891</v>
      </c>
      <c r="M518" s="249" t="s">
        <v>1892</v>
      </c>
      <c r="N518" s="249">
        <v>0</v>
      </c>
      <c r="O518" s="249" t="s">
        <v>2740</v>
      </c>
    </row>
    <row r="519" spans="2:15" ht="24" hidden="1">
      <c r="B519" s="247" t="s">
        <v>2741</v>
      </c>
      <c r="C519" s="247" t="s">
        <v>2742</v>
      </c>
      <c r="D519" s="248">
        <v>42905</v>
      </c>
      <c r="E519" s="248">
        <v>42935</v>
      </c>
      <c r="F519" s="248">
        <v>79458</v>
      </c>
      <c r="G519" s="247">
        <v>0</v>
      </c>
      <c r="H519" s="247" t="s">
        <v>2039</v>
      </c>
      <c r="I519" s="247" t="s">
        <v>2040</v>
      </c>
      <c r="J519" s="247" t="s">
        <v>2093</v>
      </c>
      <c r="K519" s="249" t="s">
        <v>1890</v>
      </c>
      <c r="L519" s="247" t="s">
        <v>1891</v>
      </c>
      <c r="M519" s="249" t="s">
        <v>1892</v>
      </c>
      <c r="N519" s="249">
        <v>0</v>
      </c>
      <c r="O519" s="249" t="s">
        <v>2480</v>
      </c>
    </row>
    <row r="520" spans="2:15" ht="24">
      <c r="B520" s="247" t="s">
        <v>2743</v>
      </c>
      <c r="C520" s="247" t="s">
        <v>2744</v>
      </c>
      <c r="D520" s="248">
        <v>42905</v>
      </c>
      <c r="E520" s="248">
        <v>42935</v>
      </c>
      <c r="F520" s="248">
        <v>79458</v>
      </c>
      <c r="G520" s="247">
        <v>0</v>
      </c>
      <c r="H520" s="247" t="s">
        <v>2039</v>
      </c>
      <c r="I520" s="247" t="s">
        <v>2040</v>
      </c>
      <c r="J520" s="247" t="s">
        <v>1889</v>
      </c>
      <c r="K520" s="249" t="s">
        <v>1890</v>
      </c>
      <c r="L520" s="247" t="s">
        <v>1891</v>
      </c>
      <c r="M520" s="249" t="s">
        <v>1892</v>
      </c>
      <c r="N520" s="249">
        <v>0</v>
      </c>
      <c r="O520" s="249" t="s">
        <v>2507</v>
      </c>
    </row>
    <row r="521" spans="2:15" ht="24">
      <c r="B521" s="247" t="s">
        <v>2745</v>
      </c>
      <c r="C521" s="247" t="s">
        <v>2746</v>
      </c>
      <c r="D521" s="248">
        <v>42905</v>
      </c>
      <c r="E521" s="248">
        <v>42935</v>
      </c>
      <c r="F521" s="248">
        <v>79458</v>
      </c>
      <c r="G521" s="247">
        <v>0</v>
      </c>
      <c r="H521" s="247" t="s">
        <v>2039</v>
      </c>
      <c r="I521" s="247" t="s">
        <v>2040</v>
      </c>
      <c r="J521" s="247" t="s">
        <v>1889</v>
      </c>
      <c r="K521" s="249" t="s">
        <v>1890</v>
      </c>
      <c r="L521" s="247" t="s">
        <v>1891</v>
      </c>
      <c r="M521" s="249" t="s">
        <v>1892</v>
      </c>
      <c r="N521" s="249">
        <v>0</v>
      </c>
      <c r="O521" s="249" t="s">
        <v>2747</v>
      </c>
    </row>
    <row r="522" spans="2:15" ht="24">
      <c r="B522" s="247" t="s">
        <v>2748</v>
      </c>
      <c r="C522" s="247" t="s">
        <v>2749</v>
      </c>
      <c r="D522" s="248">
        <v>42905</v>
      </c>
      <c r="E522" s="248">
        <v>42935</v>
      </c>
      <c r="F522" s="248">
        <v>79458</v>
      </c>
      <c r="G522" s="247">
        <v>0</v>
      </c>
      <c r="H522" s="247" t="s">
        <v>2039</v>
      </c>
      <c r="I522" s="247" t="s">
        <v>2040</v>
      </c>
      <c r="J522" s="247" t="s">
        <v>1964</v>
      </c>
      <c r="K522" s="249" t="s">
        <v>1890</v>
      </c>
      <c r="L522" s="247" t="s">
        <v>1975</v>
      </c>
      <c r="M522" s="249" t="s">
        <v>1892</v>
      </c>
      <c r="N522" s="249">
        <v>0</v>
      </c>
      <c r="O522" s="249" t="s">
        <v>2271</v>
      </c>
    </row>
    <row r="523" spans="2:15" ht="24">
      <c r="B523" s="247" t="s">
        <v>2750</v>
      </c>
      <c r="C523" s="247" t="s">
        <v>2751</v>
      </c>
      <c r="D523" s="248">
        <v>42905</v>
      </c>
      <c r="E523" s="248">
        <v>42935</v>
      </c>
      <c r="F523" s="248">
        <v>79458</v>
      </c>
      <c r="G523" s="247">
        <v>0</v>
      </c>
      <c r="H523" s="247" t="s">
        <v>2039</v>
      </c>
      <c r="I523" s="247" t="s">
        <v>2040</v>
      </c>
      <c r="J523" s="247" t="s">
        <v>1889</v>
      </c>
      <c r="K523" s="249" t="s">
        <v>1890</v>
      </c>
      <c r="L523" s="247" t="s">
        <v>1891</v>
      </c>
      <c r="M523" s="249" t="s">
        <v>1892</v>
      </c>
      <c r="N523" s="249">
        <v>0</v>
      </c>
      <c r="O523" s="249" t="s">
        <v>2752</v>
      </c>
    </row>
    <row r="524" spans="2:15" ht="36" customHeight="1">
      <c r="B524" s="247" t="s">
        <v>2753</v>
      </c>
      <c r="C524" s="247" t="s">
        <v>2754</v>
      </c>
      <c r="D524" s="248">
        <v>40557</v>
      </c>
      <c r="E524" s="248">
        <v>40588</v>
      </c>
      <c r="F524" s="248">
        <v>77111</v>
      </c>
      <c r="G524" s="247">
        <v>0</v>
      </c>
      <c r="H524" s="247" t="s">
        <v>2755</v>
      </c>
      <c r="I524" s="247" t="s">
        <v>2106</v>
      </c>
      <c r="J524" s="247" t="s">
        <v>1964</v>
      </c>
      <c r="K524" s="249" t="s">
        <v>1890</v>
      </c>
      <c r="L524" s="247" t="s">
        <v>1891</v>
      </c>
      <c r="M524" s="249" t="s">
        <v>1892</v>
      </c>
      <c r="N524" s="249">
        <v>0</v>
      </c>
      <c r="O524" s="249" t="s">
        <v>2756</v>
      </c>
    </row>
    <row r="525" spans="2:15" ht="36" customHeight="1">
      <c r="B525" s="247" t="s">
        <v>2757</v>
      </c>
      <c r="C525" s="247" t="s">
        <v>2758</v>
      </c>
      <c r="D525" s="248">
        <v>40557</v>
      </c>
      <c r="E525" s="248">
        <v>40588</v>
      </c>
      <c r="F525" s="248">
        <v>77111</v>
      </c>
      <c r="G525" s="247">
        <v>0</v>
      </c>
      <c r="H525" s="247" t="s">
        <v>2755</v>
      </c>
      <c r="I525" s="247" t="s">
        <v>2106</v>
      </c>
      <c r="J525" s="247" t="s">
        <v>1964</v>
      </c>
      <c r="K525" s="249" t="s">
        <v>1890</v>
      </c>
      <c r="L525" s="247" t="s">
        <v>1891</v>
      </c>
      <c r="M525" s="249" t="s">
        <v>1892</v>
      </c>
      <c r="N525" s="249">
        <v>0</v>
      </c>
      <c r="O525" s="249" t="s">
        <v>2759</v>
      </c>
    </row>
    <row r="526" spans="2:15" ht="36" customHeight="1">
      <c r="B526" s="247" t="s">
        <v>2760</v>
      </c>
      <c r="C526" s="247" t="s">
        <v>2761</v>
      </c>
      <c r="D526" s="248">
        <v>40923</v>
      </c>
      <c r="E526" s="248">
        <v>40983</v>
      </c>
      <c r="F526" s="248">
        <v>77506</v>
      </c>
      <c r="G526" s="247">
        <v>0</v>
      </c>
      <c r="H526" s="247" t="s">
        <v>2755</v>
      </c>
      <c r="I526" s="247" t="s">
        <v>2106</v>
      </c>
      <c r="J526" s="247" t="s">
        <v>1908</v>
      </c>
      <c r="K526" s="249" t="s">
        <v>1890</v>
      </c>
      <c r="L526" s="247" t="s">
        <v>1891</v>
      </c>
      <c r="M526" s="249" t="s">
        <v>1892</v>
      </c>
      <c r="N526" s="249">
        <v>0</v>
      </c>
      <c r="O526" s="249" t="s">
        <v>2762</v>
      </c>
    </row>
    <row r="527" spans="2:15" ht="24">
      <c r="B527" s="247" t="s">
        <v>2763</v>
      </c>
      <c r="C527" s="247" t="s">
        <v>2764</v>
      </c>
      <c r="D527" s="248">
        <v>43209</v>
      </c>
      <c r="E527" s="248">
        <v>43209</v>
      </c>
      <c r="F527" s="248">
        <v>79733</v>
      </c>
      <c r="G527" s="247">
        <v>0</v>
      </c>
      <c r="H527" s="247" t="s">
        <v>2765</v>
      </c>
      <c r="I527" s="247" t="s">
        <v>1954</v>
      </c>
      <c r="J527" s="247" t="s">
        <v>1964</v>
      </c>
      <c r="K527" s="249" t="s">
        <v>1890</v>
      </c>
      <c r="L527" s="247" t="s">
        <v>1975</v>
      </c>
      <c r="M527" s="249" t="s">
        <v>1892</v>
      </c>
      <c r="N527" s="249">
        <v>600</v>
      </c>
      <c r="O527" s="249" t="s">
        <v>2766</v>
      </c>
    </row>
    <row r="528" spans="2:15" ht="36" customHeight="1">
      <c r="B528" s="247" t="s">
        <v>2767</v>
      </c>
      <c r="C528" s="247" t="s">
        <v>2768</v>
      </c>
      <c r="D528" s="248">
        <v>40923</v>
      </c>
      <c r="E528" s="248">
        <v>40983</v>
      </c>
      <c r="F528" s="248">
        <v>77506</v>
      </c>
      <c r="G528" s="247">
        <v>0</v>
      </c>
      <c r="H528" s="247" t="s">
        <v>2755</v>
      </c>
      <c r="I528" s="247" t="s">
        <v>2106</v>
      </c>
      <c r="J528" s="247" t="s">
        <v>1889</v>
      </c>
      <c r="K528" s="249" t="s">
        <v>1890</v>
      </c>
      <c r="L528" s="247" t="s">
        <v>1891</v>
      </c>
      <c r="M528" s="249" t="s">
        <v>1892</v>
      </c>
      <c r="N528" s="249">
        <v>0</v>
      </c>
      <c r="O528" s="249" t="s">
        <v>2769</v>
      </c>
    </row>
    <row r="529" spans="2:15" ht="36" customHeight="1">
      <c r="B529" s="247" t="s">
        <v>2770</v>
      </c>
      <c r="C529" s="247" t="s">
        <v>2771</v>
      </c>
      <c r="D529" s="248">
        <v>42651</v>
      </c>
      <c r="E529" s="248">
        <v>42682</v>
      </c>
      <c r="F529" s="248">
        <v>79205</v>
      </c>
      <c r="G529" s="247">
        <v>0</v>
      </c>
      <c r="H529" s="247" t="s">
        <v>2772</v>
      </c>
      <c r="I529" s="247" t="s">
        <v>2106</v>
      </c>
      <c r="J529" s="247" t="s">
        <v>1908</v>
      </c>
      <c r="K529" s="249" t="s">
        <v>1890</v>
      </c>
      <c r="L529" s="247" t="s">
        <v>1891</v>
      </c>
      <c r="M529" s="249" t="s">
        <v>1892</v>
      </c>
      <c r="N529" s="249">
        <v>0</v>
      </c>
      <c r="O529" s="249" t="s">
        <v>2773</v>
      </c>
    </row>
    <row r="530" spans="2:15" ht="36" customHeight="1">
      <c r="B530" s="247" t="s">
        <v>2774</v>
      </c>
      <c r="C530" s="247" t="s">
        <v>2775</v>
      </c>
      <c r="D530" s="248">
        <v>42632</v>
      </c>
      <c r="E530" s="248">
        <v>42682</v>
      </c>
      <c r="F530" s="248">
        <v>79205</v>
      </c>
      <c r="G530" s="247">
        <v>0</v>
      </c>
      <c r="H530" s="247" t="s">
        <v>2772</v>
      </c>
      <c r="I530" s="247" t="s">
        <v>2106</v>
      </c>
      <c r="J530" s="247" t="s">
        <v>1908</v>
      </c>
      <c r="K530" s="249" t="s">
        <v>1890</v>
      </c>
      <c r="L530" s="247" t="s">
        <v>1891</v>
      </c>
      <c r="M530" s="249" t="s">
        <v>1892</v>
      </c>
      <c r="N530" s="249">
        <v>0</v>
      </c>
      <c r="O530" s="249" t="s">
        <v>2776</v>
      </c>
    </row>
    <row r="531" spans="2:15" ht="25.5">
      <c r="B531" s="247" t="s">
        <v>2777</v>
      </c>
      <c r="C531" s="247" t="s">
        <v>2778</v>
      </c>
      <c r="D531" s="248">
        <v>40862</v>
      </c>
      <c r="E531" s="248">
        <v>40892</v>
      </c>
      <c r="F531" s="248">
        <v>77415</v>
      </c>
      <c r="G531" s="247">
        <v>0</v>
      </c>
      <c r="H531" s="247" t="s">
        <v>2035</v>
      </c>
      <c r="I531" s="247" t="s">
        <v>1954</v>
      </c>
      <c r="J531" s="247" t="s">
        <v>1964</v>
      </c>
      <c r="K531" s="249" t="s">
        <v>1890</v>
      </c>
      <c r="L531" s="247" t="s">
        <v>1891</v>
      </c>
      <c r="M531" s="249" t="s">
        <v>1892</v>
      </c>
      <c r="N531" s="249">
        <v>0</v>
      </c>
      <c r="O531" s="249" t="s">
        <v>2291</v>
      </c>
    </row>
    <row r="532" spans="2:15" ht="24">
      <c r="B532" s="247" t="s">
        <v>2779</v>
      </c>
      <c r="C532" s="247" t="s">
        <v>2780</v>
      </c>
      <c r="D532" s="248">
        <v>36734</v>
      </c>
      <c r="E532" s="248">
        <v>36816</v>
      </c>
      <c r="F532" s="248">
        <v>73339</v>
      </c>
      <c r="G532" s="247">
        <v>0</v>
      </c>
      <c r="H532" s="247" t="s">
        <v>2253</v>
      </c>
      <c r="I532" s="247" t="s">
        <v>2106</v>
      </c>
      <c r="J532" s="247" t="s">
        <v>1955</v>
      </c>
      <c r="K532" s="249" t="s">
        <v>1890</v>
      </c>
      <c r="L532" s="247" t="s">
        <v>1891</v>
      </c>
      <c r="M532" s="249" t="s">
        <v>1892</v>
      </c>
      <c r="N532" s="249">
        <v>0</v>
      </c>
      <c r="O532" s="249" t="s">
        <v>2781</v>
      </c>
    </row>
    <row r="533" spans="2:15" ht="25.5">
      <c r="B533" s="247" t="s">
        <v>2782</v>
      </c>
      <c r="C533" s="247" t="s">
        <v>2783</v>
      </c>
      <c r="D533" s="248">
        <v>-693554</v>
      </c>
      <c r="E533" s="248">
        <v>36648</v>
      </c>
      <c r="F533" s="248">
        <v>73171</v>
      </c>
      <c r="G533" s="247">
        <v>0</v>
      </c>
      <c r="H533" s="247" t="s">
        <v>2253</v>
      </c>
      <c r="I533" s="247" t="s">
        <v>2106</v>
      </c>
      <c r="J533" s="247" t="s">
        <v>1908</v>
      </c>
      <c r="K533" s="249" t="s">
        <v>1890</v>
      </c>
      <c r="L533" s="247" t="s">
        <v>1891</v>
      </c>
      <c r="M533" s="249" t="s">
        <v>1892</v>
      </c>
      <c r="N533" s="249">
        <v>0</v>
      </c>
      <c r="O533" s="249" t="s">
        <v>2274</v>
      </c>
    </row>
    <row r="534" spans="2:15" ht="25.5">
      <c r="B534" s="247" t="s">
        <v>2784</v>
      </c>
      <c r="C534" s="247" t="s">
        <v>2785</v>
      </c>
      <c r="D534" s="248">
        <v>36618</v>
      </c>
      <c r="E534" s="248">
        <v>36648</v>
      </c>
      <c r="F534" s="248">
        <v>73171</v>
      </c>
      <c r="G534" s="247">
        <v>0</v>
      </c>
      <c r="H534" s="247" t="s">
        <v>2253</v>
      </c>
      <c r="I534" s="247" t="s">
        <v>2106</v>
      </c>
      <c r="J534" s="247" t="s">
        <v>1955</v>
      </c>
      <c r="K534" s="249" t="s">
        <v>1890</v>
      </c>
      <c r="L534" s="247" t="s">
        <v>1891</v>
      </c>
      <c r="M534" s="249" t="s">
        <v>1892</v>
      </c>
      <c r="N534" s="249">
        <v>0</v>
      </c>
      <c r="O534" s="249" t="s">
        <v>2786</v>
      </c>
    </row>
    <row r="535" spans="2:15" ht="25.5">
      <c r="B535" s="247" t="s">
        <v>2787</v>
      </c>
      <c r="C535" s="247" t="s">
        <v>2788</v>
      </c>
      <c r="D535" s="248">
        <v>36618</v>
      </c>
      <c r="E535" s="248">
        <v>36648</v>
      </c>
      <c r="F535" s="248">
        <v>73171</v>
      </c>
      <c r="G535" s="247">
        <v>0</v>
      </c>
      <c r="H535" s="247" t="s">
        <v>2253</v>
      </c>
      <c r="I535" s="247" t="s">
        <v>2106</v>
      </c>
      <c r="J535" s="247" t="s">
        <v>1955</v>
      </c>
      <c r="K535" s="249" t="s">
        <v>1890</v>
      </c>
      <c r="L535" s="247" t="s">
        <v>1891</v>
      </c>
      <c r="M535" s="249" t="s">
        <v>1892</v>
      </c>
      <c r="N535" s="249">
        <v>0</v>
      </c>
      <c r="O535" s="249" t="s">
        <v>2789</v>
      </c>
    </row>
    <row r="536" spans="2:15" ht="25.5">
      <c r="B536" s="247" t="s">
        <v>2790</v>
      </c>
      <c r="C536" s="247" t="s">
        <v>2791</v>
      </c>
      <c r="D536" s="248">
        <v>43507</v>
      </c>
      <c r="E536" s="248">
        <v>43615</v>
      </c>
      <c r="F536" s="248">
        <v>80138</v>
      </c>
      <c r="G536" s="247">
        <v>0</v>
      </c>
      <c r="H536" s="247" t="s">
        <v>2586</v>
      </c>
      <c r="I536" s="247" t="s">
        <v>2587</v>
      </c>
      <c r="J536" s="247" t="s">
        <v>1908</v>
      </c>
      <c r="K536" s="249" t="s">
        <v>1890</v>
      </c>
      <c r="L536" s="247" t="s">
        <v>1891</v>
      </c>
      <c r="M536" s="249" t="s">
        <v>1892</v>
      </c>
      <c r="N536" s="249">
        <v>0</v>
      </c>
      <c r="O536" s="249" t="s">
        <v>2792</v>
      </c>
    </row>
    <row r="537" spans="2:15" ht="24">
      <c r="B537" s="247" t="s">
        <v>2793</v>
      </c>
      <c r="C537" s="247" t="s">
        <v>2794</v>
      </c>
      <c r="D537" s="248">
        <v>43507</v>
      </c>
      <c r="E537" s="248">
        <v>43615</v>
      </c>
      <c r="F537" s="248">
        <v>80138</v>
      </c>
      <c r="G537" s="247">
        <v>0</v>
      </c>
      <c r="H537" s="247" t="s">
        <v>2586</v>
      </c>
      <c r="I537" s="247" t="s">
        <v>2587</v>
      </c>
      <c r="J537" s="247" t="s">
        <v>1889</v>
      </c>
      <c r="K537" s="249" t="s">
        <v>1890</v>
      </c>
      <c r="L537" s="247" t="s">
        <v>1891</v>
      </c>
      <c r="M537" s="249" t="s">
        <v>1892</v>
      </c>
      <c r="N537" s="249">
        <v>0</v>
      </c>
      <c r="O537" s="249" t="s">
        <v>2795</v>
      </c>
    </row>
    <row r="538" spans="2:15" ht="24">
      <c r="B538" s="247" t="s">
        <v>2796</v>
      </c>
      <c r="C538" s="247" t="s">
        <v>2797</v>
      </c>
      <c r="D538" s="248">
        <v>43213</v>
      </c>
      <c r="E538" s="248">
        <v>43213</v>
      </c>
      <c r="F538" s="248">
        <v>79737</v>
      </c>
      <c r="G538" s="247">
        <v>0</v>
      </c>
      <c r="H538" s="247" t="s">
        <v>2798</v>
      </c>
      <c r="I538" s="247" t="s">
        <v>1954</v>
      </c>
      <c r="J538" s="247" t="s">
        <v>1889</v>
      </c>
      <c r="K538" s="249" t="s">
        <v>1890</v>
      </c>
      <c r="L538" s="247" t="s">
        <v>1975</v>
      </c>
      <c r="M538" s="249" t="s">
        <v>1892</v>
      </c>
      <c r="N538" s="249">
        <v>2052</v>
      </c>
      <c r="O538" s="249" t="s">
        <v>1971</v>
      </c>
    </row>
    <row r="539" spans="2:15" ht="25.5">
      <c r="B539" s="247" t="s">
        <v>2799</v>
      </c>
      <c r="C539" s="247" t="s">
        <v>2800</v>
      </c>
      <c r="D539" s="248">
        <v>43507</v>
      </c>
      <c r="E539" s="248">
        <v>43615</v>
      </c>
      <c r="F539" s="248">
        <v>80138</v>
      </c>
      <c r="G539" s="247">
        <v>0</v>
      </c>
      <c r="H539" s="247" t="s">
        <v>2586</v>
      </c>
      <c r="I539" s="247" t="s">
        <v>2587</v>
      </c>
      <c r="J539" s="247" t="s">
        <v>1908</v>
      </c>
      <c r="K539" s="249" t="s">
        <v>1890</v>
      </c>
      <c r="L539" s="247" t="s">
        <v>1891</v>
      </c>
      <c r="M539" s="249" t="s">
        <v>1892</v>
      </c>
      <c r="N539" s="249">
        <v>0</v>
      </c>
      <c r="O539" s="249" t="s">
        <v>2801</v>
      </c>
    </row>
    <row r="540" spans="2:15" ht="38.25">
      <c r="B540" s="247" t="s">
        <v>2802</v>
      </c>
      <c r="C540" s="247" t="s">
        <v>2803</v>
      </c>
      <c r="D540" s="248">
        <v>43507</v>
      </c>
      <c r="E540" s="248">
        <v>43615</v>
      </c>
      <c r="F540" s="248">
        <v>80138</v>
      </c>
      <c r="G540" s="247">
        <v>0</v>
      </c>
      <c r="H540" s="247" t="s">
        <v>2586</v>
      </c>
      <c r="I540" s="247" t="s">
        <v>2587</v>
      </c>
      <c r="J540" s="247" t="s">
        <v>1908</v>
      </c>
      <c r="K540" s="249" t="s">
        <v>1890</v>
      </c>
      <c r="L540" s="247" t="s">
        <v>1891</v>
      </c>
      <c r="M540" s="249" t="s">
        <v>1892</v>
      </c>
      <c r="N540" s="249">
        <v>0</v>
      </c>
      <c r="O540" s="249" t="s">
        <v>2804</v>
      </c>
    </row>
    <row r="541" spans="2:15" ht="24">
      <c r="B541" s="247" t="s">
        <v>2805</v>
      </c>
      <c r="C541" s="247" t="s">
        <v>2806</v>
      </c>
      <c r="D541" s="248">
        <v>43507</v>
      </c>
      <c r="E541" s="248">
        <v>43615</v>
      </c>
      <c r="F541" s="248">
        <v>80138</v>
      </c>
      <c r="G541" s="247">
        <v>0</v>
      </c>
      <c r="H541" s="247" t="s">
        <v>2586</v>
      </c>
      <c r="I541" s="247" t="s">
        <v>2587</v>
      </c>
      <c r="J541" s="247" t="s">
        <v>1908</v>
      </c>
      <c r="K541" s="249" t="s">
        <v>1890</v>
      </c>
      <c r="L541" s="247" t="s">
        <v>1891</v>
      </c>
      <c r="M541" s="249" t="s">
        <v>1892</v>
      </c>
      <c r="N541" s="249">
        <v>0</v>
      </c>
      <c r="O541" s="249" t="s">
        <v>2807</v>
      </c>
    </row>
    <row r="542" spans="2:15" ht="38.25">
      <c r="B542" s="247" t="s">
        <v>2808</v>
      </c>
      <c r="C542" s="247" t="s">
        <v>2809</v>
      </c>
      <c r="D542" s="248">
        <v>43507</v>
      </c>
      <c r="E542" s="248">
        <v>43615</v>
      </c>
      <c r="F542" s="248">
        <v>80138</v>
      </c>
      <c r="G542" s="247">
        <v>0</v>
      </c>
      <c r="H542" s="247" t="s">
        <v>2586</v>
      </c>
      <c r="I542" s="247" t="s">
        <v>2587</v>
      </c>
      <c r="J542" s="247" t="s">
        <v>1908</v>
      </c>
      <c r="K542" s="249" t="s">
        <v>1890</v>
      </c>
      <c r="L542" s="247" t="s">
        <v>1891</v>
      </c>
      <c r="M542" s="249" t="s">
        <v>1892</v>
      </c>
      <c r="N542" s="249">
        <v>0</v>
      </c>
      <c r="O542" s="249" t="s">
        <v>2810</v>
      </c>
    </row>
    <row r="543" spans="2:15" ht="38.25">
      <c r="B543" s="247" t="s">
        <v>2811</v>
      </c>
      <c r="C543" s="247" t="s">
        <v>2812</v>
      </c>
      <c r="D543" s="248">
        <v>43507</v>
      </c>
      <c r="E543" s="248">
        <v>43615</v>
      </c>
      <c r="F543" s="248">
        <v>80138</v>
      </c>
      <c r="G543" s="247">
        <v>0</v>
      </c>
      <c r="H543" s="247" t="s">
        <v>2586</v>
      </c>
      <c r="I543" s="247" t="s">
        <v>2587</v>
      </c>
      <c r="J543" s="247" t="s">
        <v>1908</v>
      </c>
      <c r="K543" s="249" t="s">
        <v>1890</v>
      </c>
      <c r="L543" s="247" t="s">
        <v>1891</v>
      </c>
      <c r="M543" s="249" t="s">
        <v>1892</v>
      </c>
      <c r="N543" s="249">
        <v>0</v>
      </c>
      <c r="O543" s="249" t="s">
        <v>2813</v>
      </c>
    </row>
    <row r="544" spans="2:15" ht="24">
      <c r="B544" s="247" t="s">
        <v>2814</v>
      </c>
      <c r="C544" s="247" t="s">
        <v>2815</v>
      </c>
      <c r="D544" s="248">
        <v>38544</v>
      </c>
      <c r="E544" s="248">
        <v>38749</v>
      </c>
      <c r="F544" s="248">
        <v>75272</v>
      </c>
      <c r="G544" s="247">
        <v>0</v>
      </c>
      <c r="H544" s="247" t="s">
        <v>2020</v>
      </c>
      <c r="I544" s="247" t="s">
        <v>1954</v>
      </c>
      <c r="J544" s="247" t="s">
        <v>1889</v>
      </c>
      <c r="K544" s="249" t="s">
        <v>1890</v>
      </c>
      <c r="L544" s="247" t="s">
        <v>1891</v>
      </c>
      <c r="M544" s="249" t="s">
        <v>1892</v>
      </c>
      <c r="N544" s="249">
        <v>0</v>
      </c>
      <c r="O544" s="249" t="s">
        <v>2360</v>
      </c>
    </row>
    <row r="545" spans="2:15" ht="38.25">
      <c r="B545" s="247" t="s">
        <v>2816</v>
      </c>
      <c r="C545" s="247" t="s">
        <v>2817</v>
      </c>
      <c r="D545" s="248">
        <v>37844</v>
      </c>
      <c r="E545" s="248">
        <v>37889</v>
      </c>
      <c r="F545" s="248">
        <v>74412</v>
      </c>
      <c r="G545" s="247">
        <v>0</v>
      </c>
      <c r="H545" s="247" t="s">
        <v>2020</v>
      </c>
      <c r="I545" s="247" t="s">
        <v>1954</v>
      </c>
      <c r="J545" s="247" t="s">
        <v>1955</v>
      </c>
      <c r="K545" s="249" t="s">
        <v>1890</v>
      </c>
      <c r="L545" s="247" t="s">
        <v>1891</v>
      </c>
      <c r="M545" s="249" t="s">
        <v>1892</v>
      </c>
      <c r="N545" s="249">
        <v>0</v>
      </c>
      <c r="O545" s="249" t="s">
        <v>2818</v>
      </c>
    </row>
    <row r="546" spans="2:15" ht="38.25" customHeight="1">
      <c r="B546" s="247" t="s">
        <v>2819</v>
      </c>
      <c r="C546" s="247" t="s">
        <v>2820</v>
      </c>
      <c r="D546" s="248">
        <v>40710</v>
      </c>
      <c r="E546" s="248">
        <v>40758</v>
      </c>
      <c r="F546" s="248">
        <v>77281</v>
      </c>
      <c r="G546" s="247">
        <v>0</v>
      </c>
      <c r="H546" s="247" t="s">
        <v>2821</v>
      </c>
      <c r="I546" s="247" t="s">
        <v>2106</v>
      </c>
      <c r="J546" s="247" t="s">
        <v>1889</v>
      </c>
      <c r="K546" s="249" t="s">
        <v>1890</v>
      </c>
      <c r="L546" s="247" t="s">
        <v>1891</v>
      </c>
      <c r="M546" s="249" t="s">
        <v>1892</v>
      </c>
      <c r="N546" s="249">
        <v>0</v>
      </c>
      <c r="O546" s="249" t="s">
        <v>2822</v>
      </c>
    </row>
    <row r="547" spans="2:15" ht="25.5">
      <c r="B547" s="247" t="s">
        <v>2823</v>
      </c>
      <c r="C547" s="247" t="s">
        <v>2824</v>
      </c>
      <c r="D547" s="248">
        <v>40840</v>
      </c>
      <c r="E547" s="248">
        <v>40871</v>
      </c>
      <c r="F547" s="248">
        <v>77394</v>
      </c>
      <c r="G547" s="247">
        <v>0</v>
      </c>
      <c r="H547" s="247" t="s">
        <v>2020</v>
      </c>
      <c r="I547" s="247" t="s">
        <v>1954</v>
      </c>
      <c r="J547" s="247" t="s">
        <v>1908</v>
      </c>
      <c r="K547" s="249" t="s">
        <v>1890</v>
      </c>
      <c r="L547" s="247" t="s">
        <v>1891</v>
      </c>
      <c r="M547" s="249" t="s">
        <v>1892</v>
      </c>
      <c r="N547" s="249">
        <v>0</v>
      </c>
      <c r="O547" s="249" t="s">
        <v>2825</v>
      </c>
    </row>
    <row r="548" spans="2:15" ht="24">
      <c r="B548" s="247" t="s">
        <v>2826</v>
      </c>
      <c r="C548" s="247" t="s">
        <v>2827</v>
      </c>
      <c r="D548" s="248">
        <v>40162</v>
      </c>
      <c r="E548" s="248">
        <v>40228</v>
      </c>
      <c r="F548" s="248">
        <v>76751</v>
      </c>
      <c r="G548" s="247">
        <v>0</v>
      </c>
      <c r="H548" s="247" t="s">
        <v>2020</v>
      </c>
      <c r="I548" s="247" t="s">
        <v>1954</v>
      </c>
      <c r="J548" s="247" t="s">
        <v>1889</v>
      </c>
      <c r="K548" s="249" t="s">
        <v>1890</v>
      </c>
      <c r="L548" s="247" t="s">
        <v>1891</v>
      </c>
      <c r="M548" s="249" t="s">
        <v>1892</v>
      </c>
      <c r="N548" s="249">
        <v>0</v>
      </c>
      <c r="O548" s="249" t="s">
        <v>2280</v>
      </c>
    </row>
    <row r="549" spans="2:15" ht="25.5">
      <c r="B549" s="247" t="s">
        <v>2828</v>
      </c>
      <c r="C549" s="247" t="s">
        <v>2829</v>
      </c>
      <c r="D549" s="248">
        <v>43213</v>
      </c>
      <c r="E549" s="248">
        <v>43213</v>
      </c>
      <c r="F549" s="248">
        <v>79737</v>
      </c>
      <c r="G549" s="247">
        <v>0</v>
      </c>
      <c r="H549" s="247" t="s">
        <v>2830</v>
      </c>
      <c r="I549" s="247" t="s">
        <v>1954</v>
      </c>
      <c r="J549" s="247" t="s">
        <v>1889</v>
      </c>
      <c r="K549" s="249" t="s">
        <v>1890</v>
      </c>
      <c r="L549" s="247" t="s">
        <v>1975</v>
      </c>
      <c r="M549" s="249" t="s">
        <v>1892</v>
      </c>
      <c r="N549" s="249">
        <v>2782</v>
      </c>
      <c r="O549" s="249" t="s">
        <v>2831</v>
      </c>
    </row>
    <row r="550" spans="2:15" ht="24">
      <c r="B550" s="247" t="s">
        <v>2832</v>
      </c>
      <c r="C550" s="247" t="s">
        <v>2833</v>
      </c>
      <c r="D550" s="248">
        <v>37964</v>
      </c>
      <c r="E550" s="248">
        <v>38751</v>
      </c>
      <c r="F550" s="248">
        <v>75274</v>
      </c>
      <c r="G550" s="247">
        <v>0</v>
      </c>
      <c r="H550" s="247" t="s">
        <v>2020</v>
      </c>
      <c r="I550" s="247" t="s">
        <v>1954</v>
      </c>
      <c r="J550" s="247" t="s">
        <v>1889</v>
      </c>
      <c r="K550" s="249" t="s">
        <v>1890</v>
      </c>
      <c r="L550" s="247" t="s">
        <v>1891</v>
      </c>
      <c r="M550" s="249" t="s">
        <v>1892</v>
      </c>
      <c r="N550" s="249">
        <v>0</v>
      </c>
      <c r="O550" s="249" t="s">
        <v>2834</v>
      </c>
    </row>
    <row r="551" spans="2:15" ht="25.5">
      <c r="B551" s="247" t="s">
        <v>2835</v>
      </c>
      <c r="C551" s="247" t="s">
        <v>2836</v>
      </c>
      <c r="D551" s="248">
        <v>37844</v>
      </c>
      <c r="E551" s="248">
        <v>37889</v>
      </c>
      <c r="F551" s="248">
        <v>74412</v>
      </c>
      <c r="G551" s="247">
        <v>0</v>
      </c>
      <c r="H551" s="247" t="s">
        <v>2020</v>
      </c>
      <c r="I551" s="247" t="s">
        <v>1954</v>
      </c>
      <c r="J551" s="247" t="s">
        <v>1955</v>
      </c>
      <c r="K551" s="249" t="s">
        <v>1890</v>
      </c>
      <c r="L551" s="247" t="s">
        <v>1891</v>
      </c>
      <c r="M551" s="249" t="s">
        <v>1892</v>
      </c>
      <c r="N551" s="249">
        <v>0</v>
      </c>
      <c r="O551" s="249" t="s">
        <v>2649</v>
      </c>
    </row>
    <row r="552" spans="2:15" ht="24">
      <c r="B552" s="247" t="s">
        <v>2837</v>
      </c>
      <c r="C552" s="247" t="s">
        <v>2838</v>
      </c>
      <c r="D552" s="248">
        <v>37369</v>
      </c>
      <c r="E552" s="248">
        <v>37452</v>
      </c>
      <c r="F552" s="248">
        <v>73975</v>
      </c>
      <c r="G552" s="247">
        <v>0</v>
      </c>
      <c r="H552" s="247" t="s">
        <v>2839</v>
      </c>
      <c r="I552" s="247" t="s">
        <v>2106</v>
      </c>
      <c r="J552" s="247" t="s">
        <v>1908</v>
      </c>
      <c r="K552" s="249" t="s">
        <v>1890</v>
      </c>
      <c r="L552" s="247" t="s">
        <v>1891</v>
      </c>
      <c r="M552" s="249" t="s">
        <v>1892</v>
      </c>
      <c r="N552" s="249">
        <v>0</v>
      </c>
      <c r="O552" s="249" t="s">
        <v>2283</v>
      </c>
    </row>
    <row r="553" spans="2:15" ht="24">
      <c r="B553" s="247" t="s">
        <v>2840</v>
      </c>
      <c r="C553" s="247" t="s">
        <v>2841</v>
      </c>
      <c r="D553" s="248">
        <v>40840</v>
      </c>
      <c r="E553" s="248">
        <v>40871</v>
      </c>
      <c r="F553" s="248">
        <v>77394</v>
      </c>
      <c r="G553" s="247">
        <v>0</v>
      </c>
      <c r="H553" s="247" t="s">
        <v>2839</v>
      </c>
      <c r="I553" s="247" t="s">
        <v>2106</v>
      </c>
      <c r="J553" s="247" t="s">
        <v>1908</v>
      </c>
      <c r="K553" s="249" t="s">
        <v>1890</v>
      </c>
      <c r="L553" s="247" t="s">
        <v>1891</v>
      </c>
      <c r="M553" s="249" t="s">
        <v>1892</v>
      </c>
      <c r="N553" s="249">
        <v>0</v>
      </c>
      <c r="O553" s="249" t="s">
        <v>2174</v>
      </c>
    </row>
    <row r="554" spans="2:15" ht="24">
      <c r="B554" s="247" t="s">
        <v>2842</v>
      </c>
      <c r="C554" s="247" t="s">
        <v>2843</v>
      </c>
      <c r="D554" s="248">
        <v>40197</v>
      </c>
      <c r="E554" s="248">
        <v>40228</v>
      </c>
      <c r="F554" s="248">
        <v>76751</v>
      </c>
      <c r="G554" s="247">
        <v>0</v>
      </c>
      <c r="H554" s="247" t="s">
        <v>2839</v>
      </c>
      <c r="I554" s="247" t="s">
        <v>2106</v>
      </c>
      <c r="J554" s="247" t="s">
        <v>1908</v>
      </c>
      <c r="K554" s="249" t="s">
        <v>1890</v>
      </c>
      <c r="L554" s="247" t="s">
        <v>1891</v>
      </c>
      <c r="M554" s="249" t="s">
        <v>1892</v>
      </c>
      <c r="N554" s="249">
        <v>0</v>
      </c>
      <c r="O554" s="249" t="s">
        <v>2844</v>
      </c>
    </row>
    <row r="555" spans="2:15" ht="24">
      <c r="B555" s="247" t="s">
        <v>2845</v>
      </c>
      <c r="C555" s="247" t="s">
        <v>2846</v>
      </c>
      <c r="D555" s="248">
        <v>39998</v>
      </c>
      <c r="E555" s="248">
        <v>40060</v>
      </c>
      <c r="F555" s="248">
        <v>76583</v>
      </c>
      <c r="G555" s="247">
        <v>0</v>
      </c>
      <c r="H555" s="247" t="s">
        <v>2020</v>
      </c>
      <c r="I555" s="247" t="s">
        <v>1954</v>
      </c>
      <c r="J555" s="247" t="s">
        <v>1889</v>
      </c>
      <c r="K555" s="249" t="s">
        <v>1890</v>
      </c>
      <c r="L555" s="247" t="s">
        <v>1891</v>
      </c>
      <c r="M555" s="249" t="s">
        <v>1892</v>
      </c>
      <c r="N555" s="249">
        <v>0</v>
      </c>
      <c r="O555" s="249" t="s">
        <v>2280</v>
      </c>
    </row>
    <row r="556" spans="2:15" ht="24">
      <c r="B556" s="247" t="s">
        <v>2847</v>
      </c>
      <c r="C556" s="247" t="s">
        <v>2848</v>
      </c>
      <c r="D556" s="248">
        <v>42003</v>
      </c>
      <c r="E556" s="248">
        <v>42034</v>
      </c>
      <c r="F556" s="248">
        <v>78557</v>
      </c>
      <c r="G556" s="247">
        <v>0</v>
      </c>
      <c r="H556" s="247" t="s">
        <v>2839</v>
      </c>
      <c r="I556" s="247" t="s">
        <v>2106</v>
      </c>
      <c r="J556" s="247" t="s">
        <v>1889</v>
      </c>
      <c r="K556" s="249" t="s">
        <v>1890</v>
      </c>
      <c r="L556" s="247" t="s">
        <v>1891</v>
      </c>
      <c r="M556" s="249" t="s">
        <v>1892</v>
      </c>
      <c r="N556" s="249">
        <v>0</v>
      </c>
      <c r="O556" s="249" t="s">
        <v>2849</v>
      </c>
    </row>
    <row r="557" spans="2:15" ht="24">
      <c r="B557" s="247" t="s">
        <v>2850</v>
      </c>
      <c r="C557" s="247" t="s">
        <v>2851</v>
      </c>
      <c r="D557" s="248">
        <v>35480</v>
      </c>
      <c r="E557" s="248">
        <v>35562</v>
      </c>
      <c r="F557" s="248">
        <v>72086</v>
      </c>
      <c r="G557" s="247">
        <v>0</v>
      </c>
      <c r="H557" s="247" t="s">
        <v>2852</v>
      </c>
      <c r="I557" s="247" t="s">
        <v>2106</v>
      </c>
      <c r="J557" s="247" t="s">
        <v>1908</v>
      </c>
      <c r="K557" s="249" t="s">
        <v>1890</v>
      </c>
      <c r="L557" s="247" t="s">
        <v>1891</v>
      </c>
      <c r="M557" s="249" t="s">
        <v>1892</v>
      </c>
      <c r="N557" s="249">
        <v>0</v>
      </c>
      <c r="O557" s="249" t="s">
        <v>2853</v>
      </c>
    </row>
    <row r="558" spans="2:15" ht="24">
      <c r="B558" s="247" t="s">
        <v>2854</v>
      </c>
      <c r="C558" s="247" t="s">
        <v>2855</v>
      </c>
      <c r="D558" s="248">
        <v>38564</v>
      </c>
      <c r="E558" s="248">
        <v>38595</v>
      </c>
      <c r="F558" s="248">
        <v>75118</v>
      </c>
      <c r="G558" s="247">
        <v>0</v>
      </c>
      <c r="H558" s="247" t="s">
        <v>2856</v>
      </c>
      <c r="I558" s="247" t="s">
        <v>2290</v>
      </c>
      <c r="J558" s="247" t="s">
        <v>1908</v>
      </c>
      <c r="K558" s="249" t="s">
        <v>1890</v>
      </c>
      <c r="L558" s="247" t="s">
        <v>1891</v>
      </c>
      <c r="M558" s="249" t="s">
        <v>1892</v>
      </c>
      <c r="N558" s="249">
        <v>0</v>
      </c>
      <c r="O558" s="249" t="s">
        <v>2456</v>
      </c>
    </row>
    <row r="559" spans="2:15" ht="25.5">
      <c r="B559" s="247" t="s">
        <v>2857</v>
      </c>
      <c r="C559" s="247" t="s">
        <v>2858</v>
      </c>
      <c r="D559" s="248">
        <v>38579</v>
      </c>
      <c r="E559" s="248">
        <v>38595</v>
      </c>
      <c r="F559" s="248">
        <v>75118</v>
      </c>
      <c r="G559" s="247">
        <v>0</v>
      </c>
      <c r="H559" s="247" t="s">
        <v>2856</v>
      </c>
      <c r="I559" s="247" t="s">
        <v>2290</v>
      </c>
      <c r="J559" s="247" t="s">
        <v>1908</v>
      </c>
      <c r="K559" s="249" t="s">
        <v>1890</v>
      </c>
      <c r="L559" s="247" t="s">
        <v>1891</v>
      </c>
      <c r="M559" s="249" t="s">
        <v>1892</v>
      </c>
      <c r="N559" s="249">
        <v>0</v>
      </c>
      <c r="O559" s="249" t="s">
        <v>2162</v>
      </c>
    </row>
    <row r="560" spans="2:15" ht="24">
      <c r="B560" s="247" t="s">
        <v>2859</v>
      </c>
      <c r="C560" s="247" t="s">
        <v>2860</v>
      </c>
      <c r="D560" s="248">
        <v>43213</v>
      </c>
      <c r="E560" s="248">
        <v>43213</v>
      </c>
      <c r="F560" s="248">
        <v>79737</v>
      </c>
      <c r="G560" s="247">
        <v>0</v>
      </c>
      <c r="H560" s="247" t="s">
        <v>2861</v>
      </c>
      <c r="I560" s="247" t="s">
        <v>1954</v>
      </c>
      <c r="J560" s="247" t="s">
        <v>1889</v>
      </c>
      <c r="K560" s="249" t="s">
        <v>1890</v>
      </c>
      <c r="L560" s="247" t="s">
        <v>1975</v>
      </c>
      <c r="M560" s="249" t="s">
        <v>1892</v>
      </c>
      <c r="N560" s="249">
        <v>1400</v>
      </c>
      <c r="O560" s="249" t="s">
        <v>2862</v>
      </c>
    </row>
    <row r="561" spans="2:15" ht="24">
      <c r="B561" s="247" t="s">
        <v>2863</v>
      </c>
      <c r="C561" s="247" t="s">
        <v>2864</v>
      </c>
      <c r="D561" s="248">
        <v>38579</v>
      </c>
      <c r="E561" s="248">
        <v>38595</v>
      </c>
      <c r="F561" s="248">
        <v>75118</v>
      </c>
      <c r="G561" s="247">
        <v>0</v>
      </c>
      <c r="H561" s="247" t="s">
        <v>2856</v>
      </c>
      <c r="I561" s="247" t="s">
        <v>2290</v>
      </c>
      <c r="J561" s="247" t="s">
        <v>1908</v>
      </c>
      <c r="K561" s="249" t="s">
        <v>1890</v>
      </c>
      <c r="L561" s="247" t="s">
        <v>1891</v>
      </c>
      <c r="M561" s="249" t="s">
        <v>1892</v>
      </c>
      <c r="N561" s="249">
        <v>0</v>
      </c>
      <c r="O561" s="249" t="s">
        <v>2283</v>
      </c>
    </row>
    <row r="562" spans="2:15" ht="24">
      <c r="B562" s="247" t="s">
        <v>2865</v>
      </c>
      <c r="C562" s="247" t="s">
        <v>2866</v>
      </c>
      <c r="D562" s="248">
        <v>37265</v>
      </c>
      <c r="E562" s="248">
        <v>37441</v>
      </c>
      <c r="F562" s="248">
        <v>73964</v>
      </c>
      <c r="G562" s="247">
        <v>0</v>
      </c>
      <c r="H562" s="247" t="s">
        <v>2856</v>
      </c>
      <c r="I562" s="247" t="s">
        <v>2290</v>
      </c>
      <c r="J562" s="247" t="s">
        <v>1889</v>
      </c>
      <c r="K562" s="249" t="s">
        <v>1890</v>
      </c>
      <c r="L562" s="247" t="s">
        <v>1891</v>
      </c>
      <c r="M562" s="249" t="s">
        <v>1892</v>
      </c>
      <c r="N562" s="249">
        <v>0</v>
      </c>
      <c r="O562" s="249" t="s">
        <v>2867</v>
      </c>
    </row>
    <row r="563" spans="2:15" ht="24">
      <c r="B563" s="247" t="s">
        <v>2868</v>
      </c>
      <c r="C563" s="247" t="s">
        <v>2869</v>
      </c>
      <c r="D563" s="248">
        <v>37632</v>
      </c>
      <c r="E563" s="248">
        <v>37663</v>
      </c>
      <c r="F563" s="248">
        <v>74186</v>
      </c>
      <c r="G563" s="247">
        <v>0</v>
      </c>
      <c r="H563" s="247" t="s">
        <v>2856</v>
      </c>
      <c r="I563" s="247" t="s">
        <v>2290</v>
      </c>
      <c r="J563" s="247" t="s">
        <v>1889</v>
      </c>
      <c r="K563" s="249" t="s">
        <v>1890</v>
      </c>
      <c r="L563" s="247" t="s">
        <v>1891</v>
      </c>
      <c r="M563" s="249" t="s">
        <v>1892</v>
      </c>
      <c r="N563" s="249">
        <v>0</v>
      </c>
      <c r="O563" s="249" t="s">
        <v>2426</v>
      </c>
    </row>
    <row r="564" spans="2:15" ht="36" customHeight="1">
      <c r="B564" s="247" t="s">
        <v>2870</v>
      </c>
      <c r="C564" s="247" t="s">
        <v>2871</v>
      </c>
      <c r="D564" s="248">
        <v>40058</v>
      </c>
      <c r="E564" s="248">
        <v>40074</v>
      </c>
      <c r="F564" s="248">
        <v>76597</v>
      </c>
      <c r="G564" s="247">
        <v>0</v>
      </c>
      <c r="H564" s="247" t="s">
        <v>2856</v>
      </c>
      <c r="I564" s="247" t="s">
        <v>2290</v>
      </c>
      <c r="J564" s="247" t="s">
        <v>1889</v>
      </c>
      <c r="K564" s="249" t="s">
        <v>1890</v>
      </c>
      <c r="L564" s="247" t="s">
        <v>1891</v>
      </c>
      <c r="M564" s="249" t="s">
        <v>1892</v>
      </c>
      <c r="N564" s="249">
        <v>0</v>
      </c>
      <c r="O564" s="249" t="s">
        <v>2872</v>
      </c>
    </row>
    <row r="565" spans="2:15" ht="36" customHeight="1">
      <c r="B565" s="247" t="s">
        <v>2873</v>
      </c>
      <c r="C565" s="247" t="s">
        <v>2874</v>
      </c>
      <c r="D565" s="248">
        <v>40058</v>
      </c>
      <c r="E565" s="248">
        <v>40074</v>
      </c>
      <c r="F565" s="248">
        <v>76597</v>
      </c>
      <c r="G565" s="247">
        <v>0</v>
      </c>
      <c r="H565" s="247" t="s">
        <v>2856</v>
      </c>
      <c r="I565" s="247" t="s">
        <v>2290</v>
      </c>
      <c r="J565" s="247" t="s">
        <v>1908</v>
      </c>
      <c r="K565" s="249" t="s">
        <v>1890</v>
      </c>
      <c r="L565" s="247" t="s">
        <v>1891</v>
      </c>
      <c r="M565" s="249" t="s">
        <v>1892</v>
      </c>
      <c r="N565" s="249">
        <v>0</v>
      </c>
      <c r="O565" s="249" t="s">
        <v>2525</v>
      </c>
    </row>
    <row r="566" spans="2:15" ht="36" customHeight="1">
      <c r="B566" s="247" t="s">
        <v>2875</v>
      </c>
      <c r="C566" s="247" t="s">
        <v>2876</v>
      </c>
      <c r="D566" s="248">
        <v>37128</v>
      </c>
      <c r="E566" s="248">
        <v>37159</v>
      </c>
      <c r="F566" s="248">
        <v>73682</v>
      </c>
      <c r="G566" s="247">
        <v>0</v>
      </c>
      <c r="H566" s="247" t="s">
        <v>2856</v>
      </c>
      <c r="I566" s="247" t="s">
        <v>2290</v>
      </c>
      <c r="J566" s="247" t="s">
        <v>1908</v>
      </c>
      <c r="K566" s="249" t="s">
        <v>1890</v>
      </c>
      <c r="L566" s="247" t="s">
        <v>1891</v>
      </c>
      <c r="M566" s="249" t="s">
        <v>1892</v>
      </c>
      <c r="N566" s="249">
        <v>0</v>
      </c>
      <c r="O566" s="249" t="s">
        <v>2626</v>
      </c>
    </row>
    <row r="567" spans="2:15" ht="24">
      <c r="B567" s="247" t="s">
        <v>2877</v>
      </c>
      <c r="C567" s="247" t="s">
        <v>2878</v>
      </c>
      <c r="D567" s="248">
        <v>37380</v>
      </c>
      <c r="E567" s="248">
        <v>37411</v>
      </c>
      <c r="F567" s="248">
        <v>73934</v>
      </c>
      <c r="G567" s="247">
        <v>0</v>
      </c>
      <c r="H567" s="247" t="s">
        <v>2856</v>
      </c>
      <c r="I567" s="247" t="s">
        <v>2290</v>
      </c>
      <c r="J567" s="247" t="s">
        <v>1908</v>
      </c>
      <c r="K567" s="249" t="s">
        <v>1890</v>
      </c>
      <c r="L567" s="247" t="s">
        <v>1891</v>
      </c>
      <c r="M567" s="249" t="s">
        <v>1892</v>
      </c>
      <c r="N567" s="249">
        <v>0</v>
      </c>
      <c r="O567" s="249" t="s">
        <v>2408</v>
      </c>
    </row>
    <row r="568" spans="2:15" ht="25.5">
      <c r="B568" s="247" t="s">
        <v>2879</v>
      </c>
      <c r="C568" s="247" t="s">
        <v>2880</v>
      </c>
      <c r="D568" s="248">
        <v>43027</v>
      </c>
      <c r="E568" s="248">
        <v>43068</v>
      </c>
      <c r="F568" s="248">
        <v>79591</v>
      </c>
      <c r="G568" s="247">
        <v>0</v>
      </c>
      <c r="H568" s="247" t="s">
        <v>2881</v>
      </c>
      <c r="I568" s="247" t="s">
        <v>2290</v>
      </c>
      <c r="J568" s="247" t="s">
        <v>1889</v>
      </c>
      <c r="K568" s="249" t="s">
        <v>1890</v>
      </c>
      <c r="L568" s="247" t="s">
        <v>1975</v>
      </c>
      <c r="M568" s="249" t="s">
        <v>1892</v>
      </c>
      <c r="N568" s="249">
        <v>0</v>
      </c>
      <c r="O568" s="249" t="s">
        <v>2208</v>
      </c>
    </row>
    <row r="569" spans="2:15" ht="24">
      <c r="B569" s="247" t="s">
        <v>2882</v>
      </c>
      <c r="C569" s="247" t="s">
        <v>1342</v>
      </c>
      <c r="D569" s="248">
        <v>43026</v>
      </c>
      <c r="E569" s="248"/>
      <c r="F569" s="248"/>
      <c r="G569" s="247"/>
      <c r="H569" s="247" t="s">
        <v>2881</v>
      </c>
      <c r="I569" s="247" t="s">
        <v>2290</v>
      </c>
      <c r="J569" s="247" t="s">
        <v>1908</v>
      </c>
      <c r="K569" s="249" t="s">
        <v>1346</v>
      </c>
      <c r="L569" s="247" t="s">
        <v>1891</v>
      </c>
      <c r="M569" s="249" t="s">
        <v>1892</v>
      </c>
      <c r="N569" s="249">
        <v>0</v>
      </c>
      <c r="O569" s="249" t="s">
        <v>1342</v>
      </c>
    </row>
    <row r="570" spans="2:15" ht="24">
      <c r="B570" s="247" t="s">
        <v>2883</v>
      </c>
      <c r="C570" s="247" t="s">
        <v>2884</v>
      </c>
      <c r="D570" s="248">
        <v>43026</v>
      </c>
      <c r="E570" s="248">
        <v>43068</v>
      </c>
      <c r="F570" s="248">
        <v>79591</v>
      </c>
      <c r="G570" s="247">
        <v>0</v>
      </c>
      <c r="H570" s="247" t="s">
        <v>2881</v>
      </c>
      <c r="I570" s="247" t="s">
        <v>2290</v>
      </c>
      <c r="J570" s="247" t="s">
        <v>1908</v>
      </c>
      <c r="K570" s="249" t="s">
        <v>1890</v>
      </c>
      <c r="L570" s="247" t="s">
        <v>1891</v>
      </c>
      <c r="M570" s="249" t="s">
        <v>1892</v>
      </c>
      <c r="N570" s="249">
        <v>0</v>
      </c>
      <c r="O570" s="249" t="s">
        <v>2472</v>
      </c>
    </row>
    <row r="571" spans="2:15" ht="24">
      <c r="B571" s="247" t="s">
        <v>2885</v>
      </c>
      <c r="C571" s="247" t="s">
        <v>2886</v>
      </c>
      <c r="D571" s="248">
        <v>43213</v>
      </c>
      <c r="E571" s="248">
        <v>43213</v>
      </c>
      <c r="F571" s="248">
        <v>79737</v>
      </c>
      <c r="G571" s="247">
        <v>0</v>
      </c>
      <c r="H571" s="247" t="s">
        <v>2066</v>
      </c>
      <c r="I571" s="247" t="s">
        <v>2067</v>
      </c>
      <c r="J571" s="247" t="s">
        <v>1908</v>
      </c>
      <c r="K571" s="249" t="s">
        <v>1890</v>
      </c>
      <c r="L571" s="247" t="s">
        <v>1891</v>
      </c>
      <c r="M571" s="249" t="s">
        <v>1892</v>
      </c>
      <c r="N571" s="249">
        <v>2500</v>
      </c>
      <c r="O571" s="249" t="s">
        <v>2887</v>
      </c>
    </row>
    <row r="572" spans="2:15" ht="38.25">
      <c r="B572" s="247" t="s">
        <v>2888</v>
      </c>
      <c r="C572" s="247" t="s">
        <v>2889</v>
      </c>
      <c r="D572" s="248">
        <v>37232</v>
      </c>
      <c r="E572" s="248">
        <v>37277</v>
      </c>
      <c r="F572" s="248">
        <v>73800</v>
      </c>
      <c r="G572" s="247">
        <v>0</v>
      </c>
      <c r="H572" s="247" t="s">
        <v>2890</v>
      </c>
      <c r="I572" s="247" t="s">
        <v>2106</v>
      </c>
      <c r="J572" s="247" t="s">
        <v>1908</v>
      </c>
      <c r="K572" s="249" t="s">
        <v>1890</v>
      </c>
      <c r="L572" s="247" t="s">
        <v>1891</v>
      </c>
      <c r="M572" s="249" t="s">
        <v>1892</v>
      </c>
      <c r="N572" s="249">
        <v>0</v>
      </c>
      <c r="O572" s="249" t="s">
        <v>2211</v>
      </c>
    </row>
    <row r="573" spans="2:15" ht="25.5">
      <c r="B573" s="247" t="s">
        <v>2891</v>
      </c>
      <c r="C573" s="247" t="s">
        <v>2892</v>
      </c>
      <c r="D573" s="248">
        <v>37246</v>
      </c>
      <c r="E573" s="248">
        <v>37277</v>
      </c>
      <c r="F573" s="248">
        <v>73800</v>
      </c>
      <c r="G573" s="247">
        <v>0</v>
      </c>
      <c r="H573" s="247" t="s">
        <v>2890</v>
      </c>
      <c r="I573" s="247" t="s">
        <v>2106</v>
      </c>
      <c r="J573" s="247" t="s">
        <v>1908</v>
      </c>
      <c r="K573" s="249" t="s">
        <v>1890</v>
      </c>
      <c r="L573" s="247" t="s">
        <v>1891</v>
      </c>
      <c r="M573" s="249" t="s">
        <v>1892</v>
      </c>
      <c r="N573" s="249">
        <v>0</v>
      </c>
      <c r="O573" s="249" t="s">
        <v>2893</v>
      </c>
    </row>
    <row r="574" spans="2:15" ht="36" customHeight="1">
      <c r="B574" s="247" t="s">
        <v>2894</v>
      </c>
      <c r="C574" s="247" t="s">
        <v>2895</v>
      </c>
      <c r="D574" s="248">
        <v>36476</v>
      </c>
      <c r="E574" s="248">
        <v>36509</v>
      </c>
      <c r="F574" s="248">
        <v>73033</v>
      </c>
      <c r="G574" s="247">
        <v>0</v>
      </c>
      <c r="H574" s="247" t="s">
        <v>2896</v>
      </c>
      <c r="I574" s="247" t="s">
        <v>2106</v>
      </c>
      <c r="J574" s="247" t="s">
        <v>1908</v>
      </c>
      <c r="K574" s="249" t="s">
        <v>1890</v>
      </c>
      <c r="L574" s="247" t="s">
        <v>1891</v>
      </c>
      <c r="M574" s="249" t="s">
        <v>1892</v>
      </c>
      <c r="N574" s="249">
        <v>0</v>
      </c>
      <c r="O574" s="249" t="s">
        <v>1342</v>
      </c>
    </row>
    <row r="575" spans="2:15" ht="36" customHeight="1">
      <c r="B575" s="247" t="s">
        <v>2897</v>
      </c>
      <c r="C575" s="247" t="s">
        <v>2898</v>
      </c>
      <c r="D575" s="248">
        <v>39225</v>
      </c>
      <c r="E575" s="248">
        <v>39238</v>
      </c>
      <c r="F575" s="248">
        <v>75761</v>
      </c>
      <c r="G575" s="247">
        <v>0</v>
      </c>
      <c r="H575" s="247" t="s">
        <v>2899</v>
      </c>
      <c r="I575" s="247" t="s">
        <v>2106</v>
      </c>
      <c r="J575" s="247" t="s">
        <v>1908</v>
      </c>
      <c r="K575" s="249" t="s">
        <v>1890</v>
      </c>
      <c r="L575" s="247" t="s">
        <v>1891</v>
      </c>
      <c r="M575" s="249" t="s">
        <v>1892</v>
      </c>
      <c r="N575" s="249">
        <v>0</v>
      </c>
      <c r="O575" s="249" t="s">
        <v>1342</v>
      </c>
    </row>
    <row r="576" spans="2:15" ht="36" customHeight="1">
      <c r="B576" s="247" t="s">
        <v>2900</v>
      </c>
      <c r="C576" s="247" t="s">
        <v>2901</v>
      </c>
      <c r="D576" s="248">
        <v>40638</v>
      </c>
      <c r="E576" s="248">
        <v>40906</v>
      </c>
      <c r="F576" s="248">
        <v>77429</v>
      </c>
      <c r="G576" s="247">
        <v>0</v>
      </c>
      <c r="H576" s="247" t="s">
        <v>2899</v>
      </c>
      <c r="I576" s="247" t="s">
        <v>2106</v>
      </c>
      <c r="J576" s="247" t="s">
        <v>1964</v>
      </c>
      <c r="K576" s="249" t="s">
        <v>1890</v>
      </c>
      <c r="L576" s="247" t="s">
        <v>1891</v>
      </c>
      <c r="M576" s="249" t="s">
        <v>1892</v>
      </c>
      <c r="N576" s="249">
        <v>0</v>
      </c>
      <c r="O576" s="249" t="s">
        <v>2902</v>
      </c>
    </row>
    <row r="577" spans="2:15" ht="36" customHeight="1">
      <c r="B577" s="247" t="s">
        <v>2903</v>
      </c>
      <c r="C577" s="247" t="s">
        <v>2904</v>
      </c>
      <c r="D577" s="248">
        <v>38944</v>
      </c>
      <c r="E577" s="248">
        <v>39022</v>
      </c>
      <c r="F577" s="248">
        <v>75545</v>
      </c>
      <c r="G577" s="247">
        <v>0</v>
      </c>
      <c r="H577" s="247" t="s">
        <v>2905</v>
      </c>
      <c r="I577" s="247" t="s">
        <v>2106</v>
      </c>
      <c r="J577" s="247" t="s">
        <v>1908</v>
      </c>
      <c r="K577" s="249" t="s">
        <v>1890</v>
      </c>
      <c r="L577" s="247" t="s">
        <v>1891</v>
      </c>
      <c r="M577" s="249" t="s">
        <v>1892</v>
      </c>
      <c r="N577" s="249">
        <v>0</v>
      </c>
      <c r="O577" s="249" t="s">
        <v>2171</v>
      </c>
    </row>
    <row r="578" spans="2:15" ht="24">
      <c r="B578" s="247" t="s">
        <v>2906</v>
      </c>
      <c r="C578" s="247" t="s">
        <v>2907</v>
      </c>
      <c r="D578" s="248">
        <v>36024</v>
      </c>
      <c r="E578" s="248">
        <v>36055</v>
      </c>
      <c r="F578" s="248">
        <v>72579</v>
      </c>
      <c r="G578" s="247">
        <v>0</v>
      </c>
      <c r="H578" s="247" t="s">
        <v>2908</v>
      </c>
      <c r="I578" s="247" t="s">
        <v>2106</v>
      </c>
      <c r="J578" s="247" t="s">
        <v>1889</v>
      </c>
      <c r="K578" s="249" t="s">
        <v>1890</v>
      </c>
      <c r="L578" s="247" t="s">
        <v>1891</v>
      </c>
      <c r="M578" s="249" t="s">
        <v>1892</v>
      </c>
      <c r="N578" s="249">
        <v>0</v>
      </c>
      <c r="O578" s="249" t="s">
        <v>2316</v>
      </c>
    </row>
    <row r="579" spans="2:15" ht="24">
      <c r="B579" s="247" t="s">
        <v>2909</v>
      </c>
      <c r="C579" s="247" t="s">
        <v>2910</v>
      </c>
      <c r="D579" s="248">
        <v>36522</v>
      </c>
      <c r="E579" s="248">
        <v>37277</v>
      </c>
      <c r="F579" s="248">
        <v>73800</v>
      </c>
      <c r="G579" s="247">
        <v>0</v>
      </c>
      <c r="H579" s="247" t="s">
        <v>2911</v>
      </c>
      <c r="I579" s="247" t="s">
        <v>2106</v>
      </c>
      <c r="J579" s="247" t="s">
        <v>1964</v>
      </c>
      <c r="K579" s="249" t="s">
        <v>1890</v>
      </c>
      <c r="L579" s="247" t="s">
        <v>1891</v>
      </c>
      <c r="M579" s="249" t="s">
        <v>1892</v>
      </c>
      <c r="N579" s="249">
        <v>0</v>
      </c>
      <c r="O579" s="249" t="s">
        <v>2729</v>
      </c>
    </row>
    <row r="580" spans="2:15" ht="24">
      <c r="B580" s="247" t="s">
        <v>2912</v>
      </c>
      <c r="C580" s="247" t="s">
        <v>2913</v>
      </c>
      <c r="D580" s="248">
        <v>38428</v>
      </c>
      <c r="E580" s="248">
        <v>38446</v>
      </c>
      <c r="F580" s="248">
        <v>74969</v>
      </c>
      <c r="G580" s="247">
        <v>0</v>
      </c>
      <c r="H580" s="247" t="s">
        <v>2914</v>
      </c>
      <c r="I580" s="247" t="s">
        <v>2106</v>
      </c>
      <c r="J580" s="247" t="s">
        <v>1889</v>
      </c>
      <c r="K580" s="249" t="s">
        <v>1890</v>
      </c>
      <c r="L580" s="247" t="s">
        <v>1891</v>
      </c>
      <c r="M580" s="249" t="s">
        <v>1892</v>
      </c>
      <c r="N580" s="249">
        <v>0</v>
      </c>
      <c r="O580" s="249" t="s">
        <v>2283</v>
      </c>
    </row>
    <row r="581" spans="2:15" ht="24">
      <c r="B581" s="247" t="s">
        <v>2915</v>
      </c>
      <c r="C581" s="247" t="s">
        <v>2916</v>
      </c>
      <c r="D581" s="248">
        <v>37882</v>
      </c>
      <c r="E581" s="248">
        <v>38069</v>
      </c>
      <c r="F581" s="248">
        <v>74592</v>
      </c>
      <c r="G581" s="247">
        <v>0</v>
      </c>
      <c r="H581" s="247" t="s">
        <v>2914</v>
      </c>
      <c r="I581" s="247" t="s">
        <v>2106</v>
      </c>
      <c r="J581" s="247" t="s">
        <v>1889</v>
      </c>
      <c r="K581" s="249" t="s">
        <v>1890</v>
      </c>
      <c r="L581" s="247" t="s">
        <v>1891</v>
      </c>
      <c r="M581" s="249" t="s">
        <v>1892</v>
      </c>
      <c r="N581" s="249">
        <v>0</v>
      </c>
      <c r="O581" s="249" t="s">
        <v>2917</v>
      </c>
    </row>
    <row r="582" spans="2:15" ht="24">
      <c r="B582" s="247" t="s">
        <v>2918</v>
      </c>
      <c r="C582" s="247" t="s">
        <v>2919</v>
      </c>
      <c r="D582" s="248">
        <v>43202</v>
      </c>
      <c r="E582" s="248">
        <v>43202</v>
      </c>
      <c r="F582" s="248">
        <v>79726</v>
      </c>
      <c r="G582" s="247">
        <v>0</v>
      </c>
      <c r="H582" s="247" t="s">
        <v>1901</v>
      </c>
      <c r="I582" s="247" t="s">
        <v>1902</v>
      </c>
      <c r="J582" s="247" t="s">
        <v>1889</v>
      </c>
      <c r="K582" s="249" t="s">
        <v>1890</v>
      </c>
      <c r="L582" s="247" t="s">
        <v>1891</v>
      </c>
      <c r="M582" s="249" t="s">
        <v>1892</v>
      </c>
      <c r="N582" s="249">
        <v>900</v>
      </c>
      <c r="O582" s="249" t="s">
        <v>2920</v>
      </c>
    </row>
    <row r="583" spans="2:15" ht="25.5">
      <c r="B583" s="247" t="s">
        <v>2921</v>
      </c>
      <c r="C583" s="247" t="s">
        <v>2922</v>
      </c>
      <c r="D583" s="248">
        <v>43213</v>
      </c>
      <c r="E583" s="248">
        <v>43213</v>
      </c>
      <c r="F583" s="248">
        <v>79737</v>
      </c>
      <c r="G583" s="247">
        <v>0</v>
      </c>
      <c r="H583" s="247" t="s">
        <v>2066</v>
      </c>
      <c r="I583" s="247" t="s">
        <v>2067</v>
      </c>
      <c r="J583" s="247" t="s">
        <v>1964</v>
      </c>
      <c r="K583" s="249" t="s">
        <v>1890</v>
      </c>
      <c r="L583" s="247" t="s">
        <v>1891</v>
      </c>
      <c r="M583" s="249" t="s">
        <v>1892</v>
      </c>
      <c r="N583" s="249">
        <v>518</v>
      </c>
      <c r="O583" s="249" t="s">
        <v>2923</v>
      </c>
    </row>
    <row r="584" spans="2:15" ht="24">
      <c r="B584" s="247" t="s">
        <v>2924</v>
      </c>
      <c r="C584" s="247" t="s">
        <v>2925</v>
      </c>
      <c r="D584" s="248">
        <v>35451</v>
      </c>
      <c r="E584" s="248">
        <v>35510</v>
      </c>
      <c r="F584" s="248">
        <v>72034</v>
      </c>
      <c r="G584" s="247">
        <v>0</v>
      </c>
      <c r="H584" s="247" t="s">
        <v>2914</v>
      </c>
      <c r="I584" s="247" t="s">
        <v>2106</v>
      </c>
      <c r="J584" s="247" t="s">
        <v>1908</v>
      </c>
      <c r="K584" s="249" t="s">
        <v>1890</v>
      </c>
      <c r="L584" s="247" t="s">
        <v>1891</v>
      </c>
      <c r="M584" s="249" t="s">
        <v>1892</v>
      </c>
      <c r="N584" s="249">
        <v>0</v>
      </c>
      <c r="O584" s="249" t="s">
        <v>2926</v>
      </c>
    </row>
    <row r="585" spans="2:15" ht="24">
      <c r="B585" s="247" t="s">
        <v>2927</v>
      </c>
      <c r="C585" s="247" t="s">
        <v>2928</v>
      </c>
      <c r="D585" s="248">
        <v>36522</v>
      </c>
      <c r="E585" s="248">
        <v>36823</v>
      </c>
      <c r="F585" s="248">
        <v>73346</v>
      </c>
      <c r="G585" s="247">
        <v>0</v>
      </c>
      <c r="H585" s="247" t="s">
        <v>2914</v>
      </c>
      <c r="I585" s="247" t="s">
        <v>2106</v>
      </c>
      <c r="J585" s="247" t="s">
        <v>1889</v>
      </c>
      <c r="K585" s="249" t="s">
        <v>1890</v>
      </c>
      <c r="L585" s="247" t="s">
        <v>1891</v>
      </c>
      <c r="M585" s="249" t="s">
        <v>1892</v>
      </c>
      <c r="N585" s="249">
        <v>0</v>
      </c>
      <c r="O585" s="249" t="s">
        <v>2929</v>
      </c>
    </row>
    <row r="586" spans="2:15" ht="25.5">
      <c r="B586" s="247" t="s">
        <v>2930</v>
      </c>
      <c r="C586" s="247" t="s">
        <v>2931</v>
      </c>
      <c r="D586" s="248">
        <v>37627</v>
      </c>
      <c r="E586" s="248">
        <v>37700</v>
      </c>
      <c r="F586" s="248">
        <v>74223</v>
      </c>
      <c r="G586" s="247">
        <v>0</v>
      </c>
      <c r="H586" s="247" t="s">
        <v>2914</v>
      </c>
      <c r="I586" s="247" t="s">
        <v>2106</v>
      </c>
      <c r="J586" s="247" t="s">
        <v>1889</v>
      </c>
      <c r="K586" s="249" t="s">
        <v>1890</v>
      </c>
      <c r="L586" s="247" t="s">
        <v>1891</v>
      </c>
      <c r="M586" s="249" t="s">
        <v>1892</v>
      </c>
      <c r="N586" s="249">
        <v>0</v>
      </c>
      <c r="O586" s="249" t="s">
        <v>2932</v>
      </c>
    </row>
    <row r="587" spans="2:15" ht="24" hidden="1">
      <c r="B587" s="247" t="s">
        <v>2933</v>
      </c>
      <c r="C587" s="247" t="s">
        <v>2934</v>
      </c>
      <c r="D587" s="248">
        <v>35451</v>
      </c>
      <c r="E587" s="248">
        <v>35510</v>
      </c>
      <c r="F587" s="248">
        <v>72034</v>
      </c>
      <c r="G587" s="247">
        <v>0</v>
      </c>
      <c r="H587" s="247" t="s">
        <v>2914</v>
      </c>
      <c r="I587" s="247" t="s">
        <v>2106</v>
      </c>
      <c r="J587" s="247" t="s">
        <v>2093</v>
      </c>
      <c r="K587" s="249" t="s">
        <v>1890</v>
      </c>
      <c r="L587" s="247" t="s">
        <v>1891</v>
      </c>
      <c r="M587" s="249" t="s">
        <v>1892</v>
      </c>
      <c r="N587" s="249">
        <v>0</v>
      </c>
      <c r="O587" s="249" t="s">
        <v>2615</v>
      </c>
    </row>
    <row r="588" spans="2:15" ht="24">
      <c r="B588" s="247" t="s">
        <v>2935</v>
      </c>
      <c r="C588" s="247" t="s">
        <v>2936</v>
      </c>
      <c r="D588" s="248">
        <v>33204</v>
      </c>
      <c r="E588" s="248">
        <v>33015</v>
      </c>
      <c r="F588" s="248">
        <v>69539</v>
      </c>
      <c r="G588" s="247">
        <v>0</v>
      </c>
      <c r="H588" s="247" t="s">
        <v>2937</v>
      </c>
      <c r="I588" s="247" t="s">
        <v>2106</v>
      </c>
      <c r="J588" s="247" t="s">
        <v>1889</v>
      </c>
      <c r="K588" s="249" t="s">
        <v>1890</v>
      </c>
      <c r="L588" s="247" t="s">
        <v>1891</v>
      </c>
      <c r="M588" s="249" t="s">
        <v>1892</v>
      </c>
      <c r="N588" s="249">
        <v>0</v>
      </c>
      <c r="O588" s="249" t="s">
        <v>2938</v>
      </c>
    </row>
    <row r="589" spans="2:15" ht="25.5">
      <c r="B589" s="247" t="s">
        <v>2939</v>
      </c>
      <c r="C589" s="247" t="s">
        <v>2940</v>
      </c>
      <c r="D589" s="248">
        <v>43572</v>
      </c>
      <c r="E589" s="248">
        <v>43741</v>
      </c>
      <c r="F589" s="248">
        <v>47393</v>
      </c>
      <c r="G589" s="247">
        <v>0</v>
      </c>
      <c r="H589" s="247" t="s">
        <v>2566</v>
      </c>
      <c r="I589" s="247" t="s">
        <v>1954</v>
      </c>
      <c r="J589" s="247" t="s">
        <v>1908</v>
      </c>
      <c r="K589" s="249" t="s">
        <v>1890</v>
      </c>
      <c r="L589" s="247" t="s">
        <v>1891</v>
      </c>
      <c r="M589" s="249" t="s">
        <v>1892</v>
      </c>
      <c r="N589" s="249">
        <v>0</v>
      </c>
      <c r="O589" s="249" t="s">
        <v>2941</v>
      </c>
    </row>
    <row r="590" spans="2:15" ht="25.5" hidden="1">
      <c r="B590" s="247" t="s">
        <v>2942</v>
      </c>
      <c r="C590" s="247" t="s">
        <v>2943</v>
      </c>
      <c r="D590" s="248">
        <v>43801</v>
      </c>
      <c r="E590" s="248">
        <v>43859</v>
      </c>
      <c r="F590" s="248">
        <v>80382</v>
      </c>
      <c r="G590" s="247">
        <v>0</v>
      </c>
      <c r="H590" s="247" t="s">
        <v>2039</v>
      </c>
      <c r="I590" s="247" t="s">
        <v>2040</v>
      </c>
      <c r="J590" s="247" t="s">
        <v>1889</v>
      </c>
      <c r="K590" s="249" t="s">
        <v>1890</v>
      </c>
      <c r="L590" s="247" t="s">
        <v>1891</v>
      </c>
      <c r="M590" s="249" t="s">
        <v>1892</v>
      </c>
      <c r="N590" s="249">
        <v>0</v>
      </c>
      <c r="O590" s="249" t="s">
        <v>2944</v>
      </c>
    </row>
    <row r="591" spans="2:15" ht="24" hidden="1">
      <c r="B591" s="247" t="s">
        <v>2945</v>
      </c>
      <c r="C591" s="247" t="s">
        <v>2946</v>
      </c>
      <c r="D591" s="248">
        <v>43797</v>
      </c>
      <c r="E591" s="248">
        <v>43889</v>
      </c>
      <c r="F591" s="248">
        <v>80412</v>
      </c>
      <c r="G591" s="247">
        <v>0</v>
      </c>
      <c r="H591" s="247" t="s">
        <v>2586</v>
      </c>
      <c r="I591" s="247" t="s">
        <v>2587</v>
      </c>
      <c r="J591" s="247" t="s">
        <v>1889</v>
      </c>
      <c r="K591" s="249" t="s">
        <v>1890</v>
      </c>
      <c r="L591" s="247" t="s">
        <v>1891</v>
      </c>
      <c r="M591" s="249" t="s">
        <v>1892</v>
      </c>
      <c r="N591" s="249">
        <v>0</v>
      </c>
      <c r="O591" s="249" t="s">
        <v>1342</v>
      </c>
    </row>
    <row r="592" spans="2:15" ht="24">
      <c r="B592" s="247" t="s">
        <v>2947</v>
      </c>
      <c r="C592" s="247" t="s">
        <v>2948</v>
      </c>
      <c r="D592" s="248">
        <v>43431</v>
      </c>
      <c r="E592" s="248">
        <v>43479</v>
      </c>
      <c r="F592" s="248">
        <v>80002</v>
      </c>
      <c r="G592" s="247">
        <v>0</v>
      </c>
      <c r="H592" s="247" t="s">
        <v>2949</v>
      </c>
      <c r="I592" s="247" t="s">
        <v>2188</v>
      </c>
      <c r="J592" s="247" t="s">
        <v>1889</v>
      </c>
      <c r="K592" s="249" t="s">
        <v>1890</v>
      </c>
      <c r="L592" s="247" t="s">
        <v>1891</v>
      </c>
      <c r="M592" s="249" t="s">
        <v>1892</v>
      </c>
      <c r="N592" s="249">
        <v>0</v>
      </c>
      <c r="O592" s="249" t="s">
        <v>1342</v>
      </c>
    </row>
    <row r="593" spans="2:15" ht="24">
      <c r="B593" s="247" t="s">
        <v>2950</v>
      </c>
      <c r="C593" s="247" t="s">
        <v>2951</v>
      </c>
      <c r="D593" s="248">
        <v>43452</v>
      </c>
      <c r="E593" s="248">
        <v>43479</v>
      </c>
      <c r="F593" s="248">
        <v>80002</v>
      </c>
      <c r="G593" s="247">
        <v>0</v>
      </c>
      <c r="H593" s="247" t="s">
        <v>2952</v>
      </c>
      <c r="I593" s="247" t="s">
        <v>2188</v>
      </c>
      <c r="J593" s="247" t="s">
        <v>1889</v>
      </c>
      <c r="K593" s="249" t="s">
        <v>1890</v>
      </c>
      <c r="L593" s="247" t="s">
        <v>1891</v>
      </c>
      <c r="M593" s="249" t="s">
        <v>1892</v>
      </c>
      <c r="N593" s="249">
        <v>0</v>
      </c>
      <c r="O593" s="249" t="s">
        <v>1342</v>
      </c>
    </row>
    <row r="594" spans="2:15" ht="25.5">
      <c r="B594" s="247" t="s">
        <v>2953</v>
      </c>
      <c r="C594" s="247" t="s">
        <v>2954</v>
      </c>
      <c r="D594" s="248">
        <v>43215</v>
      </c>
      <c r="E594" s="248">
        <v>43215</v>
      </c>
      <c r="F594" s="248">
        <v>79739</v>
      </c>
      <c r="G594" s="247">
        <v>0</v>
      </c>
      <c r="H594" s="247" t="s">
        <v>2955</v>
      </c>
      <c r="I594" s="247" t="s">
        <v>1954</v>
      </c>
      <c r="J594" s="247" t="s">
        <v>1889</v>
      </c>
      <c r="K594" s="249" t="s">
        <v>1890</v>
      </c>
      <c r="L594" s="247" t="s">
        <v>1891</v>
      </c>
      <c r="M594" s="249" t="s">
        <v>1892</v>
      </c>
      <c r="N594" s="249">
        <v>625</v>
      </c>
      <c r="O594" s="249" t="s">
        <v>2956</v>
      </c>
    </row>
    <row r="595" spans="2:15" ht="24">
      <c r="B595" s="247" t="s">
        <v>2957</v>
      </c>
      <c r="C595" s="247" t="s">
        <v>2958</v>
      </c>
      <c r="D595" s="248">
        <v>43427</v>
      </c>
      <c r="E595" s="248">
        <v>43479</v>
      </c>
      <c r="F595" s="248">
        <v>80002</v>
      </c>
      <c r="G595" s="247">
        <v>0</v>
      </c>
      <c r="H595" s="247" t="s">
        <v>2959</v>
      </c>
      <c r="I595" s="247" t="s">
        <v>2188</v>
      </c>
      <c r="J595" s="247" t="s">
        <v>1908</v>
      </c>
      <c r="K595" s="249" t="s">
        <v>1890</v>
      </c>
      <c r="L595" s="247" t="s">
        <v>1891</v>
      </c>
      <c r="M595" s="249" t="s">
        <v>1892</v>
      </c>
      <c r="N595" s="249">
        <v>0</v>
      </c>
      <c r="O595" s="249" t="s">
        <v>1342</v>
      </c>
    </row>
    <row r="596" spans="2:15" ht="25.5" hidden="1">
      <c r="B596" s="247" t="s">
        <v>2960</v>
      </c>
      <c r="C596" s="247" t="s">
        <v>2961</v>
      </c>
      <c r="D596" s="248">
        <v>43886</v>
      </c>
      <c r="E596" s="248">
        <v>43955</v>
      </c>
      <c r="F596" s="248">
        <v>80478</v>
      </c>
      <c r="G596" s="247">
        <v>0</v>
      </c>
      <c r="H596" s="247" t="s">
        <v>2962</v>
      </c>
      <c r="I596" s="247" t="s">
        <v>2188</v>
      </c>
      <c r="J596" s="247" t="s">
        <v>2093</v>
      </c>
      <c r="K596" s="249" t="s">
        <v>1890</v>
      </c>
      <c r="L596" s="247" t="s">
        <v>1891</v>
      </c>
      <c r="M596" s="249" t="s">
        <v>1892</v>
      </c>
      <c r="N596" s="249">
        <v>0</v>
      </c>
      <c r="O596" s="249" t="s">
        <v>2963</v>
      </c>
    </row>
    <row r="597" spans="2:15" ht="24" hidden="1">
      <c r="B597" s="247" t="s">
        <v>2964</v>
      </c>
      <c r="C597" s="247" t="s">
        <v>2965</v>
      </c>
      <c r="D597" s="248">
        <v>43914</v>
      </c>
      <c r="E597" s="248">
        <v>43955</v>
      </c>
      <c r="F597" s="248">
        <v>80478</v>
      </c>
      <c r="G597" s="247">
        <v>0</v>
      </c>
      <c r="H597" s="247" t="s">
        <v>2966</v>
      </c>
      <c r="I597" s="247" t="s">
        <v>2188</v>
      </c>
      <c r="J597" s="247" t="s">
        <v>1889</v>
      </c>
      <c r="K597" s="249" t="s">
        <v>1890</v>
      </c>
      <c r="L597" s="247" t="s">
        <v>1891</v>
      </c>
      <c r="M597" s="249" t="s">
        <v>1892</v>
      </c>
      <c r="N597" s="249">
        <v>0</v>
      </c>
      <c r="O597" s="249" t="s">
        <v>2967</v>
      </c>
    </row>
    <row r="598" spans="2:15" ht="25.5">
      <c r="B598" s="247" t="s">
        <v>2968</v>
      </c>
      <c r="C598" s="247" t="s">
        <v>2969</v>
      </c>
      <c r="D598" s="248">
        <v>43574</v>
      </c>
      <c r="E598" s="248">
        <v>42915</v>
      </c>
      <c r="F598" s="248">
        <v>79438</v>
      </c>
      <c r="G598" s="247">
        <v>0</v>
      </c>
      <c r="H598" s="247" t="s">
        <v>2970</v>
      </c>
      <c r="I598" s="247" t="s">
        <v>2971</v>
      </c>
      <c r="J598" s="247" t="s">
        <v>1924</v>
      </c>
      <c r="K598" s="249" t="s">
        <v>1890</v>
      </c>
      <c r="L598" s="247" t="s">
        <v>1891</v>
      </c>
      <c r="M598" s="249" t="s">
        <v>1892</v>
      </c>
      <c r="N598" s="249">
        <v>0</v>
      </c>
      <c r="O598" s="249" t="s">
        <v>2972</v>
      </c>
    </row>
    <row r="599" spans="2:15" ht="24">
      <c r="B599" s="247" t="s">
        <v>2973</v>
      </c>
      <c r="C599" s="247" t="s">
        <v>2974</v>
      </c>
      <c r="D599" s="248">
        <v>43280</v>
      </c>
      <c r="E599" s="248">
        <v>43798</v>
      </c>
      <c r="F599" s="248">
        <v>80321</v>
      </c>
      <c r="G599" s="247">
        <v>0</v>
      </c>
      <c r="H599" s="247" t="s">
        <v>2975</v>
      </c>
      <c r="I599" s="247" t="s">
        <v>2976</v>
      </c>
      <c r="J599" s="247" t="s">
        <v>1964</v>
      </c>
      <c r="K599" s="249" t="s">
        <v>1890</v>
      </c>
      <c r="L599" s="247" t="s">
        <v>1975</v>
      </c>
      <c r="M599" s="249" t="s">
        <v>1892</v>
      </c>
      <c r="N599" s="249">
        <v>0</v>
      </c>
      <c r="O599" s="249" t="s">
        <v>1342</v>
      </c>
    </row>
    <row r="600" spans="2:15" ht="24">
      <c r="B600" s="247" t="s">
        <v>2977</v>
      </c>
      <c r="C600" s="247" t="s">
        <v>2978</v>
      </c>
      <c r="D600" s="248">
        <v>43473</v>
      </c>
      <c r="E600" s="248">
        <v>43522</v>
      </c>
      <c r="F600" s="248">
        <v>80045</v>
      </c>
      <c r="G600" s="247">
        <v>0</v>
      </c>
      <c r="H600" s="247" t="s">
        <v>2979</v>
      </c>
      <c r="I600" s="247" t="s">
        <v>2188</v>
      </c>
      <c r="J600" s="247" t="s">
        <v>1908</v>
      </c>
      <c r="K600" s="249" t="s">
        <v>1890</v>
      </c>
      <c r="L600" s="247" t="s">
        <v>1891</v>
      </c>
      <c r="M600" s="249" t="s">
        <v>1892</v>
      </c>
      <c r="N600" s="249">
        <v>0</v>
      </c>
      <c r="O600" s="249" t="s">
        <v>1342</v>
      </c>
    </row>
    <row r="601" spans="2:15" ht="24">
      <c r="B601" s="247" t="s">
        <v>2980</v>
      </c>
      <c r="C601" s="247" t="s">
        <v>2981</v>
      </c>
      <c r="D601" s="248">
        <v>43486</v>
      </c>
      <c r="E601" s="248">
        <v>43522</v>
      </c>
      <c r="F601" s="248">
        <v>80045</v>
      </c>
      <c r="G601" s="247">
        <v>0</v>
      </c>
      <c r="H601" s="247" t="s">
        <v>2852</v>
      </c>
      <c r="I601" s="247" t="s">
        <v>2106</v>
      </c>
      <c r="J601" s="247" t="s">
        <v>1889</v>
      </c>
      <c r="K601" s="249" t="s">
        <v>1890</v>
      </c>
      <c r="L601" s="247" t="s">
        <v>1891</v>
      </c>
      <c r="M601" s="249" t="s">
        <v>1892</v>
      </c>
      <c r="N601" s="249">
        <v>0</v>
      </c>
      <c r="O601" s="249" t="s">
        <v>2982</v>
      </c>
    </row>
    <row r="602" spans="2:15" ht="25.5">
      <c r="B602" s="247" t="s">
        <v>2983</v>
      </c>
      <c r="C602" s="247" t="s">
        <v>2984</v>
      </c>
      <c r="D602" s="248">
        <v>43667</v>
      </c>
      <c r="E602" s="248">
        <v>43774</v>
      </c>
      <c r="F602" s="248">
        <v>80297</v>
      </c>
      <c r="G602" s="247">
        <v>0</v>
      </c>
      <c r="H602" s="247" t="s">
        <v>2985</v>
      </c>
      <c r="I602" s="247" t="s">
        <v>2188</v>
      </c>
      <c r="J602" s="247" t="s">
        <v>1964</v>
      </c>
      <c r="K602" s="249" t="s">
        <v>1890</v>
      </c>
      <c r="L602" s="247" t="s">
        <v>1891</v>
      </c>
      <c r="M602" s="249" t="s">
        <v>1892</v>
      </c>
      <c r="N602" s="249">
        <v>0</v>
      </c>
      <c r="O602" s="249" t="s">
        <v>2986</v>
      </c>
    </row>
    <row r="603" spans="2:15" ht="25.5">
      <c r="B603" s="247" t="s">
        <v>2987</v>
      </c>
      <c r="C603" s="247" t="s">
        <v>2988</v>
      </c>
      <c r="D603" s="248">
        <v>43667</v>
      </c>
      <c r="E603" s="248">
        <v>43726</v>
      </c>
      <c r="F603" s="248">
        <v>80249</v>
      </c>
      <c r="G603" s="247">
        <v>0</v>
      </c>
      <c r="H603" s="247" t="s">
        <v>2970</v>
      </c>
      <c r="I603" s="247" t="s">
        <v>2971</v>
      </c>
      <c r="J603" s="247" t="s">
        <v>1908</v>
      </c>
      <c r="K603" s="249" t="s">
        <v>1890</v>
      </c>
      <c r="L603" s="247" t="s">
        <v>1891</v>
      </c>
      <c r="M603" s="249" t="s">
        <v>1892</v>
      </c>
      <c r="N603" s="249">
        <v>0</v>
      </c>
      <c r="O603" s="249" t="s">
        <v>2989</v>
      </c>
    </row>
    <row r="604" spans="2:15" ht="25.5" hidden="1">
      <c r="B604" s="247" t="s">
        <v>2990</v>
      </c>
      <c r="C604" s="247" t="s">
        <v>2991</v>
      </c>
      <c r="D604" s="248">
        <v>43962</v>
      </c>
      <c r="E604" s="248">
        <v>44099</v>
      </c>
      <c r="F604" s="248">
        <v>80622</v>
      </c>
      <c r="G604" s="247">
        <v>0</v>
      </c>
      <c r="H604" s="247" t="s">
        <v>2992</v>
      </c>
      <c r="I604" s="247" t="s">
        <v>2106</v>
      </c>
      <c r="J604" s="247" t="s">
        <v>1964</v>
      </c>
      <c r="K604" s="249" t="s">
        <v>1890</v>
      </c>
      <c r="L604" s="247" t="s">
        <v>1975</v>
      </c>
      <c r="M604" s="249" t="s">
        <v>1892</v>
      </c>
      <c r="N604" s="249">
        <v>0</v>
      </c>
      <c r="O604" s="249" t="s">
        <v>2986</v>
      </c>
    </row>
    <row r="605" spans="2:15" ht="24">
      <c r="B605" s="247" t="s">
        <v>2993</v>
      </c>
      <c r="C605" s="247" t="s">
        <v>2994</v>
      </c>
      <c r="D605" s="248">
        <v>43215</v>
      </c>
      <c r="E605" s="248">
        <v>43215</v>
      </c>
      <c r="F605" s="248">
        <v>79739</v>
      </c>
      <c r="G605" s="247">
        <v>0</v>
      </c>
      <c r="H605" s="247" t="s">
        <v>2995</v>
      </c>
      <c r="I605" s="247" t="s">
        <v>1954</v>
      </c>
      <c r="J605" s="247" t="s">
        <v>1889</v>
      </c>
      <c r="K605" s="249" t="s">
        <v>1890</v>
      </c>
      <c r="L605" s="247" t="s">
        <v>1891</v>
      </c>
      <c r="M605" s="249" t="s">
        <v>1892</v>
      </c>
      <c r="N605" s="249">
        <v>340</v>
      </c>
      <c r="O605" s="249" t="s">
        <v>2996</v>
      </c>
    </row>
    <row r="606" spans="2:15" ht="25.5" hidden="1">
      <c r="B606" s="247" t="s">
        <v>2997</v>
      </c>
      <c r="C606" s="247" t="s">
        <v>2998</v>
      </c>
      <c r="D606" s="248">
        <v>43530</v>
      </c>
      <c r="E606" s="248">
        <v>44102</v>
      </c>
      <c r="F606" s="248">
        <v>80625</v>
      </c>
      <c r="G606" s="247">
        <v>0</v>
      </c>
      <c r="H606" s="247" t="s">
        <v>2999</v>
      </c>
      <c r="I606" s="247" t="s">
        <v>2106</v>
      </c>
      <c r="J606" s="247" t="s">
        <v>1908</v>
      </c>
      <c r="K606" s="249" t="s">
        <v>1890</v>
      </c>
      <c r="L606" s="247" t="s">
        <v>1891</v>
      </c>
      <c r="M606" s="249" t="s">
        <v>1892</v>
      </c>
      <c r="N606" s="249">
        <v>0</v>
      </c>
      <c r="O606" s="249" t="s">
        <v>3000</v>
      </c>
    </row>
    <row r="607" spans="2:15" ht="25.5" hidden="1">
      <c r="B607" s="247" t="s">
        <v>3001</v>
      </c>
      <c r="C607" s="247" t="s">
        <v>3002</v>
      </c>
      <c r="D607" s="248">
        <v>43530</v>
      </c>
      <c r="E607" s="248">
        <v>44103</v>
      </c>
      <c r="F607" s="248">
        <v>80626</v>
      </c>
      <c r="G607" s="247">
        <v>0</v>
      </c>
      <c r="H607" s="247" t="s">
        <v>2999</v>
      </c>
      <c r="I607" s="247" t="s">
        <v>2106</v>
      </c>
      <c r="J607" s="247" t="s">
        <v>1889</v>
      </c>
      <c r="K607" s="249" t="s">
        <v>1890</v>
      </c>
      <c r="L607" s="247" t="s">
        <v>1891</v>
      </c>
      <c r="M607" s="249" t="s">
        <v>1892</v>
      </c>
      <c r="N607" s="249">
        <v>0</v>
      </c>
      <c r="O607" s="249" t="s">
        <v>3000</v>
      </c>
    </row>
    <row r="608" spans="2:15" ht="25.5" hidden="1">
      <c r="B608" s="247" t="s">
        <v>3003</v>
      </c>
      <c r="C608" s="247" t="s">
        <v>3004</v>
      </c>
      <c r="D608" s="248">
        <v>43530</v>
      </c>
      <c r="E608" s="248">
        <v>44102</v>
      </c>
      <c r="F608" s="248">
        <v>80625</v>
      </c>
      <c r="G608" s="247">
        <v>0</v>
      </c>
      <c r="H608" s="247" t="s">
        <v>2999</v>
      </c>
      <c r="I608" s="247" t="s">
        <v>2106</v>
      </c>
      <c r="J608" s="247" t="s">
        <v>1908</v>
      </c>
      <c r="K608" s="249" t="s">
        <v>1890</v>
      </c>
      <c r="L608" s="247" t="s">
        <v>1891</v>
      </c>
      <c r="M608" s="249" t="s">
        <v>1892</v>
      </c>
      <c r="N608" s="249">
        <v>0</v>
      </c>
      <c r="O608" s="249" t="s">
        <v>3005</v>
      </c>
    </row>
    <row r="609" spans="2:15" ht="24" hidden="1">
      <c r="B609" s="247" t="s">
        <v>3006</v>
      </c>
      <c r="C609" s="247" t="s">
        <v>3007</v>
      </c>
      <c r="D609" s="248">
        <v>43891</v>
      </c>
      <c r="E609" s="248">
        <v>43993</v>
      </c>
      <c r="F609" s="248">
        <v>80516</v>
      </c>
      <c r="G609" s="247">
        <v>0</v>
      </c>
      <c r="H609" s="247" t="s">
        <v>3008</v>
      </c>
      <c r="I609" s="247" t="s">
        <v>2106</v>
      </c>
      <c r="J609" s="247" t="s">
        <v>1964</v>
      </c>
      <c r="K609" s="249" t="s">
        <v>1890</v>
      </c>
      <c r="L609" s="247" t="s">
        <v>1975</v>
      </c>
      <c r="M609" s="249" t="s">
        <v>1892</v>
      </c>
      <c r="N609" s="249">
        <v>0</v>
      </c>
      <c r="O609" s="249" t="s">
        <v>2174</v>
      </c>
    </row>
    <row r="610" spans="2:15" ht="36" hidden="1" customHeight="1">
      <c r="B610" s="247" t="s">
        <v>3009</v>
      </c>
      <c r="C610" s="247" t="s">
        <v>3010</v>
      </c>
      <c r="D610" s="248">
        <v>43818</v>
      </c>
      <c r="E610" s="248">
        <v>44051</v>
      </c>
      <c r="F610" s="248">
        <v>80574</v>
      </c>
      <c r="G610" s="247">
        <v>0</v>
      </c>
      <c r="H610" s="247" t="s">
        <v>2035</v>
      </c>
      <c r="I610" s="247" t="s">
        <v>1954</v>
      </c>
      <c r="J610" s="247" t="s">
        <v>1908</v>
      </c>
      <c r="K610" s="249" t="s">
        <v>1890</v>
      </c>
      <c r="L610" s="247" t="s">
        <v>1891</v>
      </c>
      <c r="M610" s="249" t="s">
        <v>1892</v>
      </c>
      <c r="N610" s="249">
        <v>0</v>
      </c>
      <c r="O610" s="249" t="s">
        <v>2431</v>
      </c>
    </row>
    <row r="611" spans="2:15" ht="24" hidden="1">
      <c r="B611" s="247" t="s">
        <v>3011</v>
      </c>
      <c r="C611" s="247" t="s">
        <v>3012</v>
      </c>
      <c r="D611" s="248">
        <v>44054</v>
      </c>
      <c r="E611" s="248">
        <v>44147</v>
      </c>
      <c r="F611" s="248">
        <v>80670</v>
      </c>
      <c r="G611" s="247">
        <v>0</v>
      </c>
      <c r="H611" s="247" t="s">
        <v>3013</v>
      </c>
      <c r="I611" s="247" t="s">
        <v>2106</v>
      </c>
      <c r="J611" s="247" t="s">
        <v>1964</v>
      </c>
      <c r="K611" s="249" t="s">
        <v>1890</v>
      </c>
      <c r="L611" s="247" t="s">
        <v>1975</v>
      </c>
      <c r="M611" s="249" t="s">
        <v>1892</v>
      </c>
      <c r="N611" s="249">
        <v>0</v>
      </c>
      <c r="O611" s="249" t="s">
        <v>3014</v>
      </c>
    </row>
    <row r="612" spans="2:15" ht="25.5" hidden="1">
      <c r="B612" s="247" t="s">
        <v>3015</v>
      </c>
      <c r="C612" s="247" t="s">
        <v>3016</v>
      </c>
      <c r="D612" s="248">
        <v>44053</v>
      </c>
      <c r="E612" s="248">
        <v>44147</v>
      </c>
      <c r="F612" s="248">
        <v>80670</v>
      </c>
      <c r="G612" s="247">
        <v>0</v>
      </c>
      <c r="H612" s="247" t="s">
        <v>3013</v>
      </c>
      <c r="I612" s="247" t="s">
        <v>2106</v>
      </c>
      <c r="J612" s="247" t="s">
        <v>1889</v>
      </c>
      <c r="K612" s="249" t="s">
        <v>1890</v>
      </c>
      <c r="L612" s="247" t="s">
        <v>1891</v>
      </c>
      <c r="M612" s="249" t="s">
        <v>1892</v>
      </c>
      <c r="N612" s="249">
        <v>0</v>
      </c>
      <c r="O612" s="249" t="s">
        <v>3017</v>
      </c>
    </row>
    <row r="613" spans="2:15" ht="24" hidden="1">
      <c r="B613" s="247" t="s">
        <v>3018</v>
      </c>
      <c r="C613" s="247" t="s">
        <v>3019</v>
      </c>
      <c r="D613" s="248">
        <v>44053</v>
      </c>
      <c r="E613" s="248">
        <v>44147</v>
      </c>
      <c r="F613" s="248">
        <v>80670</v>
      </c>
      <c r="G613" s="247">
        <v>0</v>
      </c>
      <c r="H613" s="247" t="s">
        <v>3013</v>
      </c>
      <c r="I613" s="247" t="s">
        <v>2106</v>
      </c>
      <c r="J613" s="247" t="s">
        <v>1908</v>
      </c>
      <c r="K613" s="249" t="s">
        <v>1890</v>
      </c>
      <c r="L613" s="247" t="s">
        <v>1891</v>
      </c>
      <c r="M613" s="249" t="s">
        <v>1892</v>
      </c>
      <c r="N613" s="249">
        <v>0</v>
      </c>
      <c r="O613" s="249" t="s">
        <v>1960</v>
      </c>
    </row>
    <row r="614" spans="2:15" ht="24" hidden="1">
      <c r="B614" s="247" t="s">
        <v>3020</v>
      </c>
      <c r="C614" s="247" t="s">
        <v>3021</v>
      </c>
      <c r="D614" s="248">
        <v>44053</v>
      </c>
      <c r="E614" s="248">
        <v>44151</v>
      </c>
      <c r="F614" s="248">
        <v>80674</v>
      </c>
      <c r="G614" s="247">
        <v>0</v>
      </c>
      <c r="H614" s="247" t="s">
        <v>3013</v>
      </c>
      <c r="I614" s="247" t="s">
        <v>2106</v>
      </c>
      <c r="J614" s="247" t="s">
        <v>1889</v>
      </c>
      <c r="K614" s="249" t="s">
        <v>1890</v>
      </c>
      <c r="L614" s="247" t="s">
        <v>1891</v>
      </c>
      <c r="M614" s="249" t="s">
        <v>1892</v>
      </c>
      <c r="N614" s="249">
        <v>0</v>
      </c>
      <c r="O614" s="249" t="s">
        <v>3022</v>
      </c>
    </row>
    <row r="615" spans="2:15" ht="24" hidden="1">
      <c r="B615" s="247" t="s">
        <v>3023</v>
      </c>
      <c r="C615" s="247" t="s">
        <v>3024</v>
      </c>
      <c r="D615" s="248">
        <v>44053</v>
      </c>
      <c r="E615" s="248">
        <v>44151</v>
      </c>
      <c r="F615" s="248">
        <v>80674</v>
      </c>
      <c r="G615" s="247">
        <v>0</v>
      </c>
      <c r="H615" s="247" t="s">
        <v>3013</v>
      </c>
      <c r="I615" s="247" t="s">
        <v>2106</v>
      </c>
      <c r="J615" s="247" t="s">
        <v>1908</v>
      </c>
      <c r="K615" s="249" t="s">
        <v>1890</v>
      </c>
      <c r="L615" s="247" t="s">
        <v>1891</v>
      </c>
      <c r="M615" s="249" t="s">
        <v>1892</v>
      </c>
      <c r="N615" s="249">
        <v>0</v>
      </c>
      <c r="O615" s="249" t="s">
        <v>3014</v>
      </c>
    </row>
    <row r="616" spans="2:15" ht="25.5">
      <c r="B616" s="247" t="s">
        <v>3025</v>
      </c>
      <c r="C616" s="247" t="s">
        <v>3026</v>
      </c>
      <c r="D616" s="248">
        <v>43215</v>
      </c>
      <c r="E616" s="248">
        <v>43215</v>
      </c>
      <c r="F616" s="248">
        <v>79739</v>
      </c>
      <c r="G616" s="247">
        <v>0</v>
      </c>
      <c r="H616" s="247" t="s">
        <v>2995</v>
      </c>
      <c r="I616" s="247" t="s">
        <v>1954</v>
      </c>
      <c r="J616" s="247" t="s">
        <v>1889</v>
      </c>
      <c r="K616" s="249" t="s">
        <v>1890</v>
      </c>
      <c r="L616" s="247" t="s">
        <v>1891</v>
      </c>
      <c r="M616" s="249" t="s">
        <v>1892</v>
      </c>
      <c r="N616" s="249">
        <v>400</v>
      </c>
      <c r="O616" s="249" t="s">
        <v>3027</v>
      </c>
    </row>
    <row r="617" spans="2:15" ht="24" hidden="1">
      <c r="B617" s="247" t="s">
        <v>3028</v>
      </c>
      <c r="C617" s="247" t="s">
        <v>3029</v>
      </c>
      <c r="D617" s="248">
        <v>43951</v>
      </c>
      <c r="E617" s="248">
        <v>44151</v>
      </c>
      <c r="F617" s="248">
        <v>80674</v>
      </c>
      <c r="G617" s="247">
        <v>0</v>
      </c>
      <c r="H617" s="247" t="s">
        <v>3013</v>
      </c>
      <c r="I617" s="247" t="s">
        <v>2106</v>
      </c>
      <c r="J617" s="247" t="s">
        <v>1889</v>
      </c>
      <c r="K617" s="249" t="s">
        <v>1890</v>
      </c>
      <c r="L617" s="247" t="s">
        <v>1891</v>
      </c>
      <c r="M617" s="249" t="s">
        <v>1892</v>
      </c>
      <c r="N617" s="249">
        <v>0</v>
      </c>
      <c r="O617" s="249" t="s">
        <v>3030</v>
      </c>
    </row>
    <row r="618" spans="2:15" ht="38.25" hidden="1">
      <c r="B618" s="247" t="s">
        <v>3031</v>
      </c>
      <c r="C618" s="247" t="s">
        <v>3032</v>
      </c>
      <c r="D618" s="248">
        <v>43871</v>
      </c>
      <c r="E618" s="248">
        <v>43993</v>
      </c>
      <c r="F618" s="248">
        <v>80516</v>
      </c>
      <c r="G618" s="247">
        <v>0</v>
      </c>
      <c r="H618" s="247" t="s">
        <v>3033</v>
      </c>
      <c r="I618" s="247" t="s">
        <v>3034</v>
      </c>
      <c r="J618" s="247" t="s">
        <v>1964</v>
      </c>
      <c r="K618" s="249" t="s">
        <v>1890</v>
      </c>
      <c r="L618" s="247" t="s">
        <v>1891</v>
      </c>
      <c r="M618" s="249" t="s">
        <v>1892</v>
      </c>
      <c r="N618" s="249">
        <v>0</v>
      </c>
      <c r="O618" s="249" t="s">
        <v>3035</v>
      </c>
    </row>
    <row r="619" spans="2:15" ht="36" customHeight="1">
      <c r="B619" s="247" t="s">
        <v>3036</v>
      </c>
      <c r="C619" s="247" t="s">
        <v>3037</v>
      </c>
      <c r="D619" s="248">
        <v>43248</v>
      </c>
      <c r="E619" s="248">
        <v>43320</v>
      </c>
      <c r="F619" s="248">
        <v>79843</v>
      </c>
      <c r="G619" s="247">
        <v>0</v>
      </c>
      <c r="H619" s="247" t="s">
        <v>2035</v>
      </c>
      <c r="I619" s="247" t="s">
        <v>1954</v>
      </c>
      <c r="J619" s="247" t="s">
        <v>1889</v>
      </c>
      <c r="K619" s="249" t="s">
        <v>1890</v>
      </c>
      <c r="L619" s="247" t="s">
        <v>1891</v>
      </c>
      <c r="M619" s="249" t="s">
        <v>1892</v>
      </c>
      <c r="N619" s="249">
        <v>0</v>
      </c>
      <c r="O619" s="249" t="s">
        <v>3038</v>
      </c>
    </row>
    <row r="620" spans="2:15" ht="24">
      <c r="B620" s="247" t="s">
        <v>3039</v>
      </c>
      <c r="C620" s="247" t="s">
        <v>1342</v>
      </c>
      <c r="D620" s="248">
        <v>43914</v>
      </c>
      <c r="E620" s="248"/>
      <c r="F620" s="248"/>
      <c r="G620" s="247"/>
      <c r="H620" s="247" t="s">
        <v>1992</v>
      </c>
      <c r="I620" s="247" t="s">
        <v>1954</v>
      </c>
      <c r="J620" s="247" t="s">
        <v>1908</v>
      </c>
      <c r="K620" s="249" t="s">
        <v>1346</v>
      </c>
      <c r="L620" s="247" t="s">
        <v>1891</v>
      </c>
      <c r="M620" s="249" t="s">
        <v>1892</v>
      </c>
      <c r="N620" s="249">
        <v>0</v>
      </c>
      <c r="O620" s="249" t="s">
        <v>1342</v>
      </c>
    </row>
    <row r="621" spans="2:15" ht="24">
      <c r="B621" s="247" t="s">
        <v>3040</v>
      </c>
      <c r="C621" s="247" t="s">
        <v>1342</v>
      </c>
      <c r="D621" s="248">
        <v>43910</v>
      </c>
      <c r="E621" s="248"/>
      <c r="F621" s="248"/>
      <c r="G621" s="247"/>
      <c r="H621" s="247" t="s">
        <v>1992</v>
      </c>
      <c r="I621" s="247" t="s">
        <v>1954</v>
      </c>
      <c r="J621" s="247" t="s">
        <v>1908</v>
      </c>
      <c r="K621" s="249" t="s">
        <v>1346</v>
      </c>
      <c r="L621" s="247" t="s">
        <v>1891</v>
      </c>
      <c r="M621" s="249" t="s">
        <v>1892</v>
      </c>
      <c r="N621" s="249">
        <v>0</v>
      </c>
      <c r="O621" s="249" t="s">
        <v>1342</v>
      </c>
    </row>
    <row r="622" spans="2:15" ht="24">
      <c r="B622" s="247" t="s">
        <v>3041</v>
      </c>
      <c r="C622" s="247" t="s">
        <v>1342</v>
      </c>
      <c r="D622" s="248">
        <v>43910</v>
      </c>
      <c r="E622" s="248"/>
      <c r="F622" s="248"/>
      <c r="G622" s="247"/>
      <c r="H622" s="247" t="s">
        <v>1992</v>
      </c>
      <c r="I622" s="247" t="s">
        <v>1954</v>
      </c>
      <c r="J622" s="247" t="s">
        <v>1908</v>
      </c>
      <c r="K622" s="249" t="s">
        <v>1346</v>
      </c>
      <c r="L622" s="247" t="s">
        <v>1342</v>
      </c>
      <c r="M622" s="249" t="s">
        <v>1892</v>
      </c>
      <c r="N622" s="249">
        <v>0</v>
      </c>
      <c r="O622" s="249" t="s">
        <v>1342</v>
      </c>
    </row>
    <row r="623" spans="2:15" ht="24">
      <c r="B623" s="247" t="s">
        <v>3042</v>
      </c>
      <c r="C623" s="247" t="s">
        <v>1342</v>
      </c>
      <c r="D623" s="248">
        <v>43910</v>
      </c>
      <c r="E623" s="248"/>
      <c r="F623" s="248"/>
      <c r="G623" s="247"/>
      <c r="H623" s="247" t="s">
        <v>1992</v>
      </c>
      <c r="I623" s="247" t="s">
        <v>1954</v>
      </c>
      <c r="J623" s="247" t="s">
        <v>1908</v>
      </c>
      <c r="K623" s="249" t="s">
        <v>1346</v>
      </c>
      <c r="L623" s="247" t="s">
        <v>1891</v>
      </c>
      <c r="M623" s="249" t="s">
        <v>1892</v>
      </c>
      <c r="N623" s="249">
        <v>0</v>
      </c>
      <c r="O623" s="249" t="s">
        <v>1342</v>
      </c>
    </row>
    <row r="624" spans="2:15" ht="24" hidden="1">
      <c r="B624" s="247" t="s">
        <v>3043</v>
      </c>
      <c r="C624" s="247" t="s">
        <v>3044</v>
      </c>
      <c r="D624" s="248">
        <v>44057</v>
      </c>
      <c r="E624" s="248">
        <v>44179</v>
      </c>
      <c r="F624" s="248">
        <v>80702</v>
      </c>
      <c r="G624" s="247">
        <v>0</v>
      </c>
      <c r="H624" s="247" t="s">
        <v>2531</v>
      </c>
      <c r="I624" s="247" t="s">
        <v>2106</v>
      </c>
      <c r="J624" s="247" t="s">
        <v>1889</v>
      </c>
      <c r="K624" s="249" t="s">
        <v>1890</v>
      </c>
      <c r="L624" s="247" t="s">
        <v>1891</v>
      </c>
      <c r="M624" s="249" t="s">
        <v>1892</v>
      </c>
      <c r="N624" s="249">
        <v>0</v>
      </c>
      <c r="O624" s="249" t="s">
        <v>3045</v>
      </c>
    </row>
    <row r="625" spans="2:15" ht="24" hidden="1">
      <c r="B625" s="247" t="s">
        <v>3046</v>
      </c>
      <c r="C625" s="247" t="s">
        <v>3047</v>
      </c>
      <c r="D625" s="248">
        <v>44057</v>
      </c>
      <c r="E625" s="248">
        <v>44179</v>
      </c>
      <c r="F625" s="248">
        <v>80702</v>
      </c>
      <c r="G625" s="247">
        <v>0</v>
      </c>
      <c r="H625" s="247" t="s">
        <v>2531</v>
      </c>
      <c r="I625" s="247" t="s">
        <v>2106</v>
      </c>
      <c r="J625" s="247" t="s">
        <v>1964</v>
      </c>
      <c r="K625" s="249" t="s">
        <v>1890</v>
      </c>
      <c r="L625" s="247" t="s">
        <v>1891</v>
      </c>
      <c r="M625" s="249" t="s">
        <v>1892</v>
      </c>
      <c r="N625" s="249">
        <v>0</v>
      </c>
      <c r="O625" s="249" t="s">
        <v>3048</v>
      </c>
    </row>
    <row r="626" spans="2:15" ht="24" hidden="1">
      <c r="B626" s="247" t="s">
        <v>3049</v>
      </c>
      <c r="C626" s="247" t="s">
        <v>3050</v>
      </c>
      <c r="D626" s="248">
        <v>44061</v>
      </c>
      <c r="E626" s="248">
        <v>44179</v>
      </c>
      <c r="F626" s="248">
        <v>80702</v>
      </c>
      <c r="G626" s="247">
        <v>0</v>
      </c>
      <c r="H626" s="247" t="s">
        <v>2531</v>
      </c>
      <c r="I626" s="247" t="s">
        <v>2106</v>
      </c>
      <c r="J626" s="247" t="s">
        <v>1889</v>
      </c>
      <c r="K626" s="249" t="s">
        <v>1890</v>
      </c>
      <c r="L626" s="247" t="s">
        <v>1891</v>
      </c>
      <c r="M626" s="249" t="s">
        <v>1892</v>
      </c>
      <c r="N626" s="249">
        <v>0</v>
      </c>
      <c r="O626" s="249" t="s">
        <v>2280</v>
      </c>
    </row>
    <row r="627" spans="2:15" ht="25.5">
      <c r="B627" s="247" t="s">
        <v>3051</v>
      </c>
      <c r="C627" s="247" t="s">
        <v>3052</v>
      </c>
      <c r="D627" s="248">
        <v>43215</v>
      </c>
      <c r="E627" s="248">
        <v>43215</v>
      </c>
      <c r="F627" s="248">
        <v>79739</v>
      </c>
      <c r="G627" s="247">
        <v>0</v>
      </c>
      <c r="H627" s="247" t="s">
        <v>2995</v>
      </c>
      <c r="I627" s="247" t="s">
        <v>1954</v>
      </c>
      <c r="J627" s="247" t="s">
        <v>1908</v>
      </c>
      <c r="K627" s="249" t="s">
        <v>1890</v>
      </c>
      <c r="L627" s="247" t="s">
        <v>1891</v>
      </c>
      <c r="M627" s="249" t="s">
        <v>1892</v>
      </c>
      <c r="N627" s="249">
        <v>625</v>
      </c>
      <c r="O627" s="249" t="s">
        <v>3027</v>
      </c>
    </row>
    <row r="628" spans="2:15" ht="25.5" hidden="1">
      <c r="B628" s="247" t="s">
        <v>3053</v>
      </c>
      <c r="C628" s="247" t="s">
        <v>3054</v>
      </c>
      <c r="D628" s="248">
        <v>44061</v>
      </c>
      <c r="E628" s="248">
        <v>44179</v>
      </c>
      <c r="F628" s="248">
        <v>80702</v>
      </c>
      <c r="G628" s="247">
        <v>0</v>
      </c>
      <c r="H628" s="247" t="s">
        <v>2531</v>
      </c>
      <c r="I628" s="247" t="s">
        <v>2106</v>
      </c>
      <c r="J628" s="247" t="s">
        <v>1889</v>
      </c>
      <c r="K628" s="249" t="s">
        <v>1890</v>
      </c>
      <c r="L628" s="247" t="s">
        <v>1891</v>
      </c>
      <c r="M628" s="249" t="s">
        <v>1892</v>
      </c>
      <c r="N628" s="249">
        <v>0</v>
      </c>
      <c r="O628" s="249" t="s">
        <v>3055</v>
      </c>
    </row>
    <row r="629" spans="2:15" ht="25.5" hidden="1">
      <c r="B629" s="247" t="s">
        <v>3056</v>
      </c>
      <c r="C629" s="247" t="s">
        <v>3057</v>
      </c>
      <c r="D629" s="248">
        <v>44061</v>
      </c>
      <c r="E629" s="248">
        <v>44179</v>
      </c>
      <c r="F629" s="248">
        <v>80702</v>
      </c>
      <c r="G629" s="247">
        <v>0</v>
      </c>
      <c r="H629" s="247" t="s">
        <v>2531</v>
      </c>
      <c r="I629" s="247" t="s">
        <v>2106</v>
      </c>
      <c r="J629" s="247" t="s">
        <v>1889</v>
      </c>
      <c r="K629" s="249" t="s">
        <v>1890</v>
      </c>
      <c r="L629" s="247" t="s">
        <v>1891</v>
      </c>
      <c r="M629" s="249" t="s">
        <v>1892</v>
      </c>
      <c r="N629" s="249">
        <v>0</v>
      </c>
      <c r="O629" s="249" t="s">
        <v>3058</v>
      </c>
    </row>
    <row r="630" spans="2:15" ht="25.5" hidden="1">
      <c r="B630" s="247" t="s">
        <v>3059</v>
      </c>
      <c r="C630" s="247" t="s">
        <v>3060</v>
      </c>
      <c r="D630" s="248">
        <v>44061</v>
      </c>
      <c r="E630" s="248">
        <v>44179</v>
      </c>
      <c r="F630" s="248">
        <v>80702</v>
      </c>
      <c r="G630" s="247">
        <v>0</v>
      </c>
      <c r="H630" s="247" t="s">
        <v>2531</v>
      </c>
      <c r="I630" s="247" t="s">
        <v>2106</v>
      </c>
      <c r="J630" s="247" t="s">
        <v>1908</v>
      </c>
      <c r="K630" s="249" t="s">
        <v>1890</v>
      </c>
      <c r="L630" s="247" t="s">
        <v>1891</v>
      </c>
      <c r="M630" s="249" t="s">
        <v>1892</v>
      </c>
      <c r="N630" s="249">
        <v>0</v>
      </c>
      <c r="O630" s="249" t="s">
        <v>2986</v>
      </c>
    </row>
    <row r="631" spans="2:15" ht="24" hidden="1">
      <c r="B631" s="247" t="s">
        <v>3061</v>
      </c>
      <c r="C631" s="247" t="s">
        <v>3062</v>
      </c>
      <c r="D631" s="248">
        <v>44230</v>
      </c>
      <c r="E631" s="248">
        <v>44292</v>
      </c>
      <c r="F631" s="248">
        <v>80815</v>
      </c>
      <c r="G631" s="247">
        <v>0</v>
      </c>
      <c r="H631" s="247" t="s">
        <v>2586</v>
      </c>
      <c r="I631" s="247" t="s">
        <v>2587</v>
      </c>
      <c r="J631" s="247" t="s">
        <v>1908</v>
      </c>
      <c r="K631" s="249" t="s">
        <v>1890</v>
      </c>
      <c r="L631" s="247" t="s">
        <v>1891</v>
      </c>
      <c r="M631" s="249" t="s">
        <v>1892</v>
      </c>
      <c r="N631" s="249">
        <v>0</v>
      </c>
      <c r="O631" s="249" t="s">
        <v>3063</v>
      </c>
    </row>
    <row r="632" spans="2:15" ht="25.5" hidden="1">
      <c r="B632" s="247" t="s">
        <v>3064</v>
      </c>
      <c r="C632" s="247" t="s">
        <v>3065</v>
      </c>
      <c r="D632" s="248">
        <v>44336</v>
      </c>
      <c r="E632" s="248">
        <v>44405</v>
      </c>
      <c r="F632" s="248">
        <v>80928</v>
      </c>
      <c r="G632" s="247">
        <v>0</v>
      </c>
      <c r="H632" s="247" t="s">
        <v>3066</v>
      </c>
      <c r="I632" s="247" t="s">
        <v>2106</v>
      </c>
      <c r="J632" s="247" t="s">
        <v>1964</v>
      </c>
      <c r="K632" s="249" t="s">
        <v>1890</v>
      </c>
      <c r="L632" s="247" t="s">
        <v>1975</v>
      </c>
      <c r="M632" s="249" t="s">
        <v>1892</v>
      </c>
      <c r="N632" s="249">
        <v>0</v>
      </c>
      <c r="O632" s="249" t="s">
        <v>3067</v>
      </c>
    </row>
    <row r="633" spans="2:15" ht="25.5">
      <c r="B633" s="247" t="s">
        <v>3068</v>
      </c>
      <c r="C633" s="247" t="s">
        <v>3069</v>
      </c>
      <c r="D633" s="248">
        <v>38222</v>
      </c>
      <c r="E633" s="248">
        <v>38446</v>
      </c>
      <c r="F633" s="248">
        <v>74969</v>
      </c>
      <c r="G633" s="247">
        <v>0</v>
      </c>
      <c r="H633" s="247" t="s">
        <v>2593</v>
      </c>
      <c r="I633" s="247" t="s">
        <v>2290</v>
      </c>
      <c r="J633" s="247" t="s">
        <v>1964</v>
      </c>
      <c r="K633" s="249" t="s">
        <v>1890</v>
      </c>
      <c r="L633" s="247" t="s">
        <v>1891</v>
      </c>
      <c r="M633" s="249" t="s">
        <v>1892</v>
      </c>
      <c r="N633" s="249">
        <v>0</v>
      </c>
      <c r="O633" s="249" t="s">
        <v>3070</v>
      </c>
    </row>
    <row r="634" spans="2:15" ht="25.5">
      <c r="B634" s="247" t="s">
        <v>3071</v>
      </c>
      <c r="C634" s="247" t="s">
        <v>3072</v>
      </c>
      <c r="D634" s="248">
        <v>38222</v>
      </c>
      <c r="E634" s="248">
        <v>38302</v>
      </c>
      <c r="F634" s="248">
        <v>74825</v>
      </c>
      <c r="G634" s="247">
        <v>0</v>
      </c>
      <c r="H634" s="247" t="s">
        <v>2593</v>
      </c>
      <c r="I634" s="247" t="s">
        <v>2290</v>
      </c>
      <c r="J634" s="247" t="s">
        <v>1964</v>
      </c>
      <c r="K634" s="249" t="s">
        <v>1890</v>
      </c>
      <c r="L634" s="247" t="s">
        <v>1891</v>
      </c>
      <c r="M634" s="249" t="s">
        <v>1892</v>
      </c>
      <c r="N634" s="249">
        <v>0</v>
      </c>
      <c r="O634" s="249" t="s">
        <v>3073</v>
      </c>
    </row>
    <row r="635" spans="2:15" ht="24">
      <c r="B635" s="247" t="s">
        <v>3074</v>
      </c>
      <c r="C635" s="247" t="s">
        <v>3075</v>
      </c>
      <c r="D635" s="248">
        <v>38587</v>
      </c>
      <c r="E635" s="248">
        <v>38765</v>
      </c>
      <c r="F635" s="248">
        <v>75288</v>
      </c>
      <c r="G635" s="247">
        <v>0</v>
      </c>
      <c r="H635" s="247" t="s">
        <v>2593</v>
      </c>
      <c r="I635" s="247" t="s">
        <v>2290</v>
      </c>
      <c r="J635" s="247" t="s">
        <v>1889</v>
      </c>
      <c r="K635" s="249" t="s">
        <v>1890</v>
      </c>
      <c r="L635" s="247" t="s">
        <v>1891</v>
      </c>
      <c r="M635" s="249" t="s">
        <v>1892</v>
      </c>
      <c r="N635" s="249">
        <v>0</v>
      </c>
      <c r="O635" s="249" t="s">
        <v>3076</v>
      </c>
    </row>
    <row r="636" spans="2:15" ht="36" hidden="1" customHeight="1">
      <c r="B636" s="247" t="s">
        <v>3077</v>
      </c>
      <c r="C636" s="247" t="s">
        <v>3078</v>
      </c>
      <c r="D636" s="248">
        <v>44378</v>
      </c>
      <c r="E636" s="248">
        <v>44431</v>
      </c>
      <c r="F636" s="248">
        <v>80954</v>
      </c>
      <c r="G636" s="247">
        <v>0</v>
      </c>
      <c r="H636" s="247" t="s">
        <v>3079</v>
      </c>
      <c r="I636" s="247" t="s">
        <v>2106</v>
      </c>
      <c r="J636" s="247" t="s">
        <v>1889</v>
      </c>
      <c r="K636" s="249" t="s">
        <v>1890</v>
      </c>
      <c r="L636" s="247" t="s">
        <v>1891</v>
      </c>
      <c r="M636" s="249" t="s">
        <v>1892</v>
      </c>
      <c r="N636" s="249">
        <v>0</v>
      </c>
      <c r="O636" s="249" t="s">
        <v>3080</v>
      </c>
    </row>
    <row r="637" spans="2:15" ht="24">
      <c r="B637" s="247" t="s">
        <v>3081</v>
      </c>
      <c r="C637" s="247" t="s">
        <v>3082</v>
      </c>
      <c r="D637" s="248">
        <v>43215</v>
      </c>
      <c r="E637" s="248">
        <v>43215</v>
      </c>
      <c r="F637" s="248">
        <v>79739</v>
      </c>
      <c r="G637" s="247">
        <v>0</v>
      </c>
      <c r="H637" s="247" t="s">
        <v>2995</v>
      </c>
      <c r="I637" s="247" t="s">
        <v>1954</v>
      </c>
      <c r="J637" s="247" t="s">
        <v>1889</v>
      </c>
      <c r="K637" s="249" t="s">
        <v>1890</v>
      </c>
      <c r="L637" s="247" t="s">
        <v>1891</v>
      </c>
      <c r="M637" s="249" t="s">
        <v>1892</v>
      </c>
      <c r="N637" s="249">
        <v>625</v>
      </c>
      <c r="O637" s="249" t="s">
        <v>3083</v>
      </c>
    </row>
    <row r="638" spans="2:15" ht="24">
      <c r="B638" s="247" t="s">
        <v>3084</v>
      </c>
      <c r="C638" s="247" t="s">
        <v>3085</v>
      </c>
      <c r="D638" s="248">
        <v>43215</v>
      </c>
      <c r="E638" s="248">
        <v>43215</v>
      </c>
      <c r="F638" s="248">
        <v>79739</v>
      </c>
      <c r="G638" s="247">
        <v>0</v>
      </c>
      <c r="H638" s="247" t="s">
        <v>2995</v>
      </c>
      <c r="I638" s="247" t="s">
        <v>1954</v>
      </c>
      <c r="J638" s="247" t="s">
        <v>1889</v>
      </c>
      <c r="K638" s="249" t="s">
        <v>1890</v>
      </c>
      <c r="L638" s="247" t="s">
        <v>1891</v>
      </c>
      <c r="M638" s="249" t="s">
        <v>1892</v>
      </c>
      <c r="N638" s="249">
        <v>750</v>
      </c>
      <c r="O638" s="249" t="s">
        <v>3086</v>
      </c>
    </row>
    <row r="639" spans="2:15" ht="25.5">
      <c r="B639" s="247" t="s">
        <v>3087</v>
      </c>
      <c r="C639" s="247" t="s">
        <v>3088</v>
      </c>
      <c r="D639" s="248">
        <v>43216</v>
      </c>
      <c r="E639" s="248">
        <v>43216</v>
      </c>
      <c r="F639" s="248">
        <v>79740</v>
      </c>
      <c r="G639" s="247">
        <v>0</v>
      </c>
      <c r="H639" s="247" t="s">
        <v>2243</v>
      </c>
      <c r="I639" s="247" t="s">
        <v>1954</v>
      </c>
      <c r="J639" s="247" t="s">
        <v>1889</v>
      </c>
      <c r="K639" s="249" t="s">
        <v>1890</v>
      </c>
      <c r="L639" s="247" t="s">
        <v>1891</v>
      </c>
      <c r="M639" s="249" t="s">
        <v>1892</v>
      </c>
      <c r="N639" s="249">
        <v>900</v>
      </c>
      <c r="O639" s="249" t="s">
        <v>3089</v>
      </c>
    </row>
    <row r="640" spans="2:15" ht="51">
      <c r="B640" s="247" t="s">
        <v>3090</v>
      </c>
      <c r="C640" s="247" t="s">
        <v>3091</v>
      </c>
      <c r="D640" s="248">
        <v>43216</v>
      </c>
      <c r="E640" s="248">
        <v>43216</v>
      </c>
      <c r="F640" s="248">
        <v>79740</v>
      </c>
      <c r="G640" s="247">
        <v>0</v>
      </c>
      <c r="H640" s="247" t="s">
        <v>2243</v>
      </c>
      <c r="I640" s="247" t="s">
        <v>1954</v>
      </c>
      <c r="J640" s="247" t="s">
        <v>1955</v>
      </c>
      <c r="K640" s="249" t="s">
        <v>1890</v>
      </c>
      <c r="L640" s="247" t="s">
        <v>1891</v>
      </c>
      <c r="M640" s="249" t="s">
        <v>1892</v>
      </c>
      <c r="N640" s="249">
        <v>227</v>
      </c>
      <c r="O640" s="249" t="s">
        <v>3092</v>
      </c>
    </row>
    <row r="641" spans="2:15" ht="38.25">
      <c r="B641" s="247" t="s">
        <v>3093</v>
      </c>
      <c r="C641" s="247" t="s">
        <v>3094</v>
      </c>
      <c r="D641" s="248">
        <v>43216</v>
      </c>
      <c r="E641" s="248">
        <v>43216</v>
      </c>
      <c r="F641" s="248">
        <v>79740</v>
      </c>
      <c r="G641" s="247">
        <v>0</v>
      </c>
      <c r="H641" s="247" t="s">
        <v>3095</v>
      </c>
      <c r="I641" s="247" t="s">
        <v>1954</v>
      </c>
      <c r="J641" s="247" t="s">
        <v>1964</v>
      </c>
      <c r="K641" s="249" t="s">
        <v>1890</v>
      </c>
      <c r="L641" s="247" t="s">
        <v>1891</v>
      </c>
      <c r="M641" s="249" t="s">
        <v>1892</v>
      </c>
      <c r="N641" s="249">
        <v>10000</v>
      </c>
      <c r="O641" s="249" t="s">
        <v>3096</v>
      </c>
    </row>
    <row r="642" spans="2:15" ht="24">
      <c r="B642" s="247" t="s">
        <v>3097</v>
      </c>
      <c r="C642" s="247" t="s">
        <v>3098</v>
      </c>
      <c r="D642" s="248">
        <v>43202</v>
      </c>
      <c r="E642" s="248">
        <v>43202</v>
      </c>
      <c r="F642" s="248">
        <v>79726</v>
      </c>
      <c r="G642" s="247">
        <v>0</v>
      </c>
      <c r="H642" s="247" t="s">
        <v>1901</v>
      </c>
      <c r="I642" s="247" t="s">
        <v>1902</v>
      </c>
      <c r="J642" s="247" t="s">
        <v>1889</v>
      </c>
      <c r="K642" s="249" t="s">
        <v>1890</v>
      </c>
      <c r="L642" s="247" t="s">
        <v>1891</v>
      </c>
      <c r="M642" s="249" t="s">
        <v>1892</v>
      </c>
      <c r="N642" s="249">
        <v>2057</v>
      </c>
      <c r="O642" s="249" t="s">
        <v>3099</v>
      </c>
    </row>
    <row r="643" spans="2:15" ht="24">
      <c r="B643" s="247" t="s">
        <v>3100</v>
      </c>
      <c r="C643" s="247" t="s">
        <v>3101</v>
      </c>
      <c r="D643" s="248">
        <v>43222</v>
      </c>
      <c r="E643" s="248">
        <v>43222</v>
      </c>
      <c r="F643" s="248">
        <v>79746</v>
      </c>
      <c r="G643" s="247">
        <v>0</v>
      </c>
      <c r="H643" s="247" t="s">
        <v>3102</v>
      </c>
      <c r="I643" s="247" t="s">
        <v>1954</v>
      </c>
      <c r="J643" s="247" t="s">
        <v>1908</v>
      </c>
      <c r="K643" s="249" t="s">
        <v>1890</v>
      </c>
      <c r="L643" s="247" t="s">
        <v>1891</v>
      </c>
      <c r="M643" s="249" t="s">
        <v>1892</v>
      </c>
      <c r="N643" s="249">
        <v>2941</v>
      </c>
      <c r="O643" s="249" t="s">
        <v>2057</v>
      </c>
    </row>
    <row r="644" spans="2:15" ht="25.5">
      <c r="B644" s="247" t="s">
        <v>3103</v>
      </c>
      <c r="C644" s="247" t="s">
        <v>3104</v>
      </c>
      <c r="D644" s="248">
        <v>43222</v>
      </c>
      <c r="E644" s="248">
        <v>43224</v>
      </c>
      <c r="F644" s="248">
        <v>79748</v>
      </c>
      <c r="G644" s="247">
        <v>0</v>
      </c>
      <c r="H644" s="247" t="s">
        <v>2074</v>
      </c>
      <c r="I644" s="247" t="s">
        <v>1954</v>
      </c>
      <c r="J644" s="247" t="s">
        <v>1955</v>
      </c>
      <c r="K644" s="249" t="s">
        <v>1890</v>
      </c>
      <c r="L644" s="247" t="s">
        <v>1891</v>
      </c>
      <c r="M644" s="249" t="s">
        <v>1892</v>
      </c>
      <c r="N644" s="249">
        <v>200</v>
      </c>
      <c r="O644" s="249" t="s">
        <v>2368</v>
      </c>
    </row>
    <row r="645" spans="2:15" ht="25.5">
      <c r="B645" s="247" t="s">
        <v>3105</v>
      </c>
      <c r="C645" s="247" t="s">
        <v>3106</v>
      </c>
      <c r="D645" s="248">
        <v>43224</v>
      </c>
      <c r="E645" s="248">
        <v>43224</v>
      </c>
      <c r="F645" s="248">
        <v>79748</v>
      </c>
      <c r="G645" s="247">
        <v>0</v>
      </c>
      <c r="H645" s="247" t="s">
        <v>3107</v>
      </c>
      <c r="I645" s="247" t="s">
        <v>1954</v>
      </c>
      <c r="J645" s="247" t="s">
        <v>1955</v>
      </c>
      <c r="K645" s="249" t="s">
        <v>1890</v>
      </c>
      <c r="L645" s="247" t="s">
        <v>1891</v>
      </c>
      <c r="M645" s="249" t="s">
        <v>1892</v>
      </c>
      <c r="N645" s="249">
        <v>250</v>
      </c>
      <c r="O645" s="249" t="s">
        <v>3108</v>
      </c>
    </row>
    <row r="646" spans="2:15" ht="24">
      <c r="B646" s="247" t="s">
        <v>3109</v>
      </c>
      <c r="C646" s="247" t="s">
        <v>3110</v>
      </c>
      <c r="D646" s="248">
        <v>43224</v>
      </c>
      <c r="E646" s="248">
        <v>43224</v>
      </c>
      <c r="F646" s="248">
        <v>79748</v>
      </c>
      <c r="G646" s="247">
        <v>0</v>
      </c>
      <c r="H646" s="247" t="s">
        <v>3111</v>
      </c>
      <c r="I646" s="247" t="s">
        <v>1954</v>
      </c>
      <c r="J646" s="247" t="s">
        <v>1889</v>
      </c>
      <c r="K646" s="249" t="s">
        <v>1890</v>
      </c>
      <c r="L646" s="247" t="s">
        <v>1975</v>
      </c>
      <c r="M646" s="249" t="s">
        <v>1892</v>
      </c>
      <c r="N646" s="249">
        <v>1350</v>
      </c>
      <c r="O646" s="249" t="s">
        <v>1987</v>
      </c>
    </row>
    <row r="647" spans="2:15" ht="24">
      <c r="B647" s="247" t="s">
        <v>3112</v>
      </c>
      <c r="C647" s="247" t="s">
        <v>3113</v>
      </c>
      <c r="D647" s="248">
        <v>43229</v>
      </c>
      <c r="E647" s="248">
        <v>43229</v>
      </c>
      <c r="F647" s="248">
        <v>79753</v>
      </c>
      <c r="G647" s="247">
        <v>0</v>
      </c>
      <c r="H647" s="247" t="s">
        <v>3114</v>
      </c>
      <c r="I647" s="247" t="s">
        <v>3115</v>
      </c>
      <c r="J647" s="247" t="s">
        <v>1964</v>
      </c>
      <c r="K647" s="249" t="s">
        <v>1890</v>
      </c>
      <c r="L647" s="247" t="s">
        <v>1975</v>
      </c>
      <c r="M647" s="249" t="s">
        <v>1892</v>
      </c>
      <c r="N647" s="249">
        <v>1350</v>
      </c>
      <c r="O647" s="249" t="s">
        <v>2260</v>
      </c>
    </row>
    <row r="648" spans="2:15" ht="24">
      <c r="B648" s="247" t="s">
        <v>3116</v>
      </c>
      <c r="C648" s="247" t="s">
        <v>3117</v>
      </c>
      <c r="D648" s="248">
        <v>43229</v>
      </c>
      <c r="E648" s="248">
        <v>43229</v>
      </c>
      <c r="F648" s="248">
        <v>79753</v>
      </c>
      <c r="G648" s="247">
        <v>0</v>
      </c>
      <c r="H648" s="247" t="s">
        <v>3118</v>
      </c>
      <c r="I648" s="247" t="s">
        <v>3119</v>
      </c>
      <c r="J648" s="247" t="s">
        <v>1964</v>
      </c>
      <c r="K648" s="249" t="s">
        <v>1890</v>
      </c>
      <c r="L648" s="247" t="s">
        <v>1891</v>
      </c>
      <c r="M648" s="249" t="s">
        <v>1892</v>
      </c>
      <c r="N648" s="249">
        <v>2000</v>
      </c>
      <c r="O648" s="249" t="s">
        <v>1942</v>
      </c>
    </row>
    <row r="649" spans="2:15" ht="24">
      <c r="B649" s="247" t="s">
        <v>3120</v>
      </c>
      <c r="C649" s="247" t="s">
        <v>3121</v>
      </c>
      <c r="D649" s="248">
        <v>43229</v>
      </c>
      <c r="E649" s="248">
        <v>43229</v>
      </c>
      <c r="F649" s="248">
        <v>79753</v>
      </c>
      <c r="G649" s="247">
        <v>0</v>
      </c>
      <c r="H649" s="247" t="s">
        <v>3118</v>
      </c>
      <c r="I649" s="247" t="s">
        <v>3119</v>
      </c>
      <c r="J649" s="247" t="s">
        <v>1964</v>
      </c>
      <c r="K649" s="249" t="s">
        <v>1890</v>
      </c>
      <c r="L649" s="247" t="s">
        <v>1891</v>
      </c>
      <c r="M649" s="249" t="s">
        <v>1892</v>
      </c>
      <c r="N649" s="249">
        <v>800</v>
      </c>
      <c r="O649" s="249" t="s">
        <v>3122</v>
      </c>
    </row>
    <row r="650" spans="2:15" ht="24">
      <c r="B650" s="247" t="s">
        <v>3123</v>
      </c>
      <c r="C650" s="247" t="s">
        <v>3124</v>
      </c>
      <c r="D650" s="248">
        <v>43229</v>
      </c>
      <c r="E650" s="248">
        <v>43229</v>
      </c>
      <c r="F650" s="248">
        <v>79753</v>
      </c>
      <c r="G650" s="247">
        <v>0</v>
      </c>
      <c r="H650" s="247" t="s">
        <v>3118</v>
      </c>
      <c r="I650" s="247" t="s">
        <v>3119</v>
      </c>
      <c r="J650" s="247" t="s">
        <v>1889</v>
      </c>
      <c r="K650" s="249" t="s">
        <v>1890</v>
      </c>
      <c r="L650" s="247" t="s">
        <v>1891</v>
      </c>
      <c r="M650" s="249" t="s">
        <v>1892</v>
      </c>
      <c r="N650" s="249">
        <v>450</v>
      </c>
      <c r="O650" s="249" t="s">
        <v>3086</v>
      </c>
    </row>
    <row r="651" spans="2:15" ht="24">
      <c r="B651" s="247" t="s">
        <v>3125</v>
      </c>
      <c r="C651" s="247" t="s">
        <v>3126</v>
      </c>
      <c r="D651" s="248">
        <v>43229</v>
      </c>
      <c r="E651" s="248">
        <v>43229</v>
      </c>
      <c r="F651" s="248">
        <v>79753</v>
      </c>
      <c r="G651" s="247">
        <v>0</v>
      </c>
      <c r="H651" s="247" t="s">
        <v>3118</v>
      </c>
      <c r="I651" s="247" t="s">
        <v>3119</v>
      </c>
      <c r="J651" s="247" t="s">
        <v>1908</v>
      </c>
      <c r="K651" s="249" t="s">
        <v>1890</v>
      </c>
      <c r="L651" s="247" t="s">
        <v>1891</v>
      </c>
      <c r="M651" s="249" t="s">
        <v>1892</v>
      </c>
      <c r="N651" s="249">
        <v>800</v>
      </c>
      <c r="O651" s="249" t="s">
        <v>2230</v>
      </c>
    </row>
    <row r="652" spans="2:15" ht="24">
      <c r="B652" s="247" t="s">
        <v>3127</v>
      </c>
      <c r="C652" s="247" t="s">
        <v>3128</v>
      </c>
      <c r="D652" s="248">
        <v>43230</v>
      </c>
      <c r="E652" s="248">
        <v>43230</v>
      </c>
      <c r="F652" s="248">
        <v>79754</v>
      </c>
      <c r="G652" s="247">
        <v>0</v>
      </c>
      <c r="H652" s="247" t="s">
        <v>3118</v>
      </c>
      <c r="I652" s="247" t="s">
        <v>3119</v>
      </c>
      <c r="J652" s="247" t="s">
        <v>1908</v>
      </c>
      <c r="K652" s="249" t="s">
        <v>1890</v>
      </c>
      <c r="L652" s="247" t="s">
        <v>1891</v>
      </c>
      <c r="M652" s="249" t="s">
        <v>1892</v>
      </c>
      <c r="N652" s="249">
        <v>600</v>
      </c>
      <c r="O652" s="249" t="s">
        <v>3129</v>
      </c>
    </row>
    <row r="653" spans="2:15" ht="25.5">
      <c r="B653" s="247" t="s">
        <v>3130</v>
      </c>
      <c r="C653" s="247" t="s">
        <v>3131</v>
      </c>
      <c r="D653" s="248">
        <v>43202</v>
      </c>
      <c r="E653" s="248">
        <v>43202</v>
      </c>
      <c r="F653" s="248">
        <v>79726</v>
      </c>
      <c r="G653" s="247">
        <v>0</v>
      </c>
      <c r="H653" s="247" t="s">
        <v>1901</v>
      </c>
      <c r="I653" s="247" t="s">
        <v>1902</v>
      </c>
      <c r="J653" s="247" t="s">
        <v>1908</v>
      </c>
      <c r="K653" s="249" t="s">
        <v>1890</v>
      </c>
      <c r="L653" s="247" t="s">
        <v>1891</v>
      </c>
      <c r="M653" s="249" t="s">
        <v>1892</v>
      </c>
      <c r="N653" s="249">
        <v>745</v>
      </c>
      <c r="O653" s="249" t="s">
        <v>3132</v>
      </c>
    </row>
    <row r="654" spans="2:15" ht="24">
      <c r="B654" s="247" t="s">
        <v>3133</v>
      </c>
      <c r="C654" s="247" t="s">
        <v>3134</v>
      </c>
      <c r="D654" s="248">
        <v>43230</v>
      </c>
      <c r="E654" s="248">
        <v>43230</v>
      </c>
      <c r="F654" s="248">
        <v>79754</v>
      </c>
      <c r="G654" s="247">
        <v>0</v>
      </c>
      <c r="H654" s="247" t="s">
        <v>3118</v>
      </c>
      <c r="I654" s="247" t="s">
        <v>3119</v>
      </c>
      <c r="J654" s="247" t="s">
        <v>1914</v>
      </c>
      <c r="K654" s="249" t="s">
        <v>1890</v>
      </c>
      <c r="L654" s="247" t="s">
        <v>1891</v>
      </c>
      <c r="M654" s="249" t="s">
        <v>1892</v>
      </c>
      <c r="N654" s="249">
        <v>288</v>
      </c>
      <c r="O654" s="249" t="s">
        <v>3135</v>
      </c>
    </row>
    <row r="655" spans="2:15" ht="24">
      <c r="B655" s="247" t="s">
        <v>3136</v>
      </c>
      <c r="C655" s="247" t="s">
        <v>3137</v>
      </c>
      <c r="D655" s="248">
        <v>43230</v>
      </c>
      <c r="E655" s="248">
        <v>43230</v>
      </c>
      <c r="F655" s="248">
        <v>79754</v>
      </c>
      <c r="G655" s="247">
        <v>0</v>
      </c>
      <c r="H655" s="247" t="s">
        <v>3118</v>
      </c>
      <c r="I655" s="247" t="s">
        <v>3119</v>
      </c>
      <c r="J655" s="247" t="s">
        <v>1908</v>
      </c>
      <c r="K655" s="249" t="s">
        <v>1890</v>
      </c>
      <c r="L655" s="247" t="s">
        <v>1891</v>
      </c>
      <c r="M655" s="249" t="s">
        <v>1892</v>
      </c>
      <c r="N655" s="249">
        <v>1273</v>
      </c>
      <c r="O655" s="249" t="s">
        <v>3138</v>
      </c>
    </row>
    <row r="656" spans="2:15" ht="24">
      <c r="B656" s="247" t="s">
        <v>3139</v>
      </c>
      <c r="C656" s="247" t="s">
        <v>3140</v>
      </c>
      <c r="D656" s="248">
        <v>43230</v>
      </c>
      <c r="E656" s="248">
        <v>43230</v>
      </c>
      <c r="F656" s="248">
        <v>79754</v>
      </c>
      <c r="G656" s="247">
        <v>0</v>
      </c>
      <c r="H656" s="247" t="s">
        <v>3141</v>
      </c>
      <c r="I656" s="247" t="s">
        <v>1954</v>
      </c>
      <c r="J656" s="247" t="s">
        <v>1964</v>
      </c>
      <c r="K656" s="249" t="s">
        <v>1890</v>
      </c>
      <c r="L656" s="247" t="s">
        <v>1975</v>
      </c>
      <c r="M656" s="249" t="s">
        <v>1892</v>
      </c>
      <c r="N656" s="249">
        <v>625</v>
      </c>
      <c r="O656" s="249" t="s">
        <v>3142</v>
      </c>
    </row>
    <row r="657" spans="2:15" ht="24">
      <c r="B657" s="247" t="s">
        <v>3143</v>
      </c>
      <c r="C657" s="247" t="s">
        <v>3144</v>
      </c>
      <c r="D657" s="248">
        <v>43241</v>
      </c>
      <c r="E657" s="248">
        <v>43241</v>
      </c>
      <c r="F657" s="248">
        <v>79765</v>
      </c>
      <c r="G657" s="247">
        <v>0</v>
      </c>
      <c r="H657" s="247" t="s">
        <v>3145</v>
      </c>
      <c r="I657" s="247" t="s">
        <v>1954</v>
      </c>
      <c r="J657" s="247" t="s">
        <v>1889</v>
      </c>
      <c r="K657" s="249" t="s">
        <v>1890</v>
      </c>
      <c r="L657" s="247" t="s">
        <v>1891</v>
      </c>
      <c r="M657" s="249" t="s">
        <v>1892</v>
      </c>
      <c r="N657" s="249">
        <v>1500</v>
      </c>
      <c r="O657" s="249" t="s">
        <v>3146</v>
      </c>
    </row>
    <row r="658" spans="2:15" ht="24">
      <c r="B658" s="247" t="s">
        <v>3147</v>
      </c>
      <c r="C658" s="247" t="s">
        <v>3148</v>
      </c>
      <c r="D658" s="248">
        <v>43241</v>
      </c>
      <c r="E658" s="248">
        <v>43241</v>
      </c>
      <c r="F658" s="248">
        <v>79765</v>
      </c>
      <c r="G658" s="247">
        <v>0</v>
      </c>
      <c r="H658" s="247" t="s">
        <v>1887</v>
      </c>
      <c r="I658" s="247" t="s">
        <v>1954</v>
      </c>
      <c r="J658" s="247" t="s">
        <v>1889</v>
      </c>
      <c r="K658" s="249" t="s">
        <v>1890</v>
      </c>
      <c r="L658" s="247" t="s">
        <v>1891</v>
      </c>
      <c r="M658" s="249" t="s">
        <v>1892</v>
      </c>
      <c r="N658" s="249">
        <v>400</v>
      </c>
      <c r="O658" s="249" t="s">
        <v>2230</v>
      </c>
    </row>
    <row r="659" spans="2:15" ht="24">
      <c r="B659" s="247" t="s">
        <v>3149</v>
      </c>
      <c r="C659" s="247" t="s">
        <v>3150</v>
      </c>
      <c r="D659" s="248">
        <v>43241</v>
      </c>
      <c r="E659" s="248">
        <v>43241</v>
      </c>
      <c r="F659" s="248">
        <v>79765</v>
      </c>
      <c r="G659" s="247">
        <v>0</v>
      </c>
      <c r="H659" s="247" t="s">
        <v>3151</v>
      </c>
      <c r="I659" s="247" t="s">
        <v>1954</v>
      </c>
      <c r="J659" s="247" t="s">
        <v>1889</v>
      </c>
      <c r="K659" s="249" t="s">
        <v>1890</v>
      </c>
      <c r="L659" s="247" t="s">
        <v>1891</v>
      </c>
      <c r="M659" s="249" t="s">
        <v>1892</v>
      </c>
      <c r="N659" s="249">
        <v>539</v>
      </c>
      <c r="O659" s="249" t="s">
        <v>3152</v>
      </c>
    </row>
    <row r="660" spans="2:15" ht="25.5">
      <c r="B660" s="247" t="s">
        <v>3153</v>
      </c>
      <c r="C660" s="247" t="s">
        <v>3154</v>
      </c>
      <c r="D660" s="248">
        <v>43243</v>
      </c>
      <c r="E660" s="248">
        <v>43243</v>
      </c>
      <c r="F660" s="248">
        <v>79767</v>
      </c>
      <c r="G660" s="247">
        <v>0</v>
      </c>
      <c r="H660" s="247" t="s">
        <v>3155</v>
      </c>
      <c r="I660" s="247" t="s">
        <v>1954</v>
      </c>
      <c r="J660" s="247" t="s">
        <v>1889</v>
      </c>
      <c r="K660" s="249" t="s">
        <v>1890</v>
      </c>
      <c r="L660" s="247" t="s">
        <v>1891</v>
      </c>
      <c r="M660" s="249" t="s">
        <v>1892</v>
      </c>
      <c r="N660" s="249">
        <v>1493</v>
      </c>
      <c r="O660" s="249" t="s">
        <v>3156</v>
      </c>
    </row>
    <row r="661" spans="2:15" ht="25.5">
      <c r="B661" s="247" t="s">
        <v>3157</v>
      </c>
      <c r="C661" s="247" t="s">
        <v>3158</v>
      </c>
      <c r="D661" s="248">
        <v>43243</v>
      </c>
      <c r="E661" s="248">
        <v>43243</v>
      </c>
      <c r="F661" s="248">
        <v>79706</v>
      </c>
      <c r="G661" s="247">
        <v>0</v>
      </c>
      <c r="H661" s="247" t="s">
        <v>3155</v>
      </c>
      <c r="I661" s="247" t="s">
        <v>1954</v>
      </c>
      <c r="J661" s="247" t="s">
        <v>1908</v>
      </c>
      <c r="K661" s="249" t="s">
        <v>1890</v>
      </c>
      <c r="L661" s="247" t="s">
        <v>1891</v>
      </c>
      <c r="M661" s="249" t="s">
        <v>1892</v>
      </c>
      <c r="N661" s="249">
        <v>1617</v>
      </c>
      <c r="O661" s="249" t="s">
        <v>3159</v>
      </c>
    </row>
    <row r="662" spans="2:15" ht="24" hidden="1">
      <c r="B662" s="247" t="s">
        <v>3160</v>
      </c>
      <c r="C662" s="247" t="s">
        <v>3161</v>
      </c>
      <c r="D662" s="248">
        <v>43243</v>
      </c>
      <c r="E662" s="248">
        <v>43243</v>
      </c>
      <c r="F662" s="248">
        <v>79767</v>
      </c>
      <c r="G662" s="247">
        <v>0</v>
      </c>
      <c r="H662" s="247" t="s">
        <v>3155</v>
      </c>
      <c r="I662" s="247" t="s">
        <v>1954</v>
      </c>
      <c r="J662" s="247" t="s">
        <v>2093</v>
      </c>
      <c r="K662" s="249" t="s">
        <v>1890</v>
      </c>
      <c r="L662" s="247" t="s">
        <v>1891</v>
      </c>
      <c r="M662" s="249" t="s">
        <v>1892</v>
      </c>
      <c r="N662" s="249">
        <v>90</v>
      </c>
      <c r="O662" s="249" t="s">
        <v>3162</v>
      </c>
    </row>
    <row r="663" spans="2:15" ht="25.5">
      <c r="B663" s="247" t="s">
        <v>3163</v>
      </c>
      <c r="C663" s="247" t="s">
        <v>3164</v>
      </c>
      <c r="D663" s="248">
        <v>43243</v>
      </c>
      <c r="E663" s="248">
        <v>43243</v>
      </c>
      <c r="F663" s="248">
        <v>79767</v>
      </c>
      <c r="G663" s="247">
        <v>0</v>
      </c>
      <c r="H663" s="247" t="s">
        <v>3118</v>
      </c>
      <c r="I663" s="247" t="s">
        <v>3119</v>
      </c>
      <c r="J663" s="247" t="s">
        <v>1908</v>
      </c>
      <c r="K663" s="249" t="s">
        <v>1890</v>
      </c>
      <c r="L663" s="247" t="s">
        <v>1891</v>
      </c>
      <c r="M663" s="249" t="s">
        <v>1892</v>
      </c>
      <c r="N663" s="249">
        <v>354</v>
      </c>
      <c r="O663" s="249" t="s">
        <v>3165</v>
      </c>
    </row>
    <row r="664" spans="2:15" ht="25.5">
      <c r="B664" s="247" t="s">
        <v>3166</v>
      </c>
      <c r="C664" s="247" t="s">
        <v>3167</v>
      </c>
      <c r="D664" s="248">
        <v>43202</v>
      </c>
      <c r="E664" s="248">
        <v>43202</v>
      </c>
      <c r="F664" s="248">
        <v>79726</v>
      </c>
      <c r="G664" s="247">
        <v>0</v>
      </c>
      <c r="H664" s="247" t="s">
        <v>1901</v>
      </c>
      <c r="I664" s="247" t="s">
        <v>1902</v>
      </c>
      <c r="J664" s="247" t="s">
        <v>1908</v>
      </c>
      <c r="K664" s="249" t="s">
        <v>1890</v>
      </c>
      <c r="L664" s="247" t="s">
        <v>1891</v>
      </c>
      <c r="M664" s="249" t="s">
        <v>1892</v>
      </c>
      <c r="N664" s="249">
        <v>1800</v>
      </c>
      <c r="O664" s="249" t="s">
        <v>3168</v>
      </c>
    </row>
    <row r="665" spans="2:15" ht="25.5">
      <c r="B665" s="247" t="s">
        <v>3169</v>
      </c>
      <c r="C665" s="247" t="s">
        <v>3170</v>
      </c>
      <c r="D665" s="248">
        <v>43243</v>
      </c>
      <c r="E665" s="248">
        <v>43243</v>
      </c>
      <c r="F665" s="248">
        <v>79767</v>
      </c>
      <c r="G665" s="247">
        <v>0</v>
      </c>
      <c r="H665" s="247" t="s">
        <v>2586</v>
      </c>
      <c r="I665" s="247" t="s">
        <v>2587</v>
      </c>
      <c r="J665" s="247" t="s">
        <v>1908</v>
      </c>
      <c r="K665" s="249" t="s">
        <v>1890</v>
      </c>
      <c r="L665" s="247" t="s">
        <v>1891</v>
      </c>
      <c r="M665" s="249" t="s">
        <v>1892</v>
      </c>
      <c r="N665" s="249">
        <v>662</v>
      </c>
      <c r="O665" s="249" t="s">
        <v>3171</v>
      </c>
    </row>
    <row r="666" spans="2:15" ht="24">
      <c r="B666" s="247" t="s">
        <v>3172</v>
      </c>
      <c r="C666" s="247" t="s">
        <v>3173</v>
      </c>
      <c r="D666" s="248">
        <v>43290</v>
      </c>
      <c r="E666" s="248">
        <v>43290</v>
      </c>
      <c r="F666" s="248">
        <v>79814</v>
      </c>
      <c r="G666" s="247">
        <v>0</v>
      </c>
      <c r="H666" s="247" t="s">
        <v>3174</v>
      </c>
      <c r="I666" s="247" t="s">
        <v>1954</v>
      </c>
      <c r="J666" s="247" t="s">
        <v>1955</v>
      </c>
      <c r="K666" s="249" t="s">
        <v>1890</v>
      </c>
      <c r="L666" s="247" t="s">
        <v>1891</v>
      </c>
      <c r="M666" s="249" t="s">
        <v>1892</v>
      </c>
      <c r="N666" s="249">
        <v>1075</v>
      </c>
      <c r="O666" s="249" t="s">
        <v>1756</v>
      </c>
    </row>
    <row r="667" spans="2:15" ht="24">
      <c r="B667" s="247" t="s">
        <v>3175</v>
      </c>
      <c r="C667" s="247" t="s">
        <v>3176</v>
      </c>
      <c r="D667" s="248">
        <v>43290</v>
      </c>
      <c r="E667" s="248">
        <v>43290</v>
      </c>
      <c r="F667" s="248">
        <v>79814</v>
      </c>
      <c r="G667" s="247">
        <v>0</v>
      </c>
      <c r="H667" s="247" t="s">
        <v>3174</v>
      </c>
      <c r="I667" s="247" t="s">
        <v>1954</v>
      </c>
      <c r="J667" s="247" t="s">
        <v>1924</v>
      </c>
      <c r="K667" s="249" t="s">
        <v>1890</v>
      </c>
      <c r="L667" s="247" t="s">
        <v>1891</v>
      </c>
      <c r="M667" s="249" t="s">
        <v>1892</v>
      </c>
      <c r="N667" s="249">
        <v>1125</v>
      </c>
      <c r="O667" s="249" t="s">
        <v>3177</v>
      </c>
    </row>
    <row r="668" spans="2:15" ht="24">
      <c r="B668" s="247" t="s">
        <v>3178</v>
      </c>
      <c r="C668" s="247" t="s">
        <v>3179</v>
      </c>
      <c r="D668" s="248">
        <v>43290</v>
      </c>
      <c r="E668" s="248">
        <v>43290</v>
      </c>
      <c r="F668" s="248">
        <v>79814</v>
      </c>
      <c r="G668" s="247">
        <v>0</v>
      </c>
      <c r="H668" s="247" t="s">
        <v>3174</v>
      </c>
      <c r="I668" s="247" t="s">
        <v>1954</v>
      </c>
      <c r="J668" s="247" t="s">
        <v>1908</v>
      </c>
      <c r="K668" s="249" t="s">
        <v>1890</v>
      </c>
      <c r="L668" s="247" t="s">
        <v>1891</v>
      </c>
      <c r="M668" s="249" t="s">
        <v>1892</v>
      </c>
      <c r="N668" s="249">
        <v>1084</v>
      </c>
      <c r="O668" s="249" t="s">
        <v>2013</v>
      </c>
    </row>
    <row r="669" spans="2:15" ht="24">
      <c r="B669" s="247" t="s">
        <v>3180</v>
      </c>
      <c r="C669" s="247" t="s">
        <v>3181</v>
      </c>
      <c r="D669" s="248">
        <v>43290</v>
      </c>
      <c r="E669" s="248">
        <v>43290</v>
      </c>
      <c r="F669" s="248">
        <v>79814</v>
      </c>
      <c r="G669" s="247">
        <v>0</v>
      </c>
      <c r="H669" s="247" t="s">
        <v>3174</v>
      </c>
      <c r="I669" s="247" t="s">
        <v>1954</v>
      </c>
      <c r="J669" s="247" t="s">
        <v>1908</v>
      </c>
      <c r="K669" s="249" t="s">
        <v>1890</v>
      </c>
      <c r="L669" s="247" t="s">
        <v>1891</v>
      </c>
      <c r="M669" s="249" t="s">
        <v>1892</v>
      </c>
      <c r="N669" s="249">
        <v>960</v>
      </c>
      <c r="O669" s="249" t="s">
        <v>3182</v>
      </c>
    </row>
    <row r="670" spans="2:15" ht="24">
      <c r="B670" s="247" t="s">
        <v>3183</v>
      </c>
      <c r="C670" s="247" t="s">
        <v>3184</v>
      </c>
      <c r="D670" s="248">
        <v>43290</v>
      </c>
      <c r="E670" s="248">
        <v>43290</v>
      </c>
      <c r="F670" s="248">
        <v>79814</v>
      </c>
      <c r="G670" s="247">
        <v>0</v>
      </c>
      <c r="H670" s="247" t="s">
        <v>3174</v>
      </c>
      <c r="I670" s="247" t="s">
        <v>1954</v>
      </c>
      <c r="J670" s="247" t="s">
        <v>1908</v>
      </c>
      <c r="K670" s="249" t="s">
        <v>1890</v>
      </c>
      <c r="L670" s="247" t="s">
        <v>1891</v>
      </c>
      <c r="M670" s="249" t="s">
        <v>1892</v>
      </c>
      <c r="N670" s="249">
        <v>2434</v>
      </c>
      <c r="O670" s="249" t="s">
        <v>2127</v>
      </c>
    </row>
    <row r="671" spans="2:15" ht="24">
      <c r="B671" s="247" t="s">
        <v>3185</v>
      </c>
      <c r="C671" s="247" t="s">
        <v>3186</v>
      </c>
      <c r="D671" s="248">
        <v>43291</v>
      </c>
      <c r="E671" s="248">
        <v>43291</v>
      </c>
      <c r="F671" s="248">
        <v>79815</v>
      </c>
      <c r="G671" s="247">
        <v>0</v>
      </c>
      <c r="H671" s="247" t="s">
        <v>3174</v>
      </c>
      <c r="I671" s="247" t="s">
        <v>1954</v>
      </c>
      <c r="J671" s="247" t="s">
        <v>1914</v>
      </c>
      <c r="K671" s="249" t="s">
        <v>1890</v>
      </c>
      <c r="L671" s="247" t="s">
        <v>1891</v>
      </c>
      <c r="M671" s="249" t="s">
        <v>1892</v>
      </c>
      <c r="N671" s="249">
        <v>2000</v>
      </c>
      <c r="O671" s="249" t="s">
        <v>3122</v>
      </c>
    </row>
    <row r="672" spans="2:15" ht="25.5">
      <c r="B672" s="247" t="s">
        <v>3187</v>
      </c>
      <c r="C672" s="247" t="s">
        <v>3188</v>
      </c>
      <c r="D672" s="248">
        <v>43291</v>
      </c>
      <c r="E672" s="248">
        <v>43291</v>
      </c>
      <c r="F672" s="248">
        <v>79815</v>
      </c>
      <c r="G672" s="247">
        <v>0</v>
      </c>
      <c r="H672" s="247" t="s">
        <v>3174</v>
      </c>
      <c r="I672" s="247" t="s">
        <v>1954</v>
      </c>
      <c r="J672" s="247" t="s">
        <v>1908</v>
      </c>
      <c r="K672" s="249" t="s">
        <v>1890</v>
      </c>
      <c r="L672" s="247" t="s">
        <v>1891</v>
      </c>
      <c r="M672" s="249" t="s">
        <v>1892</v>
      </c>
      <c r="N672" s="249">
        <v>1375</v>
      </c>
      <c r="O672" s="249" t="s">
        <v>3189</v>
      </c>
    </row>
    <row r="673" spans="2:15" ht="25.5">
      <c r="B673" s="247" t="s">
        <v>3190</v>
      </c>
      <c r="C673" s="247" t="s">
        <v>3191</v>
      </c>
      <c r="D673" s="248">
        <v>43291</v>
      </c>
      <c r="E673" s="248">
        <v>43291</v>
      </c>
      <c r="F673" s="248">
        <v>79815</v>
      </c>
      <c r="G673" s="247">
        <v>0</v>
      </c>
      <c r="H673" s="247" t="s">
        <v>3174</v>
      </c>
      <c r="I673" s="247" t="s">
        <v>1954</v>
      </c>
      <c r="J673" s="247" t="s">
        <v>1914</v>
      </c>
      <c r="K673" s="249" t="s">
        <v>1890</v>
      </c>
      <c r="L673" s="247" t="s">
        <v>1891</v>
      </c>
      <c r="M673" s="249" t="s">
        <v>1892</v>
      </c>
      <c r="N673" s="249">
        <v>1038</v>
      </c>
      <c r="O673" s="249" t="s">
        <v>3192</v>
      </c>
    </row>
    <row r="674" spans="2:15" ht="24">
      <c r="B674" s="247" t="s">
        <v>3193</v>
      </c>
      <c r="C674" s="247" t="s">
        <v>3194</v>
      </c>
      <c r="D674" s="248">
        <v>43369</v>
      </c>
      <c r="E674" s="248">
        <v>43369</v>
      </c>
      <c r="F674" s="248">
        <v>79893</v>
      </c>
      <c r="G674" s="247">
        <v>0</v>
      </c>
      <c r="H674" s="247" t="s">
        <v>3195</v>
      </c>
      <c r="I674" s="247" t="s">
        <v>3196</v>
      </c>
      <c r="J674" s="247" t="s">
        <v>1908</v>
      </c>
      <c r="K674" s="249" t="s">
        <v>1890</v>
      </c>
      <c r="L674" s="247" t="s">
        <v>1891</v>
      </c>
      <c r="M674" s="249" t="s">
        <v>1892</v>
      </c>
      <c r="N674" s="249">
        <v>482</v>
      </c>
      <c r="O674" s="249" t="s">
        <v>2071</v>
      </c>
    </row>
    <row r="675" spans="2:15" ht="25.5">
      <c r="B675" s="247" t="s">
        <v>3197</v>
      </c>
      <c r="C675" s="247" t="s">
        <v>3198</v>
      </c>
      <c r="D675" s="248">
        <v>43202</v>
      </c>
      <c r="E675" s="248">
        <v>43202</v>
      </c>
      <c r="F675" s="248">
        <v>79726</v>
      </c>
      <c r="G675" s="247">
        <v>0</v>
      </c>
      <c r="H675" s="247" t="s">
        <v>1901</v>
      </c>
      <c r="I675" s="247" t="s">
        <v>1902</v>
      </c>
      <c r="J675" s="247" t="s">
        <v>1908</v>
      </c>
      <c r="K675" s="249" t="s">
        <v>1890</v>
      </c>
      <c r="L675" s="247" t="s">
        <v>1891</v>
      </c>
      <c r="M675" s="249" t="s">
        <v>1892</v>
      </c>
      <c r="N675" s="249">
        <v>5661</v>
      </c>
      <c r="O675" s="249" t="s">
        <v>3199</v>
      </c>
    </row>
    <row r="676" spans="2:15" ht="25.5">
      <c r="B676" s="247" t="s">
        <v>3200</v>
      </c>
      <c r="C676" s="247" t="s">
        <v>3201</v>
      </c>
      <c r="D676" s="248">
        <v>43369</v>
      </c>
      <c r="E676" s="248">
        <v>43369</v>
      </c>
      <c r="F676" s="248">
        <v>45195</v>
      </c>
      <c r="G676" s="247">
        <v>0</v>
      </c>
      <c r="H676" s="247" t="s">
        <v>2830</v>
      </c>
      <c r="I676" s="247" t="s">
        <v>3196</v>
      </c>
      <c r="J676" s="247" t="s">
        <v>1964</v>
      </c>
      <c r="K676" s="249" t="s">
        <v>1890</v>
      </c>
      <c r="L676" s="247" t="s">
        <v>1891</v>
      </c>
      <c r="M676" s="249" t="s">
        <v>1892</v>
      </c>
      <c r="N676" s="249">
        <v>1056</v>
      </c>
      <c r="O676" s="249" t="s">
        <v>3202</v>
      </c>
    </row>
    <row r="677" spans="2:15" ht="25.5">
      <c r="B677" s="247" t="s">
        <v>3203</v>
      </c>
      <c r="C677" s="247" t="s">
        <v>3204</v>
      </c>
      <c r="D677" s="248">
        <v>43369</v>
      </c>
      <c r="E677" s="248">
        <v>43369</v>
      </c>
      <c r="F677" s="248">
        <v>45195</v>
      </c>
      <c r="G677" s="247">
        <v>0</v>
      </c>
      <c r="H677" s="247" t="s">
        <v>2618</v>
      </c>
      <c r="I677" s="247" t="s">
        <v>2619</v>
      </c>
      <c r="J677" s="247" t="s">
        <v>1964</v>
      </c>
      <c r="K677" s="249" t="s">
        <v>1890</v>
      </c>
      <c r="L677" s="247" t="s">
        <v>1975</v>
      </c>
      <c r="M677" s="249" t="s">
        <v>1892</v>
      </c>
      <c r="N677" s="249">
        <v>2106</v>
      </c>
      <c r="O677" s="249" t="s">
        <v>3205</v>
      </c>
    </row>
    <row r="678" spans="2:15" ht="38.25">
      <c r="B678" s="247" t="s">
        <v>3206</v>
      </c>
      <c r="C678" s="247" t="s">
        <v>3207</v>
      </c>
      <c r="D678" s="248">
        <v>43369</v>
      </c>
      <c r="E678" s="248">
        <v>43369</v>
      </c>
      <c r="F678" s="248">
        <v>79893</v>
      </c>
      <c r="G678" s="247">
        <v>0</v>
      </c>
      <c r="H678" s="247" t="s">
        <v>2830</v>
      </c>
      <c r="I678" s="247" t="s">
        <v>3196</v>
      </c>
      <c r="J678" s="247" t="s">
        <v>1889</v>
      </c>
      <c r="K678" s="249" t="s">
        <v>1890</v>
      </c>
      <c r="L678" s="247" t="s">
        <v>1891</v>
      </c>
      <c r="M678" s="249" t="s">
        <v>1892</v>
      </c>
      <c r="N678" s="249">
        <v>1845</v>
      </c>
      <c r="O678" s="249" t="s">
        <v>3208</v>
      </c>
    </row>
    <row r="679" spans="2:15" ht="38.25">
      <c r="B679" s="247" t="s">
        <v>3209</v>
      </c>
      <c r="C679" s="247" t="s">
        <v>3210</v>
      </c>
      <c r="D679" s="248">
        <v>43369</v>
      </c>
      <c r="E679" s="248">
        <v>43369</v>
      </c>
      <c r="F679" s="248">
        <v>79893</v>
      </c>
      <c r="G679" s="247">
        <v>0</v>
      </c>
      <c r="H679" s="247" t="s">
        <v>2618</v>
      </c>
      <c r="I679" s="247" t="s">
        <v>2619</v>
      </c>
      <c r="J679" s="247" t="s">
        <v>1889</v>
      </c>
      <c r="K679" s="249" t="s">
        <v>1890</v>
      </c>
      <c r="L679" s="247" t="s">
        <v>1891</v>
      </c>
      <c r="M679" s="249" t="s">
        <v>1892</v>
      </c>
      <c r="N679" s="249">
        <v>700</v>
      </c>
      <c r="O679" s="249" t="s">
        <v>3211</v>
      </c>
    </row>
    <row r="680" spans="2:15" ht="25.5">
      <c r="B680" s="247" t="s">
        <v>3212</v>
      </c>
      <c r="C680" s="247" t="s">
        <v>3213</v>
      </c>
      <c r="D680" s="248">
        <v>43369</v>
      </c>
      <c r="E680" s="248">
        <v>43369</v>
      </c>
      <c r="F680" s="248">
        <v>79893</v>
      </c>
      <c r="G680" s="247">
        <v>0</v>
      </c>
      <c r="H680" s="247" t="s">
        <v>3214</v>
      </c>
      <c r="I680" s="247" t="s">
        <v>1907</v>
      </c>
      <c r="J680" s="247" t="s">
        <v>1964</v>
      </c>
      <c r="K680" s="249" t="s">
        <v>1890</v>
      </c>
      <c r="L680" s="247" t="s">
        <v>1891</v>
      </c>
      <c r="M680" s="249" t="s">
        <v>1892</v>
      </c>
      <c r="N680" s="249">
        <v>750</v>
      </c>
      <c r="O680" s="249" t="s">
        <v>3215</v>
      </c>
    </row>
    <row r="681" spans="2:15" ht="25.5">
      <c r="B681" s="247" t="s">
        <v>3216</v>
      </c>
      <c r="C681" s="247" t="s">
        <v>3217</v>
      </c>
      <c r="D681" s="248">
        <v>43369</v>
      </c>
      <c r="E681" s="248">
        <v>43369</v>
      </c>
      <c r="F681" s="248">
        <v>79893</v>
      </c>
      <c r="G681" s="247">
        <v>0</v>
      </c>
      <c r="H681" s="247" t="s">
        <v>3218</v>
      </c>
      <c r="I681" s="247" t="s">
        <v>1954</v>
      </c>
      <c r="J681" s="247" t="s">
        <v>1889</v>
      </c>
      <c r="K681" s="249" t="s">
        <v>1890</v>
      </c>
      <c r="L681" s="247" t="s">
        <v>1891</v>
      </c>
      <c r="M681" s="249" t="s">
        <v>1892</v>
      </c>
      <c r="N681" s="249">
        <v>500</v>
      </c>
      <c r="O681" s="249" t="s">
        <v>3219</v>
      </c>
    </row>
    <row r="682" spans="2:15" ht="24">
      <c r="B682" s="247" t="s">
        <v>3220</v>
      </c>
      <c r="C682" s="247" t="s">
        <v>3221</v>
      </c>
      <c r="D682" s="248">
        <v>43369</v>
      </c>
      <c r="E682" s="248">
        <v>43369</v>
      </c>
      <c r="F682" s="248">
        <v>79893</v>
      </c>
      <c r="G682" s="247">
        <v>0</v>
      </c>
      <c r="H682" s="247" t="s">
        <v>3214</v>
      </c>
      <c r="I682" s="247" t="s">
        <v>1907</v>
      </c>
      <c r="J682" s="247" t="s">
        <v>1964</v>
      </c>
      <c r="K682" s="249" t="s">
        <v>3222</v>
      </c>
      <c r="L682" s="247" t="s">
        <v>1891</v>
      </c>
      <c r="M682" s="249" t="s">
        <v>1892</v>
      </c>
      <c r="N682" s="249">
        <v>750</v>
      </c>
      <c r="O682" s="249" t="s">
        <v>3223</v>
      </c>
    </row>
    <row r="683" spans="2:15" ht="24">
      <c r="B683" s="247" t="s">
        <v>3224</v>
      </c>
      <c r="C683" s="247" t="s">
        <v>3225</v>
      </c>
      <c r="D683" s="248">
        <v>43369</v>
      </c>
      <c r="E683" s="248">
        <v>43369</v>
      </c>
      <c r="F683" s="248">
        <v>79893</v>
      </c>
      <c r="G683" s="247">
        <v>0</v>
      </c>
      <c r="H683" s="247" t="s">
        <v>2016</v>
      </c>
      <c r="I683" s="247" t="s">
        <v>1954</v>
      </c>
      <c r="J683" s="247" t="s">
        <v>1964</v>
      </c>
      <c r="K683" s="249" t="s">
        <v>1890</v>
      </c>
      <c r="L683" s="247" t="s">
        <v>1891</v>
      </c>
      <c r="M683" s="249" t="s">
        <v>1892</v>
      </c>
      <c r="N683" s="249">
        <v>1200</v>
      </c>
      <c r="O683" s="249" t="s">
        <v>3226</v>
      </c>
    </row>
    <row r="684" spans="2:15" ht="24">
      <c r="B684" s="247" t="s">
        <v>3227</v>
      </c>
      <c r="C684" s="247" t="s">
        <v>3228</v>
      </c>
      <c r="D684" s="248">
        <v>43369</v>
      </c>
      <c r="E684" s="248">
        <v>43369</v>
      </c>
      <c r="F684" s="248">
        <v>79893</v>
      </c>
      <c r="G684" s="247">
        <v>0</v>
      </c>
      <c r="H684" s="247" t="s">
        <v>2201</v>
      </c>
      <c r="I684" s="247" t="s">
        <v>1907</v>
      </c>
      <c r="J684" s="247" t="s">
        <v>1889</v>
      </c>
      <c r="K684" s="249" t="s">
        <v>1890</v>
      </c>
      <c r="L684" s="247" t="s">
        <v>1891</v>
      </c>
      <c r="M684" s="249" t="s">
        <v>1892</v>
      </c>
      <c r="N684" s="249">
        <v>1906</v>
      </c>
      <c r="O684" s="249" t="s">
        <v>3229</v>
      </c>
    </row>
    <row r="685" spans="2:15" ht="25.5">
      <c r="B685" s="247" t="s">
        <v>3230</v>
      </c>
      <c r="C685" s="247" t="s">
        <v>3231</v>
      </c>
      <c r="D685" s="248">
        <v>43369</v>
      </c>
      <c r="E685" s="248">
        <v>43369</v>
      </c>
      <c r="F685" s="248">
        <v>79893</v>
      </c>
      <c r="G685" s="247">
        <v>0</v>
      </c>
      <c r="H685" s="247" t="s">
        <v>2201</v>
      </c>
      <c r="I685" s="247" t="s">
        <v>1907</v>
      </c>
      <c r="J685" s="247" t="s">
        <v>1889</v>
      </c>
      <c r="K685" s="249" t="s">
        <v>1890</v>
      </c>
      <c r="L685" s="247" t="s">
        <v>1891</v>
      </c>
      <c r="M685" s="249" t="s">
        <v>1892</v>
      </c>
      <c r="N685" s="249">
        <v>1800</v>
      </c>
      <c r="O685" s="249" t="s">
        <v>3232</v>
      </c>
    </row>
    <row r="686" spans="2:15" ht="24">
      <c r="B686" s="247" t="s">
        <v>3233</v>
      </c>
      <c r="C686" s="247" t="s">
        <v>3234</v>
      </c>
      <c r="D686" s="248">
        <v>43202</v>
      </c>
      <c r="E686" s="248">
        <v>43202</v>
      </c>
      <c r="F686" s="248">
        <v>79726</v>
      </c>
      <c r="G686" s="247">
        <v>0</v>
      </c>
      <c r="H686" s="247" t="s">
        <v>1901</v>
      </c>
      <c r="I686" s="247" t="s">
        <v>1902</v>
      </c>
      <c r="J686" s="247" t="s">
        <v>1914</v>
      </c>
      <c r="K686" s="249" t="s">
        <v>1890</v>
      </c>
      <c r="L686" s="247" t="s">
        <v>1891</v>
      </c>
      <c r="M686" s="249" t="s">
        <v>1892</v>
      </c>
      <c r="N686" s="249">
        <v>2999</v>
      </c>
      <c r="O686" s="249" t="s">
        <v>3235</v>
      </c>
    </row>
    <row r="687" spans="2:15" ht="24">
      <c r="B687" s="247" t="s">
        <v>3236</v>
      </c>
      <c r="C687" s="247" t="s">
        <v>3237</v>
      </c>
      <c r="D687" s="248">
        <v>43369</v>
      </c>
      <c r="E687" s="248">
        <v>43369</v>
      </c>
      <c r="F687" s="248">
        <v>79893</v>
      </c>
      <c r="G687" s="247">
        <v>0</v>
      </c>
      <c r="H687" s="247" t="s">
        <v>2201</v>
      </c>
      <c r="I687" s="247" t="s">
        <v>1907</v>
      </c>
      <c r="J687" s="247" t="s">
        <v>1908</v>
      </c>
      <c r="K687" s="249" t="s">
        <v>1890</v>
      </c>
      <c r="L687" s="247" t="s">
        <v>1891</v>
      </c>
      <c r="M687" s="249" t="s">
        <v>1892</v>
      </c>
      <c r="N687" s="249">
        <v>1980</v>
      </c>
      <c r="O687" s="249" t="s">
        <v>3238</v>
      </c>
    </row>
    <row r="688" spans="2:15" ht="24">
      <c r="B688" s="247" t="s">
        <v>3239</v>
      </c>
      <c r="C688" s="247" t="s">
        <v>3240</v>
      </c>
      <c r="D688" s="248">
        <v>43369</v>
      </c>
      <c r="E688" s="248">
        <v>43369</v>
      </c>
      <c r="F688" s="248">
        <v>79893</v>
      </c>
      <c r="G688" s="247">
        <v>0</v>
      </c>
      <c r="H688" s="247" t="s">
        <v>2201</v>
      </c>
      <c r="I688" s="247" t="s">
        <v>1907</v>
      </c>
      <c r="J688" s="247" t="s">
        <v>1908</v>
      </c>
      <c r="K688" s="249" t="s">
        <v>1890</v>
      </c>
      <c r="L688" s="247" t="s">
        <v>1891</v>
      </c>
      <c r="M688" s="249" t="s">
        <v>1892</v>
      </c>
      <c r="N688" s="249">
        <v>2996</v>
      </c>
      <c r="O688" s="249" t="s">
        <v>3241</v>
      </c>
    </row>
    <row r="689" spans="2:15" ht="24">
      <c r="B689" s="247" t="s">
        <v>3242</v>
      </c>
      <c r="C689" s="247" t="s">
        <v>3243</v>
      </c>
      <c r="D689" s="248">
        <v>43369</v>
      </c>
      <c r="E689" s="248">
        <v>43369</v>
      </c>
      <c r="F689" s="248">
        <v>79893</v>
      </c>
      <c r="G689" s="247">
        <v>0</v>
      </c>
      <c r="H689" s="247" t="s">
        <v>3244</v>
      </c>
      <c r="I689" s="247" t="s">
        <v>3245</v>
      </c>
      <c r="J689" s="247" t="s">
        <v>1964</v>
      </c>
      <c r="K689" s="249" t="s">
        <v>1890</v>
      </c>
      <c r="L689" s="247" t="s">
        <v>1891</v>
      </c>
      <c r="M689" s="249" t="s">
        <v>1892</v>
      </c>
      <c r="N689" s="249">
        <v>1222</v>
      </c>
      <c r="O689" s="249" t="s">
        <v>3235</v>
      </c>
    </row>
    <row r="690" spans="2:15" ht="24">
      <c r="B690" s="247" t="s">
        <v>3246</v>
      </c>
      <c r="C690" s="247" t="s">
        <v>3247</v>
      </c>
      <c r="D690" s="248">
        <v>43369</v>
      </c>
      <c r="E690" s="248">
        <v>43369</v>
      </c>
      <c r="F690" s="248">
        <v>79893</v>
      </c>
      <c r="G690" s="247">
        <v>0</v>
      </c>
      <c r="H690" s="247" t="s">
        <v>1906</v>
      </c>
      <c r="I690" s="247" t="s">
        <v>1907</v>
      </c>
      <c r="J690" s="247" t="s">
        <v>1908</v>
      </c>
      <c r="K690" s="249" t="s">
        <v>1890</v>
      </c>
      <c r="L690" s="247" t="s">
        <v>1891</v>
      </c>
      <c r="M690" s="249" t="s">
        <v>1892</v>
      </c>
      <c r="N690" s="249">
        <v>1490</v>
      </c>
      <c r="O690" s="249" t="s">
        <v>3248</v>
      </c>
    </row>
    <row r="691" spans="2:15" ht="24">
      <c r="B691" s="247" t="s">
        <v>3249</v>
      </c>
      <c r="C691" s="247" t="s">
        <v>3250</v>
      </c>
      <c r="D691" s="248">
        <v>43369</v>
      </c>
      <c r="E691" s="248">
        <v>43369</v>
      </c>
      <c r="F691" s="248">
        <v>79893</v>
      </c>
      <c r="G691" s="247">
        <v>0</v>
      </c>
      <c r="H691" s="247" t="s">
        <v>1906</v>
      </c>
      <c r="I691" s="247" t="s">
        <v>1907</v>
      </c>
      <c r="J691" s="247" t="s">
        <v>1908</v>
      </c>
      <c r="K691" s="249" t="s">
        <v>1890</v>
      </c>
      <c r="L691" s="247" t="s">
        <v>1891</v>
      </c>
      <c r="M691" s="249" t="s">
        <v>1892</v>
      </c>
      <c r="N691" s="249">
        <v>1600</v>
      </c>
      <c r="O691" s="249" t="s">
        <v>3251</v>
      </c>
    </row>
    <row r="692" spans="2:15" ht="24">
      <c r="B692" s="247" t="s">
        <v>3252</v>
      </c>
      <c r="C692" s="247" t="s">
        <v>3253</v>
      </c>
      <c r="D692" s="248">
        <v>43369</v>
      </c>
      <c r="E692" s="248">
        <v>43369</v>
      </c>
      <c r="F692" s="248">
        <v>79893</v>
      </c>
      <c r="G692" s="247">
        <v>0</v>
      </c>
      <c r="H692" s="247" t="s">
        <v>1906</v>
      </c>
      <c r="I692" s="247" t="s">
        <v>1907</v>
      </c>
      <c r="J692" s="247" t="s">
        <v>1908</v>
      </c>
      <c r="K692" s="249" t="s">
        <v>1890</v>
      </c>
      <c r="L692" s="247" t="s">
        <v>1891</v>
      </c>
      <c r="M692" s="249" t="s">
        <v>1892</v>
      </c>
      <c r="N692" s="249">
        <v>8630</v>
      </c>
      <c r="O692" s="249" t="s">
        <v>3254</v>
      </c>
    </row>
    <row r="693" spans="2:15" ht="24">
      <c r="B693" s="247" t="s">
        <v>3255</v>
      </c>
      <c r="C693" s="247" t="s">
        <v>3256</v>
      </c>
      <c r="D693" s="248">
        <v>43369</v>
      </c>
      <c r="E693" s="248">
        <v>43369</v>
      </c>
      <c r="F693" s="248">
        <v>79893</v>
      </c>
      <c r="G693" s="247">
        <v>0</v>
      </c>
      <c r="H693" s="247" t="s">
        <v>1906</v>
      </c>
      <c r="I693" s="247" t="s">
        <v>1907</v>
      </c>
      <c r="J693" s="247" t="s">
        <v>1908</v>
      </c>
      <c r="K693" s="249" t="s">
        <v>1890</v>
      </c>
      <c r="L693" s="247" t="s">
        <v>1891</v>
      </c>
      <c r="M693" s="249" t="s">
        <v>1892</v>
      </c>
      <c r="N693" s="249">
        <v>1790</v>
      </c>
      <c r="O693" s="249" t="s">
        <v>3257</v>
      </c>
    </row>
    <row r="694" spans="2:15" ht="25.5">
      <c r="B694" s="247" t="s">
        <v>3258</v>
      </c>
      <c r="C694" s="247" t="s">
        <v>3259</v>
      </c>
      <c r="D694" s="248">
        <v>43369</v>
      </c>
      <c r="E694" s="248">
        <v>43369</v>
      </c>
      <c r="F694" s="248">
        <v>79893</v>
      </c>
      <c r="G694" s="247">
        <v>0</v>
      </c>
      <c r="H694" s="247" t="s">
        <v>1906</v>
      </c>
      <c r="I694" s="247" t="s">
        <v>1907</v>
      </c>
      <c r="J694" s="247" t="s">
        <v>1908</v>
      </c>
      <c r="K694" s="249" t="s">
        <v>1890</v>
      </c>
      <c r="L694" s="247" t="s">
        <v>1891</v>
      </c>
      <c r="M694" s="249" t="s">
        <v>1892</v>
      </c>
      <c r="N694" s="249">
        <v>2466</v>
      </c>
      <c r="O694" s="249" t="s">
        <v>3260</v>
      </c>
    </row>
    <row r="695" spans="2:15" ht="25.5">
      <c r="B695" s="247" t="s">
        <v>3261</v>
      </c>
      <c r="C695" s="247" t="s">
        <v>3262</v>
      </c>
      <c r="D695" s="248">
        <v>43369</v>
      </c>
      <c r="E695" s="248">
        <v>43369</v>
      </c>
      <c r="F695" s="248">
        <v>79893</v>
      </c>
      <c r="G695" s="247">
        <v>0</v>
      </c>
      <c r="H695" s="247" t="s">
        <v>1906</v>
      </c>
      <c r="I695" s="247" t="s">
        <v>1907</v>
      </c>
      <c r="J695" s="247" t="s">
        <v>1908</v>
      </c>
      <c r="K695" s="249" t="s">
        <v>1890</v>
      </c>
      <c r="L695" s="247" t="s">
        <v>1891</v>
      </c>
      <c r="M695" s="249" t="s">
        <v>1892</v>
      </c>
      <c r="N695" s="249">
        <v>1123</v>
      </c>
      <c r="O695" s="249" t="s">
        <v>3263</v>
      </c>
    </row>
    <row r="696" spans="2:15" ht="25.5">
      <c r="B696" s="247" t="s">
        <v>3264</v>
      </c>
      <c r="C696" s="247" t="s">
        <v>3265</v>
      </c>
      <c r="D696" s="248">
        <v>43369</v>
      </c>
      <c r="E696" s="248">
        <v>43369</v>
      </c>
      <c r="F696" s="248">
        <v>79893</v>
      </c>
      <c r="G696" s="247">
        <v>0</v>
      </c>
      <c r="H696" s="247" t="s">
        <v>1906</v>
      </c>
      <c r="I696" s="247" t="s">
        <v>1907</v>
      </c>
      <c r="J696" s="247" t="s">
        <v>1908</v>
      </c>
      <c r="K696" s="249" t="s">
        <v>1890</v>
      </c>
      <c r="L696" s="247" t="s">
        <v>1891</v>
      </c>
      <c r="M696" s="249" t="s">
        <v>1892</v>
      </c>
      <c r="N696" s="249">
        <v>1950.58</v>
      </c>
      <c r="O696" s="249" t="s">
        <v>3266</v>
      </c>
    </row>
    <row r="697" spans="2:15" ht="15" customHeight="1">
      <c r="B697" s="247" t="s">
        <v>3267</v>
      </c>
      <c r="C697" s="247" t="s">
        <v>1342</v>
      </c>
      <c r="D697" s="248">
        <v>41733</v>
      </c>
      <c r="E697" s="248"/>
      <c r="F697" s="248"/>
      <c r="G697" s="247"/>
      <c r="H697" s="247" t="s">
        <v>3268</v>
      </c>
      <c r="I697" s="247" t="s">
        <v>3269</v>
      </c>
      <c r="J697" s="247" t="s">
        <v>3270</v>
      </c>
      <c r="K697" s="249" t="s">
        <v>1346</v>
      </c>
      <c r="L697" s="247" t="s">
        <v>1380</v>
      </c>
      <c r="M697" s="249" t="s">
        <v>1348</v>
      </c>
      <c r="N697" s="249">
        <v>348.98</v>
      </c>
      <c r="O697" s="249" t="s">
        <v>3271</v>
      </c>
    </row>
    <row r="698" spans="2:15" ht="15" hidden="1" customHeight="1">
      <c r="B698" s="247" t="s">
        <v>3272</v>
      </c>
      <c r="C698" s="247" t="s">
        <v>3273</v>
      </c>
      <c r="D698" s="248">
        <v>39883</v>
      </c>
      <c r="E698" s="248">
        <v>40632</v>
      </c>
      <c r="F698" s="248">
        <v>43189</v>
      </c>
      <c r="G698" s="247">
        <v>0</v>
      </c>
      <c r="H698" s="247" t="s">
        <v>3274</v>
      </c>
      <c r="I698" s="247" t="s">
        <v>3275</v>
      </c>
      <c r="J698" s="247" t="s">
        <v>3276</v>
      </c>
      <c r="K698" s="249" t="s">
        <v>1354</v>
      </c>
      <c r="L698" s="247" t="s">
        <v>1380</v>
      </c>
      <c r="M698" s="249" t="s">
        <v>1348</v>
      </c>
      <c r="N698" s="249">
        <v>74</v>
      </c>
      <c r="O698" s="249" t="s">
        <v>1342</v>
      </c>
    </row>
    <row r="699" spans="2:15" ht="15" hidden="1" customHeight="1">
      <c r="B699" s="247" t="s">
        <v>3277</v>
      </c>
      <c r="C699" s="247" t="s">
        <v>3278</v>
      </c>
      <c r="D699" s="248">
        <v>40758</v>
      </c>
      <c r="E699" s="248">
        <v>41396</v>
      </c>
      <c r="F699" s="248">
        <v>42492</v>
      </c>
      <c r="G699" s="247">
        <v>0</v>
      </c>
      <c r="H699" s="247" t="s">
        <v>3279</v>
      </c>
      <c r="I699" s="247" t="s">
        <v>3280</v>
      </c>
      <c r="J699" s="247" t="s">
        <v>3270</v>
      </c>
      <c r="K699" s="249" t="s">
        <v>3222</v>
      </c>
      <c r="L699" s="247" t="s">
        <v>1380</v>
      </c>
      <c r="M699" s="249" t="s">
        <v>1348</v>
      </c>
      <c r="N699" s="249">
        <v>60</v>
      </c>
      <c r="O699" s="249" t="s">
        <v>3281</v>
      </c>
    </row>
    <row r="700" spans="2:15" ht="15" customHeight="1">
      <c r="B700" s="247" t="s">
        <v>3282</v>
      </c>
      <c r="C700" s="247" t="s">
        <v>3283</v>
      </c>
      <c r="D700" s="248">
        <v>42159</v>
      </c>
      <c r="E700" s="248">
        <v>42216</v>
      </c>
      <c r="F700" s="248">
        <v>53174</v>
      </c>
      <c r="G700" s="247">
        <v>0</v>
      </c>
      <c r="H700" s="247" t="s">
        <v>3284</v>
      </c>
      <c r="I700" s="247" t="s">
        <v>3285</v>
      </c>
      <c r="J700" s="247" t="s">
        <v>3286</v>
      </c>
      <c r="K700" s="249" t="s">
        <v>1890</v>
      </c>
      <c r="L700" s="247" t="s">
        <v>1380</v>
      </c>
      <c r="M700" s="249" t="s">
        <v>1348</v>
      </c>
      <c r="N700" s="249">
        <v>135.69999999999999</v>
      </c>
      <c r="O700" s="249" t="s">
        <v>1356</v>
      </c>
    </row>
    <row r="701" spans="2:15" ht="36" hidden="1" customHeight="1">
      <c r="B701" s="247" t="s">
        <v>3287</v>
      </c>
      <c r="C701" s="247" t="s">
        <v>3288</v>
      </c>
      <c r="D701" s="248">
        <v>42164</v>
      </c>
      <c r="E701" s="248">
        <v>42192</v>
      </c>
      <c r="F701" s="248">
        <v>42284</v>
      </c>
      <c r="G701" s="247">
        <v>0</v>
      </c>
      <c r="H701" s="247" t="s">
        <v>3289</v>
      </c>
      <c r="I701" s="247" t="s">
        <v>3290</v>
      </c>
      <c r="J701" s="247" t="s">
        <v>3291</v>
      </c>
      <c r="K701" s="249" t="s">
        <v>1354</v>
      </c>
      <c r="L701" s="247" t="s">
        <v>1380</v>
      </c>
      <c r="M701" s="249" t="s">
        <v>1348</v>
      </c>
      <c r="N701" s="249">
        <v>10</v>
      </c>
      <c r="O701" s="249" t="s">
        <v>3292</v>
      </c>
    </row>
    <row r="702" spans="2:15" ht="36" hidden="1" customHeight="1">
      <c r="B702" s="247" t="s">
        <v>3293</v>
      </c>
      <c r="C702" s="247" t="s">
        <v>3294</v>
      </c>
      <c r="D702" s="248">
        <v>42164</v>
      </c>
      <c r="E702" s="248">
        <v>42192</v>
      </c>
      <c r="F702" s="248">
        <v>42284</v>
      </c>
      <c r="G702" s="247">
        <v>0</v>
      </c>
      <c r="H702" s="247" t="s">
        <v>3289</v>
      </c>
      <c r="I702" s="247" t="s">
        <v>3290</v>
      </c>
      <c r="J702" s="247" t="s">
        <v>3291</v>
      </c>
      <c r="K702" s="249" t="s">
        <v>1354</v>
      </c>
      <c r="L702" s="247" t="s">
        <v>1380</v>
      </c>
      <c r="M702" s="249" t="s">
        <v>1348</v>
      </c>
      <c r="N702" s="249">
        <v>10</v>
      </c>
      <c r="O702" s="249" t="s">
        <v>3295</v>
      </c>
    </row>
    <row r="703" spans="2:15" ht="24" customHeight="1">
      <c r="B703" s="247" t="s">
        <v>3296</v>
      </c>
      <c r="C703" s="247" t="s">
        <v>1342</v>
      </c>
      <c r="D703" s="248">
        <v>41617</v>
      </c>
      <c r="E703" s="248"/>
      <c r="F703" s="248"/>
      <c r="G703" s="247"/>
      <c r="H703" s="247" t="s">
        <v>3297</v>
      </c>
      <c r="I703" s="247" t="s">
        <v>1342</v>
      </c>
      <c r="J703" s="247" t="s">
        <v>3298</v>
      </c>
      <c r="K703" s="249" t="s">
        <v>1346</v>
      </c>
      <c r="L703" s="247" t="s">
        <v>1380</v>
      </c>
      <c r="M703" s="249" t="s">
        <v>1348</v>
      </c>
      <c r="N703" s="249">
        <v>10</v>
      </c>
      <c r="O703" s="249" t="s">
        <v>3299</v>
      </c>
    </row>
    <row r="704" spans="2:15" ht="24" hidden="1" customHeight="1">
      <c r="B704" s="247" t="s">
        <v>3300</v>
      </c>
      <c r="C704" s="247" t="s">
        <v>3301</v>
      </c>
      <c r="D704" s="248">
        <v>42046</v>
      </c>
      <c r="E704" s="248">
        <v>42058</v>
      </c>
      <c r="F704" s="248">
        <v>42147</v>
      </c>
      <c r="G704" s="247">
        <v>0</v>
      </c>
      <c r="H704" s="247" t="s">
        <v>3302</v>
      </c>
      <c r="I704" s="247" t="s">
        <v>3303</v>
      </c>
      <c r="J704" s="247" t="s">
        <v>3291</v>
      </c>
      <c r="K704" s="249" t="s">
        <v>1354</v>
      </c>
      <c r="L704" s="247" t="s">
        <v>1380</v>
      </c>
      <c r="M704" s="249" t="s">
        <v>1348</v>
      </c>
      <c r="N704" s="249">
        <v>54.76</v>
      </c>
      <c r="O704" s="249" t="s">
        <v>3304</v>
      </c>
    </row>
    <row r="705" spans="2:15" ht="15" customHeight="1">
      <c r="B705" s="247" t="s">
        <v>3305</v>
      </c>
      <c r="C705" s="247" t="s">
        <v>1342</v>
      </c>
      <c r="D705" s="248">
        <v>42166</v>
      </c>
      <c r="E705" s="248"/>
      <c r="F705" s="248"/>
      <c r="G705" s="247"/>
      <c r="H705" s="247" t="s">
        <v>3306</v>
      </c>
      <c r="I705" s="247" t="s">
        <v>3307</v>
      </c>
      <c r="J705" s="247" t="s">
        <v>3291</v>
      </c>
      <c r="K705" s="249" t="s">
        <v>1346</v>
      </c>
      <c r="L705" s="247" t="s">
        <v>1380</v>
      </c>
      <c r="M705" s="249" t="s">
        <v>1342</v>
      </c>
      <c r="N705" s="249"/>
      <c r="O705" s="249" t="s">
        <v>3308</v>
      </c>
    </row>
    <row r="706" spans="2:15" ht="15" customHeight="1">
      <c r="B706" s="247" t="s">
        <v>3309</v>
      </c>
      <c r="C706" s="247" t="s">
        <v>1342</v>
      </c>
      <c r="D706" s="248">
        <v>42122</v>
      </c>
      <c r="E706" s="248"/>
      <c r="F706" s="248"/>
      <c r="G706" s="247"/>
      <c r="H706" s="247" t="s">
        <v>3310</v>
      </c>
      <c r="I706" s="247" t="s">
        <v>3311</v>
      </c>
      <c r="J706" s="247" t="s">
        <v>3291</v>
      </c>
      <c r="K706" s="249" t="s">
        <v>1346</v>
      </c>
      <c r="L706" s="247" t="s">
        <v>1347</v>
      </c>
      <c r="M706" s="249" t="s">
        <v>1342</v>
      </c>
      <c r="N706" s="249"/>
      <c r="O706" s="249" t="s">
        <v>3312</v>
      </c>
    </row>
    <row r="707" spans="2:15" ht="15" hidden="1" customHeight="1">
      <c r="B707" s="247" t="s">
        <v>3313</v>
      </c>
      <c r="C707" s="247" t="s">
        <v>3314</v>
      </c>
      <c r="D707" s="248">
        <v>42173</v>
      </c>
      <c r="E707" s="248">
        <v>42205</v>
      </c>
      <c r="F707" s="248">
        <v>42297</v>
      </c>
      <c r="G707" s="247">
        <v>0</v>
      </c>
      <c r="H707" s="247" t="s">
        <v>3315</v>
      </c>
      <c r="I707" s="247" t="s">
        <v>3316</v>
      </c>
      <c r="J707" s="247" t="s">
        <v>3291</v>
      </c>
      <c r="K707" s="249" t="s">
        <v>1354</v>
      </c>
      <c r="L707" s="247" t="s">
        <v>1373</v>
      </c>
      <c r="M707" s="249" t="s">
        <v>1348</v>
      </c>
      <c r="N707" s="249">
        <v>1.33</v>
      </c>
      <c r="O707" s="249" t="s">
        <v>3317</v>
      </c>
    </row>
    <row r="708" spans="2:15" ht="15" hidden="1" customHeight="1">
      <c r="B708" s="247" t="s">
        <v>3318</v>
      </c>
      <c r="C708" s="247" t="s">
        <v>3319</v>
      </c>
      <c r="D708" s="248">
        <v>42173</v>
      </c>
      <c r="E708" s="248">
        <v>42192</v>
      </c>
      <c r="F708" s="248">
        <v>42284</v>
      </c>
      <c r="G708" s="247">
        <v>0</v>
      </c>
      <c r="H708" s="247" t="s">
        <v>3320</v>
      </c>
      <c r="I708" s="247" t="s">
        <v>3321</v>
      </c>
      <c r="J708" s="247" t="s">
        <v>3291</v>
      </c>
      <c r="K708" s="249" t="s">
        <v>1354</v>
      </c>
      <c r="L708" s="247" t="s">
        <v>3322</v>
      </c>
      <c r="M708" s="249" t="s">
        <v>1348</v>
      </c>
      <c r="N708" s="249">
        <v>134.6</v>
      </c>
      <c r="O708" s="249" t="s">
        <v>3323</v>
      </c>
    </row>
    <row r="709" spans="2:15" ht="15" customHeight="1">
      <c r="B709" s="247" t="s">
        <v>3324</v>
      </c>
      <c r="C709" s="247" t="s">
        <v>1342</v>
      </c>
      <c r="D709" s="248">
        <v>42177</v>
      </c>
      <c r="E709" s="248"/>
      <c r="F709" s="248"/>
      <c r="G709" s="247"/>
      <c r="H709" s="247" t="s">
        <v>3325</v>
      </c>
      <c r="I709" s="247" t="s">
        <v>3326</v>
      </c>
      <c r="J709" s="247" t="s">
        <v>3270</v>
      </c>
      <c r="K709" s="249" t="s">
        <v>1346</v>
      </c>
      <c r="L709" s="247" t="s">
        <v>1380</v>
      </c>
      <c r="M709" s="249" t="s">
        <v>1342</v>
      </c>
      <c r="N709" s="249"/>
      <c r="O709" s="249" t="s">
        <v>3327</v>
      </c>
    </row>
    <row r="710" spans="2:15" ht="24" customHeight="1">
      <c r="B710" s="247" t="s">
        <v>3328</v>
      </c>
      <c r="C710" s="247" t="s">
        <v>3329</v>
      </c>
      <c r="D710" s="248">
        <v>40109</v>
      </c>
      <c r="E710" s="248">
        <v>41295</v>
      </c>
      <c r="F710" s="248">
        <v>43851</v>
      </c>
      <c r="G710" s="247">
        <v>1</v>
      </c>
      <c r="H710" s="247" t="s">
        <v>3330</v>
      </c>
      <c r="I710" s="247" t="s">
        <v>3331</v>
      </c>
      <c r="J710" s="247" t="s">
        <v>3276</v>
      </c>
      <c r="K710" s="249" t="s">
        <v>3222</v>
      </c>
      <c r="L710" s="247" t="s">
        <v>1380</v>
      </c>
      <c r="M710" s="249" t="s">
        <v>1348</v>
      </c>
      <c r="N710" s="249">
        <v>105</v>
      </c>
      <c r="O710" s="249" t="s">
        <v>3332</v>
      </c>
    </row>
    <row r="711" spans="2:15" ht="15" customHeight="1">
      <c r="B711" s="247" t="s">
        <v>3333</v>
      </c>
      <c r="C711" s="247" t="s">
        <v>1342</v>
      </c>
      <c r="D711" s="248">
        <v>42179</v>
      </c>
      <c r="E711" s="248"/>
      <c r="F711" s="248"/>
      <c r="G711" s="247"/>
      <c r="H711" s="247" t="s">
        <v>3334</v>
      </c>
      <c r="I711" s="247" t="s">
        <v>3335</v>
      </c>
      <c r="J711" s="247" t="s">
        <v>3336</v>
      </c>
      <c r="K711" s="249" t="s">
        <v>1346</v>
      </c>
      <c r="L711" s="247" t="s">
        <v>3337</v>
      </c>
      <c r="M711" s="249" t="s">
        <v>1342</v>
      </c>
      <c r="N711" s="249"/>
      <c r="O711" s="249" t="s">
        <v>3338</v>
      </c>
    </row>
    <row r="712" spans="2:15" ht="15" customHeight="1">
      <c r="B712" s="247" t="s">
        <v>3339</v>
      </c>
      <c r="C712" s="247" t="s">
        <v>1342</v>
      </c>
      <c r="D712" s="248">
        <v>42178</v>
      </c>
      <c r="E712" s="248"/>
      <c r="F712" s="248"/>
      <c r="G712" s="247"/>
      <c r="H712" s="247" t="s">
        <v>3340</v>
      </c>
      <c r="I712" s="247" t="s">
        <v>3341</v>
      </c>
      <c r="J712" s="247" t="s">
        <v>3270</v>
      </c>
      <c r="K712" s="249" t="s">
        <v>1346</v>
      </c>
      <c r="L712" s="247" t="s">
        <v>1380</v>
      </c>
      <c r="M712" s="249" t="s">
        <v>1348</v>
      </c>
      <c r="N712" s="249">
        <v>65</v>
      </c>
      <c r="O712" s="249" t="s">
        <v>3342</v>
      </c>
    </row>
    <row r="713" spans="2:15" ht="24" customHeight="1">
      <c r="B713" s="247" t="s">
        <v>3343</v>
      </c>
      <c r="C713" s="247" t="s">
        <v>1342</v>
      </c>
      <c r="D713" s="248">
        <v>42181</v>
      </c>
      <c r="E713" s="248"/>
      <c r="F713" s="248"/>
      <c r="G713" s="247"/>
      <c r="H713" s="247" t="s">
        <v>3344</v>
      </c>
      <c r="I713" s="247" t="s">
        <v>3345</v>
      </c>
      <c r="J713" s="247" t="s">
        <v>3270</v>
      </c>
      <c r="K713" s="249" t="s">
        <v>1346</v>
      </c>
      <c r="L713" s="247" t="s">
        <v>3322</v>
      </c>
      <c r="M713" s="249" t="s">
        <v>1342</v>
      </c>
      <c r="N713" s="249"/>
      <c r="O713" s="249" t="s">
        <v>3346</v>
      </c>
    </row>
    <row r="714" spans="2:15" ht="15" customHeight="1">
      <c r="B714" s="247" t="s">
        <v>3347</v>
      </c>
      <c r="C714" s="247" t="s">
        <v>3348</v>
      </c>
      <c r="D714" s="248">
        <v>41694</v>
      </c>
      <c r="E714" s="248">
        <v>42110</v>
      </c>
      <c r="F714" s="248">
        <v>43571</v>
      </c>
      <c r="G714" s="247">
        <v>0</v>
      </c>
      <c r="H714" s="247" t="s">
        <v>3349</v>
      </c>
      <c r="I714" s="247" t="s">
        <v>3350</v>
      </c>
      <c r="J714" s="247" t="s">
        <v>3351</v>
      </c>
      <c r="K714" s="249" t="s">
        <v>1354</v>
      </c>
      <c r="L714" s="247" t="s">
        <v>1380</v>
      </c>
      <c r="M714" s="249" t="s">
        <v>1348</v>
      </c>
      <c r="N714" s="249">
        <v>10</v>
      </c>
      <c r="O714" s="249" t="s">
        <v>3352</v>
      </c>
    </row>
    <row r="715" spans="2:15" ht="15" hidden="1" customHeight="1">
      <c r="B715" s="247" t="s">
        <v>3353</v>
      </c>
      <c r="C715" s="247" t="s">
        <v>3354</v>
      </c>
      <c r="D715" s="248">
        <v>42184</v>
      </c>
      <c r="E715" s="248">
        <v>42199</v>
      </c>
      <c r="F715" s="248">
        <v>42291</v>
      </c>
      <c r="G715" s="247">
        <v>0</v>
      </c>
      <c r="H715" s="247" t="s">
        <v>3355</v>
      </c>
      <c r="I715" s="247" t="s">
        <v>3356</v>
      </c>
      <c r="J715" s="247" t="s">
        <v>3291</v>
      </c>
      <c r="K715" s="249" t="s">
        <v>1354</v>
      </c>
      <c r="L715" s="247" t="s">
        <v>3322</v>
      </c>
      <c r="M715" s="249" t="s">
        <v>1348</v>
      </c>
      <c r="N715" s="249">
        <v>158</v>
      </c>
      <c r="O715" s="249" t="s">
        <v>3357</v>
      </c>
    </row>
    <row r="716" spans="2:15" ht="15" customHeight="1">
      <c r="B716" s="247" t="s">
        <v>3358</v>
      </c>
      <c r="C716" s="247" t="s">
        <v>1342</v>
      </c>
      <c r="D716" s="248">
        <v>42185</v>
      </c>
      <c r="E716" s="248"/>
      <c r="F716" s="248"/>
      <c r="G716" s="247"/>
      <c r="H716" s="247" t="s">
        <v>3359</v>
      </c>
      <c r="I716" s="247" t="s">
        <v>3360</v>
      </c>
      <c r="J716" s="247" t="s">
        <v>3270</v>
      </c>
      <c r="K716" s="249" t="s">
        <v>1346</v>
      </c>
      <c r="L716" s="247" t="s">
        <v>1380</v>
      </c>
      <c r="M716" s="249" t="s">
        <v>1342</v>
      </c>
      <c r="N716" s="249"/>
      <c r="O716" s="249" t="s">
        <v>3361</v>
      </c>
    </row>
    <row r="717" spans="2:15" ht="24" customHeight="1">
      <c r="B717" s="247" t="s">
        <v>3362</v>
      </c>
      <c r="C717" s="247" t="s">
        <v>3363</v>
      </c>
      <c r="D717" s="248">
        <v>41316</v>
      </c>
      <c r="E717" s="248">
        <v>42734</v>
      </c>
      <c r="F717" s="248">
        <v>43828</v>
      </c>
      <c r="G717" s="247">
        <v>0</v>
      </c>
      <c r="H717" s="247" t="s">
        <v>3364</v>
      </c>
      <c r="I717" s="247" t="s">
        <v>3365</v>
      </c>
      <c r="J717" s="247" t="s">
        <v>3270</v>
      </c>
      <c r="K717" s="249" t="s">
        <v>3222</v>
      </c>
      <c r="L717" s="247" t="s">
        <v>1380</v>
      </c>
      <c r="M717" s="249" t="s">
        <v>1348</v>
      </c>
      <c r="N717" s="249">
        <v>80</v>
      </c>
      <c r="O717" s="249" t="s">
        <v>3366</v>
      </c>
    </row>
    <row r="718" spans="2:15" ht="15" customHeight="1">
      <c r="B718" s="247" t="s">
        <v>3367</v>
      </c>
      <c r="C718" s="247" t="s">
        <v>1342</v>
      </c>
      <c r="D718" s="248">
        <v>42160</v>
      </c>
      <c r="E718" s="248"/>
      <c r="F718" s="248"/>
      <c r="G718" s="247"/>
      <c r="H718" s="247" t="s">
        <v>3368</v>
      </c>
      <c r="I718" s="247" t="s">
        <v>3369</v>
      </c>
      <c r="J718" s="247" t="s">
        <v>3270</v>
      </c>
      <c r="K718" s="249" t="s">
        <v>1346</v>
      </c>
      <c r="L718" s="247" t="s">
        <v>3322</v>
      </c>
      <c r="M718" s="249" t="s">
        <v>1348</v>
      </c>
      <c r="N718" s="249">
        <v>108</v>
      </c>
      <c r="O718" s="249" t="s">
        <v>3370</v>
      </c>
    </row>
    <row r="719" spans="2:15" ht="15" customHeight="1">
      <c r="B719" s="247" t="s">
        <v>3371</v>
      </c>
      <c r="C719" s="247" t="s">
        <v>1342</v>
      </c>
      <c r="D719" s="248">
        <v>42186</v>
      </c>
      <c r="E719" s="248"/>
      <c r="F719" s="248"/>
      <c r="G719" s="247"/>
      <c r="H719" s="247" t="s">
        <v>3368</v>
      </c>
      <c r="I719" s="247" t="s">
        <v>3369</v>
      </c>
      <c r="J719" s="247" t="s">
        <v>3270</v>
      </c>
      <c r="K719" s="249" t="s">
        <v>1346</v>
      </c>
      <c r="L719" s="247" t="s">
        <v>3322</v>
      </c>
      <c r="M719" s="249" t="s">
        <v>1348</v>
      </c>
      <c r="N719" s="249">
        <v>108</v>
      </c>
      <c r="O719" s="249" t="s">
        <v>3372</v>
      </c>
    </row>
    <row r="720" spans="2:15" ht="15" customHeight="1">
      <c r="B720" s="247" t="s">
        <v>3373</v>
      </c>
      <c r="C720" s="247" t="s">
        <v>1342</v>
      </c>
      <c r="D720" s="248">
        <v>42186</v>
      </c>
      <c r="E720" s="248"/>
      <c r="F720" s="248"/>
      <c r="G720" s="247"/>
      <c r="H720" s="247" t="s">
        <v>3374</v>
      </c>
      <c r="I720" s="247" t="s">
        <v>3375</v>
      </c>
      <c r="J720" s="247" t="s">
        <v>3351</v>
      </c>
      <c r="K720" s="249" t="s">
        <v>1346</v>
      </c>
      <c r="L720" s="247" t="s">
        <v>1380</v>
      </c>
      <c r="M720" s="249" t="s">
        <v>1342</v>
      </c>
      <c r="N720" s="249"/>
      <c r="O720" s="249" t="s">
        <v>3376</v>
      </c>
    </row>
    <row r="721" spans="2:15" ht="15" hidden="1" customHeight="1">
      <c r="B721" s="247" t="s">
        <v>3377</v>
      </c>
      <c r="C721" s="247" t="s">
        <v>3378</v>
      </c>
      <c r="D721" s="248">
        <v>41369</v>
      </c>
      <c r="E721" s="248">
        <v>41442</v>
      </c>
      <c r="F721" s="248">
        <v>43189</v>
      </c>
      <c r="G721" s="247">
        <v>0</v>
      </c>
      <c r="H721" s="247" t="s">
        <v>3379</v>
      </c>
      <c r="I721" s="247" t="s">
        <v>3380</v>
      </c>
      <c r="J721" s="247" t="s">
        <v>3336</v>
      </c>
      <c r="K721" s="249" t="s">
        <v>2455</v>
      </c>
      <c r="L721" s="247" t="s">
        <v>3337</v>
      </c>
      <c r="M721" s="249" t="s">
        <v>1348</v>
      </c>
      <c r="N721" s="249">
        <v>50</v>
      </c>
      <c r="O721" s="249" t="s">
        <v>3381</v>
      </c>
    </row>
    <row r="722" spans="2:15" ht="15" customHeight="1">
      <c r="B722" s="247" t="s">
        <v>3382</v>
      </c>
      <c r="C722" s="247" t="s">
        <v>1342</v>
      </c>
      <c r="D722" s="248">
        <v>41502</v>
      </c>
      <c r="E722" s="248"/>
      <c r="F722" s="248"/>
      <c r="G722" s="247"/>
      <c r="H722" s="247" t="s">
        <v>3383</v>
      </c>
      <c r="I722" s="247" t="s">
        <v>1342</v>
      </c>
      <c r="J722" s="247" t="s">
        <v>3270</v>
      </c>
      <c r="K722" s="249" t="s">
        <v>1346</v>
      </c>
      <c r="L722" s="247" t="s">
        <v>3384</v>
      </c>
      <c r="M722" s="249" t="s">
        <v>1348</v>
      </c>
      <c r="N722" s="249">
        <v>100</v>
      </c>
      <c r="O722" s="249" t="s">
        <v>3385</v>
      </c>
    </row>
    <row r="723" spans="2:15" ht="24" customHeight="1">
      <c r="B723" s="247" t="s">
        <v>3386</v>
      </c>
      <c r="C723" s="247" t="s">
        <v>3387</v>
      </c>
      <c r="D723" s="248">
        <v>42187</v>
      </c>
      <c r="E723" s="248">
        <v>42383</v>
      </c>
      <c r="F723" s="248">
        <v>43479</v>
      </c>
      <c r="G723" s="247">
        <v>0</v>
      </c>
      <c r="H723" s="247" t="s">
        <v>3388</v>
      </c>
      <c r="I723" s="247" t="s">
        <v>3389</v>
      </c>
      <c r="J723" s="247" t="s">
        <v>3270</v>
      </c>
      <c r="K723" s="249" t="s">
        <v>1354</v>
      </c>
      <c r="L723" s="247" t="s">
        <v>1380</v>
      </c>
      <c r="M723" s="249" t="s">
        <v>1348</v>
      </c>
      <c r="N723" s="249">
        <v>100</v>
      </c>
      <c r="O723" s="249" t="s">
        <v>3390</v>
      </c>
    </row>
    <row r="724" spans="2:15" ht="15" hidden="1" customHeight="1">
      <c r="B724" s="247" t="s">
        <v>3391</v>
      </c>
      <c r="C724" s="247" t="s">
        <v>3392</v>
      </c>
      <c r="D724" s="248">
        <v>42192</v>
      </c>
      <c r="E724" s="248">
        <v>42209</v>
      </c>
      <c r="F724" s="248">
        <v>42301</v>
      </c>
      <c r="G724" s="247">
        <v>0</v>
      </c>
      <c r="H724" s="247" t="s">
        <v>3393</v>
      </c>
      <c r="I724" s="247" t="s">
        <v>3394</v>
      </c>
      <c r="J724" s="247" t="s">
        <v>3291</v>
      </c>
      <c r="K724" s="249" t="s">
        <v>1354</v>
      </c>
      <c r="L724" s="247" t="s">
        <v>3395</v>
      </c>
      <c r="M724" s="249" t="s">
        <v>1348</v>
      </c>
      <c r="N724" s="249">
        <v>100</v>
      </c>
      <c r="O724" s="249" t="s">
        <v>3396</v>
      </c>
    </row>
    <row r="725" spans="2:15" ht="24" customHeight="1">
      <c r="B725" s="247" t="s">
        <v>3397</v>
      </c>
      <c r="C725" s="247" t="s">
        <v>3398</v>
      </c>
      <c r="D725" s="248">
        <v>40865</v>
      </c>
      <c r="E725" s="248">
        <v>42264</v>
      </c>
      <c r="F725" s="248">
        <v>45917</v>
      </c>
      <c r="G725" s="247">
        <v>0</v>
      </c>
      <c r="H725" s="247" t="s">
        <v>3399</v>
      </c>
      <c r="I725" s="247" t="s">
        <v>3400</v>
      </c>
      <c r="J725" s="247" t="s">
        <v>3401</v>
      </c>
      <c r="K725" s="249" t="s">
        <v>1890</v>
      </c>
      <c r="L725" s="247" t="s">
        <v>1373</v>
      </c>
      <c r="M725" s="249" t="s">
        <v>1348</v>
      </c>
      <c r="N725" s="249">
        <v>0.6</v>
      </c>
      <c r="O725" s="249" t="s">
        <v>3402</v>
      </c>
    </row>
    <row r="726" spans="2:15" ht="15" customHeight="1">
      <c r="B726" s="247" t="s">
        <v>3403</v>
      </c>
      <c r="C726" s="247" t="s">
        <v>3404</v>
      </c>
      <c r="D726" s="248">
        <v>42193</v>
      </c>
      <c r="E726" s="248">
        <v>42454</v>
      </c>
      <c r="F726" s="248">
        <v>43549</v>
      </c>
      <c r="G726" s="247">
        <v>0</v>
      </c>
      <c r="H726" s="247" t="s">
        <v>3405</v>
      </c>
      <c r="I726" s="247" t="s">
        <v>3406</v>
      </c>
      <c r="J726" s="247" t="s">
        <v>3270</v>
      </c>
      <c r="K726" s="249" t="s">
        <v>1354</v>
      </c>
      <c r="L726" s="247" t="s">
        <v>1380</v>
      </c>
      <c r="M726" s="249" t="s">
        <v>1348</v>
      </c>
      <c r="N726" s="249">
        <v>65</v>
      </c>
      <c r="O726" s="249" t="s">
        <v>3407</v>
      </c>
    </row>
    <row r="727" spans="2:15" ht="15" hidden="1" customHeight="1">
      <c r="B727" s="247" t="s">
        <v>3408</v>
      </c>
      <c r="C727" s="247" t="s">
        <v>3409</v>
      </c>
      <c r="D727" s="248">
        <v>42194</v>
      </c>
      <c r="E727" s="248">
        <v>42195</v>
      </c>
      <c r="F727" s="248">
        <v>42287</v>
      </c>
      <c r="G727" s="247">
        <v>0</v>
      </c>
      <c r="H727" s="247" t="s">
        <v>3306</v>
      </c>
      <c r="I727" s="247" t="s">
        <v>3307</v>
      </c>
      <c r="J727" s="247" t="s">
        <v>3291</v>
      </c>
      <c r="K727" s="249" t="s">
        <v>1354</v>
      </c>
      <c r="L727" s="247" t="s">
        <v>1380</v>
      </c>
      <c r="M727" s="249" t="s">
        <v>1348</v>
      </c>
      <c r="N727" s="249">
        <v>10</v>
      </c>
      <c r="O727" s="249" t="s">
        <v>3410</v>
      </c>
    </row>
    <row r="728" spans="2:15" ht="15" customHeight="1">
      <c r="B728" s="247" t="s">
        <v>3411</v>
      </c>
      <c r="C728" s="247" t="s">
        <v>1342</v>
      </c>
      <c r="D728" s="248">
        <v>42195</v>
      </c>
      <c r="E728" s="248"/>
      <c r="F728" s="248"/>
      <c r="G728" s="247"/>
      <c r="H728" s="247" t="s">
        <v>3412</v>
      </c>
      <c r="I728" s="247" t="s">
        <v>3413</v>
      </c>
      <c r="J728" s="247" t="s">
        <v>3291</v>
      </c>
      <c r="K728" s="249" t="s">
        <v>1346</v>
      </c>
      <c r="L728" s="247" t="s">
        <v>1380</v>
      </c>
      <c r="M728" s="249" t="s">
        <v>1342</v>
      </c>
      <c r="N728" s="249"/>
      <c r="O728" s="249" t="s">
        <v>3414</v>
      </c>
    </row>
    <row r="729" spans="2:15" ht="25.5">
      <c r="B729" s="247" t="s">
        <v>3415</v>
      </c>
      <c r="C729" s="247" t="s">
        <v>3416</v>
      </c>
      <c r="D729" s="248">
        <v>42195</v>
      </c>
      <c r="E729" s="248">
        <v>42606</v>
      </c>
      <c r="F729" s="248">
        <v>45528</v>
      </c>
      <c r="G729" s="247">
        <v>1</v>
      </c>
      <c r="H729" s="247" t="s">
        <v>3417</v>
      </c>
      <c r="I729" s="247" t="s">
        <v>3418</v>
      </c>
      <c r="J729" s="247" t="s">
        <v>3419</v>
      </c>
      <c r="K729" s="249" t="s">
        <v>1890</v>
      </c>
      <c r="L729" s="247" t="s">
        <v>1380</v>
      </c>
      <c r="M729" s="249" t="s">
        <v>1348</v>
      </c>
      <c r="N729" s="249">
        <v>100</v>
      </c>
      <c r="O729" s="249" t="s">
        <v>3420</v>
      </c>
    </row>
    <row r="730" spans="2:15" ht="24" hidden="1" customHeight="1">
      <c r="B730" s="247" t="s">
        <v>3421</v>
      </c>
      <c r="C730" s="247" t="s">
        <v>3422</v>
      </c>
      <c r="D730" s="248">
        <v>42199</v>
      </c>
      <c r="E730" s="248">
        <v>42205</v>
      </c>
      <c r="F730" s="248">
        <v>42297</v>
      </c>
      <c r="G730" s="247">
        <v>0</v>
      </c>
      <c r="H730" s="247" t="s">
        <v>3423</v>
      </c>
      <c r="I730" s="247" t="s">
        <v>3424</v>
      </c>
      <c r="J730" s="247" t="s">
        <v>3291</v>
      </c>
      <c r="K730" s="249" t="s">
        <v>1354</v>
      </c>
      <c r="L730" s="247" t="s">
        <v>1380</v>
      </c>
      <c r="M730" s="249" t="s">
        <v>1348</v>
      </c>
      <c r="N730" s="249">
        <v>80</v>
      </c>
      <c r="O730" s="249" t="s">
        <v>3425</v>
      </c>
    </row>
    <row r="731" spans="2:15" ht="15" customHeight="1">
      <c r="B731" s="247" t="s">
        <v>3426</v>
      </c>
      <c r="C731" s="247" t="s">
        <v>3427</v>
      </c>
      <c r="D731" s="248">
        <v>42200</v>
      </c>
      <c r="E731" s="248">
        <v>42613</v>
      </c>
      <c r="F731" s="248">
        <v>44804</v>
      </c>
      <c r="G731" s="247">
        <v>1</v>
      </c>
      <c r="H731" s="247" t="s">
        <v>3428</v>
      </c>
      <c r="I731" s="247" t="s">
        <v>3429</v>
      </c>
      <c r="J731" s="247" t="s">
        <v>3270</v>
      </c>
      <c r="K731" s="249" t="s">
        <v>1890</v>
      </c>
      <c r="L731" s="247" t="s">
        <v>1380</v>
      </c>
      <c r="M731" s="249" t="s">
        <v>1348</v>
      </c>
      <c r="N731" s="249">
        <v>92</v>
      </c>
      <c r="O731" s="249" t="s">
        <v>3430</v>
      </c>
    </row>
    <row r="732" spans="2:15" ht="15" customHeight="1">
      <c r="B732" s="247" t="s">
        <v>3431</v>
      </c>
      <c r="C732" s="247" t="s">
        <v>3432</v>
      </c>
      <c r="D732" s="248">
        <v>41369</v>
      </c>
      <c r="E732" s="248">
        <v>41442</v>
      </c>
      <c r="F732" s="248">
        <v>43999</v>
      </c>
      <c r="G732" s="247">
        <v>0</v>
      </c>
      <c r="H732" s="247" t="s">
        <v>3433</v>
      </c>
      <c r="I732" s="247" t="s">
        <v>3434</v>
      </c>
      <c r="J732" s="247" t="s">
        <v>3336</v>
      </c>
      <c r="K732" s="249" t="s">
        <v>2455</v>
      </c>
      <c r="L732" s="247" t="s">
        <v>3337</v>
      </c>
      <c r="M732" s="249" t="s">
        <v>1348</v>
      </c>
      <c r="N732" s="249">
        <v>59</v>
      </c>
      <c r="O732" s="249" t="s">
        <v>3435</v>
      </c>
    </row>
    <row r="733" spans="2:15" ht="24" customHeight="1">
      <c r="B733" s="247" t="s">
        <v>3436</v>
      </c>
      <c r="C733" s="247" t="s">
        <v>1342</v>
      </c>
      <c r="D733" s="248">
        <v>42200</v>
      </c>
      <c r="E733" s="248"/>
      <c r="F733" s="248"/>
      <c r="G733" s="247"/>
      <c r="H733" s="247" t="s">
        <v>3437</v>
      </c>
      <c r="I733" s="247" t="s">
        <v>3438</v>
      </c>
      <c r="J733" s="247" t="s">
        <v>3291</v>
      </c>
      <c r="K733" s="249" t="s">
        <v>1346</v>
      </c>
      <c r="L733" s="247" t="s">
        <v>3439</v>
      </c>
      <c r="M733" s="249" t="s">
        <v>1342</v>
      </c>
      <c r="N733" s="249"/>
      <c r="O733" s="249" t="s">
        <v>3440</v>
      </c>
    </row>
    <row r="734" spans="2:15" ht="24" hidden="1" customHeight="1">
      <c r="B734" s="247" t="s">
        <v>3441</v>
      </c>
      <c r="C734" s="247" t="s">
        <v>3442</v>
      </c>
      <c r="D734" s="248">
        <v>42200</v>
      </c>
      <c r="E734" s="248">
        <v>42290</v>
      </c>
      <c r="F734" s="248">
        <v>42382</v>
      </c>
      <c r="G734" s="247">
        <v>0</v>
      </c>
      <c r="H734" s="247" t="s">
        <v>3437</v>
      </c>
      <c r="I734" s="247" t="s">
        <v>3438</v>
      </c>
      <c r="J734" s="247" t="s">
        <v>3291</v>
      </c>
      <c r="K734" s="249" t="s">
        <v>1354</v>
      </c>
      <c r="L734" s="247" t="s">
        <v>3322</v>
      </c>
      <c r="M734" s="249" t="s">
        <v>1348</v>
      </c>
      <c r="N734" s="249">
        <v>200</v>
      </c>
      <c r="O734" s="249" t="s">
        <v>3443</v>
      </c>
    </row>
    <row r="735" spans="2:15" ht="15" customHeight="1">
      <c r="B735" s="247" t="s">
        <v>3444</v>
      </c>
      <c r="C735" s="247" t="s">
        <v>1342</v>
      </c>
      <c r="D735" s="248">
        <v>42201</v>
      </c>
      <c r="E735" s="248"/>
      <c r="F735" s="248"/>
      <c r="G735" s="247"/>
      <c r="H735" s="247" t="s">
        <v>3445</v>
      </c>
      <c r="I735" s="247" t="s">
        <v>3446</v>
      </c>
      <c r="J735" s="247" t="s">
        <v>3270</v>
      </c>
      <c r="K735" s="249" t="s">
        <v>1346</v>
      </c>
      <c r="L735" s="247" t="s">
        <v>3384</v>
      </c>
      <c r="M735" s="249" t="s">
        <v>1342</v>
      </c>
      <c r="N735" s="249"/>
      <c r="O735" s="249" t="s">
        <v>2887</v>
      </c>
    </row>
    <row r="736" spans="2:15" ht="24" hidden="1" customHeight="1">
      <c r="B736" s="247" t="s">
        <v>3447</v>
      </c>
      <c r="C736" s="247" t="s">
        <v>3448</v>
      </c>
      <c r="D736" s="248">
        <v>42201</v>
      </c>
      <c r="E736" s="248">
        <v>42205</v>
      </c>
      <c r="F736" s="248">
        <v>42297</v>
      </c>
      <c r="G736" s="247">
        <v>0</v>
      </c>
      <c r="H736" s="247" t="s">
        <v>3449</v>
      </c>
      <c r="I736" s="247" t="s">
        <v>3450</v>
      </c>
      <c r="J736" s="247" t="s">
        <v>3291</v>
      </c>
      <c r="K736" s="249" t="s">
        <v>1354</v>
      </c>
      <c r="L736" s="247" t="s">
        <v>1380</v>
      </c>
      <c r="M736" s="249" t="s">
        <v>1348</v>
      </c>
      <c r="N736" s="249">
        <v>79.319999999999993</v>
      </c>
      <c r="O736" s="249" t="s">
        <v>3451</v>
      </c>
    </row>
    <row r="737" spans="2:15" ht="15" customHeight="1">
      <c r="B737" s="247" t="s">
        <v>3452</v>
      </c>
      <c r="C737" s="247" t="s">
        <v>1342</v>
      </c>
      <c r="D737" s="248">
        <v>42201</v>
      </c>
      <c r="E737" s="248"/>
      <c r="F737" s="248"/>
      <c r="G737" s="247"/>
      <c r="H737" s="247" t="s">
        <v>3453</v>
      </c>
      <c r="I737" s="247" t="s">
        <v>3454</v>
      </c>
      <c r="J737" s="247" t="s">
        <v>3291</v>
      </c>
      <c r="K737" s="249" t="s">
        <v>1346</v>
      </c>
      <c r="L737" s="247" t="s">
        <v>1380</v>
      </c>
      <c r="M737" s="249" t="s">
        <v>1342</v>
      </c>
      <c r="N737" s="249"/>
      <c r="O737" s="249" t="s">
        <v>3455</v>
      </c>
    </row>
    <row r="738" spans="2:15" ht="15" hidden="1" customHeight="1">
      <c r="B738" s="247" t="s">
        <v>3456</v>
      </c>
      <c r="C738" s="247" t="s">
        <v>3457</v>
      </c>
      <c r="D738" s="248">
        <v>42201</v>
      </c>
      <c r="E738" s="248">
        <v>42205</v>
      </c>
      <c r="F738" s="248">
        <v>42297</v>
      </c>
      <c r="G738" s="247">
        <v>0</v>
      </c>
      <c r="H738" s="247" t="s">
        <v>3453</v>
      </c>
      <c r="I738" s="247" t="s">
        <v>3454</v>
      </c>
      <c r="J738" s="247" t="s">
        <v>3291</v>
      </c>
      <c r="K738" s="249" t="s">
        <v>1354</v>
      </c>
      <c r="L738" s="247" t="s">
        <v>1380</v>
      </c>
      <c r="M738" s="249" t="s">
        <v>1348</v>
      </c>
      <c r="N738" s="249">
        <v>10</v>
      </c>
      <c r="O738" s="249" t="s">
        <v>3458</v>
      </c>
    </row>
    <row r="739" spans="2:15" ht="15" hidden="1" customHeight="1">
      <c r="B739" s="247" t="s">
        <v>3459</v>
      </c>
      <c r="C739" s="247" t="s">
        <v>3460</v>
      </c>
      <c r="D739" s="248">
        <v>42205</v>
      </c>
      <c r="E739" s="248">
        <v>42214</v>
      </c>
      <c r="F739" s="248">
        <v>42306</v>
      </c>
      <c r="G739" s="247">
        <v>0</v>
      </c>
      <c r="H739" s="247" t="s">
        <v>3461</v>
      </c>
      <c r="I739" s="247" t="s">
        <v>3462</v>
      </c>
      <c r="J739" s="247" t="s">
        <v>3291</v>
      </c>
      <c r="K739" s="249" t="s">
        <v>1354</v>
      </c>
      <c r="L739" s="247" t="s">
        <v>1380</v>
      </c>
      <c r="M739" s="249" t="s">
        <v>1348</v>
      </c>
      <c r="N739" s="249">
        <v>100</v>
      </c>
      <c r="O739" s="249" t="s">
        <v>3463</v>
      </c>
    </row>
    <row r="740" spans="2:15" ht="15" customHeight="1">
      <c r="B740" s="247" t="s">
        <v>3464</v>
      </c>
      <c r="C740" s="247" t="s">
        <v>3465</v>
      </c>
      <c r="D740" s="248">
        <v>42206</v>
      </c>
      <c r="E740" s="248">
        <v>43529</v>
      </c>
      <c r="F740" s="248">
        <v>44625</v>
      </c>
      <c r="G740" s="247">
        <v>0</v>
      </c>
      <c r="H740" s="247" t="s">
        <v>3466</v>
      </c>
      <c r="I740" s="247" t="s">
        <v>3467</v>
      </c>
      <c r="J740" s="247" t="s">
        <v>3270</v>
      </c>
      <c r="K740" s="249" t="s">
        <v>1890</v>
      </c>
      <c r="L740" s="247" t="s">
        <v>1380</v>
      </c>
      <c r="M740" s="249" t="s">
        <v>1348</v>
      </c>
      <c r="N740" s="249">
        <v>100</v>
      </c>
      <c r="O740" s="249" t="s">
        <v>3468</v>
      </c>
    </row>
    <row r="741" spans="2:15" ht="15" hidden="1" customHeight="1">
      <c r="B741" s="247" t="s">
        <v>3469</v>
      </c>
      <c r="C741" s="247" t="s">
        <v>3470</v>
      </c>
      <c r="D741" s="248">
        <v>42207</v>
      </c>
      <c r="E741" s="248">
        <v>42214</v>
      </c>
      <c r="F741" s="248">
        <v>42306</v>
      </c>
      <c r="G741" s="247">
        <v>0</v>
      </c>
      <c r="H741" s="247" t="s">
        <v>3471</v>
      </c>
      <c r="I741" s="247" t="s">
        <v>3472</v>
      </c>
      <c r="J741" s="247" t="s">
        <v>3291</v>
      </c>
      <c r="K741" s="249" t="s">
        <v>1354</v>
      </c>
      <c r="L741" s="247" t="s">
        <v>1380</v>
      </c>
      <c r="M741" s="249" t="s">
        <v>1348</v>
      </c>
      <c r="N741" s="249">
        <v>8</v>
      </c>
      <c r="O741" s="249" t="s">
        <v>2507</v>
      </c>
    </row>
    <row r="742" spans="2:15" ht="15" customHeight="1">
      <c r="B742" s="247" t="s">
        <v>3473</v>
      </c>
      <c r="C742" s="247" t="s">
        <v>3474</v>
      </c>
      <c r="D742" s="248">
        <v>41381</v>
      </c>
      <c r="E742" s="248">
        <v>42361</v>
      </c>
      <c r="F742" s="248">
        <v>53319</v>
      </c>
      <c r="G742" s="247">
        <v>0</v>
      </c>
      <c r="H742" s="247" t="s">
        <v>3475</v>
      </c>
      <c r="I742" s="247" t="s">
        <v>3476</v>
      </c>
      <c r="J742" s="247" t="s">
        <v>3477</v>
      </c>
      <c r="K742" s="249" t="s">
        <v>1890</v>
      </c>
      <c r="L742" s="247" t="s">
        <v>3337</v>
      </c>
      <c r="M742" s="249" t="s">
        <v>1348</v>
      </c>
      <c r="N742" s="249">
        <v>46</v>
      </c>
      <c r="O742" s="249" t="s">
        <v>3478</v>
      </c>
    </row>
    <row r="743" spans="2:15" ht="15" hidden="1" customHeight="1">
      <c r="B743" s="247" t="s">
        <v>3479</v>
      </c>
      <c r="C743" s="247" t="s">
        <v>3480</v>
      </c>
      <c r="D743" s="248">
        <v>41396</v>
      </c>
      <c r="E743" s="248">
        <v>41443</v>
      </c>
      <c r="F743" s="248">
        <v>42539</v>
      </c>
      <c r="G743" s="247">
        <v>0</v>
      </c>
      <c r="H743" s="247" t="s">
        <v>3379</v>
      </c>
      <c r="I743" s="247" t="s">
        <v>3380</v>
      </c>
      <c r="J743" s="247" t="s">
        <v>3270</v>
      </c>
      <c r="K743" s="249" t="s">
        <v>3222</v>
      </c>
      <c r="L743" s="247" t="s">
        <v>1380</v>
      </c>
      <c r="M743" s="249" t="s">
        <v>1348</v>
      </c>
      <c r="N743" s="249">
        <v>32</v>
      </c>
      <c r="O743" s="249" t="s">
        <v>3481</v>
      </c>
    </row>
    <row r="744" spans="2:15" ht="15" hidden="1" customHeight="1">
      <c r="B744" s="247" t="s">
        <v>3482</v>
      </c>
      <c r="C744" s="247" t="s">
        <v>3483</v>
      </c>
      <c r="D744" s="248">
        <v>42208</v>
      </c>
      <c r="E744" s="248">
        <v>42214</v>
      </c>
      <c r="F744" s="248">
        <v>42306</v>
      </c>
      <c r="G744" s="247">
        <v>0</v>
      </c>
      <c r="H744" s="247" t="s">
        <v>3484</v>
      </c>
      <c r="I744" s="247" t="s">
        <v>3485</v>
      </c>
      <c r="J744" s="247" t="s">
        <v>3291</v>
      </c>
      <c r="K744" s="249" t="s">
        <v>1354</v>
      </c>
      <c r="L744" s="247" t="s">
        <v>1380</v>
      </c>
      <c r="M744" s="249" t="s">
        <v>1348</v>
      </c>
      <c r="N744" s="249">
        <v>10</v>
      </c>
      <c r="O744" s="249" t="s">
        <v>3486</v>
      </c>
    </row>
    <row r="745" spans="2:15" ht="15" customHeight="1">
      <c r="B745" s="247" t="s">
        <v>3487</v>
      </c>
      <c r="C745" s="247" t="s">
        <v>1342</v>
      </c>
      <c r="D745" s="248">
        <v>42212</v>
      </c>
      <c r="E745" s="248"/>
      <c r="F745" s="248"/>
      <c r="G745" s="247"/>
      <c r="H745" s="247" t="s">
        <v>3488</v>
      </c>
      <c r="I745" s="247" t="s">
        <v>3489</v>
      </c>
      <c r="J745" s="247" t="s">
        <v>3291</v>
      </c>
      <c r="K745" s="249" t="s">
        <v>1346</v>
      </c>
      <c r="L745" s="247" t="s">
        <v>1380</v>
      </c>
      <c r="M745" s="249" t="s">
        <v>1342</v>
      </c>
      <c r="N745" s="249"/>
      <c r="O745" s="249" t="s">
        <v>3490</v>
      </c>
    </row>
    <row r="746" spans="2:15" ht="15" hidden="1" customHeight="1">
      <c r="B746" s="247" t="s">
        <v>3491</v>
      </c>
      <c r="C746" s="247" t="s">
        <v>3492</v>
      </c>
      <c r="D746" s="248">
        <v>42212</v>
      </c>
      <c r="E746" s="248">
        <v>42229</v>
      </c>
      <c r="F746" s="248">
        <v>42321</v>
      </c>
      <c r="G746" s="247">
        <v>0</v>
      </c>
      <c r="H746" s="247" t="s">
        <v>3493</v>
      </c>
      <c r="I746" s="247" t="s">
        <v>3494</v>
      </c>
      <c r="J746" s="247" t="s">
        <v>3291</v>
      </c>
      <c r="K746" s="249" t="s">
        <v>1354</v>
      </c>
      <c r="L746" s="247" t="s">
        <v>3337</v>
      </c>
      <c r="M746" s="249" t="s">
        <v>1348</v>
      </c>
      <c r="N746" s="249">
        <v>183</v>
      </c>
      <c r="O746" s="249" t="s">
        <v>3495</v>
      </c>
    </row>
    <row r="747" spans="2:15" hidden="1">
      <c r="B747" s="247" t="s">
        <v>3496</v>
      </c>
      <c r="C747" s="247" t="s">
        <v>3497</v>
      </c>
      <c r="D747" s="248">
        <v>42215</v>
      </c>
      <c r="E747" s="248">
        <v>42244</v>
      </c>
      <c r="F747" s="248">
        <v>42336</v>
      </c>
      <c r="G747" s="247">
        <v>0</v>
      </c>
      <c r="H747" s="247" t="s">
        <v>3498</v>
      </c>
      <c r="I747" s="247" t="s">
        <v>3499</v>
      </c>
      <c r="J747" s="247" t="s">
        <v>3291</v>
      </c>
      <c r="K747" s="249" t="s">
        <v>1354</v>
      </c>
      <c r="L747" s="247" t="s">
        <v>1373</v>
      </c>
      <c r="M747" s="249" t="s">
        <v>1348</v>
      </c>
      <c r="N747" s="249">
        <v>5</v>
      </c>
      <c r="O747" s="249" t="s">
        <v>3500</v>
      </c>
    </row>
    <row r="748" spans="2:15" ht="24">
      <c r="B748" s="247" t="s">
        <v>3501</v>
      </c>
      <c r="C748" s="247" t="s">
        <v>1342</v>
      </c>
      <c r="D748" s="248">
        <v>42215</v>
      </c>
      <c r="E748" s="248"/>
      <c r="F748" s="248"/>
      <c r="G748" s="247"/>
      <c r="H748" s="247" t="s">
        <v>3437</v>
      </c>
      <c r="I748" s="247" t="s">
        <v>3438</v>
      </c>
      <c r="J748" s="247" t="s">
        <v>3291</v>
      </c>
      <c r="K748" s="249" t="s">
        <v>1346</v>
      </c>
      <c r="L748" s="247" t="s">
        <v>1347</v>
      </c>
      <c r="M748" s="249" t="s">
        <v>1342</v>
      </c>
      <c r="N748" s="249"/>
      <c r="O748" s="249" t="s">
        <v>3502</v>
      </c>
    </row>
    <row r="749" spans="2:15" ht="24" customHeight="1">
      <c r="B749" s="247" t="s">
        <v>3503</v>
      </c>
      <c r="C749" s="247" t="s">
        <v>1342</v>
      </c>
      <c r="D749" s="248">
        <v>42219</v>
      </c>
      <c r="E749" s="248"/>
      <c r="F749" s="248"/>
      <c r="G749" s="247"/>
      <c r="H749" s="247" t="s">
        <v>3504</v>
      </c>
      <c r="I749" s="247" t="s">
        <v>3505</v>
      </c>
      <c r="J749" s="247" t="s">
        <v>3270</v>
      </c>
      <c r="K749" s="249" t="s">
        <v>3506</v>
      </c>
      <c r="L749" s="247" t="s">
        <v>1380</v>
      </c>
      <c r="M749" s="249" t="s">
        <v>1348</v>
      </c>
      <c r="N749" s="249">
        <v>32</v>
      </c>
      <c r="O749" s="249" t="s">
        <v>3507</v>
      </c>
    </row>
    <row r="750" spans="2:15" ht="15" customHeight="1">
      <c r="B750" s="247" t="s">
        <v>3508</v>
      </c>
      <c r="C750" s="247" t="s">
        <v>3509</v>
      </c>
      <c r="D750" s="248">
        <v>42219</v>
      </c>
      <c r="E750" s="248">
        <v>42654</v>
      </c>
      <c r="F750" s="248">
        <v>44480</v>
      </c>
      <c r="G750" s="247">
        <v>1</v>
      </c>
      <c r="H750" s="247" t="s">
        <v>3510</v>
      </c>
      <c r="I750" s="247" t="s">
        <v>3511</v>
      </c>
      <c r="J750" s="247" t="s">
        <v>3270</v>
      </c>
      <c r="K750" s="249" t="s">
        <v>1354</v>
      </c>
      <c r="L750" s="247" t="s">
        <v>1380</v>
      </c>
      <c r="M750" s="249" t="s">
        <v>1348</v>
      </c>
      <c r="N750" s="249">
        <v>80</v>
      </c>
      <c r="O750" s="249" t="s">
        <v>3512</v>
      </c>
    </row>
    <row r="751" spans="2:15" ht="15" hidden="1" customHeight="1">
      <c r="B751" s="247" t="s">
        <v>3513</v>
      </c>
      <c r="C751" s="247" t="s">
        <v>3514</v>
      </c>
      <c r="D751" s="248">
        <v>42220</v>
      </c>
      <c r="E751" s="248">
        <v>42229</v>
      </c>
      <c r="F751" s="248">
        <v>42321</v>
      </c>
      <c r="G751" s="247">
        <v>0</v>
      </c>
      <c r="H751" s="247" t="s">
        <v>3515</v>
      </c>
      <c r="I751" s="247" t="s">
        <v>3516</v>
      </c>
      <c r="J751" s="247" t="s">
        <v>3291</v>
      </c>
      <c r="K751" s="249" t="s">
        <v>1354</v>
      </c>
      <c r="L751" s="247" t="s">
        <v>1380</v>
      </c>
      <c r="M751" s="249" t="s">
        <v>1348</v>
      </c>
      <c r="N751" s="249">
        <v>4</v>
      </c>
      <c r="O751" s="249" t="s">
        <v>3517</v>
      </c>
    </row>
    <row r="752" spans="2:15" ht="15" hidden="1" customHeight="1">
      <c r="B752" s="247" t="s">
        <v>3518</v>
      </c>
      <c r="C752" s="247" t="s">
        <v>3519</v>
      </c>
      <c r="D752" s="248">
        <v>42221</v>
      </c>
      <c r="E752" s="248">
        <v>42236</v>
      </c>
      <c r="F752" s="248">
        <v>42328</v>
      </c>
      <c r="G752" s="247">
        <v>0</v>
      </c>
      <c r="H752" s="247" t="s">
        <v>3488</v>
      </c>
      <c r="I752" s="247" t="s">
        <v>3489</v>
      </c>
      <c r="J752" s="247" t="s">
        <v>3291</v>
      </c>
      <c r="K752" s="249" t="s">
        <v>1354</v>
      </c>
      <c r="L752" s="247" t="s">
        <v>1373</v>
      </c>
      <c r="M752" s="249" t="s">
        <v>1348</v>
      </c>
      <c r="N752" s="249">
        <v>5</v>
      </c>
      <c r="O752" s="249" t="s">
        <v>3520</v>
      </c>
    </row>
    <row r="753" spans="2:15" ht="15" customHeight="1">
      <c r="B753" s="247" t="s">
        <v>3521</v>
      </c>
      <c r="C753" s="247" t="s">
        <v>3522</v>
      </c>
      <c r="D753" s="248">
        <v>42222</v>
      </c>
      <c r="E753" s="248">
        <v>42678</v>
      </c>
      <c r="F753" s="248">
        <v>43773</v>
      </c>
      <c r="G753" s="247">
        <v>0</v>
      </c>
      <c r="H753" s="247" t="s">
        <v>3523</v>
      </c>
      <c r="I753" s="247" t="s">
        <v>3524</v>
      </c>
      <c r="J753" s="247" t="s">
        <v>3270</v>
      </c>
      <c r="K753" s="249" t="s">
        <v>3222</v>
      </c>
      <c r="L753" s="247" t="s">
        <v>1380</v>
      </c>
      <c r="M753" s="249" t="s">
        <v>1348</v>
      </c>
      <c r="N753" s="249">
        <v>80</v>
      </c>
      <c r="O753" s="249" t="s">
        <v>3525</v>
      </c>
    </row>
    <row r="754" spans="2:15" ht="15" hidden="1" customHeight="1">
      <c r="B754" s="247" t="s">
        <v>3526</v>
      </c>
      <c r="C754" s="247" t="s">
        <v>3527</v>
      </c>
      <c r="D754" s="248">
        <v>41411</v>
      </c>
      <c r="E754" s="248">
        <v>41472</v>
      </c>
      <c r="F754" s="248">
        <v>42568</v>
      </c>
      <c r="G754" s="247">
        <v>0</v>
      </c>
      <c r="H754" s="247" t="s">
        <v>3528</v>
      </c>
      <c r="I754" s="247" t="s">
        <v>3529</v>
      </c>
      <c r="J754" s="247" t="s">
        <v>3270</v>
      </c>
      <c r="K754" s="249" t="s">
        <v>2455</v>
      </c>
      <c r="L754" s="247" t="s">
        <v>1380</v>
      </c>
      <c r="M754" s="249" t="s">
        <v>1348</v>
      </c>
      <c r="N754" s="249">
        <v>16</v>
      </c>
      <c r="O754" s="249" t="s">
        <v>3530</v>
      </c>
    </row>
    <row r="755" spans="2:15" ht="15" customHeight="1">
      <c r="B755" s="247" t="s">
        <v>3531</v>
      </c>
      <c r="C755" s="247" t="s">
        <v>3532</v>
      </c>
      <c r="D755" s="248">
        <v>42222</v>
      </c>
      <c r="E755" s="248">
        <v>42734</v>
      </c>
      <c r="F755" s="248">
        <v>43829</v>
      </c>
      <c r="G755" s="247">
        <v>0</v>
      </c>
      <c r="H755" s="247" t="s">
        <v>3533</v>
      </c>
      <c r="I755" s="247" t="s">
        <v>3534</v>
      </c>
      <c r="J755" s="247" t="s">
        <v>3270</v>
      </c>
      <c r="K755" s="249" t="s">
        <v>1354</v>
      </c>
      <c r="L755" s="247" t="s">
        <v>1380</v>
      </c>
      <c r="M755" s="249" t="s">
        <v>1348</v>
      </c>
      <c r="N755" s="249">
        <v>45</v>
      </c>
      <c r="O755" s="249" t="s">
        <v>3535</v>
      </c>
    </row>
    <row r="756" spans="2:15" ht="24" customHeight="1">
      <c r="B756" s="247" t="s">
        <v>3536</v>
      </c>
      <c r="C756" s="247" t="s">
        <v>3537</v>
      </c>
      <c r="D756" s="248">
        <v>42223</v>
      </c>
      <c r="E756" s="248">
        <v>42454</v>
      </c>
      <c r="F756" s="248">
        <v>43549</v>
      </c>
      <c r="G756" s="247">
        <v>0</v>
      </c>
      <c r="H756" s="247" t="s">
        <v>3423</v>
      </c>
      <c r="I756" s="247" t="s">
        <v>3424</v>
      </c>
      <c r="J756" s="247" t="s">
        <v>3270</v>
      </c>
      <c r="K756" s="249" t="s">
        <v>3222</v>
      </c>
      <c r="L756" s="247" t="s">
        <v>1380</v>
      </c>
      <c r="M756" s="249" t="s">
        <v>1348</v>
      </c>
      <c r="N756" s="249">
        <v>80</v>
      </c>
      <c r="O756" s="249" t="s">
        <v>3425</v>
      </c>
    </row>
    <row r="757" spans="2:15" ht="24" hidden="1" customHeight="1">
      <c r="B757" s="247" t="s">
        <v>3538</v>
      </c>
      <c r="C757" s="247" t="s">
        <v>3539</v>
      </c>
      <c r="D757" s="248">
        <v>42226</v>
      </c>
      <c r="E757" s="248">
        <v>42236</v>
      </c>
      <c r="F757" s="248">
        <v>42328</v>
      </c>
      <c r="G757" s="247">
        <v>0</v>
      </c>
      <c r="H757" s="247" t="s">
        <v>3540</v>
      </c>
      <c r="I757" s="247" t="s">
        <v>3541</v>
      </c>
      <c r="J757" s="247" t="s">
        <v>3291</v>
      </c>
      <c r="K757" s="249" t="s">
        <v>1354</v>
      </c>
      <c r="L757" s="247" t="s">
        <v>1380</v>
      </c>
      <c r="M757" s="249" t="s">
        <v>1348</v>
      </c>
      <c r="N757" s="249">
        <v>42</v>
      </c>
      <c r="O757" s="249" t="s">
        <v>3542</v>
      </c>
    </row>
    <row r="758" spans="2:15" ht="15" customHeight="1">
      <c r="B758" s="247" t="s">
        <v>3543</v>
      </c>
      <c r="C758" s="247" t="s">
        <v>3544</v>
      </c>
      <c r="D758" s="248">
        <v>42228</v>
      </c>
      <c r="E758" s="248">
        <v>42544</v>
      </c>
      <c r="F758" s="248">
        <v>44735</v>
      </c>
      <c r="G758" s="247">
        <v>1</v>
      </c>
      <c r="H758" s="247" t="s">
        <v>3545</v>
      </c>
      <c r="I758" s="247" t="s">
        <v>3546</v>
      </c>
      <c r="J758" s="247" t="s">
        <v>3270</v>
      </c>
      <c r="K758" s="249" t="s">
        <v>1890</v>
      </c>
      <c r="L758" s="247" t="s">
        <v>1380</v>
      </c>
      <c r="M758" s="249" t="s">
        <v>1348</v>
      </c>
      <c r="N758" s="249">
        <v>55</v>
      </c>
      <c r="O758" s="249" t="s">
        <v>3547</v>
      </c>
    </row>
    <row r="759" spans="2:15" ht="15" hidden="1" customHeight="1">
      <c r="B759" s="247" t="s">
        <v>3548</v>
      </c>
      <c r="C759" s="247" t="s">
        <v>3549</v>
      </c>
      <c r="D759" s="248">
        <v>42229</v>
      </c>
      <c r="E759" s="248">
        <v>42236</v>
      </c>
      <c r="F759" s="248">
        <v>42328</v>
      </c>
      <c r="G759" s="247">
        <v>0</v>
      </c>
      <c r="H759" s="247" t="s">
        <v>3445</v>
      </c>
      <c r="I759" s="247" t="s">
        <v>3446</v>
      </c>
      <c r="J759" s="247" t="s">
        <v>3291</v>
      </c>
      <c r="K759" s="249" t="s">
        <v>1354</v>
      </c>
      <c r="L759" s="247" t="s">
        <v>3384</v>
      </c>
      <c r="M759" s="249" t="s">
        <v>1348</v>
      </c>
      <c r="N759" s="249">
        <v>200</v>
      </c>
      <c r="O759" s="249" t="s">
        <v>3550</v>
      </c>
    </row>
    <row r="760" spans="2:15" ht="15" customHeight="1">
      <c r="B760" s="247" t="s">
        <v>3551</v>
      </c>
      <c r="C760" s="247" t="s">
        <v>3552</v>
      </c>
      <c r="D760" s="248">
        <v>41521</v>
      </c>
      <c r="E760" s="248">
        <v>42544</v>
      </c>
      <c r="F760" s="248">
        <v>43639</v>
      </c>
      <c r="G760" s="247">
        <v>0</v>
      </c>
      <c r="H760" s="247" t="s">
        <v>3553</v>
      </c>
      <c r="I760" s="247" t="s">
        <v>3554</v>
      </c>
      <c r="J760" s="247" t="s">
        <v>3270</v>
      </c>
      <c r="K760" s="249" t="s">
        <v>1354</v>
      </c>
      <c r="L760" s="247" t="s">
        <v>1380</v>
      </c>
      <c r="M760" s="249" t="s">
        <v>1348</v>
      </c>
      <c r="N760" s="249">
        <v>100</v>
      </c>
      <c r="O760" s="249" t="s">
        <v>3555</v>
      </c>
    </row>
    <row r="761" spans="2:15" ht="24" customHeight="1">
      <c r="B761" s="247" t="s">
        <v>3556</v>
      </c>
      <c r="C761" s="247" t="s">
        <v>1342</v>
      </c>
      <c r="D761" s="248">
        <v>42230</v>
      </c>
      <c r="E761" s="248"/>
      <c r="F761" s="248"/>
      <c r="G761" s="247"/>
      <c r="H761" s="247" t="s">
        <v>3557</v>
      </c>
      <c r="I761" s="247" t="s">
        <v>3558</v>
      </c>
      <c r="J761" s="247" t="s">
        <v>3291</v>
      </c>
      <c r="K761" s="249" t="s">
        <v>1346</v>
      </c>
      <c r="L761" s="247" t="s">
        <v>1380</v>
      </c>
      <c r="M761" s="249" t="s">
        <v>1348</v>
      </c>
      <c r="N761" s="249">
        <v>8</v>
      </c>
      <c r="O761" s="249" t="s">
        <v>3559</v>
      </c>
    </row>
    <row r="762" spans="2:15" ht="15" customHeight="1">
      <c r="B762" s="247" t="s">
        <v>3560</v>
      </c>
      <c r="C762" s="247" t="s">
        <v>3561</v>
      </c>
      <c r="D762" s="248">
        <v>42229</v>
      </c>
      <c r="E762" s="248">
        <v>42531</v>
      </c>
      <c r="F762" s="248">
        <v>44357</v>
      </c>
      <c r="G762" s="247">
        <v>1</v>
      </c>
      <c r="H762" s="247" t="s">
        <v>3562</v>
      </c>
      <c r="I762" s="247" t="s">
        <v>3563</v>
      </c>
      <c r="J762" s="247" t="s">
        <v>3270</v>
      </c>
      <c r="K762" s="249" t="s">
        <v>1354</v>
      </c>
      <c r="L762" s="247" t="s">
        <v>1380</v>
      </c>
      <c r="M762" s="249" t="s">
        <v>1348</v>
      </c>
      <c r="N762" s="249">
        <v>100</v>
      </c>
      <c r="O762" s="249" t="s">
        <v>3564</v>
      </c>
    </row>
    <row r="763" spans="2:15" ht="15" customHeight="1">
      <c r="B763" s="247" t="s">
        <v>3565</v>
      </c>
      <c r="C763" s="247" t="s">
        <v>1342</v>
      </c>
      <c r="D763" s="248">
        <v>42233</v>
      </c>
      <c r="E763" s="248"/>
      <c r="F763" s="248"/>
      <c r="G763" s="247"/>
      <c r="H763" s="247" t="s">
        <v>3566</v>
      </c>
      <c r="I763" s="247" t="s">
        <v>3567</v>
      </c>
      <c r="J763" s="247" t="s">
        <v>3270</v>
      </c>
      <c r="K763" s="249" t="s">
        <v>1346</v>
      </c>
      <c r="L763" s="247" t="s">
        <v>1380</v>
      </c>
      <c r="M763" s="249" t="s">
        <v>1342</v>
      </c>
      <c r="N763" s="249"/>
      <c r="O763" s="249" t="s">
        <v>3568</v>
      </c>
    </row>
    <row r="764" spans="2:15" ht="15" hidden="1" customHeight="1">
      <c r="B764" s="247" t="s">
        <v>3569</v>
      </c>
      <c r="C764" s="247" t="s">
        <v>3570</v>
      </c>
      <c r="D764" s="248">
        <v>42233</v>
      </c>
      <c r="E764" s="248">
        <v>42247</v>
      </c>
      <c r="F764" s="248">
        <v>42338</v>
      </c>
      <c r="G764" s="247">
        <v>0</v>
      </c>
      <c r="H764" s="247" t="s">
        <v>3571</v>
      </c>
      <c r="I764" s="247" t="s">
        <v>3572</v>
      </c>
      <c r="J764" s="247" t="s">
        <v>3291</v>
      </c>
      <c r="K764" s="249" t="s">
        <v>1354</v>
      </c>
      <c r="L764" s="247" t="s">
        <v>1380</v>
      </c>
      <c r="M764" s="249" t="s">
        <v>1348</v>
      </c>
      <c r="N764" s="249">
        <v>10</v>
      </c>
      <c r="O764" s="249" t="s">
        <v>3573</v>
      </c>
    </row>
    <row r="765" spans="2:15" ht="15" customHeight="1">
      <c r="B765" s="247" t="s">
        <v>3574</v>
      </c>
      <c r="C765" s="247" t="s">
        <v>3575</v>
      </c>
      <c r="D765" s="248">
        <v>41346</v>
      </c>
      <c r="E765" s="248">
        <v>41439</v>
      </c>
      <c r="F765" s="248">
        <v>43996</v>
      </c>
      <c r="G765" s="247">
        <v>2</v>
      </c>
      <c r="H765" s="247" t="s">
        <v>3576</v>
      </c>
      <c r="I765" s="247" t="s">
        <v>3577</v>
      </c>
      <c r="J765" s="247" t="s">
        <v>3270</v>
      </c>
      <c r="K765" s="249" t="s">
        <v>1354</v>
      </c>
      <c r="L765" s="247" t="s">
        <v>1380</v>
      </c>
      <c r="M765" s="249" t="s">
        <v>1348</v>
      </c>
      <c r="N765" s="249">
        <v>100</v>
      </c>
      <c r="O765" s="249" t="s">
        <v>3578</v>
      </c>
    </row>
    <row r="766" spans="2:15" ht="15" customHeight="1">
      <c r="B766" s="247" t="s">
        <v>3579</v>
      </c>
      <c r="C766" s="247" t="s">
        <v>3580</v>
      </c>
      <c r="D766" s="248">
        <v>42234</v>
      </c>
      <c r="E766" s="248">
        <v>42909</v>
      </c>
      <c r="F766" s="248">
        <v>45100</v>
      </c>
      <c r="G766" s="247">
        <v>1</v>
      </c>
      <c r="H766" s="247" t="s">
        <v>3545</v>
      </c>
      <c r="I766" s="247" t="s">
        <v>3546</v>
      </c>
      <c r="J766" s="247" t="s">
        <v>3270</v>
      </c>
      <c r="K766" s="249" t="s">
        <v>1890</v>
      </c>
      <c r="L766" s="247" t="s">
        <v>1380</v>
      </c>
      <c r="M766" s="249" t="s">
        <v>1348</v>
      </c>
      <c r="N766" s="249">
        <v>65</v>
      </c>
      <c r="O766" s="249" t="s">
        <v>3581</v>
      </c>
    </row>
    <row r="767" spans="2:15" ht="24" customHeight="1">
      <c r="B767" s="247" t="s">
        <v>3582</v>
      </c>
      <c r="C767" s="247" t="s">
        <v>1342</v>
      </c>
      <c r="D767" s="248">
        <v>42239</v>
      </c>
      <c r="E767" s="248"/>
      <c r="F767" s="248"/>
      <c r="G767" s="247"/>
      <c r="H767" s="247" t="s">
        <v>3583</v>
      </c>
      <c r="I767" s="247" t="s">
        <v>1342</v>
      </c>
      <c r="J767" s="247" t="s">
        <v>3270</v>
      </c>
      <c r="K767" s="249" t="s">
        <v>3506</v>
      </c>
      <c r="L767" s="247" t="s">
        <v>1380</v>
      </c>
      <c r="M767" s="249" t="s">
        <v>1348</v>
      </c>
      <c r="N767" s="249">
        <v>100</v>
      </c>
      <c r="O767" s="249" t="s">
        <v>3584</v>
      </c>
    </row>
    <row r="768" spans="2:15" ht="24" customHeight="1">
      <c r="B768" s="247" t="s">
        <v>3585</v>
      </c>
      <c r="C768" s="247" t="s">
        <v>1342</v>
      </c>
      <c r="D768" s="248">
        <v>42016</v>
      </c>
      <c r="E768" s="248"/>
      <c r="F768" s="248"/>
      <c r="G768" s="247"/>
      <c r="H768" s="247" t="s">
        <v>3586</v>
      </c>
      <c r="I768" s="247" t="s">
        <v>1342</v>
      </c>
      <c r="J768" s="247" t="s">
        <v>3298</v>
      </c>
      <c r="K768" s="249" t="s">
        <v>1346</v>
      </c>
      <c r="L768" s="247" t="s">
        <v>1380</v>
      </c>
      <c r="M768" s="249" t="s">
        <v>1348</v>
      </c>
      <c r="N768" s="249">
        <v>10</v>
      </c>
      <c r="O768" s="249" t="s">
        <v>3587</v>
      </c>
    </row>
    <row r="769" spans="2:15" ht="15" customHeight="1">
      <c r="B769" s="247" t="s">
        <v>3588</v>
      </c>
      <c r="C769" s="247" t="s">
        <v>3589</v>
      </c>
      <c r="D769" s="248">
        <v>42230</v>
      </c>
      <c r="E769" s="248">
        <v>43196</v>
      </c>
      <c r="F769" s="248">
        <v>44292</v>
      </c>
      <c r="G769" s="247">
        <v>0</v>
      </c>
      <c r="H769" s="247" t="s">
        <v>3590</v>
      </c>
      <c r="I769" s="247" t="s">
        <v>3591</v>
      </c>
      <c r="J769" s="247" t="s">
        <v>3336</v>
      </c>
      <c r="K769" s="249" t="s">
        <v>3222</v>
      </c>
      <c r="L769" s="247" t="s">
        <v>3592</v>
      </c>
      <c r="M769" s="249" t="s">
        <v>1348</v>
      </c>
      <c r="N769" s="249">
        <v>510</v>
      </c>
      <c r="O769" s="249" t="s">
        <v>3593</v>
      </c>
    </row>
    <row r="770" spans="2:15" ht="15" hidden="1" customHeight="1">
      <c r="B770" s="247" t="s">
        <v>3594</v>
      </c>
      <c r="C770" s="247" t="s">
        <v>3595</v>
      </c>
      <c r="D770" s="248">
        <v>42242</v>
      </c>
      <c r="E770" s="248">
        <v>42247</v>
      </c>
      <c r="F770" s="248">
        <v>42338</v>
      </c>
      <c r="G770" s="247">
        <v>0</v>
      </c>
      <c r="H770" s="247" t="s">
        <v>3596</v>
      </c>
      <c r="I770" s="247" t="s">
        <v>3597</v>
      </c>
      <c r="J770" s="247" t="s">
        <v>3291</v>
      </c>
      <c r="K770" s="249" t="s">
        <v>1354</v>
      </c>
      <c r="L770" s="247" t="s">
        <v>1373</v>
      </c>
      <c r="M770" s="249" t="s">
        <v>1348</v>
      </c>
      <c r="N770" s="249">
        <v>10</v>
      </c>
      <c r="O770" s="249" t="s">
        <v>3598</v>
      </c>
    </row>
    <row r="771" spans="2:15" ht="15" hidden="1" customHeight="1">
      <c r="B771" s="247" t="s">
        <v>3599</v>
      </c>
      <c r="C771" s="247" t="s">
        <v>3600</v>
      </c>
      <c r="D771" s="248">
        <v>42244</v>
      </c>
      <c r="E771" s="248">
        <v>42263</v>
      </c>
      <c r="F771" s="248">
        <v>42354</v>
      </c>
      <c r="G771" s="247">
        <v>0</v>
      </c>
      <c r="H771" s="247" t="s">
        <v>3601</v>
      </c>
      <c r="I771" s="247" t="s">
        <v>3602</v>
      </c>
      <c r="J771" s="247" t="s">
        <v>3291</v>
      </c>
      <c r="K771" s="249" t="s">
        <v>1354</v>
      </c>
      <c r="L771" s="247" t="s">
        <v>1380</v>
      </c>
      <c r="M771" s="249" t="s">
        <v>1348</v>
      </c>
      <c r="N771" s="249">
        <v>70</v>
      </c>
      <c r="O771" s="249" t="s">
        <v>3603</v>
      </c>
    </row>
    <row r="772" spans="2:15" ht="15" customHeight="1">
      <c r="B772" s="247" t="s">
        <v>3604</v>
      </c>
      <c r="C772" s="247" t="s">
        <v>3605</v>
      </c>
      <c r="D772" s="248">
        <v>41114</v>
      </c>
      <c r="E772" s="248">
        <v>42314</v>
      </c>
      <c r="F772" s="248">
        <v>45236</v>
      </c>
      <c r="G772" s="247">
        <v>2</v>
      </c>
      <c r="H772" s="247" t="s">
        <v>3606</v>
      </c>
      <c r="I772" s="247" t="s">
        <v>3607</v>
      </c>
      <c r="J772" s="247" t="s">
        <v>3270</v>
      </c>
      <c r="K772" s="249" t="s">
        <v>1890</v>
      </c>
      <c r="L772" s="247" t="s">
        <v>1380</v>
      </c>
      <c r="M772" s="249" t="s">
        <v>1348</v>
      </c>
      <c r="N772" s="249">
        <v>42</v>
      </c>
      <c r="O772" s="249" t="s">
        <v>3608</v>
      </c>
    </row>
    <row r="773" spans="2:15" ht="15" customHeight="1">
      <c r="B773" s="247" t="s">
        <v>3609</v>
      </c>
      <c r="C773" s="247" t="s">
        <v>1342</v>
      </c>
      <c r="D773" s="248">
        <v>42249</v>
      </c>
      <c r="E773" s="248"/>
      <c r="F773" s="248"/>
      <c r="G773" s="247"/>
      <c r="H773" s="247" t="s">
        <v>3610</v>
      </c>
      <c r="I773" s="247" t="s">
        <v>3611</v>
      </c>
      <c r="J773" s="247" t="s">
        <v>3270</v>
      </c>
      <c r="K773" s="249" t="s">
        <v>1346</v>
      </c>
      <c r="L773" s="247" t="s">
        <v>1380</v>
      </c>
      <c r="M773" s="249" t="s">
        <v>1342</v>
      </c>
      <c r="N773" s="249"/>
      <c r="O773" s="249" t="s">
        <v>3612</v>
      </c>
    </row>
    <row r="774" spans="2:15" ht="15" customHeight="1">
      <c r="B774" s="247" t="s">
        <v>3613</v>
      </c>
      <c r="C774" s="247" t="s">
        <v>1342</v>
      </c>
      <c r="D774" s="248">
        <v>42250</v>
      </c>
      <c r="E774" s="248"/>
      <c r="F774" s="248"/>
      <c r="G774" s="247"/>
      <c r="H774" s="247" t="s">
        <v>3614</v>
      </c>
      <c r="I774" s="247" t="s">
        <v>3615</v>
      </c>
      <c r="J774" s="247" t="s">
        <v>3291</v>
      </c>
      <c r="K774" s="249" t="s">
        <v>1346</v>
      </c>
      <c r="L774" s="247" t="s">
        <v>3616</v>
      </c>
      <c r="M774" s="249" t="s">
        <v>1342</v>
      </c>
      <c r="N774" s="249"/>
      <c r="O774" s="249" t="s">
        <v>3617</v>
      </c>
    </row>
    <row r="775" spans="2:15" ht="15" customHeight="1">
      <c r="B775" s="247" t="s">
        <v>3618</v>
      </c>
      <c r="C775" s="247" t="s">
        <v>1342</v>
      </c>
      <c r="D775" s="248">
        <v>42250</v>
      </c>
      <c r="E775" s="248"/>
      <c r="F775" s="248"/>
      <c r="G775" s="247"/>
      <c r="H775" s="247" t="s">
        <v>3614</v>
      </c>
      <c r="I775" s="247" t="s">
        <v>3615</v>
      </c>
      <c r="J775" s="247" t="s">
        <v>3291</v>
      </c>
      <c r="K775" s="249" t="s">
        <v>1346</v>
      </c>
      <c r="L775" s="247" t="s">
        <v>3616</v>
      </c>
      <c r="M775" s="249" t="s">
        <v>1342</v>
      </c>
      <c r="N775" s="249"/>
      <c r="O775" s="249" t="s">
        <v>3619</v>
      </c>
    </row>
    <row r="776" spans="2:15" ht="24" customHeight="1">
      <c r="B776" s="247" t="s">
        <v>3620</v>
      </c>
      <c r="C776" s="247" t="s">
        <v>3621</v>
      </c>
      <c r="D776" s="248">
        <v>41425</v>
      </c>
      <c r="E776" s="248">
        <v>41488</v>
      </c>
      <c r="F776" s="248">
        <v>43679</v>
      </c>
      <c r="G776" s="247">
        <v>1</v>
      </c>
      <c r="H776" s="247" t="s">
        <v>3622</v>
      </c>
      <c r="I776" s="247" t="s">
        <v>3623</v>
      </c>
      <c r="J776" s="247" t="s">
        <v>3298</v>
      </c>
      <c r="K776" s="249" t="s">
        <v>1354</v>
      </c>
      <c r="L776" s="247" t="s">
        <v>1380</v>
      </c>
      <c r="M776" s="249" t="s">
        <v>1348</v>
      </c>
      <c r="N776" s="249">
        <v>10</v>
      </c>
      <c r="O776" s="249" t="s">
        <v>3624</v>
      </c>
    </row>
    <row r="777" spans="2:15" ht="15" hidden="1" customHeight="1">
      <c r="B777" s="247" t="s">
        <v>3625</v>
      </c>
      <c r="C777" s="247" t="s">
        <v>3626</v>
      </c>
      <c r="D777" s="248">
        <v>42251</v>
      </c>
      <c r="E777" s="248">
        <v>42278</v>
      </c>
      <c r="F777" s="248">
        <v>42370</v>
      </c>
      <c r="G777" s="247">
        <v>0</v>
      </c>
      <c r="H777" s="247" t="s">
        <v>3627</v>
      </c>
      <c r="I777" s="247" t="s">
        <v>3628</v>
      </c>
      <c r="J777" s="247" t="s">
        <v>3291</v>
      </c>
      <c r="K777" s="249" t="s">
        <v>1354</v>
      </c>
      <c r="L777" s="247" t="s">
        <v>1380</v>
      </c>
      <c r="M777" s="249" t="s">
        <v>1348</v>
      </c>
      <c r="N777" s="249">
        <v>40</v>
      </c>
      <c r="O777" s="249" t="s">
        <v>3629</v>
      </c>
    </row>
    <row r="778" spans="2:15">
      <c r="B778" s="247" t="s">
        <v>3630</v>
      </c>
      <c r="C778" s="247" t="s">
        <v>1342</v>
      </c>
      <c r="D778" s="248">
        <v>42254</v>
      </c>
      <c r="E778" s="248"/>
      <c r="F778" s="248"/>
      <c r="G778" s="247"/>
      <c r="H778" s="247" t="s">
        <v>3631</v>
      </c>
      <c r="I778" s="247" t="s">
        <v>3632</v>
      </c>
      <c r="J778" s="247" t="s">
        <v>3291</v>
      </c>
      <c r="K778" s="249" t="s">
        <v>1346</v>
      </c>
      <c r="L778" s="247" t="s">
        <v>3322</v>
      </c>
      <c r="M778" s="249" t="s">
        <v>1342</v>
      </c>
      <c r="N778" s="249"/>
      <c r="O778" s="249" t="s">
        <v>1342</v>
      </c>
    </row>
    <row r="779" spans="2:15" ht="24" customHeight="1">
      <c r="B779" s="247" t="s">
        <v>3633</v>
      </c>
      <c r="C779" s="247" t="s">
        <v>1342</v>
      </c>
      <c r="D779" s="248">
        <v>41719</v>
      </c>
      <c r="E779" s="248"/>
      <c r="F779" s="248"/>
      <c r="G779" s="247"/>
      <c r="H779" s="247" t="s">
        <v>3634</v>
      </c>
      <c r="I779" s="247" t="s">
        <v>3635</v>
      </c>
      <c r="J779" s="247" t="s">
        <v>3336</v>
      </c>
      <c r="K779" s="249" t="s">
        <v>3506</v>
      </c>
      <c r="L779" s="247" t="s">
        <v>3636</v>
      </c>
      <c r="M779" s="249" t="s">
        <v>1348</v>
      </c>
      <c r="N779" s="249">
        <v>100</v>
      </c>
      <c r="O779" s="249" t="s">
        <v>3637</v>
      </c>
    </row>
    <row r="780" spans="2:15" ht="24" hidden="1" customHeight="1">
      <c r="B780" s="247" t="s">
        <v>3638</v>
      </c>
      <c r="C780" s="247" t="s">
        <v>3639</v>
      </c>
      <c r="D780" s="248">
        <v>42256</v>
      </c>
      <c r="E780" s="248">
        <v>42278</v>
      </c>
      <c r="F780" s="248">
        <v>42370</v>
      </c>
      <c r="G780" s="247">
        <v>0</v>
      </c>
      <c r="H780" s="247" t="s">
        <v>3640</v>
      </c>
      <c r="I780" s="247" t="s">
        <v>3641</v>
      </c>
      <c r="J780" s="247" t="s">
        <v>3291</v>
      </c>
      <c r="K780" s="249" t="s">
        <v>1354</v>
      </c>
      <c r="L780" s="247" t="s">
        <v>1380</v>
      </c>
      <c r="M780" s="249" t="s">
        <v>1348</v>
      </c>
      <c r="N780" s="249">
        <v>70</v>
      </c>
      <c r="O780" s="249" t="s">
        <v>3642</v>
      </c>
    </row>
    <row r="781" spans="2:15" ht="15" customHeight="1">
      <c r="B781" s="247" t="s">
        <v>3643</v>
      </c>
      <c r="C781" s="247" t="s">
        <v>1342</v>
      </c>
      <c r="D781" s="248">
        <v>41397</v>
      </c>
      <c r="E781" s="248"/>
      <c r="F781" s="248"/>
      <c r="G781" s="247"/>
      <c r="H781" s="247" t="s">
        <v>3644</v>
      </c>
      <c r="I781" s="247" t="s">
        <v>1342</v>
      </c>
      <c r="J781" s="247" t="s">
        <v>3270</v>
      </c>
      <c r="K781" s="249" t="s">
        <v>1346</v>
      </c>
      <c r="L781" s="247" t="s">
        <v>1380</v>
      </c>
      <c r="M781" s="249" t="s">
        <v>1348</v>
      </c>
      <c r="N781" s="249">
        <v>123</v>
      </c>
      <c r="O781" s="249" t="s">
        <v>3645</v>
      </c>
    </row>
    <row r="782" spans="2:15" ht="15" customHeight="1">
      <c r="B782" s="247" t="s">
        <v>3646</v>
      </c>
      <c r="C782" s="247" t="s">
        <v>3647</v>
      </c>
      <c r="D782" s="248">
        <v>42236</v>
      </c>
      <c r="E782" s="248">
        <v>42454</v>
      </c>
      <c r="F782" s="248">
        <v>44279</v>
      </c>
      <c r="G782" s="247">
        <v>0</v>
      </c>
      <c r="H782" s="247" t="s">
        <v>3648</v>
      </c>
      <c r="I782" s="247" t="s">
        <v>3649</v>
      </c>
      <c r="J782" s="247" t="s">
        <v>3270</v>
      </c>
      <c r="K782" s="249" t="s">
        <v>3222</v>
      </c>
      <c r="L782" s="247" t="s">
        <v>1380</v>
      </c>
      <c r="M782" s="249" t="s">
        <v>1348</v>
      </c>
      <c r="N782" s="249">
        <v>63</v>
      </c>
      <c r="O782" s="249" t="s">
        <v>3650</v>
      </c>
    </row>
    <row r="783" spans="2:15" ht="15" customHeight="1">
      <c r="B783" s="247" t="s">
        <v>3651</v>
      </c>
      <c r="C783" s="247" t="s">
        <v>3652</v>
      </c>
      <c r="D783" s="248">
        <v>42261</v>
      </c>
      <c r="E783" s="248">
        <v>42961</v>
      </c>
      <c r="F783" s="248">
        <v>44057</v>
      </c>
      <c r="G783" s="247">
        <v>0</v>
      </c>
      <c r="H783" s="247" t="s">
        <v>3653</v>
      </c>
      <c r="I783" s="247" t="s">
        <v>3654</v>
      </c>
      <c r="J783" s="247" t="s">
        <v>3270</v>
      </c>
      <c r="K783" s="249" t="s">
        <v>3222</v>
      </c>
      <c r="L783" s="247" t="s">
        <v>1380</v>
      </c>
      <c r="M783" s="249" t="s">
        <v>1348</v>
      </c>
      <c r="N783" s="249">
        <v>29</v>
      </c>
      <c r="O783" s="249" t="s">
        <v>3655</v>
      </c>
    </row>
    <row r="784" spans="2:15" ht="15" hidden="1" customHeight="1">
      <c r="B784" s="247" t="s">
        <v>3656</v>
      </c>
      <c r="C784" s="247" t="s">
        <v>3657</v>
      </c>
      <c r="D784" s="248">
        <v>42261</v>
      </c>
      <c r="E784" s="248">
        <v>44321</v>
      </c>
      <c r="F784" s="248">
        <v>45416</v>
      </c>
      <c r="G784" s="247">
        <v>0</v>
      </c>
      <c r="H784" s="247" t="s">
        <v>3653</v>
      </c>
      <c r="I784" s="247" t="s">
        <v>3654</v>
      </c>
      <c r="J784" s="247" t="s">
        <v>3270</v>
      </c>
      <c r="K784" s="249" t="s">
        <v>1890</v>
      </c>
      <c r="L784" s="247" t="s">
        <v>1380</v>
      </c>
      <c r="M784" s="249" t="s">
        <v>1348</v>
      </c>
      <c r="N784" s="249">
        <v>75</v>
      </c>
      <c r="O784" s="249" t="s">
        <v>3658</v>
      </c>
    </row>
    <row r="785" spans="2:15" ht="15" hidden="1" customHeight="1">
      <c r="B785" s="247" t="s">
        <v>3659</v>
      </c>
      <c r="C785" s="247" t="s">
        <v>3660</v>
      </c>
      <c r="D785" s="248">
        <v>42258</v>
      </c>
      <c r="E785" s="248">
        <v>42263</v>
      </c>
      <c r="F785" s="248">
        <v>42354</v>
      </c>
      <c r="G785" s="247">
        <v>0</v>
      </c>
      <c r="H785" s="247" t="s">
        <v>3488</v>
      </c>
      <c r="I785" s="247" t="s">
        <v>3489</v>
      </c>
      <c r="J785" s="247" t="s">
        <v>3291</v>
      </c>
      <c r="K785" s="249" t="s">
        <v>3222</v>
      </c>
      <c r="L785" s="247" t="s">
        <v>1380</v>
      </c>
      <c r="M785" s="249" t="s">
        <v>1348</v>
      </c>
      <c r="N785" s="249">
        <v>75</v>
      </c>
      <c r="O785" s="249" t="s">
        <v>3490</v>
      </c>
    </row>
    <row r="786" spans="2:15" ht="15" customHeight="1">
      <c r="B786" s="247" t="s">
        <v>3661</v>
      </c>
      <c r="C786" s="247" t="s">
        <v>3662</v>
      </c>
      <c r="D786" s="248">
        <v>40956</v>
      </c>
      <c r="E786" s="248">
        <v>42552</v>
      </c>
      <c r="F786" s="248">
        <v>43647</v>
      </c>
      <c r="G786" s="247">
        <v>0</v>
      </c>
      <c r="H786" s="247" t="s">
        <v>3663</v>
      </c>
      <c r="I786" s="247" t="s">
        <v>3664</v>
      </c>
      <c r="J786" s="247" t="s">
        <v>3270</v>
      </c>
      <c r="K786" s="249" t="s">
        <v>1354</v>
      </c>
      <c r="L786" s="247" t="s">
        <v>1380</v>
      </c>
      <c r="M786" s="249" t="s">
        <v>1348</v>
      </c>
      <c r="N786" s="249">
        <v>98.9</v>
      </c>
      <c r="O786" s="249" t="s">
        <v>3665</v>
      </c>
    </row>
    <row r="787" spans="2:15" ht="15" customHeight="1">
      <c r="B787" s="247" t="s">
        <v>3666</v>
      </c>
      <c r="C787" s="247" t="s">
        <v>3667</v>
      </c>
      <c r="D787" s="248">
        <v>41289</v>
      </c>
      <c r="E787" s="248">
        <v>41493</v>
      </c>
      <c r="F787" s="248">
        <v>43910</v>
      </c>
      <c r="G787" s="247">
        <v>0</v>
      </c>
      <c r="H787" s="247" t="s">
        <v>3668</v>
      </c>
      <c r="I787" s="247" t="s">
        <v>3669</v>
      </c>
      <c r="J787" s="247" t="s">
        <v>3270</v>
      </c>
      <c r="K787" s="249" t="s">
        <v>2455</v>
      </c>
      <c r="L787" s="247" t="s">
        <v>1380</v>
      </c>
      <c r="M787" s="249" t="s">
        <v>1348</v>
      </c>
      <c r="N787" s="249">
        <v>28</v>
      </c>
      <c r="O787" s="249" t="s">
        <v>3670</v>
      </c>
    </row>
    <row r="788" spans="2:15" ht="15" hidden="1" customHeight="1">
      <c r="B788" s="247" t="s">
        <v>3671</v>
      </c>
      <c r="C788" s="247" t="s">
        <v>3672</v>
      </c>
      <c r="D788" s="248">
        <v>42264</v>
      </c>
      <c r="E788" s="248">
        <v>42278</v>
      </c>
      <c r="F788" s="248">
        <v>42370</v>
      </c>
      <c r="G788" s="247">
        <v>0</v>
      </c>
      <c r="H788" s="247" t="s">
        <v>3673</v>
      </c>
      <c r="I788" s="247" t="s">
        <v>3674</v>
      </c>
      <c r="J788" s="247" t="s">
        <v>3291</v>
      </c>
      <c r="K788" s="249" t="s">
        <v>1354</v>
      </c>
      <c r="L788" s="247" t="s">
        <v>1380</v>
      </c>
      <c r="M788" s="249" t="s">
        <v>1348</v>
      </c>
      <c r="N788" s="249">
        <v>10</v>
      </c>
      <c r="O788" s="249" t="s">
        <v>3675</v>
      </c>
    </row>
    <row r="789" spans="2:15" ht="24" customHeight="1">
      <c r="B789" s="247" t="s">
        <v>3676</v>
      </c>
      <c r="C789" s="247" t="s">
        <v>1342</v>
      </c>
      <c r="D789" s="248">
        <v>42264</v>
      </c>
      <c r="E789" s="248"/>
      <c r="F789" s="248"/>
      <c r="G789" s="247"/>
      <c r="H789" s="247" t="s">
        <v>3437</v>
      </c>
      <c r="I789" s="247" t="s">
        <v>3438</v>
      </c>
      <c r="J789" s="247" t="s">
        <v>3291</v>
      </c>
      <c r="K789" s="249" t="s">
        <v>1346</v>
      </c>
      <c r="L789" s="247" t="s">
        <v>3322</v>
      </c>
      <c r="M789" s="249" t="s">
        <v>1342</v>
      </c>
      <c r="N789" s="249"/>
      <c r="O789" s="249" t="s">
        <v>3677</v>
      </c>
    </row>
    <row r="790" spans="2:15" ht="15" customHeight="1">
      <c r="B790" s="247" t="s">
        <v>3678</v>
      </c>
      <c r="C790" s="247" t="s">
        <v>1342</v>
      </c>
      <c r="D790" s="248">
        <v>42258</v>
      </c>
      <c r="E790" s="248"/>
      <c r="F790" s="248"/>
      <c r="G790" s="247"/>
      <c r="H790" s="247" t="s">
        <v>3679</v>
      </c>
      <c r="I790" s="247" t="s">
        <v>3680</v>
      </c>
      <c r="J790" s="247" t="s">
        <v>3291</v>
      </c>
      <c r="K790" s="249" t="s">
        <v>1346</v>
      </c>
      <c r="L790" s="247" t="s">
        <v>1373</v>
      </c>
      <c r="M790" s="249" t="s">
        <v>1342</v>
      </c>
      <c r="N790" s="249"/>
      <c r="O790" s="249" t="s">
        <v>3681</v>
      </c>
    </row>
    <row r="791" spans="2:15" ht="25.5" hidden="1">
      <c r="B791" s="247" t="s">
        <v>3682</v>
      </c>
      <c r="C791" s="247" t="s">
        <v>3683</v>
      </c>
      <c r="D791" s="248">
        <v>42258</v>
      </c>
      <c r="E791" s="248">
        <v>42346</v>
      </c>
      <c r="F791" s="248">
        <v>42437</v>
      </c>
      <c r="G791" s="247">
        <v>0</v>
      </c>
      <c r="H791" s="247" t="s">
        <v>3679</v>
      </c>
      <c r="I791" s="247" t="s">
        <v>3680</v>
      </c>
      <c r="J791" s="247" t="s">
        <v>3291</v>
      </c>
      <c r="K791" s="249" t="s">
        <v>1354</v>
      </c>
      <c r="L791" s="247" t="s">
        <v>1373</v>
      </c>
      <c r="M791" s="249" t="s">
        <v>1348</v>
      </c>
      <c r="N791" s="249">
        <v>12</v>
      </c>
      <c r="O791" s="249" t="s">
        <v>3684</v>
      </c>
    </row>
    <row r="792" spans="2:15" ht="15" hidden="1" customHeight="1">
      <c r="B792" s="247" t="s">
        <v>3685</v>
      </c>
      <c r="C792" s="247" t="s">
        <v>3686</v>
      </c>
      <c r="D792" s="248">
        <v>42268</v>
      </c>
      <c r="E792" s="248">
        <v>42268</v>
      </c>
      <c r="F792" s="248">
        <v>42359</v>
      </c>
      <c r="G792" s="247">
        <v>0</v>
      </c>
      <c r="H792" s="247" t="s">
        <v>3687</v>
      </c>
      <c r="I792" s="247" t="s">
        <v>1342</v>
      </c>
      <c r="J792" s="247" t="s">
        <v>3291</v>
      </c>
      <c r="K792" s="249" t="s">
        <v>1354</v>
      </c>
      <c r="L792" s="247" t="s">
        <v>1347</v>
      </c>
      <c r="M792" s="249" t="s">
        <v>1348</v>
      </c>
      <c r="N792" s="249">
        <v>130</v>
      </c>
      <c r="O792" s="249" t="s">
        <v>3688</v>
      </c>
    </row>
    <row r="793" spans="2:15" ht="15" hidden="1" customHeight="1">
      <c r="B793" s="247" t="s">
        <v>3689</v>
      </c>
      <c r="C793" s="247" t="s">
        <v>3690</v>
      </c>
      <c r="D793" s="248">
        <v>42268</v>
      </c>
      <c r="E793" s="248">
        <v>42268</v>
      </c>
      <c r="F793" s="248">
        <v>42359</v>
      </c>
      <c r="G793" s="247">
        <v>0</v>
      </c>
      <c r="H793" s="247" t="s">
        <v>3687</v>
      </c>
      <c r="I793" s="247" t="s">
        <v>1342</v>
      </c>
      <c r="J793" s="247" t="s">
        <v>3291</v>
      </c>
      <c r="K793" s="249" t="s">
        <v>1354</v>
      </c>
      <c r="L793" s="247" t="s">
        <v>1347</v>
      </c>
      <c r="M793" s="249" t="s">
        <v>1348</v>
      </c>
      <c r="N793" s="249">
        <v>130</v>
      </c>
      <c r="O793" s="249" t="s">
        <v>3691</v>
      </c>
    </row>
    <row r="794" spans="2:15" ht="25.5" customHeight="1">
      <c r="B794" s="247" t="s">
        <v>3692</v>
      </c>
      <c r="C794" s="247" t="s">
        <v>1342</v>
      </c>
      <c r="D794" s="248">
        <v>42270</v>
      </c>
      <c r="E794" s="248"/>
      <c r="F794" s="248"/>
      <c r="G794" s="247"/>
      <c r="H794" s="247" t="s">
        <v>3693</v>
      </c>
      <c r="I794" s="247" t="s">
        <v>3694</v>
      </c>
      <c r="J794" s="247" t="s">
        <v>3270</v>
      </c>
      <c r="K794" s="249" t="s">
        <v>1346</v>
      </c>
      <c r="L794" s="247" t="s">
        <v>1380</v>
      </c>
      <c r="M794" s="249" t="s">
        <v>1348</v>
      </c>
      <c r="N794" s="249">
        <v>60</v>
      </c>
      <c r="O794" s="249" t="s">
        <v>3695</v>
      </c>
    </row>
    <row r="795" spans="2:15" ht="24">
      <c r="B795" s="247" t="s">
        <v>3696</v>
      </c>
      <c r="C795" s="247" t="s">
        <v>3697</v>
      </c>
      <c r="D795" s="248">
        <v>41164</v>
      </c>
      <c r="E795" s="248">
        <v>42242</v>
      </c>
      <c r="F795" s="248">
        <v>45895</v>
      </c>
      <c r="G795" s="247">
        <v>0</v>
      </c>
      <c r="H795" s="247" t="s">
        <v>1601</v>
      </c>
      <c r="I795" s="247" t="s">
        <v>1602</v>
      </c>
      <c r="J795" s="247" t="s">
        <v>3401</v>
      </c>
      <c r="K795" s="249" t="s">
        <v>1890</v>
      </c>
      <c r="L795" s="247" t="s">
        <v>1373</v>
      </c>
      <c r="M795" s="249" t="s">
        <v>1348</v>
      </c>
      <c r="N795" s="249">
        <v>6.17</v>
      </c>
      <c r="O795" s="249" t="s">
        <v>1603</v>
      </c>
    </row>
    <row r="796" spans="2:15" ht="24" customHeight="1">
      <c r="B796" s="247" t="s">
        <v>3698</v>
      </c>
      <c r="C796" s="247" t="s">
        <v>1342</v>
      </c>
      <c r="D796" s="248">
        <v>42275</v>
      </c>
      <c r="E796" s="248"/>
      <c r="F796" s="248"/>
      <c r="G796" s="247"/>
      <c r="H796" s="247" t="s">
        <v>3699</v>
      </c>
      <c r="I796" s="247" t="s">
        <v>3700</v>
      </c>
      <c r="J796" s="247" t="s">
        <v>3291</v>
      </c>
      <c r="K796" s="249" t="s">
        <v>1346</v>
      </c>
      <c r="L796" s="247" t="s">
        <v>1380</v>
      </c>
      <c r="M796" s="249" t="s">
        <v>1342</v>
      </c>
      <c r="N796" s="249"/>
      <c r="O796" s="249" t="s">
        <v>3701</v>
      </c>
    </row>
    <row r="797" spans="2:15" ht="15" customHeight="1">
      <c r="B797" s="247" t="s">
        <v>3702</v>
      </c>
      <c r="C797" s="247" t="s">
        <v>1342</v>
      </c>
      <c r="D797" s="248">
        <v>42275</v>
      </c>
      <c r="E797" s="248"/>
      <c r="F797" s="248"/>
      <c r="G797" s="247"/>
      <c r="H797" s="247" t="s">
        <v>3703</v>
      </c>
      <c r="I797" s="247" t="s">
        <v>1342</v>
      </c>
      <c r="J797" s="247" t="s">
        <v>3291</v>
      </c>
      <c r="K797" s="249" t="s">
        <v>1346</v>
      </c>
      <c r="L797" s="247" t="s">
        <v>1380</v>
      </c>
      <c r="M797" s="249" t="s">
        <v>1342</v>
      </c>
      <c r="N797" s="249"/>
      <c r="O797" s="249" t="s">
        <v>3704</v>
      </c>
    </row>
    <row r="798" spans="2:15" ht="15" customHeight="1">
      <c r="B798" s="247" t="s">
        <v>3705</v>
      </c>
      <c r="C798" s="247" t="s">
        <v>3706</v>
      </c>
      <c r="D798" s="248">
        <v>41438</v>
      </c>
      <c r="E798" s="248">
        <v>41493</v>
      </c>
      <c r="F798" s="248">
        <v>44050</v>
      </c>
      <c r="G798" s="247">
        <v>0</v>
      </c>
      <c r="H798" s="247" t="s">
        <v>3707</v>
      </c>
      <c r="I798" s="247" t="s">
        <v>3708</v>
      </c>
      <c r="J798" s="247" t="s">
        <v>3270</v>
      </c>
      <c r="K798" s="249" t="s">
        <v>3222</v>
      </c>
      <c r="L798" s="247" t="s">
        <v>1380</v>
      </c>
      <c r="M798" s="249" t="s">
        <v>1348</v>
      </c>
      <c r="N798" s="249">
        <v>65</v>
      </c>
      <c r="O798" s="249" t="s">
        <v>3709</v>
      </c>
    </row>
    <row r="799" spans="2:15" ht="24">
      <c r="B799" s="247" t="s">
        <v>3710</v>
      </c>
      <c r="C799" s="247" t="s">
        <v>3711</v>
      </c>
      <c r="D799" s="248">
        <v>42275</v>
      </c>
      <c r="E799" s="248">
        <v>42558</v>
      </c>
      <c r="F799" s="248">
        <v>46210</v>
      </c>
      <c r="G799" s="247">
        <v>0</v>
      </c>
      <c r="H799" s="247" t="s">
        <v>3712</v>
      </c>
      <c r="I799" s="247" t="s">
        <v>3713</v>
      </c>
      <c r="J799" s="247" t="s">
        <v>3401</v>
      </c>
      <c r="K799" s="249" t="s">
        <v>1890</v>
      </c>
      <c r="L799" s="247" t="s">
        <v>1373</v>
      </c>
      <c r="M799" s="249" t="s">
        <v>1348</v>
      </c>
      <c r="N799" s="249">
        <v>10</v>
      </c>
      <c r="O799" s="249" t="s">
        <v>3714</v>
      </c>
    </row>
    <row r="800" spans="2:15" ht="15" hidden="1" customHeight="1">
      <c r="B800" s="247" t="s">
        <v>3715</v>
      </c>
      <c r="C800" s="247" t="s">
        <v>3716</v>
      </c>
      <c r="D800" s="248">
        <v>42275</v>
      </c>
      <c r="E800" s="248">
        <v>42289</v>
      </c>
      <c r="F800" s="248">
        <v>42381</v>
      </c>
      <c r="G800" s="247">
        <v>0</v>
      </c>
      <c r="H800" s="247" t="s">
        <v>3717</v>
      </c>
      <c r="I800" s="247" t="s">
        <v>3718</v>
      </c>
      <c r="J800" s="247" t="s">
        <v>3291</v>
      </c>
      <c r="K800" s="249" t="s">
        <v>1354</v>
      </c>
      <c r="L800" s="247" t="s">
        <v>1380</v>
      </c>
      <c r="M800" s="249" t="s">
        <v>1348</v>
      </c>
      <c r="N800" s="249">
        <v>225</v>
      </c>
      <c r="O800" s="249" t="s">
        <v>3719</v>
      </c>
    </row>
    <row r="801" spans="2:15" ht="15" customHeight="1">
      <c r="B801" s="247" t="s">
        <v>3720</v>
      </c>
      <c r="C801" s="247" t="s">
        <v>3721</v>
      </c>
      <c r="D801" s="248">
        <v>40801</v>
      </c>
      <c r="E801" s="248">
        <v>42361</v>
      </c>
      <c r="F801" s="248">
        <v>44188</v>
      </c>
      <c r="G801" s="247">
        <v>1</v>
      </c>
      <c r="H801" s="247" t="s">
        <v>3722</v>
      </c>
      <c r="I801" s="247" t="s">
        <v>3723</v>
      </c>
      <c r="J801" s="247" t="s">
        <v>3270</v>
      </c>
      <c r="K801" s="249" t="s">
        <v>1354</v>
      </c>
      <c r="L801" s="247" t="s">
        <v>1380</v>
      </c>
      <c r="M801" s="249" t="s">
        <v>1348</v>
      </c>
      <c r="N801" s="249">
        <v>66.3</v>
      </c>
      <c r="O801" s="249" t="s">
        <v>3724</v>
      </c>
    </row>
    <row r="802" spans="2:15" ht="15" customHeight="1">
      <c r="B802" s="247" t="s">
        <v>3725</v>
      </c>
      <c r="C802" s="247" t="s">
        <v>3726</v>
      </c>
      <c r="D802" s="248">
        <v>40204</v>
      </c>
      <c r="E802" s="248">
        <v>42529</v>
      </c>
      <c r="F802" s="248">
        <v>43624</v>
      </c>
      <c r="G802" s="247">
        <v>0</v>
      </c>
      <c r="H802" s="247" t="s">
        <v>3663</v>
      </c>
      <c r="I802" s="247" t="s">
        <v>3664</v>
      </c>
      <c r="J802" s="247" t="s">
        <v>3270</v>
      </c>
      <c r="K802" s="249" t="s">
        <v>3222</v>
      </c>
      <c r="L802" s="247" t="s">
        <v>1380</v>
      </c>
      <c r="M802" s="249" t="s">
        <v>1348</v>
      </c>
      <c r="N802" s="249">
        <v>21.1</v>
      </c>
      <c r="O802" s="249" t="s">
        <v>3727</v>
      </c>
    </row>
    <row r="803" spans="2:15" ht="15" customHeight="1">
      <c r="B803" s="247" t="s">
        <v>3728</v>
      </c>
      <c r="C803" s="247" t="s">
        <v>1342</v>
      </c>
      <c r="D803" s="248">
        <v>42282</v>
      </c>
      <c r="E803" s="248"/>
      <c r="F803" s="248"/>
      <c r="G803" s="247"/>
      <c r="H803" s="247" t="s">
        <v>3729</v>
      </c>
      <c r="I803" s="247" t="s">
        <v>3730</v>
      </c>
      <c r="J803" s="247" t="s">
        <v>3351</v>
      </c>
      <c r="K803" s="249" t="s">
        <v>1346</v>
      </c>
      <c r="L803" s="247" t="s">
        <v>1380</v>
      </c>
      <c r="M803" s="249" t="s">
        <v>1342</v>
      </c>
      <c r="N803" s="249"/>
      <c r="O803" s="249" t="s">
        <v>1368</v>
      </c>
    </row>
    <row r="804" spans="2:15" ht="24">
      <c r="B804" s="247" t="s">
        <v>3731</v>
      </c>
      <c r="C804" s="247" t="s">
        <v>3732</v>
      </c>
      <c r="D804" s="248">
        <v>42282</v>
      </c>
      <c r="E804" s="248">
        <v>42606</v>
      </c>
      <c r="F804" s="248">
        <v>46258</v>
      </c>
      <c r="G804" s="247">
        <v>0</v>
      </c>
      <c r="H804" s="247" t="s">
        <v>3733</v>
      </c>
      <c r="I804" s="247" t="s">
        <v>1342</v>
      </c>
      <c r="J804" s="247" t="s">
        <v>3401</v>
      </c>
      <c r="K804" s="249" t="s">
        <v>1890</v>
      </c>
      <c r="L804" s="247" t="s">
        <v>1373</v>
      </c>
      <c r="M804" s="249" t="s">
        <v>1348</v>
      </c>
      <c r="N804" s="249">
        <v>10</v>
      </c>
      <c r="O804" s="249" t="s">
        <v>3734</v>
      </c>
    </row>
    <row r="805" spans="2:15" ht="24">
      <c r="B805" s="247" t="s">
        <v>3735</v>
      </c>
      <c r="C805" s="247" t="s">
        <v>3736</v>
      </c>
      <c r="D805" s="248">
        <v>42284</v>
      </c>
      <c r="E805" s="248">
        <v>42489</v>
      </c>
      <c r="F805" s="248">
        <v>46141</v>
      </c>
      <c r="G805" s="247">
        <v>0</v>
      </c>
      <c r="H805" s="247" t="s">
        <v>3737</v>
      </c>
      <c r="I805" s="247" t="s">
        <v>3738</v>
      </c>
      <c r="J805" s="247" t="s">
        <v>3401</v>
      </c>
      <c r="K805" s="249" t="s">
        <v>1890</v>
      </c>
      <c r="L805" s="247" t="s">
        <v>1373</v>
      </c>
      <c r="M805" s="249" t="s">
        <v>1348</v>
      </c>
      <c r="N805" s="249">
        <v>10</v>
      </c>
      <c r="O805" s="249" t="s">
        <v>3739</v>
      </c>
    </row>
    <row r="806" spans="2:15" ht="15" customHeight="1">
      <c r="B806" s="247" t="s">
        <v>3740</v>
      </c>
      <c r="C806" s="247" t="s">
        <v>1342</v>
      </c>
      <c r="D806" s="248">
        <v>42285</v>
      </c>
      <c r="E806" s="248"/>
      <c r="F806" s="248"/>
      <c r="G806" s="247"/>
      <c r="H806" s="247" t="s">
        <v>3433</v>
      </c>
      <c r="I806" s="247" t="s">
        <v>3434</v>
      </c>
      <c r="J806" s="247" t="s">
        <v>3477</v>
      </c>
      <c r="K806" s="249" t="s">
        <v>1346</v>
      </c>
      <c r="L806" s="247" t="s">
        <v>3337</v>
      </c>
      <c r="M806" s="249" t="s">
        <v>1342</v>
      </c>
      <c r="N806" s="249"/>
      <c r="O806" s="249" t="s">
        <v>3741</v>
      </c>
    </row>
    <row r="807" spans="2:15" ht="15" hidden="1" customHeight="1">
      <c r="B807" s="247" t="s">
        <v>3742</v>
      </c>
      <c r="C807" s="247" t="s">
        <v>3743</v>
      </c>
      <c r="D807" s="248">
        <v>41694</v>
      </c>
      <c r="E807" s="248">
        <v>42307</v>
      </c>
      <c r="F807" s="248">
        <v>42832</v>
      </c>
      <c r="G807" s="247">
        <v>0</v>
      </c>
      <c r="H807" s="247" t="s">
        <v>3744</v>
      </c>
      <c r="I807" s="247" t="s">
        <v>3745</v>
      </c>
      <c r="J807" s="247" t="s">
        <v>3270</v>
      </c>
      <c r="K807" s="249" t="s">
        <v>2455</v>
      </c>
      <c r="L807" s="247" t="s">
        <v>1380</v>
      </c>
      <c r="M807" s="249" t="s">
        <v>1348</v>
      </c>
      <c r="N807" s="249">
        <v>51</v>
      </c>
      <c r="O807" s="249" t="s">
        <v>3746</v>
      </c>
    </row>
    <row r="808" spans="2:15" ht="15" customHeight="1">
      <c r="B808" s="247" t="s">
        <v>3747</v>
      </c>
      <c r="C808" s="247" t="s">
        <v>1342</v>
      </c>
      <c r="D808" s="248">
        <v>42285</v>
      </c>
      <c r="E808" s="248"/>
      <c r="F808" s="248"/>
      <c r="G808" s="247"/>
      <c r="H808" s="247" t="s">
        <v>3748</v>
      </c>
      <c r="I808" s="247" t="s">
        <v>3749</v>
      </c>
      <c r="J808" s="247" t="s">
        <v>3270</v>
      </c>
      <c r="K808" s="249" t="s">
        <v>1346</v>
      </c>
      <c r="L808" s="247" t="s">
        <v>1380</v>
      </c>
      <c r="M808" s="249" t="s">
        <v>1348</v>
      </c>
      <c r="N808" s="249">
        <v>40.5</v>
      </c>
      <c r="O808" s="249" t="s">
        <v>3750</v>
      </c>
    </row>
    <row r="809" spans="2:15" ht="15" hidden="1" customHeight="1">
      <c r="B809" s="247" t="s">
        <v>3751</v>
      </c>
      <c r="C809" s="247" t="s">
        <v>3752</v>
      </c>
      <c r="D809" s="248">
        <v>39793</v>
      </c>
      <c r="E809" s="248">
        <v>40606</v>
      </c>
      <c r="F809" s="248">
        <v>43163</v>
      </c>
      <c r="G809" s="247">
        <v>0</v>
      </c>
      <c r="H809" s="247" t="s">
        <v>3753</v>
      </c>
      <c r="I809" s="247" t="s">
        <v>1342</v>
      </c>
      <c r="J809" s="247" t="s">
        <v>3276</v>
      </c>
      <c r="K809" s="249" t="s">
        <v>1354</v>
      </c>
      <c r="L809" s="247" t="s">
        <v>1380</v>
      </c>
      <c r="M809" s="249" t="s">
        <v>1348</v>
      </c>
      <c r="N809" s="249">
        <v>60</v>
      </c>
      <c r="O809" s="249" t="s">
        <v>3332</v>
      </c>
    </row>
    <row r="810" spans="2:15" ht="15" customHeight="1">
      <c r="B810" s="247" t="s">
        <v>3754</v>
      </c>
      <c r="C810" s="247" t="s">
        <v>3755</v>
      </c>
      <c r="D810" s="248">
        <v>40898</v>
      </c>
      <c r="E810" s="248">
        <v>41446</v>
      </c>
      <c r="F810" s="248">
        <v>44003</v>
      </c>
      <c r="G810" s="247">
        <v>2</v>
      </c>
      <c r="H810" s="247" t="s">
        <v>3756</v>
      </c>
      <c r="I810" s="247" t="s">
        <v>3757</v>
      </c>
      <c r="J810" s="247" t="s">
        <v>3270</v>
      </c>
      <c r="K810" s="249" t="s">
        <v>3222</v>
      </c>
      <c r="L810" s="247" t="s">
        <v>1380</v>
      </c>
      <c r="M810" s="249" t="s">
        <v>1348</v>
      </c>
      <c r="N810" s="249">
        <v>50</v>
      </c>
      <c r="O810" s="249" t="s">
        <v>3758</v>
      </c>
    </row>
    <row r="811" spans="2:15" ht="15" hidden="1" customHeight="1">
      <c r="B811" s="247" t="s">
        <v>3759</v>
      </c>
      <c r="C811" s="247" t="s">
        <v>3760</v>
      </c>
      <c r="D811" s="248">
        <v>42265</v>
      </c>
      <c r="E811" s="248">
        <v>42289</v>
      </c>
      <c r="F811" s="248">
        <v>42381</v>
      </c>
      <c r="G811" s="247">
        <v>0</v>
      </c>
      <c r="H811" s="247" t="s">
        <v>3761</v>
      </c>
      <c r="I811" s="247" t="s">
        <v>3762</v>
      </c>
      <c r="J811" s="247" t="s">
        <v>3291</v>
      </c>
      <c r="K811" s="249" t="s">
        <v>1354</v>
      </c>
      <c r="L811" s="247" t="s">
        <v>3322</v>
      </c>
      <c r="M811" s="249" t="s">
        <v>1348</v>
      </c>
      <c r="N811" s="249">
        <v>310</v>
      </c>
      <c r="O811" s="249" t="s">
        <v>3763</v>
      </c>
    </row>
    <row r="812" spans="2:15" ht="15" hidden="1" customHeight="1">
      <c r="B812" s="247" t="s">
        <v>3764</v>
      </c>
      <c r="C812" s="247" t="s">
        <v>3765</v>
      </c>
      <c r="D812" s="248">
        <v>42290</v>
      </c>
      <c r="E812" s="248">
        <v>42296</v>
      </c>
      <c r="F812" s="248">
        <v>42388</v>
      </c>
      <c r="G812" s="247">
        <v>0</v>
      </c>
      <c r="H812" s="247" t="s">
        <v>3766</v>
      </c>
      <c r="I812" s="247" t="s">
        <v>3767</v>
      </c>
      <c r="J812" s="247" t="s">
        <v>3291</v>
      </c>
      <c r="K812" s="249" t="s">
        <v>1354</v>
      </c>
      <c r="L812" s="247" t="s">
        <v>3322</v>
      </c>
      <c r="M812" s="249" t="s">
        <v>1348</v>
      </c>
      <c r="N812" s="249">
        <v>800</v>
      </c>
      <c r="O812" s="249" t="s">
        <v>3768</v>
      </c>
    </row>
    <row r="813" spans="2:15" ht="24" customHeight="1">
      <c r="B813" s="247" t="s">
        <v>3769</v>
      </c>
      <c r="C813" s="247" t="s">
        <v>1342</v>
      </c>
      <c r="D813" s="248">
        <v>42290</v>
      </c>
      <c r="E813" s="248"/>
      <c r="F813" s="248"/>
      <c r="G813" s="247"/>
      <c r="H813" s="247" t="s">
        <v>3364</v>
      </c>
      <c r="I813" s="247" t="s">
        <v>3365</v>
      </c>
      <c r="J813" s="247" t="s">
        <v>3291</v>
      </c>
      <c r="K813" s="249" t="s">
        <v>1346</v>
      </c>
      <c r="L813" s="247" t="s">
        <v>1380</v>
      </c>
      <c r="M813" s="249" t="s">
        <v>1342</v>
      </c>
      <c r="N813" s="249"/>
      <c r="O813" s="249" t="s">
        <v>3770</v>
      </c>
    </row>
    <row r="814" spans="2:15" ht="24" customHeight="1">
      <c r="B814" s="247" t="s">
        <v>3771</v>
      </c>
      <c r="C814" s="247" t="s">
        <v>1342</v>
      </c>
      <c r="D814" s="248">
        <v>42290</v>
      </c>
      <c r="E814" s="248"/>
      <c r="F814" s="248"/>
      <c r="G814" s="247"/>
      <c r="H814" s="247" t="s">
        <v>3364</v>
      </c>
      <c r="I814" s="247" t="s">
        <v>3365</v>
      </c>
      <c r="J814" s="247" t="s">
        <v>3291</v>
      </c>
      <c r="K814" s="249" t="s">
        <v>1346</v>
      </c>
      <c r="L814" s="247" t="s">
        <v>1380</v>
      </c>
      <c r="M814" s="249" t="s">
        <v>1342</v>
      </c>
      <c r="N814" s="249"/>
      <c r="O814" s="249" t="s">
        <v>3772</v>
      </c>
    </row>
    <row r="815" spans="2:15" ht="24" customHeight="1">
      <c r="B815" s="247" t="s">
        <v>3773</v>
      </c>
      <c r="C815" s="247" t="s">
        <v>1342</v>
      </c>
      <c r="D815" s="248">
        <v>42290</v>
      </c>
      <c r="E815" s="248"/>
      <c r="F815" s="248"/>
      <c r="G815" s="247"/>
      <c r="H815" s="247" t="s">
        <v>3364</v>
      </c>
      <c r="I815" s="247" t="s">
        <v>3365</v>
      </c>
      <c r="J815" s="247" t="s">
        <v>3291</v>
      </c>
      <c r="K815" s="249" t="s">
        <v>1346</v>
      </c>
      <c r="L815" s="247" t="s">
        <v>1380</v>
      </c>
      <c r="M815" s="249" t="s">
        <v>1342</v>
      </c>
      <c r="N815" s="249"/>
      <c r="O815" s="249" t="s">
        <v>3366</v>
      </c>
    </row>
    <row r="816" spans="2:15" ht="15" customHeight="1">
      <c r="B816" s="247" t="s">
        <v>3774</v>
      </c>
      <c r="C816" s="247" t="s">
        <v>1342</v>
      </c>
      <c r="D816" s="248">
        <v>42291</v>
      </c>
      <c r="E816" s="248"/>
      <c r="F816" s="248"/>
      <c r="G816" s="247"/>
      <c r="H816" s="247" t="s">
        <v>3614</v>
      </c>
      <c r="I816" s="247" t="s">
        <v>3615</v>
      </c>
      <c r="J816" s="247" t="s">
        <v>3291</v>
      </c>
      <c r="K816" s="249" t="s">
        <v>1346</v>
      </c>
      <c r="L816" s="247" t="s">
        <v>3616</v>
      </c>
      <c r="M816" s="249" t="s">
        <v>1342</v>
      </c>
      <c r="N816" s="249"/>
      <c r="O816" s="249" t="s">
        <v>3775</v>
      </c>
    </row>
    <row r="817" spans="2:15" ht="15" customHeight="1">
      <c r="B817" s="247" t="s">
        <v>3776</v>
      </c>
      <c r="C817" s="247" t="s">
        <v>1342</v>
      </c>
      <c r="D817" s="248">
        <v>42291</v>
      </c>
      <c r="E817" s="248"/>
      <c r="F817" s="248"/>
      <c r="G817" s="247"/>
      <c r="H817" s="247" t="s">
        <v>3614</v>
      </c>
      <c r="I817" s="247" t="s">
        <v>3615</v>
      </c>
      <c r="J817" s="247" t="s">
        <v>3291</v>
      </c>
      <c r="K817" s="249" t="s">
        <v>1346</v>
      </c>
      <c r="L817" s="247" t="s">
        <v>3616</v>
      </c>
      <c r="M817" s="249" t="s">
        <v>1342</v>
      </c>
      <c r="N817" s="249"/>
      <c r="O817" s="249" t="s">
        <v>3777</v>
      </c>
    </row>
    <row r="818" spans="2:15" ht="15" hidden="1" customHeight="1">
      <c r="B818" s="247" t="s">
        <v>3778</v>
      </c>
      <c r="C818" s="247" t="s">
        <v>3779</v>
      </c>
      <c r="D818" s="248">
        <v>42291</v>
      </c>
      <c r="E818" s="248">
        <v>42296</v>
      </c>
      <c r="F818" s="248">
        <v>42388</v>
      </c>
      <c r="G818" s="247">
        <v>0</v>
      </c>
      <c r="H818" s="247" t="s">
        <v>3780</v>
      </c>
      <c r="I818" s="247" t="s">
        <v>3781</v>
      </c>
      <c r="J818" s="247" t="s">
        <v>3291</v>
      </c>
      <c r="K818" s="249" t="s">
        <v>1354</v>
      </c>
      <c r="L818" s="247" t="s">
        <v>1380</v>
      </c>
      <c r="M818" s="249" t="s">
        <v>1348</v>
      </c>
      <c r="N818" s="249">
        <v>8</v>
      </c>
      <c r="O818" s="249" t="s">
        <v>3782</v>
      </c>
    </row>
    <row r="819" spans="2:15" ht="15" hidden="1" customHeight="1">
      <c r="B819" s="247" t="s">
        <v>3783</v>
      </c>
      <c r="C819" s="247" t="s">
        <v>3784</v>
      </c>
      <c r="D819" s="248">
        <v>42296</v>
      </c>
      <c r="E819" s="248">
        <v>44316</v>
      </c>
      <c r="F819" s="248">
        <v>45411</v>
      </c>
      <c r="G819" s="247">
        <v>0</v>
      </c>
      <c r="H819" s="247" t="s">
        <v>3785</v>
      </c>
      <c r="I819" s="247" t="s">
        <v>3786</v>
      </c>
      <c r="J819" s="247" t="s">
        <v>3270</v>
      </c>
      <c r="K819" s="249" t="s">
        <v>1890</v>
      </c>
      <c r="L819" s="247" t="s">
        <v>1380</v>
      </c>
      <c r="M819" s="249" t="s">
        <v>1348</v>
      </c>
      <c r="N819" s="249">
        <v>42</v>
      </c>
      <c r="O819" s="249" t="s">
        <v>3787</v>
      </c>
    </row>
    <row r="820" spans="2:15">
      <c r="B820" s="247" t="s">
        <v>3788</v>
      </c>
      <c r="C820" s="247" t="s">
        <v>1342</v>
      </c>
      <c r="D820" s="248">
        <v>42296</v>
      </c>
      <c r="E820" s="248"/>
      <c r="F820" s="248"/>
      <c r="G820" s="247"/>
      <c r="H820" s="247" t="s">
        <v>3634</v>
      </c>
      <c r="I820" s="247" t="s">
        <v>3635</v>
      </c>
      <c r="J820" s="247" t="s">
        <v>3270</v>
      </c>
      <c r="K820" s="249" t="s">
        <v>1346</v>
      </c>
      <c r="L820" s="247" t="s">
        <v>1380</v>
      </c>
      <c r="M820" s="249" t="s">
        <v>1348</v>
      </c>
      <c r="N820" s="249">
        <v>38</v>
      </c>
      <c r="O820" s="249" t="s">
        <v>3789</v>
      </c>
    </row>
    <row r="821" spans="2:15" ht="15" customHeight="1">
      <c r="B821" s="247" t="s">
        <v>3790</v>
      </c>
      <c r="C821" s="247" t="s">
        <v>3791</v>
      </c>
      <c r="D821" s="248">
        <v>40459</v>
      </c>
      <c r="E821" s="248">
        <v>41512</v>
      </c>
      <c r="F821" s="248">
        <v>44069</v>
      </c>
      <c r="G821" s="247">
        <v>2</v>
      </c>
      <c r="H821" s="247" t="s">
        <v>3792</v>
      </c>
      <c r="I821" s="247" t="s">
        <v>3793</v>
      </c>
      <c r="J821" s="247" t="s">
        <v>3270</v>
      </c>
      <c r="K821" s="249" t="s">
        <v>1354</v>
      </c>
      <c r="L821" s="247" t="s">
        <v>1380</v>
      </c>
      <c r="M821" s="249" t="s">
        <v>1348</v>
      </c>
      <c r="N821" s="249">
        <v>120</v>
      </c>
      <c r="O821" s="249" t="s">
        <v>3794</v>
      </c>
    </row>
    <row r="822" spans="2:15" ht="15" hidden="1" customHeight="1">
      <c r="B822" s="247" t="s">
        <v>3795</v>
      </c>
      <c r="C822" s="247" t="s">
        <v>3796</v>
      </c>
      <c r="D822" s="248">
        <v>42296</v>
      </c>
      <c r="E822" s="248">
        <v>42324</v>
      </c>
      <c r="F822" s="248">
        <v>42416</v>
      </c>
      <c r="G822" s="247">
        <v>0</v>
      </c>
      <c r="H822" s="247" t="s">
        <v>3797</v>
      </c>
      <c r="I822" s="247" t="s">
        <v>3798</v>
      </c>
      <c r="J822" s="247" t="s">
        <v>3291</v>
      </c>
      <c r="K822" s="249" t="s">
        <v>1354</v>
      </c>
      <c r="L822" s="247" t="s">
        <v>1373</v>
      </c>
      <c r="M822" s="249" t="s">
        <v>1348</v>
      </c>
      <c r="N822" s="249">
        <v>10</v>
      </c>
      <c r="O822" s="249" t="s">
        <v>3799</v>
      </c>
    </row>
    <row r="823" spans="2:15" ht="15" hidden="1" customHeight="1">
      <c r="B823" s="247" t="s">
        <v>3800</v>
      </c>
      <c r="C823" s="247" t="s">
        <v>3801</v>
      </c>
      <c r="D823" s="248">
        <v>42292</v>
      </c>
      <c r="E823" s="248">
        <v>42296</v>
      </c>
      <c r="F823" s="248">
        <v>42388</v>
      </c>
      <c r="G823" s="247">
        <v>0</v>
      </c>
      <c r="H823" s="247" t="s">
        <v>3802</v>
      </c>
      <c r="I823" s="247" t="s">
        <v>3803</v>
      </c>
      <c r="J823" s="247" t="s">
        <v>3291</v>
      </c>
      <c r="K823" s="249" t="s">
        <v>1354</v>
      </c>
      <c r="L823" s="247" t="s">
        <v>3322</v>
      </c>
      <c r="M823" s="249" t="s">
        <v>1348</v>
      </c>
      <c r="N823" s="249">
        <v>77</v>
      </c>
      <c r="O823" s="249" t="s">
        <v>3804</v>
      </c>
    </row>
    <row r="824" spans="2:15" ht="24" customHeight="1">
      <c r="B824" s="247" t="s">
        <v>3805</v>
      </c>
      <c r="C824" s="247" t="s">
        <v>1342</v>
      </c>
      <c r="D824" s="248">
        <v>41400</v>
      </c>
      <c r="E824" s="248"/>
      <c r="F824" s="248"/>
      <c r="G824" s="247"/>
      <c r="H824" s="247" t="s">
        <v>3806</v>
      </c>
      <c r="I824" s="247" t="s">
        <v>1342</v>
      </c>
      <c r="J824" s="247" t="s">
        <v>3401</v>
      </c>
      <c r="K824" s="249" t="s">
        <v>1346</v>
      </c>
      <c r="L824" s="247" t="s">
        <v>1347</v>
      </c>
      <c r="M824" s="249" t="s">
        <v>3807</v>
      </c>
      <c r="N824" s="249">
        <v>130</v>
      </c>
      <c r="O824" s="249" t="s">
        <v>3808</v>
      </c>
    </row>
    <row r="825" spans="2:15" ht="24" customHeight="1">
      <c r="B825" s="247" t="s">
        <v>3809</v>
      </c>
      <c r="C825" s="247" t="s">
        <v>3810</v>
      </c>
      <c r="D825" s="248">
        <v>42300</v>
      </c>
      <c r="E825" s="248">
        <v>42531</v>
      </c>
      <c r="F825" s="248">
        <v>44722</v>
      </c>
      <c r="G825" s="247">
        <v>1</v>
      </c>
      <c r="H825" s="247" t="s">
        <v>3780</v>
      </c>
      <c r="I825" s="247" t="s">
        <v>3781</v>
      </c>
      <c r="J825" s="247" t="s">
        <v>3298</v>
      </c>
      <c r="K825" s="249" t="s">
        <v>1890</v>
      </c>
      <c r="L825" s="247" t="s">
        <v>1380</v>
      </c>
      <c r="M825" s="249" t="s">
        <v>1348</v>
      </c>
      <c r="N825" s="249">
        <v>8</v>
      </c>
      <c r="O825" s="249" t="s">
        <v>3782</v>
      </c>
    </row>
    <row r="826" spans="2:15" ht="15" hidden="1" customHeight="1">
      <c r="B826" s="247" t="s">
        <v>3811</v>
      </c>
      <c r="C826" s="247" t="s">
        <v>3812</v>
      </c>
      <c r="D826" s="248">
        <v>42303</v>
      </c>
      <c r="E826" s="248">
        <v>42318</v>
      </c>
      <c r="F826" s="248">
        <v>42410</v>
      </c>
      <c r="G826" s="247">
        <v>0</v>
      </c>
      <c r="H826" s="247" t="s">
        <v>3813</v>
      </c>
      <c r="I826" s="247" t="s">
        <v>3814</v>
      </c>
      <c r="J826" s="247" t="s">
        <v>3291</v>
      </c>
      <c r="K826" s="249" t="s">
        <v>1354</v>
      </c>
      <c r="L826" s="247" t="s">
        <v>1380</v>
      </c>
      <c r="M826" s="249" t="s">
        <v>1348</v>
      </c>
      <c r="N826" s="249">
        <v>15</v>
      </c>
      <c r="O826" s="249" t="s">
        <v>3815</v>
      </c>
    </row>
    <row r="827" spans="2:15" ht="15" customHeight="1">
      <c r="B827" s="247" t="s">
        <v>3816</v>
      </c>
      <c r="C827" s="247" t="s">
        <v>3817</v>
      </c>
      <c r="D827" s="248">
        <v>40970</v>
      </c>
      <c r="E827" s="248">
        <v>43662</v>
      </c>
      <c r="F827" s="248">
        <v>44757</v>
      </c>
      <c r="G827" s="247">
        <v>0</v>
      </c>
      <c r="H827" s="247" t="s">
        <v>3818</v>
      </c>
      <c r="I827" s="247" t="s">
        <v>3819</v>
      </c>
      <c r="J827" s="247" t="s">
        <v>3270</v>
      </c>
      <c r="K827" s="249" t="s">
        <v>1890</v>
      </c>
      <c r="L827" s="247" t="s">
        <v>1380</v>
      </c>
      <c r="M827" s="249" t="s">
        <v>1348</v>
      </c>
      <c r="N827" s="249">
        <v>44</v>
      </c>
      <c r="O827" s="249" t="s">
        <v>3820</v>
      </c>
    </row>
    <row r="828" spans="2:15" ht="15" customHeight="1">
      <c r="B828" s="247" t="s">
        <v>3821</v>
      </c>
      <c r="C828" s="247" t="s">
        <v>1342</v>
      </c>
      <c r="D828" s="248">
        <v>41372</v>
      </c>
      <c r="E828" s="248"/>
      <c r="F828" s="248"/>
      <c r="G828" s="247"/>
      <c r="H828" s="247" t="s">
        <v>3822</v>
      </c>
      <c r="I828" s="247" t="s">
        <v>3823</v>
      </c>
      <c r="J828" s="247" t="s">
        <v>3336</v>
      </c>
      <c r="K828" s="249" t="s">
        <v>3506</v>
      </c>
      <c r="L828" s="247" t="s">
        <v>3337</v>
      </c>
      <c r="M828" s="249" t="s">
        <v>1348</v>
      </c>
      <c r="N828" s="249">
        <v>759</v>
      </c>
      <c r="O828" s="249" t="s">
        <v>3824</v>
      </c>
    </row>
    <row r="829" spans="2:15" ht="15" customHeight="1">
      <c r="B829" s="247" t="s">
        <v>3825</v>
      </c>
      <c r="C829" s="247" t="s">
        <v>3826</v>
      </c>
      <c r="D829" s="248">
        <v>40983</v>
      </c>
      <c r="E829" s="248">
        <v>41684</v>
      </c>
      <c r="F829" s="248">
        <v>44241</v>
      </c>
      <c r="G829" s="247">
        <v>0</v>
      </c>
      <c r="H829" s="247" t="s">
        <v>3827</v>
      </c>
      <c r="I829" s="247" t="s">
        <v>3828</v>
      </c>
      <c r="J829" s="247" t="s">
        <v>3270</v>
      </c>
      <c r="K829" s="249" t="s">
        <v>2455</v>
      </c>
      <c r="L829" s="247" t="s">
        <v>1380</v>
      </c>
      <c r="M829" s="249" t="s">
        <v>1348</v>
      </c>
      <c r="N829" s="249">
        <v>100</v>
      </c>
      <c r="O829" s="249" t="s">
        <v>3829</v>
      </c>
    </row>
    <row r="830" spans="2:15" ht="24" hidden="1" customHeight="1">
      <c r="B830" s="247" t="s">
        <v>3830</v>
      </c>
      <c r="C830" s="247" t="s">
        <v>3831</v>
      </c>
      <c r="D830" s="248">
        <v>42305</v>
      </c>
      <c r="E830" s="248">
        <v>42324</v>
      </c>
      <c r="F830" s="248">
        <v>42416</v>
      </c>
      <c r="G830" s="247">
        <v>0</v>
      </c>
      <c r="H830" s="247" t="s">
        <v>3832</v>
      </c>
      <c r="I830" s="247" t="s">
        <v>1342</v>
      </c>
      <c r="J830" s="247" t="s">
        <v>3291</v>
      </c>
      <c r="K830" s="249" t="s">
        <v>1354</v>
      </c>
      <c r="L830" s="247" t="s">
        <v>1380</v>
      </c>
      <c r="M830" s="249" t="s">
        <v>1348</v>
      </c>
      <c r="N830" s="249">
        <v>90</v>
      </c>
      <c r="O830" s="249" t="s">
        <v>3833</v>
      </c>
    </row>
    <row r="831" spans="2:15" ht="15" hidden="1" customHeight="1">
      <c r="B831" s="247" t="s">
        <v>3834</v>
      </c>
      <c r="C831" s="247" t="s">
        <v>3835</v>
      </c>
      <c r="D831" s="248">
        <v>42306</v>
      </c>
      <c r="E831" s="248">
        <v>42377</v>
      </c>
      <c r="F831" s="248">
        <v>42468</v>
      </c>
      <c r="G831" s="247">
        <v>0</v>
      </c>
      <c r="H831" s="247" t="s">
        <v>1376</v>
      </c>
      <c r="I831" s="247" t="s">
        <v>1377</v>
      </c>
      <c r="J831" s="247" t="s">
        <v>3291</v>
      </c>
      <c r="K831" s="249" t="s">
        <v>1354</v>
      </c>
      <c r="L831" s="247" t="s">
        <v>1347</v>
      </c>
      <c r="M831" s="249" t="s">
        <v>1348</v>
      </c>
      <c r="N831" s="249">
        <v>14</v>
      </c>
      <c r="O831" s="249" t="s">
        <v>3836</v>
      </c>
    </row>
    <row r="832" spans="2:15" ht="15" customHeight="1">
      <c r="B832" s="247" t="s">
        <v>3837</v>
      </c>
      <c r="C832" s="247" t="s">
        <v>3838</v>
      </c>
      <c r="D832" s="248">
        <v>40823</v>
      </c>
      <c r="E832" s="248">
        <v>41486</v>
      </c>
      <c r="F832" s="248">
        <v>44043</v>
      </c>
      <c r="G832" s="247">
        <v>2</v>
      </c>
      <c r="H832" s="247" t="s">
        <v>3839</v>
      </c>
      <c r="I832" s="247" t="s">
        <v>3840</v>
      </c>
      <c r="J832" s="247" t="s">
        <v>3270</v>
      </c>
      <c r="K832" s="249" t="s">
        <v>1354</v>
      </c>
      <c r="L832" s="247" t="s">
        <v>1380</v>
      </c>
      <c r="M832" s="249" t="s">
        <v>1348</v>
      </c>
      <c r="N832" s="249">
        <v>11</v>
      </c>
      <c r="O832" s="249" t="s">
        <v>3841</v>
      </c>
    </row>
    <row r="833" spans="2:15" ht="15" hidden="1" customHeight="1">
      <c r="B833" s="247" t="s">
        <v>3842</v>
      </c>
      <c r="C833" s="247" t="s">
        <v>3843</v>
      </c>
      <c r="D833" s="248">
        <v>42307</v>
      </c>
      <c r="E833" s="248">
        <v>42324</v>
      </c>
      <c r="F833" s="248">
        <v>42416</v>
      </c>
      <c r="G833" s="247">
        <v>0</v>
      </c>
      <c r="H833" s="247" t="s">
        <v>3673</v>
      </c>
      <c r="I833" s="247" t="s">
        <v>3674</v>
      </c>
      <c r="J833" s="247" t="s">
        <v>3291</v>
      </c>
      <c r="K833" s="249" t="s">
        <v>1354</v>
      </c>
      <c r="L833" s="247" t="s">
        <v>1380</v>
      </c>
      <c r="M833" s="249" t="s">
        <v>1348</v>
      </c>
      <c r="N833" s="249">
        <v>10</v>
      </c>
      <c r="O833" s="249" t="s">
        <v>3844</v>
      </c>
    </row>
    <row r="834" spans="2:15" ht="15" customHeight="1">
      <c r="B834" s="247" t="s">
        <v>3845</v>
      </c>
      <c r="C834" s="247" t="s">
        <v>3846</v>
      </c>
      <c r="D834" s="248">
        <v>42307</v>
      </c>
      <c r="E834" s="248">
        <v>43243</v>
      </c>
      <c r="F834" s="248">
        <v>44339</v>
      </c>
      <c r="G834" s="247">
        <v>0</v>
      </c>
      <c r="H834" s="247" t="s">
        <v>3488</v>
      </c>
      <c r="I834" s="247" t="s">
        <v>3489</v>
      </c>
      <c r="J834" s="247" t="s">
        <v>3270</v>
      </c>
      <c r="K834" s="249" t="s">
        <v>1354</v>
      </c>
      <c r="L834" s="247" t="s">
        <v>1380</v>
      </c>
      <c r="M834" s="249" t="s">
        <v>1348</v>
      </c>
      <c r="N834" s="249">
        <v>75</v>
      </c>
      <c r="O834" s="249" t="s">
        <v>3847</v>
      </c>
    </row>
    <row r="835" spans="2:15" ht="24" hidden="1">
      <c r="B835" s="247" t="s">
        <v>3848</v>
      </c>
      <c r="C835" s="247" t="s">
        <v>3849</v>
      </c>
      <c r="D835" s="248">
        <v>42311</v>
      </c>
      <c r="E835" s="248">
        <v>42324</v>
      </c>
      <c r="F835" s="248">
        <v>42416</v>
      </c>
      <c r="G835" s="247">
        <v>0</v>
      </c>
      <c r="H835" s="247" t="s">
        <v>3557</v>
      </c>
      <c r="I835" s="247" t="s">
        <v>3558</v>
      </c>
      <c r="J835" s="247" t="s">
        <v>3291</v>
      </c>
      <c r="K835" s="249" t="s">
        <v>1354</v>
      </c>
      <c r="L835" s="247" t="s">
        <v>1373</v>
      </c>
      <c r="M835" s="249" t="s">
        <v>1348</v>
      </c>
      <c r="N835" s="249">
        <v>6</v>
      </c>
      <c r="O835" s="249" t="s">
        <v>3850</v>
      </c>
    </row>
    <row r="836" spans="2:15">
      <c r="B836" s="247" t="s">
        <v>3851</v>
      </c>
      <c r="C836" s="247" t="s">
        <v>1342</v>
      </c>
      <c r="D836" s="248">
        <v>42311</v>
      </c>
      <c r="E836" s="248"/>
      <c r="F836" s="248"/>
      <c r="G836" s="247"/>
      <c r="H836" s="247" t="s">
        <v>3852</v>
      </c>
      <c r="I836" s="247" t="s">
        <v>3853</v>
      </c>
      <c r="J836" s="247" t="s">
        <v>3270</v>
      </c>
      <c r="K836" s="249" t="s">
        <v>1346</v>
      </c>
      <c r="L836" s="247" t="s">
        <v>1380</v>
      </c>
      <c r="M836" s="249" t="s">
        <v>1342</v>
      </c>
      <c r="N836" s="249"/>
      <c r="O836" s="249" t="s">
        <v>3854</v>
      </c>
    </row>
    <row r="837" spans="2:15" ht="25.5" hidden="1">
      <c r="B837" s="247" t="s">
        <v>3855</v>
      </c>
      <c r="C837" s="247" t="s">
        <v>3856</v>
      </c>
      <c r="D837" s="248">
        <v>42312</v>
      </c>
      <c r="E837" s="248">
        <v>42324</v>
      </c>
      <c r="F837" s="248">
        <v>42416</v>
      </c>
      <c r="G837" s="247">
        <v>0</v>
      </c>
      <c r="H837" s="247" t="s">
        <v>3857</v>
      </c>
      <c r="I837" s="247" t="s">
        <v>3858</v>
      </c>
      <c r="J837" s="247" t="s">
        <v>3291</v>
      </c>
      <c r="K837" s="249" t="s">
        <v>1354</v>
      </c>
      <c r="L837" s="247" t="s">
        <v>1380</v>
      </c>
      <c r="M837" s="249" t="s">
        <v>1348</v>
      </c>
      <c r="N837" s="249">
        <v>5</v>
      </c>
      <c r="O837" s="249" t="s">
        <v>3859</v>
      </c>
    </row>
    <row r="838" spans="2:15" ht="15" customHeight="1">
      <c r="B838" s="247" t="s">
        <v>3860</v>
      </c>
      <c r="C838" s="247" t="s">
        <v>1342</v>
      </c>
      <c r="D838" s="248">
        <v>42313</v>
      </c>
      <c r="E838" s="248"/>
      <c r="F838" s="248"/>
      <c r="G838" s="247"/>
      <c r="H838" s="247" t="s">
        <v>3445</v>
      </c>
      <c r="I838" s="247" t="s">
        <v>3446</v>
      </c>
      <c r="J838" s="247" t="s">
        <v>3270</v>
      </c>
      <c r="K838" s="249" t="s">
        <v>1346</v>
      </c>
      <c r="L838" s="247" t="s">
        <v>3384</v>
      </c>
      <c r="M838" s="249" t="s">
        <v>1342</v>
      </c>
      <c r="N838" s="249"/>
      <c r="O838" s="249" t="s">
        <v>3550</v>
      </c>
    </row>
    <row r="839" spans="2:15" ht="15" hidden="1" customHeight="1">
      <c r="B839" s="247" t="s">
        <v>3861</v>
      </c>
      <c r="C839" s="247" t="s">
        <v>3862</v>
      </c>
      <c r="D839" s="248">
        <v>42314</v>
      </c>
      <c r="E839" s="248">
        <v>42320</v>
      </c>
      <c r="F839" s="248">
        <v>42412</v>
      </c>
      <c r="G839" s="247">
        <v>0</v>
      </c>
      <c r="H839" s="247" t="s">
        <v>3863</v>
      </c>
      <c r="I839" s="247" t="s">
        <v>3864</v>
      </c>
      <c r="J839" s="247" t="s">
        <v>3291</v>
      </c>
      <c r="K839" s="249" t="s">
        <v>1354</v>
      </c>
      <c r="L839" s="247" t="s">
        <v>1373</v>
      </c>
      <c r="M839" s="249" t="s">
        <v>1348</v>
      </c>
      <c r="N839" s="249">
        <v>2</v>
      </c>
      <c r="O839" s="249" t="s">
        <v>3865</v>
      </c>
    </row>
    <row r="840" spans="2:15" ht="24" hidden="1" customHeight="1">
      <c r="B840" s="247" t="s">
        <v>3866</v>
      </c>
      <c r="C840" s="247" t="s">
        <v>3867</v>
      </c>
      <c r="D840" s="248">
        <v>42314</v>
      </c>
      <c r="E840" s="248">
        <v>42324</v>
      </c>
      <c r="F840" s="248">
        <v>42416</v>
      </c>
      <c r="G840" s="247">
        <v>0</v>
      </c>
      <c r="H840" s="247" t="s">
        <v>3868</v>
      </c>
      <c r="I840" s="247" t="s">
        <v>3869</v>
      </c>
      <c r="J840" s="247" t="s">
        <v>3291</v>
      </c>
      <c r="K840" s="249" t="s">
        <v>1354</v>
      </c>
      <c r="L840" s="247" t="s">
        <v>1380</v>
      </c>
      <c r="M840" s="249" t="s">
        <v>1348</v>
      </c>
      <c r="N840" s="249">
        <v>50</v>
      </c>
      <c r="O840" s="249" t="s">
        <v>3870</v>
      </c>
    </row>
    <row r="841" spans="2:15" ht="15" customHeight="1">
      <c r="B841" s="247" t="s">
        <v>3871</v>
      </c>
      <c r="C841" s="247" t="s">
        <v>3872</v>
      </c>
      <c r="D841" s="248">
        <v>42307</v>
      </c>
      <c r="E841" s="248">
        <v>42733</v>
      </c>
      <c r="F841" s="248">
        <v>43828</v>
      </c>
      <c r="G841" s="247">
        <v>0</v>
      </c>
      <c r="H841" s="247" t="s">
        <v>3722</v>
      </c>
      <c r="I841" s="247" t="s">
        <v>3723</v>
      </c>
      <c r="J841" s="247" t="s">
        <v>3270</v>
      </c>
      <c r="K841" s="249" t="s">
        <v>3222</v>
      </c>
      <c r="L841" s="247" t="s">
        <v>1380</v>
      </c>
      <c r="M841" s="249" t="s">
        <v>1348</v>
      </c>
      <c r="N841" s="249">
        <v>100</v>
      </c>
      <c r="O841" s="249" t="s">
        <v>3873</v>
      </c>
    </row>
    <row r="842" spans="2:15" ht="15" customHeight="1">
      <c r="B842" s="247" t="s">
        <v>3874</v>
      </c>
      <c r="C842" s="247" t="s">
        <v>1342</v>
      </c>
      <c r="D842" s="248">
        <v>41995</v>
      </c>
      <c r="E842" s="248"/>
      <c r="F842" s="248"/>
      <c r="G842" s="247"/>
      <c r="H842" s="247" t="s">
        <v>3875</v>
      </c>
      <c r="I842" s="247" t="s">
        <v>3876</v>
      </c>
      <c r="J842" s="247" t="s">
        <v>3270</v>
      </c>
      <c r="K842" s="249" t="s">
        <v>1346</v>
      </c>
      <c r="L842" s="247" t="s">
        <v>1380</v>
      </c>
      <c r="M842" s="249" t="s">
        <v>1348</v>
      </c>
      <c r="N842" s="249">
        <v>100</v>
      </c>
      <c r="O842" s="249" t="s">
        <v>3877</v>
      </c>
    </row>
    <row r="843" spans="2:15" ht="15" hidden="1" customHeight="1">
      <c r="B843" s="247" t="s">
        <v>3878</v>
      </c>
      <c r="C843" s="247" t="s">
        <v>3879</v>
      </c>
      <c r="D843" s="248">
        <v>40336</v>
      </c>
      <c r="E843" s="248">
        <v>40606</v>
      </c>
      <c r="F843" s="248">
        <v>43163</v>
      </c>
      <c r="G843" s="247">
        <v>0</v>
      </c>
      <c r="H843" s="247" t="s">
        <v>3753</v>
      </c>
      <c r="I843" s="247" t="s">
        <v>1342</v>
      </c>
      <c r="J843" s="247" t="s">
        <v>3276</v>
      </c>
      <c r="K843" s="249" t="s">
        <v>1354</v>
      </c>
      <c r="L843" s="247" t="s">
        <v>1380</v>
      </c>
      <c r="M843" s="249" t="s">
        <v>1348</v>
      </c>
      <c r="N843" s="249">
        <v>60</v>
      </c>
      <c r="O843" s="249" t="s">
        <v>3332</v>
      </c>
    </row>
    <row r="844" spans="2:15" ht="15" customHeight="1">
      <c r="B844" s="247" t="s">
        <v>3880</v>
      </c>
      <c r="C844" s="247" t="s">
        <v>1342</v>
      </c>
      <c r="D844" s="248">
        <v>42159</v>
      </c>
      <c r="E844" s="248"/>
      <c r="F844" s="248"/>
      <c r="G844" s="247"/>
      <c r="H844" s="247" t="s">
        <v>3433</v>
      </c>
      <c r="I844" s="247" t="s">
        <v>3434</v>
      </c>
      <c r="J844" s="247" t="s">
        <v>3336</v>
      </c>
      <c r="K844" s="249" t="s">
        <v>3506</v>
      </c>
      <c r="L844" s="247" t="s">
        <v>3337</v>
      </c>
      <c r="M844" s="249" t="s">
        <v>1348</v>
      </c>
      <c r="N844" s="249">
        <v>212</v>
      </c>
      <c r="O844" s="249" t="s">
        <v>2194</v>
      </c>
    </row>
    <row r="845" spans="2:15" ht="15" customHeight="1">
      <c r="B845" s="247" t="s">
        <v>3881</v>
      </c>
      <c r="C845" s="247" t="s">
        <v>1342</v>
      </c>
      <c r="D845" s="248">
        <v>42200</v>
      </c>
      <c r="E845" s="248"/>
      <c r="F845" s="248"/>
      <c r="G845" s="247"/>
      <c r="H845" s="247" t="s">
        <v>3325</v>
      </c>
      <c r="I845" s="247" t="s">
        <v>3326</v>
      </c>
      <c r="J845" s="247" t="s">
        <v>3270</v>
      </c>
      <c r="K845" s="249" t="s">
        <v>1346</v>
      </c>
      <c r="L845" s="247" t="s">
        <v>1380</v>
      </c>
      <c r="M845" s="249" t="s">
        <v>1348</v>
      </c>
      <c r="N845" s="249">
        <v>99.8</v>
      </c>
      <c r="O845" s="249" t="s">
        <v>3327</v>
      </c>
    </row>
    <row r="846" spans="2:15" ht="15" customHeight="1">
      <c r="B846" s="247" t="s">
        <v>3882</v>
      </c>
      <c r="C846" s="247" t="s">
        <v>1342</v>
      </c>
      <c r="D846" s="248">
        <v>42013</v>
      </c>
      <c r="E846" s="248"/>
      <c r="F846" s="248"/>
      <c r="G846" s="247"/>
      <c r="H846" s="247" t="s">
        <v>3883</v>
      </c>
      <c r="I846" s="247" t="s">
        <v>3884</v>
      </c>
      <c r="J846" s="247" t="s">
        <v>3336</v>
      </c>
      <c r="K846" s="249" t="s">
        <v>1346</v>
      </c>
      <c r="L846" s="247" t="s">
        <v>3636</v>
      </c>
      <c r="M846" s="249" t="s">
        <v>1342</v>
      </c>
      <c r="N846" s="249"/>
      <c r="O846" s="249" t="s">
        <v>3885</v>
      </c>
    </row>
    <row r="847" spans="2:15" ht="15" hidden="1" customHeight="1">
      <c r="B847" s="247" t="s">
        <v>3886</v>
      </c>
      <c r="C847" s="247" t="s">
        <v>3887</v>
      </c>
      <c r="D847" s="248">
        <v>42318</v>
      </c>
      <c r="E847" s="248">
        <v>42324</v>
      </c>
      <c r="F847" s="248">
        <v>42416</v>
      </c>
      <c r="G847" s="247">
        <v>0</v>
      </c>
      <c r="H847" s="247" t="s">
        <v>3888</v>
      </c>
      <c r="I847" s="247" t="s">
        <v>3889</v>
      </c>
      <c r="J847" s="247" t="s">
        <v>3291</v>
      </c>
      <c r="K847" s="249" t="s">
        <v>1354</v>
      </c>
      <c r="L847" s="247" t="s">
        <v>1380</v>
      </c>
      <c r="M847" s="249" t="s">
        <v>1348</v>
      </c>
      <c r="N847" s="249">
        <v>75</v>
      </c>
      <c r="O847" s="249" t="s">
        <v>3890</v>
      </c>
    </row>
    <row r="848" spans="2:15" ht="15" hidden="1" customHeight="1">
      <c r="B848" s="247" t="s">
        <v>3891</v>
      </c>
      <c r="C848" s="247" t="s">
        <v>3892</v>
      </c>
      <c r="D848" s="248">
        <v>42318</v>
      </c>
      <c r="E848" s="248">
        <v>42324</v>
      </c>
      <c r="F848" s="248">
        <v>42416</v>
      </c>
      <c r="G848" s="247">
        <v>0</v>
      </c>
      <c r="H848" s="247" t="s">
        <v>3888</v>
      </c>
      <c r="I848" s="247" t="s">
        <v>3889</v>
      </c>
      <c r="J848" s="247" t="s">
        <v>3291</v>
      </c>
      <c r="K848" s="249" t="s">
        <v>1354</v>
      </c>
      <c r="L848" s="247" t="s">
        <v>1380</v>
      </c>
      <c r="M848" s="249" t="s">
        <v>1348</v>
      </c>
      <c r="N848" s="249">
        <v>25</v>
      </c>
      <c r="O848" s="249" t="s">
        <v>3782</v>
      </c>
    </row>
    <row r="849" spans="2:15" ht="15" customHeight="1">
      <c r="B849" s="247" t="s">
        <v>3893</v>
      </c>
      <c r="C849" s="247" t="s">
        <v>1342</v>
      </c>
      <c r="D849" s="248">
        <v>42318</v>
      </c>
      <c r="E849" s="248"/>
      <c r="F849" s="248"/>
      <c r="G849" s="247"/>
      <c r="H849" s="247" t="s">
        <v>3894</v>
      </c>
      <c r="I849" s="247" t="s">
        <v>3895</v>
      </c>
      <c r="J849" s="247" t="s">
        <v>3291</v>
      </c>
      <c r="K849" s="249" t="s">
        <v>1346</v>
      </c>
      <c r="L849" s="247" t="s">
        <v>1373</v>
      </c>
      <c r="M849" s="249" t="s">
        <v>1342</v>
      </c>
      <c r="N849" s="249"/>
      <c r="O849" s="249" t="s">
        <v>3896</v>
      </c>
    </row>
    <row r="850" spans="2:15" ht="24" hidden="1" customHeight="1">
      <c r="B850" s="247" t="s">
        <v>3897</v>
      </c>
      <c r="C850" s="247" t="s">
        <v>3898</v>
      </c>
      <c r="D850" s="248">
        <v>42320</v>
      </c>
      <c r="E850" s="248">
        <v>42335</v>
      </c>
      <c r="F850" s="248">
        <v>42427</v>
      </c>
      <c r="G850" s="247">
        <v>0</v>
      </c>
      <c r="H850" s="247" t="s">
        <v>3899</v>
      </c>
      <c r="I850" s="247" t="s">
        <v>3900</v>
      </c>
      <c r="J850" s="247" t="s">
        <v>3291</v>
      </c>
      <c r="K850" s="249" t="s">
        <v>1354</v>
      </c>
      <c r="L850" s="247" t="s">
        <v>1380</v>
      </c>
      <c r="M850" s="249" t="s">
        <v>1348</v>
      </c>
      <c r="N850" s="249">
        <v>100</v>
      </c>
      <c r="O850" s="249" t="s">
        <v>3901</v>
      </c>
    </row>
    <row r="851" spans="2:15">
      <c r="B851" s="247" t="s">
        <v>3902</v>
      </c>
      <c r="C851" s="247" t="s">
        <v>1342</v>
      </c>
      <c r="D851" s="248">
        <v>41991</v>
      </c>
      <c r="E851" s="248"/>
      <c r="F851" s="248"/>
      <c r="G851" s="247"/>
      <c r="H851" s="247" t="s">
        <v>3903</v>
      </c>
      <c r="I851" s="247" t="s">
        <v>1342</v>
      </c>
      <c r="J851" s="247" t="s">
        <v>3336</v>
      </c>
      <c r="K851" s="249" t="s">
        <v>1346</v>
      </c>
      <c r="L851" s="247" t="s">
        <v>3592</v>
      </c>
      <c r="M851" s="249" t="s">
        <v>1342</v>
      </c>
      <c r="N851" s="249"/>
      <c r="O851" s="249" t="s">
        <v>3904</v>
      </c>
    </row>
    <row r="852" spans="2:15" ht="24" hidden="1" customHeight="1">
      <c r="B852" s="247" t="s">
        <v>3905</v>
      </c>
      <c r="C852" s="247" t="s">
        <v>3906</v>
      </c>
      <c r="D852" s="248">
        <v>42321</v>
      </c>
      <c r="E852" s="248">
        <v>42342</v>
      </c>
      <c r="F852" s="248">
        <v>42433</v>
      </c>
      <c r="G852" s="247">
        <v>0</v>
      </c>
      <c r="H852" s="247" t="s">
        <v>3907</v>
      </c>
      <c r="I852" s="247" t="s">
        <v>3908</v>
      </c>
      <c r="J852" s="247" t="s">
        <v>3291</v>
      </c>
      <c r="K852" s="249" t="s">
        <v>1354</v>
      </c>
      <c r="L852" s="247" t="s">
        <v>3909</v>
      </c>
      <c r="M852" s="249" t="s">
        <v>1348</v>
      </c>
      <c r="N852" s="249">
        <v>61</v>
      </c>
      <c r="O852" s="249" t="s">
        <v>3910</v>
      </c>
    </row>
    <row r="853" spans="2:15" ht="15" hidden="1" customHeight="1">
      <c r="B853" s="247" t="s">
        <v>3911</v>
      </c>
      <c r="C853" s="247" t="s">
        <v>3912</v>
      </c>
      <c r="D853" s="248">
        <v>42324</v>
      </c>
      <c r="E853" s="248">
        <v>42335</v>
      </c>
      <c r="F853" s="248">
        <v>42427</v>
      </c>
      <c r="G853" s="247">
        <v>0</v>
      </c>
      <c r="H853" s="247" t="s">
        <v>3913</v>
      </c>
      <c r="I853" s="247" t="s">
        <v>3914</v>
      </c>
      <c r="J853" s="247" t="s">
        <v>3291</v>
      </c>
      <c r="K853" s="249" t="s">
        <v>1354</v>
      </c>
      <c r="L853" s="247" t="s">
        <v>1380</v>
      </c>
      <c r="M853" s="249" t="s">
        <v>1348</v>
      </c>
      <c r="N853" s="249">
        <v>17</v>
      </c>
      <c r="O853" s="249" t="s">
        <v>3915</v>
      </c>
    </row>
    <row r="854" spans="2:15" ht="15" hidden="1" customHeight="1">
      <c r="B854" s="247" t="s">
        <v>3916</v>
      </c>
      <c r="C854" s="247" t="s">
        <v>3917</v>
      </c>
      <c r="D854" s="248">
        <v>40667</v>
      </c>
      <c r="E854" s="248">
        <v>40898</v>
      </c>
      <c r="F854" s="248">
        <v>43455</v>
      </c>
      <c r="G854" s="247">
        <v>2</v>
      </c>
      <c r="H854" s="247" t="s">
        <v>3918</v>
      </c>
      <c r="I854" s="247" t="s">
        <v>3919</v>
      </c>
      <c r="J854" s="247" t="s">
        <v>3276</v>
      </c>
      <c r="K854" s="249" t="s">
        <v>1354</v>
      </c>
      <c r="L854" s="247" t="s">
        <v>1380</v>
      </c>
      <c r="M854" s="249" t="s">
        <v>1348</v>
      </c>
      <c r="N854" s="249">
        <v>125</v>
      </c>
      <c r="O854" s="249" t="s">
        <v>3920</v>
      </c>
    </row>
    <row r="855" spans="2:15" ht="15" hidden="1" customHeight="1">
      <c r="B855" s="247" t="s">
        <v>3921</v>
      </c>
      <c r="C855" s="247" t="s">
        <v>3922</v>
      </c>
      <c r="D855" s="248">
        <v>42324</v>
      </c>
      <c r="E855" s="248">
        <v>42335</v>
      </c>
      <c r="F855" s="248">
        <v>42427</v>
      </c>
      <c r="G855" s="247">
        <v>0</v>
      </c>
      <c r="H855" s="247" t="s">
        <v>3923</v>
      </c>
      <c r="I855" s="247" t="s">
        <v>3924</v>
      </c>
      <c r="J855" s="247" t="s">
        <v>3291</v>
      </c>
      <c r="K855" s="249" t="s">
        <v>1354</v>
      </c>
      <c r="L855" s="247" t="s">
        <v>1380</v>
      </c>
      <c r="M855" s="249" t="s">
        <v>1348</v>
      </c>
      <c r="N855" s="249">
        <v>52</v>
      </c>
      <c r="O855" s="249" t="s">
        <v>3925</v>
      </c>
    </row>
    <row r="856" spans="2:15" ht="15" customHeight="1">
      <c r="B856" s="247" t="s">
        <v>3926</v>
      </c>
      <c r="C856" s="247" t="s">
        <v>1342</v>
      </c>
      <c r="D856" s="248">
        <v>42324</v>
      </c>
      <c r="E856" s="248"/>
      <c r="F856" s="248"/>
      <c r="G856" s="247"/>
      <c r="H856" s="247" t="s">
        <v>3894</v>
      </c>
      <c r="I856" s="247" t="s">
        <v>3895</v>
      </c>
      <c r="J856" s="247" t="s">
        <v>3291</v>
      </c>
      <c r="K856" s="249" t="s">
        <v>1346</v>
      </c>
      <c r="L856" s="247" t="s">
        <v>1373</v>
      </c>
      <c r="M856" s="249" t="s">
        <v>1342</v>
      </c>
      <c r="N856" s="249"/>
      <c r="O856" s="249" t="s">
        <v>3927</v>
      </c>
    </row>
    <row r="857" spans="2:15" ht="15" hidden="1" customHeight="1">
      <c r="B857" s="247" t="s">
        <v>3928</v>
      </c>
      <c r="C857" s="247" t="s">
        <v>3929</v>
      </c>
      <c r="D857" s="248">
        <v>42324</v>
      </c>
      <c r="E857" s="248">
        <v>42335</v>
      </c>
      <c r="F857" s="248">
        <v>42427</v>
      </c>
      <c r="G857" s="247">
        <v>0</v>
      </c>
      <c r="H857" s="247" t="s">
        <v>3894</v>
      </c>
      <c r="I857" s="247" t="s">
        <v>3895</v>
      </c>
      <c r="J857" s="247" t="s">
        <v>3291</v>
      </c>
      <c r="K857" s="249" t="s">
        <v>1354</v>
      </c>
      <c r="L857" s="247" t="s">
        <v>1373</v>
      </c>
      <c r="M857" s="249" t="s">
        <v>1348</v>
      </c>
      <c r="N857" s="249">
        <v>2</v>
      </c>
      <c r="O857" s="249" t="s">
        <v>3930</v>
      </c>
    </row>
    <row r="858" spans="2:15" hidden="1">
      <c r="B858" s="247" t="s">
        <v>3931</v>
      </c>
      <c r="C858" s="247" t="s">
        <v>3932</v>
      </c>
      <c r="D858" s="248">
        <v>42327</v>
      </c>
      <c r="E858" s="248">
        <v>42335</v>
      </c>
      <c r="F858" s="248">
        <v>42427</v>
      </c>
      <c r="G858" s="247">
        <v>0</v>
      </c>
      <c r="H858" s="247" t="s">
        <v>3933</v>
      </c>
      <c r="I858" s="247" t="s">
        <v>3934</v>
      </c>
      <c r="J858" s="247" t="s">
        <v>3291</v>
      </c>
      <c r="K858" s="249" t="s">
        <v>1354</v>
      </c>
      <c r="L858" s="247" t="s">
        <v>3592</v>
      </c>
      <c r="M858" s="249" t="s">
        <v>1348</v>
      </c>
      <c r="N858" s="249">
        <v>205</v>
      </c>
      <c r="O858" s="249" t="s">
        <v>3935</v>
      </c>
    </row>
    <row r="859" spans="2:15" ht="15" hidden="1" customHeight="1">
      <c r="B859" s="247" t="s">
        <v>3936</v>
      </c>
      <c r="C859" s="247" t="s">
        <v>3937</v>
      </c>
      <c r="D859" s="248">
        <v>42331</v>
      </c>
      <c r="E859" s="248">
        <v>42333</v>
      </c>
      <c r="F859" s="248">
        <v>42425</v>
      </c>
      <c r="G859" s="247">
        <v>0</v>
      </c>
      <c r="H859" s="247" t="s">
        <v>3938</v>
      </c>
      <c r="I859" s="247" t="s">
        <v>3939</v>
      </c>
      <c r="J859" s="247" t="s">
        <v>3291</v>
      </c>
      <c r="K859" s="249" t="s">
        <v>1354</v>
      </c>
      <c r="L859" s="247" t="s">
        <v>1380</v>
      </c>
      <c r="M859" s="249" t="s">
        <v>1348</v>
      </c>
      <c r="N859" s="249">
        <v>10</v>
      </c>
      <c r="O859" s="249" t="s">
        <v>3940</v>
      </c>
    </row>
    <row r="860" spans="2:15" ht="15" hidden="1" customHeight="1">
      <c r="B860" s="247" t="s">
        <v>3941</v>
      </c>
      <c r="C860" s="247" t="s">
        <v>3942</v>
      </c>
      <c r="D860" s="248">
        <v>42331</v>
      </c>
      <c r="E860" s="248">
        <v>42335</v>
      </c>
      <c r="F860" s="248">
        <v>42427</v>
      </c>
      <c r="G860" s="247">
        <v>0</v>
      </c>
      <c r="H860" s="247" t="s">
        <v>3268</v>
      </c>
      <c r="I860" s="247" t="s">
        <v>3269</v>
      </c>
      <c r="J860" s="247" t="s">
        <v>3291</v>
      </c>
      <c r="K860" s="249" t="s">
        <v>1354</v>
      </c>
      <c r="L860" s="247" t="s">
        <v>1380</v>
      </c>
      <c r="M860" s="249" t="s">
        <v>1348</v>
      </c>
      <c r="N860" s="249">
        <v>100</v>
      </c>
      <c r="O860" s="249" t="s">
        <v>3943</v>
      </c>
    </row>
    <row r="861" spans="2:15" ht="15" hidden="1" customHeight="1">
      <c r="B861" s="247" t="s">
        <v>3944</v>
      </c>
      <c r="C861" s="247" t="s">
        <v>3945</v>
      </c>
      <c r="D861" s="248">
        <v>42331</v>
      </c>
      <c r="E861" s="248">
        <v>42335</v>
      </c>
      <c r="F861" s="248">
        <v>42427</v>
      </c>
      <c r="G861" s="247">
        <v>0</v>
      </c>
      <c r="H861" s="247" t="s">
        <v>3894</v>
      </c>
      <c r="I861" s="247" t="s">
        <v>3895</v>
      </c>
      <c r="J861" s="247" t="s">
        <v>3291</v>
      </c>
      <c r="K861" s="249" t="s">
        <v>1354</v>
      </c>
      <c r="L861" s="247" t="s">
        <v>1373</v>
      </c>
      <c r="M861" s="249" t="s">
        <v>1348</v>
      </c>
      <c r="N861" s="249">
        <v>4</v>
      </c>
      <c r="O861" s="249" t="s">
        <v>3927</v>
      </c>
    </row>
    <row r="862" spans="2:15" ht="15" customHeight="1">
      <c r="B862" s="247" t="s">
        <v>3946</v>
      </c>
      <c r="C862" s="247" t="s">
        <v>3947</v>
      </c>
      <c r="D862" s="248">
        <v>42332</v>
      </c>
      <c r="E862" s="248">
        <v>42369</v>
      </c>
      <c r="F862" s="248">
        <v>43830</v>
      </c>
      <c r="G862" s="247">
        <v>0</v>
      </c>
      <c r="H862" s="247" t="s">
        <v>3948</v>
      </c>
      <c r="I862" s="247" t="s">
        <v>3949</v>
      </c>
      <c r="J862" s="247" t="s">
        <v>3351</v>
      </c>
      <c r="K862" s="249" t="s">
        <v>1354</v>
      </c>
      <c r="L862" s="247" t="s">
        <v>1380</v>
      </c>
      <c r="M862" s="249" t="s">
        <v>1348</v>
      </c>
      <c r="N862" s="249">
        <v>10</v>
      </c>
      <c r="O862" s="249" t="s">
        <v>3950</v>
      </c>
    </row>
    <row r="863" spans="2:15" ht="15" customHeight="1">
      <c r="B863" s="247" t="s">
        <v>3951</v>
      </c>
      <c r="C863" s="247" t="s">
        <v>3952</v>
      </c>
      <c r="D863" s="248">
        <v>42054</v>
      </c>
      <c r="E863" s="248">
        <v>42909</v>
      </c>
      <c r="F863" s="248">
        <v>45100</v>
      </c>
      <c r="G863" s="247">
        <v>1</v>
      </c>
      <c r="H863" s="247" t="s">
        <v>3953</v>
      </c>
      <c r="I863" s="247" t="s">
        <v>3954</v>
      </c>
      <c r="J863" s="247" t="s">
        <v>3270</v>
      </c>
      <c r="K863" s="249" t="s">
        <v>1890</v>
      </c>
      <c r="L863" s="247" t="s">
        <v>1380</v>
      </c>
      <c r="M863" s="249" t="s">
        <v>1348</v>
      </c>
      <c r="N863" s="249">
        <v>71</v>
      </c>
      <c r="O863" s="249" t="s">
        <v>3955</v>
      </c>
    </row>
    <row r="864" spans="2:15" ht="24">
      <c r="B864" s="247" t="s">
        <v>3956</v>
      </c>
      <c r="C864" s="247" t="s">
        <v>3957</v>
      </c>
      <c r="D864" s="248">
        <v>42334</v>
      </c>
      <c r="E864" s="248">
        <v>42720</v>
      </c>
      <c r="F864" s="248">
        <v>46372</v>
      </c>
      <c r="G864" s="247">
        <v>0</v>
      </c>
      <c r="H864" s="247" t="s">
        <v>3958</v>
      </c>
      <c r="I864" s="247" t="s">
        <v>3959</v>
      </c>
      <c r="J864" s="247" t="s">
        <v>3401</v>
      </c>
      <c r="K864" s="249" t="s">
        <v>1890</v>
      </c>
      <c r="L864" s="247" t="s">
        <v>1373</v>
      </c>
      <c r="M864" s="249" t="s">
        <v>1348</v>
      </c>
      <c r="N864" s="249">
        <v>7</v>
      </c>
      <c r="O864" s="249" t="s">
        <v>3960</v>
      </c>
    </row>
    <row r="865" spans="2:15" ht="15" hidden="1" customHeight="1">
      <c r="B865" s="247" t="s">
        <v>3961</v>
      </c>
      <c r="C865" s="247" t="s">
        <v>3962</v>
      </c>
      <c r="D865" s="248">
        <v>41353</v>
      </c>
      <c r="E865" s="248">
        <v>41836</v>
      </c>
      <c r="F865" s="248">
        <v>42932</v>
      </c>
      <c r="G865" s="247">
        <v>0</v>
      </c>
      <c r="H865" s="247" t="s">
        <v>3963</v>
      </c>
      <c r="I865" s="247" t="s">
        <v>1342</v>
      </c>
      <c r="J865" s="247" t="s">
        <v>3270</v>
      </c>
      <c r="K865" s="249" t="s">
        <v>3222</v>
      </c>
      <c r="L865" s="247" t="s">
        <v>1380</v>
      </c>
      <c r="M865" s="249" t="s">
        <v>1348</v>
      </c>
      <c r="N865" s="249">
        <v>50</v>
      </c>
      <c r="O865" s="249" t="s">
        <v>3964</v>
      </c>
    </row>
    <row r="866" spans="2:15" ht="36" customHeight="1">
      <c r="B866" s="247" t="s">
        <v>3965</v>
      </c>
      <c r="C866" s="247" t="s">
        <v>3966</v>
      </c>
      <c r="D866" s="248">
        <v>42334</v>
      </c>
      <c r="E866" s="248">
        <v>42629</v>
      </c>
      <c r="F866" s="248">
        <v>46281</v>
      </c>
      <c r="G866" s="247">
        <v>0</v>
      </c>
      <c r="H866" s="247" t="s">
        <v>3958</v>
      </c>
      <c r="I866" s="247" t="s">
        <v>3959</v>
      </c>
      <c r="J866" s="247" t="s">
        <v>3401</v>
      </c>
      <c r="K866" s="249" t="s">
        <v>1890</v>
      </c>
      <c r="L866" s="247" t="s">
        <v>1373</v>
      </c>
      <c r="M866" s="249" t="s">
        <v>1348</v>
      </c>
      <c r="N866" s="249">
        <v>1.345</v>
      </c>
      <c r="O866" s="249" t="s">
        <v>3967</v>
      </c>
    </row>
    <row r="867" spans="2:15" ht="15" hidden="1" customHeight="1">
      <c r="B867" s="247" t="s">
        <v>3968</v>
      </c>
      <c r="C867" s="247" t="s">
        <v>3969</v>
      </c>
      <c r="D867" s="248">
        <v>42334</v>
      </c>
      <c r="E867" s="248">
        <v>42346</v>
      </c>
      <c r="F867" s="248">
        <v>42437</v>
      </c>
      <c r="G867" s="247">
        <v>0</v>
      </c>
      <c r="H867" s="247" t="s">
        <v>3614</v>
      </c>
      <c r="I867" s="247" t="s">
        <v>3615</v>
      </c>
      <c r="J867" s="247" t="s">
        <v>3291</v>
      </c>
      <c r="K867" s="249" t="s">
        <v>1354</v>
      </c>
      <c r="L867" s="247" t="s">
        <v>3616</v>
      </c>
      <c r="M867" s="249" t="s">
        <v>1348</v>
      </c>
      <c r="N867" s="249">
        <v>80</v>
      </c>
      <c r="O867" s="249" t="s">
        <v>3970</v>
      </c>
    </row>
    <row r="868" spans="2:15" ht="24">
      <c r="B868" s="247" t="s">
        <v>3971</v>
      </c>
      <c r="C868" s="247" t="s">
        <v>1342</v>
      </c>
      <c r="D868" s="248">
        <v>42334</v>
      </c>
      <c r="E868" s="248"/>
      <c r="F868" s="248"/>
      <c r="G868" s="247"/>
      <c r="H868" s="247" t="s">
        <v>3972</v>
      </c>
      <c r="I868" s="247" t="s">
        <v>3973</v>
      </c>
      <c r="J868" s="247" t="s">
        <v>3291</v>
      </c>
      <c r="K868" s="249" t="s">
        <v>1346</v>
      </c>
      <c r="L868" s="247" t="s">
        <v>1380</v>
      </c>
      <c r="M868" s="249" t="s">
        <v>1342</v>
      </c>
      <c r="N868" s="249"/>
      <c r="O868" s="249" t="s">
        <v>3677</v>
      </c>
    </row>
    <row r="869" spans="2:15" ht="24" customHeight="1">
      <c r="B869" s="247" t="s">
        <v>3974</v>
      </c>
      <c r="C869" s="247" t="s">
        <v>1342</v>
      </c>
      <c r="D869" s="248">
        <v>42334</v>
      </c>
      <c r="E869" s="248"/>
      <c r="F869" s="248"/>
      <c r="G869" s="247"/>
      <c r="H869" s="247" t="s">
        <v>3972</v>
      </c>
      <c r="I869" s="247" t="s">
        <v>3973</v>
      </c>
      <c r="J869" s="247" t="s">
        <v>3291</v>
      </c>
      <c r="K869" s="249" t="s">
        <v>1346</v>
      </c>
      <c r="L869" s="247" t="s">
        <v>1380</v>
      </c>
      <c r="M869" s="249" t="s">
        <v>1342</v>
      </c>
      <c r="N869" s="249"/>
      <c r="O869" s="249" t="s">
        <v>3975</v>
      </c>
    </row>
    <row r="870" spans="2:15" ht="15" customHeight="1">
      <c r="B870" s="247" t="s">
        <v>3976</v>
      </c>
      <c r="C870" s="247" t="s">
        <v>3977</v>
      </c>
      <c r="D870" s="248">
        <v>41844</v>
      </c>
      <c r="E870" s="248">
        <v>42866</v>
      </c>
      <c r="F870" s="248">
        <v>43962</v>
      </c>
      <c r="G870" s="247">
        <v>0</v>
      </c>
      <c r="H870" s="247" t="s">
        <v>3978</v>
      </c>
      <c r="I870" s="247" t="s">
        <v>3979</v>
      </c>
      <c r="J870" s="247" t="s">
        <v>3270</v>
      </c>
      <c r="K870" s="249" t="s">
        <v>1354</v>
      </c>
      <c r="L870" s="247" t="s">
        <v>1380</v>
      </c>
      <c r="M870" s="249" t="s">
        <v>1348</v>
      </c>
      <c r="N870" s="249">
        <v>20</v>
      </c>
      <c r="O870" s="249" t="s">
        <v>3980</v>
      </c>
    </row>
    <row r="871" spans="2:15" ht="15" customHeight="1">
      <c r="B871" s="247" t="s">
        <v>3981</v>
      </c>
      <c r="C871" s="247" t="s">
        <v>1342</v>
      </c>
      <c r="D871" s="248">
        <v>41991</v>
      </c>
      <c r="E871" s="248"/>
      <c r="F871" s="248"/>
      <c r="G871" s="247"/>
      <c r="H871" s="247" t="s">
        <v>3903</v>
      </c>
      <c r="I871" s="247" t="s">
        <v>1342</v>
      </c>
      <c r="J871" s="247" t="s">
        <v>3270</v>
      </c>
      <c r="K871" s="249" t="s">
        <v>1346</v>
      </c>
      <c r="L871" s="247" t="s">
        <v>3322</v>
      </c>
      <c r="M871" s="249" t="s">
        <v>1348</v>
      </c>
      <c r="N871" s="249">
        <v>928</v>
      </c>
      <c r="O871" s="249" t="s">
        <v>3982</v>
      </c>
    </row>
    <row r="872" spans="2:15" ht="25.5" customHeight="1">
      <c r="B872" s="247" t="s">
        <v>3983</v>
      </c>
      <c r="C872" s="247" t="s">
        <v>1342</v>
      </c>
      <c r="D872" s="248">
        <v>42258</v>
      </c>
      <c r="E872" s="248"/>
      <c r="F872" s="248"/>
      <c r="G872" s="247"/>
      <c r="H872" s="247" t="s">
        <v>3679</v>
      </c>
      <c r="I872" s="247" t="s">
        <v>3680</v>
      </c>
      <c r="J872" s="247" t="s">
        <v>3270</v>
      </c>
      <c r="K872" s="249" t="s">
        <v>1346</v>
      </c>
      <c r="L872" s="247" t="s">
        <v>1380</v>
      </c>
      <c r="M872" s="249" t="s">
        <v>1348</v>
      </c>
      <c r="N872" s="249">
        <v>12</v>
      </c>
      <c r="O872" s="249" t="s">
        <v>3984</v>
      </c>
    </row>
    <row r="873" spans="2:15" ht="15" customHeight="1">
      <c r="B873" s="247" t="s">
        <v>3985</v>
      </c>
      <c r="C873" s="247" t="s">
        <v>1342</v>
      </c>
      <c r="D873" s="248">
        <v>42297</v>
      </c>
      <c r="E873" s="248"/>
      <c r="F873" s="248"/>
      <c r="G873" s="247"/>
      <c r="H873" s="247" t="s">
        <v>3986</v>
      </c>
      <c r="I873" s="247" t="s">
        <v>3738</v>
      </c>
      <c r="J873" s="247" t="s">
        <v>3270</v>
      </c>
      <c r="K873" s="249" t="s">
        <v>1346</v>
      </c>
      <c r="L873" s="247" t="s">
        <v>1380</v>
      </c>
      <c r="M873" s="249" t="s">
        <v>1348</v>
      </c>
      <c r="N873" s="249">
        <v>85</v>
      </c>
      <c r="O873" s="249" t="s">
        <v>3987</v>
      </c>
    </row>
    <row r="874" spans="2:15" ht="15" hidden="1" customHeight="1">
      <c r="B874" s="247" t="s">
        <v>3988</v>
      </c>
      <c r="C874" s="247" t="s">
        <v>3989</v>
      </c>
      <c r="D874" s="248">
        <v>42338</v>
      </c>
      <c r="E874" s="248">
        <v>42397</v>
      </c>
      <c r="F874" s="248">
        <v>42488</v>
      </c>
      <c r="G874" s="247">
        <v>0</v>
      </c>
      <c r="H874" s="247" t="s">
        <v>3990</v>
      </c>
      <c r="I874" s="247" t="s">
        <v>3991</v>
      </c>
      <c r="J874" s="247" t="s">
        <v>3291</v>
      </c>
      <c r="K874" s="249" t="s">
        <v>1354</v>
      </c>
      <c r="L874" s="247" t="s">
        <v>1380</v>
      </c>
      <c r="M874" s="249" t="s">
        <v>1348</v>
      </c>
      <c r="N874" s="249">
        <v>10</v>
      </c>
      <c r="O874" s="249" t="s">
        <v>3992</v>
      </c>
    </row>
    <row r="875" spans="2:15" ht="15" hidden="1" customHeight="1">
      <c r="B875" s="247" t="s">
        <v>3993</v>
      </c>
      <c r="C875" s="247" t="s">
        <v>3994</v>
      </c>
      <c r="D875" s="248">
        <v>42338</v>
      </c>
      <c r="E875" s="248">
        <v>42346</v>
      </c>
      <c r="F875" s="248">
        <v>42437</v>
      </c>
      <c r="G875" s="247">
        <v>0</v>
      </c>
      <c r="H875" s="247" t="s">
        <v>3995</v>
      </c>
      <c r="I875" s="247" t="s">
        <v>3996</v>
      </c>
      <c r="J875" s="247" t="s">
        <v>3291</v>
      </c>
      <c r="K875" s="249" t="s">
        <v>1354</v>
      </c>
      <c r="L875" s="247" t="s">
        <v>1373</v>
      </c>
      <c r="M875" s="249" t="s">
        <v>1348</v>
      </c>
      <c r="N875" s="249">
        <v>12</v>
      </c>
      <c r="O875" s="249" t="s">
        <v>3997</v>
      </c>
    </row>
    <row r="876" spans="2:15" ht="25.5" hidden="1" customHeight="1">
      <c r="B876" s="247" t="s">
        <v>3998</v>
      </c>
      <c r="C876" s="247" t="s">
        <v>3999</v>
      </c>
      <c r="D876" s="248">
        <v>40493</v>
      </c>
      <c r="E876" s="248">
        <v>41190</v>
      </c>
      <c r="F876" s="248">
        <v>43016</v>
      </c>
      <c r="G876" s="247">
        <v>1</v>
      </c>
      <c r="H876" s="247" t="s">
        <v>4000</v>
      </c>
      <c r="I876" s="247" t="s">
        <v>4001</v>
      </c>
      <c r="J876" s="247" t="s">
        <v>3270</v>
      </c>
      <c r="K876" s="249" t="s">
        <v>2455</v>
      </c>
      <c r="L876" s="247" t="s">
        <v>1380</v>
      </c>
      <c r="M876" s="249" t="s">
        <v>1348</v>
      </c>
      <c r="N876" s="249">
        <v>48</v>
      </c>
      <c r="O876" s="249" t="s">
        <v>4002</v>
      </c>
    </row>
    <row r="877" spans="2:15" ht="24" customHeight="1">
      <c r="B877" s="247" t="s">
        <v>4003</v>
      </c>
      <c r="C877" s="247" t="s">
        <v>1342</v>
      </c>
      <c r="D877" s="248">
        <v>42340</v>
      </c>
      <c r="E877" s="248"/>
      <c r="F877" s="248"/>
      <c r="G877" s="247"/>
      <c r="H877" s="247" t="s">
        <v>3449</v>
      </c>
      <c r="I877" s="247" t="s">
        <v>3450</v>
      </c>
      <c r="J877" s="247" t="s">
        <v>3270</v>
      </c>
      <c r="K877" s="249" t="s">
        <v>1346</v>
      </c>
      <c r="L877" s="247" t="s">
        <v>1380</v>
      </c>
      <c r="M877" s="249" t="s">
        <v>1348</v>
      </c>
      <c r="N877" s="249">
        <v>79.319999999999993</v>
      </c>
      <c r="O877" s="249" t="s">
        <v>3451</v>
      </c>
    </row>
    <row r="878" spans="2:15" ht="15" customHeight="1">
      <c r="B878" s="247" t="s">
        <v>4004</v>
      </c>
      <c r="C878" s="247" t="s">
        <v>4005</v>
      </c>
      <c r="D878" s="248">
        <v>42341</v>
      </c>
      <c r="E878" s="248">
        <v>42704</v>
      </c>
      <c r="F878" s="248">
        <v>44895</v>
      </c>
      <c r="G878" s="247">
        <v>1</v>
      </c>
      <c r="H878" s="247" t="s">
        <v>3428</v>
      </c>
      <c r="I878" s="247" t="s">
        <v>3429</v>
      </c>
      <c r="J878" s="247" t="s">
        <v>3270</v>
      </c>
      <c r="K878" s="249" t="s">
        <v>1890</v>
      </c>
      <c r="L878" s="247" t="s">
        <v>1380</v>
      </c>
      <c r="M878" s="249" t="s">
        <v>1348</v>
      </c>
      <c r="N878" s="249">
        <v>45</v>
      </c>
      <c r="O878" s="249" t="s">
        <v>4006</v>
      </c>
    </row>
    <row r="879" spans="2:15" ht="25.5" hidden="1">
      <c r="B879" s="247" t="s">
        <v>4007</v>
      </c>
      <c r="C879" s="247" t="s">
        <v>4008</v>
      </c>
      <c r="D879" s="248">
        <v>42345</v>
      </c>
      <c r="E879" s="248">
        <v>42375</v>
      </c>
      <c r="F879" s="248">
        <v>42466</v>
      </c>
      <c r="G879" s="247">
        <v>0</v>
      </c>
      <c r="H879" s="247" t="s">
        <v>4009</v>
      </c>
      <c r="I879" s="247" t="s">
        <v>4010</v>
      </c>
      <c r="J879" s="247" t="s">
        <v>3291</v>
      </c>
      <c r="K879" s="249" t="s">
        <v>1354</v>
      </c>
      <c r="L879" s="247" t="s">
        <v>1380</v>
      </c>
      <c r="M879" s="249" t="s">
        <v>1348</v>
      </c>
      <c r="N879" s="249">
        <v>10</v>
      </c>
      <c r="O879" s="249" t="s">
        <v>4011</v>
      </c>
    </row>
    <row r="880" spans="2:15" ht="24" hidden="1" customHeight="1">
      <c r="B880" s="247" t="s">
        <v>4012</v>
      </c>
      <c r="C880" s="247" t="s">
        <v>4013</v>
      </c>
      <c r="D880" s="248">
        <v>42339</v>
      </c>
      <c r="E880" s="248">
        <v>42346</v>
      </c>
      <c r="F880" s="248">
        <v>42437</v>
      </c>
      <c r="G880" s="247">
        <v>0</v>
      </c>
      <c r="H880" s="247" t="s">
        <v>4014</v>
      </c>
      <c r="I880" s="247" t="s">
        <v>4015</v>
      </c>
      <c r="J880" s="247" t="s">
        <v>3291</v>
      </c>
      <c r="K880" s="249" t="s">
        <v>1354</v>
      </c>
      <c r="L880" s="247" t="s">
        <v>1380</v>
      </c>
      <c r="M880" s="249" t="s">
        <v>1348</v>
      </c>
      <c r="N880" s="249">
        <v>10</v>
      </c>
      <c r="O880" s="249" t="s">
        <v>4016</v>
      </c>
    </row>
    <row r="881" spans="2:15" ht="15" customHeight="1">
      <c r="B881" s="247" t="s">
        <v>4017</v>
      </c>
      <c r="C881" s="247" t="s">
        <v>1342</v>
      </c>
      <c r="D881" s="248">
        <v>42349</v>
      </c>
      <c r="E881" s="248"/>
      <c r="F881" s="248"/>
      <c r="G881" s="247"/>
      <c r="H881" s="247" t="s">
        <v>4018</v>
      </c>
      <c r="I881" s="247" t="s">
        <v>4019</v>
      </c>
      <c r="J881" s="247" t="s">
        <v>3291</v>
      </c>
      <c r="K881" s="249" t="s">
        <v>1346</v>
      </c>
      <c r="L881" s="247" t="s">
        <v>1380</v>
      </c>
      <c r="M881" s="249" t="s">
        <v>1342</v>
      </c>
      <c r="N881" s="249"/>
      <c r="O881" s="249" t="s">
        <v>4020</v>
      </c>
    </row>
    <row r="882" spans="2:15" ht="15" customHeight="1">
      <c r="B882" s="247" t="s">
        <v>4021</v>
      </c>
      <c r="C882" s="247" t="s">
        <v>1342</v>
      </c>
      <c r="D882" s="248">
        <v>42349</v>
      </c>
      <c r="E882" s="248"/>
      <c r="F882" s="248"/>
      <c r="G882" s="247"/>
      <c r="H882" s="247" t="s">
        <v>4018</v>
      </c>
      <c r="I882" s="247" t="s">
        <v>4019</v>
      </c>
      <c r="J882" s="247" t="s">
        <v>3291</v>
      </c>
      <c r="K882" s="249" t="s">
        <v>1346</v>
      </c>
      <c r="L882" s="247" t="s">
        <v>1380</v>
      </c>
      <c r="M882" s="249" t="s">
        <v>1342</v>
      </c>
      <c r="N882" s="249"/>
      <c r="O882" s="249" t="s">
        <v>4022</v>
      </c>
    </row>
    <row r="883" spans="2:15" ht="24" hidden="1" customHeight="1">
      <c r="B883" s="247" t="s">
        <v>4023</v>
      </c>
      <c r="C883" s="247" t="s">
        <v>4024</v>
      </c>
      <c r="D883" s="248">
        <v>42355</v>
      </c>
      <c r="E883" s="248">
        <v>42375</v>
      </c>
      <c r="F883" s="248">
        <v>42466</v>
      </c>
      <c r="G883" s="247">
        <v>0</v>
      </c>
      <c r="H883" s="247" t="s">
        <v>3699</v>
      </c>
      <c r="I883" s="247" t="s">
        <v>3700</v>
      </c>
      <c r="J883" s="247" t="s">
        <v>3291</v>
      </c>
      <c r="K883" s="249" t="s">
        <v>1354</v>
      </c>
      <c r="L883" s="247" t="s">
        <v>1380</v>
      </c>
      <c r="M883" s="249" t="s">
        <v>1348</v>
      </c>
      <c r="N883" s="249">
        <v>90</v>
      </c>
      <c r="O883" s="249" t="s">
        <v>4025</v>
      </c>
    </row>
    <row r="884" spans="2:15" ht="15" customHeight="1">
      <c r="B884" s="247" t="s">
        <v>4026</v>
      </c>
      <c r="C884" s="247" t="s">
        <v>4027</v>
      </c>
      <c r="D884" s="248">
        <v>42355</v>
      </c>
      <c r="E884" s="248">
        <v>42734</v>
      </c>
      <c r="F884" s="248">
        <v>43829</v>
      </c>
      <c r="G884" s="247">
        <v>0</v>
      </c>
      <c r="H884" s="247" t="s">
        <v>4028</v>
      </c>
      <c r="I884" s="247" t="s">
        <v>4029</v>
      </c>
      <c r="J884" s="247" t="s">
        <v>3270</v>
      </c>
      <c r="K884" s="249" t="s">
        <v>3222</v>
      </c>
      <c r="L884" s="247" t="s">
        <v>1380</v>
      </c>
      <c r="M884" s="249" t="s">
        <v>1348</v>
      </c>
      <c r="N884" s="249">
        <v>74</v>
      </c>
      <c r="O884" s="249" t="s">
        <v>4030</v>
      </c>
    </row>
    <row r="885" spans="2:15" ht="15" customHeight="1">
      <c r="B885" s="247" t="s">
        <v>4031</v>
      </c>
      <c r="C885" s="247" t="s">
        <v>4032</v>
      </c>
      <c r="D885" s="248">
        <v>42355</v>
      </c>
      <c r="E885" s="248">
        <v>42900</v>
      </c>
      <c r="F885" s="248">
        <v>43996</v>
      </c>
      <c r="G885" s="247">
        <v>0</v>
      </c>
      <c r="H885" s="247" t="s">
        <v>4033</v>
      </c>
      <c r="I885" s="247" t="s">
        <v>4034</v>
      </c>
      <c r="J885" s="247" t="s">
        <v>3270</v>
      </c>
      <c r="K885" s="249" t="s">
        <v>3222</v>
      </c>
      <c r="L885" s="247" t="s">
        <v>1380</v>
      </c>
      <c r="M885" s="249" t="s">
        <v>1348</v>
      </c>
      <c r="N885" s="249">
        <v>100</v>
      </c>
      <c r="O885" s="249" t="s">
        <v>4035</v>
      </c>
    </row>
    <row r="886" spans="2:15" ht="15" customHeight="1">
      <c r="B886" s="247" t="s">
        <v>4036</v>
      </c>
      <c r="C886" s="247" t="s">
        <v>1342</v>
      </c>
      <c r="D886" s="248">
        <v>42356</v>
      </c>
      <c r="E886" s="248"/>
      <c r="F886" s="248"/>
      <c r="G886" s="247"/>
      <c r="H886" s="247" t="s">
        <v>4037</v>
      </c>
      <c r="I886" s="247" t="s">
        <v>4038</v>
      </c>
      <c r="J886" s="247" t="s">
        <v>3270</v>
      </c>
      <c r="K886" s="249" t="s">
        <v>1346</v>
      </c>
      <c r="L886" s="247" t="s">
        <v>1380</v>
      </c>
      <c r="M886" s="249" t="s">
        <v>1342</v>
      </c>
      <c r="N886" s="249"/>
      <c r="O886" s="249" t="s">
        <v>4039</v>
      </c>
    </row>
    <row r="887" spans="2:15" ht="15" customHeight="1">
      <c r="B887" s="247" t="s">
        <v>4040</v>
      </c>
      <c r="C887" s="247" t="s">
        <v>4041</v>
      </c>
      <c r="D887" s="248">
        <v>40493</v>
      </c>
      <c r="E887" s="248">
        <v>41190</v>
      </c>
      <c r="F887" s="248">
        <v>43746</v>
      </c>
      <c r="G887" s="247">
        <v>0</v>
      </c>
      <c r="H887" s="247" t="s">
        <v>4042</v>
      </c>
      <c r="I887" s="247" t="s">
        <v>4043</v>
      </c>
      <c r="J887" s="247" t="s">
        <v>3270</v>
      </c>
      <c r="K887" s="249" t="s">
        <v>1354</v>
      </c>
      <c r="L887" s="247" t="s">
        <v>1380</v>
      </c>
      <c r="M887" s="249" t="s">
        <v>1348</v>
      </c>
      <c r="N887" s="249">
        <v>186</v>
      </c>
      <c r="O887" s="249" t="s">
        <v>4044</v>
      </c>
    </row>
    <row r="888" spans="2:15" ht="24" customHeight="1">
      <c r="B888" s="247" t="s">
        <v>4045</v>
      </c>
      <c r="C888" s="247" t="s">
        <v>1342</v>
      </c>
      <c r="D888" s="248">
        <v>42359</v>
      </c>
      <c r="E888" s="248"/>
      <c r="F888" s="248"/>
      <c r="G888" s="247"/>
      <c r="H888" s="247" t="s">
        <v>4046</v>
      </c>
      <c r="I888" s="247" t="s">
        <v>4047</v>
      </c>
      <c r="J888" s="247" t="s">
        <v>3401</v>
      </c>
      <c r="K888" s="249" t="s">
        <v>1346</v>
      </c>
      <c r="L888" s="247" t="s">
        <v>1347</v>
      </c>
      <c r="M888" s="249" t="s">
        <v>1342</v>
      </c>
      <c r="N888" s="249"/>
      <c r="O888" s="249" t="s">
        <v>4048</v>
      </c>
    </row>
    <row r="889" spans="2:15" ht="24" customHeight="1">
      <c r="B889" s="247" t="s">
        <v>4049</v>
      </c>
      <c r="C889" s="247" t="s">
        <v>4050</v>
      </c>
      <c r="D889" s="248">
        <v>42366</v>
      </c>
      <c r="E889" s="248">
        <v>42926</v>
      </c>
      <c r="F889" s="248">
        <v>46578</v>
      </c>
      <c r="G889" s="247">
        <v>0</v>
      </c>
      <c r="H889" s="247" t="s">
        <v>3995</v>
      </c>
      <c r="I889" s="247" t="s">
        <v>3996</v>
      </c>
      <c r="J889" s="247" t="s">
        <v>3401</v>
      </c>
      <c r="K889" s="249" t="s">
        <v>1890</v>
      </c>
      <c r="L889" s="247" t="s">
        <v>1373</v>
      </c>
      <c r="M889" s="249" t="s">
        <v>1348</v>
      </c>
      <c r="N889" s="249">
        <v>12</v>
      </c>
      <c r="O889" s="249" t="s">
        <v>3997</v>
      </c>
    </row>
    <row r="890" spans="2:15" ht="24">
      <c r="B890" s="247" t="s">
        <v>4051</v>
      </c>
      <c r="C890" s="247" t="s">
        <v>1342</v>
      </c>
      <c r="D890" s="248">
        <v>42367</v>
      </c>
      <c r="E890" s="248"/>
      <c r="F890" s="248"/>
      <c r="G890" s="247"/>
      <c r="H890" s="247" t="s">
        <v>4052</v>
      </c>
      <c r="I890" s="247" t="s">
        <v>4053</v>
      </c>
      <c r="J890" s="247" t="s">
        <v>3419</v>
      </c>
      <c r="K890" s="249" t="s">
        <v>1346</v>
      </c>
      <c r="L890" s="247" t="s">
        <v>1380</v>
      </c>
      <c r="M890" s="249" t="s">
        <v>1342</v>
      </c>
      <c r="N890" s="249"/>
      <c r="O890" s="249" t="s">
        <v>4054</v>
      </c>
    </row>
    <row r="891" spans="2:15" ht="24" customHeight="1">
      <c r="B891" s="247" t="s">
        <v>4055</v>
      </c>
      <c r="C891" s="247" t="s">
        <v>1342</v>
      </c>
      <c r="D891" s="248">
        <v>42367</v>
      </c>
      <c r="E891" s="248"/>
      <c r="F891" s="248"/>
      <c r="G891" s="247"/>
      <c r="H891" s="247" t="s">
        <v>4052</v>
      </c>
      <c r="I891" s="247" t="s">
        <v>4053</v>
      </c>
      <c r="J891" s="247" t="s">
        <v>3419</v>
      </c>
      <c r="K891" s="249" t="s">
        <v>1346</v>
      </c>
      <c r="L891" s="247" t="s">
        <v>1380</v>
      </c>
      <c r="M891" s="249" t="s">
        <v>1342</v>
      </c>
      <c r="N891" s="249"/>
      <c r="O891" s="249" t="s">
        <v>4056</v>
      </c>
    </row>
    <row r="892" spans="2:15" ht="15" hidden="1" customHeight="1">
      <c r="B892" s="247" t="s">
        <v>4057</v>
      </c>
      <c r="C892" s="247" t="s">
        <v>4058</v>
      </c>
      <c r="D892" s="248">
        <v>42367</v>
      </c>
      <c r="E892" s="248">
        <v>42369</v>
      </c>
      <c r="F892" s="248">
        <v>42460</v>
      </c>
      <c r="G892" s="247">
        <v>0</v>
      </c>
      <c r="H892" s="247" t="s">
        <v>4059</v>
      </c>
      <c r="I892" s="247" t="s">
        <v>4060</v>
      </c>
      <c r="J892" s="247" t="s">
        <v>3291</v>
      </c>
      <c r="K892" s="249" t="s">
        <v>1354</v>
      </c>
      <c r="L892" s="247" t="s">
        <v>1380</v>
      </c>
      <c r="M892" s="249" t="s">
        <v>1348</v>
      </c>
      <c r="N892" s="249">
        <v>10</v>
      </c>
      <c r="O892" s="249" t="s">
        <v>4061</v>
      </c>
    </row>
    <row r="893" spans="2:15" ht="15" customHeight="1">
      <c r="B893" s="247" t="s">
        <v>4062</v>
      </c>
      <c r="C893" s="247" t="s">
        <v>1342</v>
      </c>
      <c r="D893" s="248">
        <v>42369</v>
      </c>
      <c r="E893" s="248"/>
      <c r="F893" s="248"/>
      <c r="G893" s="247"/>
      <c r="H893" s="247" t="s">
        <v>4063</v>
      </c>
      <c r="I893" s="247" t="s">
        <v>4064</v>
      </c>
      <c r="J893" s="247" t="s">
        <v>3291</v>
      </c>
      <c r="K893" s="249" t="s">
        <v>1346</v>
      </c>
      <c r="L893" s="247" t="s">
        <v>1380</v>
      </c>
      <c r="M893" s="249" t="s">
        <v>1342</v>
      </c>
      <c r="N893" s="249"/>
      <c r="O893" s="249" t="s">
        <v>4065</v>
      </c>
    </row>
    <row r="894" spans="2:15" ht="15" customHeight="1">
      <c r="B894" s="247" t="s">
        <v>4066</v>
      </c>
      <c r="C894" s="247" t="s">
        <v>1342</v>
      </c>
      <c r="D894" s="248">
        <v>42374</v>
      </c>
      <c r="E894" s="248"/>
      <c r="F894" s="248"/>
      <c r="G894" s="247"/>
      <c r="H894" s="247" t="s">
        <v>4067</v>
      </c>
      <c r="I894" s="247" t="s">
        <v>4068</v>
      </c>
      <c r="J894" s="247" t="s">
        <v>3291</v>
      </c>
      <c r="K894" s="249" t="s">
        <v>1346</v>
      </c>
      <c r="L894" s="247" t="s">
        <v>1380</v>
      </c>
      <c r="M894" s="249" t="s">
        <v>1342</v>
      </c>
      <c r="N894" s="249"/>
      <c r="O894" s="249" t="s">
        <v>4069</v>
      </c>
    </row>
    <row r="895" spans="2:15" ht="15" hidden="1" customHeight="1">
      <c r="B895" s="247" t="s">
        <v>4070</v>
      </c>
      <c r="C895" s="247" t="s">
        <v>4071</v>
      </c>
      <c r="D895" s="248">
        <v>42375</v>
      </c>
      <c r="E895" s="248">
        <v>42388</v>
      </c>
      <c r="F895" s="248">
        <v>42479</v>
      </c>
      <c r="G895" s="247">
        <v>0</v>
      </c>
      <c r="H895" s="247" t="s">
        <v>4072</v>
      </c>
      <c r="I895" s="247" t="s">
        <v>4073</v>
      </c>
      <c r="J895" s="247" t="s">
        <v>3291</v>
      </c>
      <c r="K895" s="249" t="s">
        <v>1354</v>
      </c>
      <c r="L895" s="247" t="s">
        <v>1380</v>
      </c>
      <c r="M895" s="249" t="s">
        <v>1348</v>
      </c>
      <c r="N895" s="249">
        <v>10</v>
      </c>
      <c r="O895" s="249" t="s">
        <v>4074</v>
      </c>
    </row>
    <row r="896" spans="2:15" ht="15" customHeight="1">
      <c r="B896" s="247" t="s">
        <v>4075</v>
      </c>
      <c r="C896" s="247" t="s">
        <v>1342</v>
      </c>
      <c r="D896" s="248">
        <v>42376</v>
      </c>
      <c r="E896" s="248"/>
      <c r="F896" s="248"/>
      <c r="G896" s="247"/>
      <c r="H896" s="247" t="s">
        <v>4076</v>
      </c>
      <c r="I896" s="247" t="s">
        <v>4077</v>
      </c>
      <c r="J896" s="247" t="s">
        <v>3291</v>
      </c>
      <c r="K896" s="249" t="s">
        <v>1346</v>
      </c>
      <c r="L896" s="247" t="s">
        <v>1380</v>
      </c>
      <c r="M896" s="249" t="s">
        <v>1348</v>
      </c>
      <c r="N896" s="249">
        <v>10</v>
      </c>
      <c r="O896" s="249" t="s">
        <v>3724</v>
      </c>
    </row>
    <row r="897" spans="2:15" ht="25.5">
      <c r="B897" s="247" t="s">
        <v>4078</v>
      </c>
      <c r="C897" s="247" t="s">
        <v>4079</v>
      </c>
      <c r="D897" s="248">
        <v>42381</v>
      </c>
      <c r="E897" s="248">
        <v>42656</v>
      </c>
      <c r="F897" s="248">
        <v>44847</v>
      </c>
      <c r="G897" s="247">
        <v>0</v>
      </c>
      <c r="H897" s="247" t="s">
        <v>3857</v>
      </c>
      <c r="I897" s="247" t="s">
        <v>3858</v>
      </c>
      <c r="J897" s="247" t="s">
        <v>3298</v>
      </c>
      <c r="K897" s="249" t="s">
        <v>1890</v>
      </c>
      <c r="L897" s="247" t="s">
        <v>1380</v>
      </c>
      <c r="M897" s="249" t="s">
        <v>1348</v>
      </c>
      <c r="N897" s="249">
        <v>5</v>
      </c>
      <c r="O897" s="249" t="s">
        <v>3859</v>
      </c>
    </row>
    <row r="898" spans="2:15" ht="36" hidden="1" customHeight="1">
      <c r="B898" s="247" t="s">
        <v>4080</v>
      </c>
      <c r="C898" s="247" t="s">
        <v>4081</v>
      </c>
      <c r="D898" s="248">
        <v>40469</v>
      </c>
      <c r="E898" s="248">
        <v>41103</v>
      </c>
      <c r="F898" s="248">
        <v>42929</v>
      </c>
      <c r="G898" s="247">
        <v>1</v>
      </c>
      <c r="H898" s="247" t="s">
        <v>3289</v>
      </c>
      <c r="I898" s="247" t="s">
        <v>3290</v>
      </c>
      <c r="J898" s="247" t="s">
        <v>3276</v>
      </c>
      <c r="K898" s="249" t="s">
        <v>1354</v>
      </c>
      <c r="L898" s="247" t="s">
        <v>4082</v>
      </c>
      <c r="M898" s="249" t="s">
        <v>1348</v>
      </c>
      <c r="N898" s="249">
        <v>320</v>
      </c>
      <c r="O898" s="249" t="s">
        <v>4083</v>
      </c>
    </row>
    <row r="899" spans="2:15" ht="15" hidden="1" customHeight="1">
      <c r="B899" s="247" t="s">
        <v>4084</v>
      </c>
      <c r="C899" s="247" t="s">
        <v>4085</v>
      </c>
      <c r="D899" s="248">
        <v>42382</v>
      </c>
      <c r="E899" s="248">
        <v>42388</v>
      </c>
      <c r="F899" s="248">
        <v>42479</v>
      </c>
      <c r="G899" s="247">
        <v>0</v>
      </c>
      <c r="H899" s="247" t="s">
        <v>3785</v>
      </c>
      <c r="I899" s="247" t="s">
        <v>3786</v>
      </c>
      <c r="J899" s="247" t="s">
        <v>3291</v>
      </c>
      <c r="K899" s="249" t="s">
        <v>1354</v>
      </c>
      <c r="L899" s="247" t="s">
        <v>1380</v>
      </c>
      <c r="M899" s="249" t="s">
        <v>1348</v>
      </c>
      <c r="N899" s="249">
        <v>12</v>
      </c>
      <c r="O899" s="249" t="s">
        <v>4086</v>
      </c>
    </row>
    <row r="900" spans="2:15" ht="25.5" hidden="1" customHeight="1">
      <c r="B900" s="247" t="s">
        <v>4087</v>
      </c>
      <c r="C900" s="247" t="s">
        <v>4088</v>
      </c>
      <c r="D900" s="248">
        <v>42382</v>
      </c>
      <c r="E900" s="248">
        <v>42401</v>
      </c>
      <c r="F900" s="248">
        <v>42491</v>
      </c>
      <c r="G900" s="247">
        <v>0</v>
      </c>
      <c r="H900" s="247" t="s">
        <v>4089</v>
      </c>
      <c r="I900" s="247" t="s">
        <v>4090</v>
      </c>
      <c r="J900" s="247" t="s">
        <v>3291</v>
      </c>
      <c r="K900" s="249" t="s">
        <v>1354</v>
      </c>
      <c r="L900" s="247" t="s">
        <v>4091</v>
      </c>
      <c r="M900" s="249" t="s">
        <v>1348</v>
      </c>
      <c r="N900" s="249">
        <v>14</v>
      </c>
      <c r="O900" s="249" t="s">
        <v>4092</v>
      </c>
    </row>
    <row r="901" spans="2:15" ht="15" customHeight="1">
      <c r="B901" s="247" t="s">
        <v>4093</v>
      </c>
      <c r="C901" s="247" t="s">
        <v>1342</v>
      </c>
      <c r="D901" s="248">
        <v>42390</v>
      </c>
      <c r="E901" s="248"/>
      <c r="F901" s="248"/>
      <c r="G901" s="247"/>
      <c r="H901" s="247" t="s">
        <v>4094</v>
      </c>
      <c r="I901" s="247" t="s">
        <v>1342</v>
      </c>
      <c r="J901" s="247" t="s">
        <v>3291</v>
      </c>
      <c r="K901" s="249" t="s">
        <v>1346</v>
      </c>
      <c r="L901" s="247" t="s">
        <v>1380</v>
      </c>
      <c r="M901" s="249" t="s">
        <v>1342</v>
      </c>
      <c r="N901" s="249"/>
      <c r="O901" s="249" t="s">
        <v>4095</v>
      </c>
    </row>
    <row r="902" spans="2:15" ht="24" customHeight="1">
      <c r="B902" s="247" t="s">
        <v>4096</v>
      </c>
      <c r="C902" s="247" t="s">
        <v>1342</v>
      </c>
      <c r="D902" s="248">
        <v>42237</v>
      </c>
      <c r="E902" s="248"/>
      <c r="F902" s="248"/>
      <c r="G902" s="247"/>
      <c r="H902" s="247" t="s">
        <v>4097</v>
      </c>
      <c r="I902" s="247" t="s">
        <v>4098</v>
      </c>
      <c r="J902" s="247" t="s">
        <v>3270</v>
      </c>
      <c r="K902" s="249" t="s">
        <v>1346</v>
      </c>
      <c r="L902" s="247" t="s">
        <v>1380</v>
      </c>
      <c r="M902" s="249" t="s">
        <v>1348</v>
      </c>
      <c r="N902" s="249">
        <v>100</v>
      </c>
      <c r="O902" s="249" t="s">
        <v>4099</v>
      </c>
    </row>
    <row r="903" spans="2:15" ht="15" hidden="1" customHeight="1">
      <c r="B903" s="247" t="s">
        <v>4100</v>
      </c>
      <c r="C903" s="247" t="s">
        <v>4101</v>
      </c>
      <c r="D903" s="248">
        <v>42391</v>
      </c>
      <c r="E903" s="248">
        <v>42401</v>
      </c>
      <c r="F903" s="248">
        <v>42491</v>
      </c>
      <c r="G903" s="247">
        <v>0</v>
      </c>
      <c r="H903" s="247" t="s">
        <v>3334</v>
      </c>
      <c r="I903" s="247" t="s">
        <v>3335</v>
      </c>
      <c r="J903" s="247" t="s">
        <v>3291</v>
      </c>
      <c r="K903" s="249" t="s">
        <v>1354</v>
      </c>
      <c r="L903" s="247" t="s">
        <v>1373</v>
      </c>
      <c r="M903" s="249" t="s">
        <v>1348</v>
      </c>
      <c r="N903" s="249">
        <v>41</v>
      </c>
      <c r="O903" s="249" t="s">
        <v>4102</v>
      </c>
    </row>
    <row r="904" spans="2:15" ht="15" hidden="1" customHeight="1">
      <c r="B904" s="247" t="s">
        <v>4103</v>
      </c>
      <c r="C904" s="247" t="s">
        <v>4104</v>
      </c>
      <c r="D904" s="248">
        <v>42391</v>
      </c>
      <c r="E904" s="248">
        <v>42401</v>
      </c>
      <c r="F904" s="248">
        <v>42491</v>
      </c>
      <c r="G904" s="247">
        <v>0</v>
      </c>
      <c r="H904" s="247" t="s">
        <v>3334</v>
      </c>
      <c r="I904" s="247" t="s">
        <v>3335</v>
      </c>
      <c r="J904" s="247" t="s">
        <v>3291</v>
      </c>
      <c r="K904" s="249" t="s">
        <v>1354</v>
      </c>
      <c r="L904" s="247" t="s">
        <v>1373</v>
      </c>
      <c r="M904" s="249" t="s">
        <v>1348</v>
      </c>
      <c r="N904" s="249">
        <v>22</v>
      </c>
      <c r="O904" s="249" t="s">
        <v>4105</v>
      </c>
    </row>
    <row r="905" spans="2:15" ht="15" customHeight="1">
      <c r="B905" s="247" t="s">
        <v>4106</v>
      </c>
      <c r="C905" s="247" t="s">
        <v>1342</v>
      </c>
      <c r="D905" s="248">
        <v>42394</v>
      </c>
      <c r="E905" s="248"/>
      <c r="F905" s="248"/>
      <c r="G905" s="247"/>
      <c r="H905" s="247" t="s">
        <v>3813</v>
      </c>
      <c r="I905" s="247" t="s">
        <v>3814</v>
      </c>
      <c r="J905" s="247" t="s">
        <v>3270</v>
      </c>
      <c r="K905" s="249" t="s">
        <v>1346</v>
      </c>
      <c r="L905" s="247" t="s">
        <v>1380</v>
      </c>
      <c r="M905" s="249" t="s">
        <v>1348</v>
      </c>
      <c r="N905" s="249">
        <v>15</v>
      </c>
      <c r="O905" s="249" t="s">
        <v>3815</v>
      </c>
    </row>
    <row r="906" spans="2:15" ht="15" hidden="1" customHeight="1">
      <c r="B906" s="247" t="s">
        <v>4107</v>
      </c>
      <c r="C906" s="247" t="s">
        <v>4108</v>
      </c>
      <c r="D906" s="248">
        <v>42398</v>
      </c>
      <c r="E906" s="248">
        <v>42422</v>
      </c>
      <c r="F906" s="248">
        <v>42512</v>
      </c>
      <c r="G906" s="247">
        <v>0</v>
      </c>
      <c r="H906" s="247" t="s">
        <v>4109</v>
      </c>
      <c r="I906" s="247" t="s">
        <v>4110</v>
      </c>
      <c r="J906" s="247" t="s">
        <v>3291</v>
      </c>
      <c r="K906" s="249" t="s">
        <v>1354</v>
      </c>
      <c r="L906" s="247" t="s">
        <v>1380</v>
      </c>
      <c r="M906" s="249" t="s">
        <v>1348</v>
      </c>
      <c r="N906" s="249">
        <v>10</v>
      </c>
      <c r="O906" s="249" t="s">
        <v>4111</v>
      </c>
    </row>
    <row r="907" spans="2:15" ht="15" hidden="1" customHeight="1">
      <c r="B907" s="247" t="s">
        <v>4112</v>
      </c>
      <c r="C907" s="247" t="s">
        <v>4113</v>
      </c>
      <c r="D907" s="248">
        <v>42401</v>
      </c>
      <c r="E907" s="248">
        <v>42423</v>
      </c>
      <c r="F907" s="248">
        <v>42513</v>
      </c>
      <c r="G907" s="247">
        <v>0</v>
      </c>
      <c r="H907" s="247" t="s">
        <v>4114</v>
      </c>
      <c r="I907" s="247" t="s">
        <v>4115</v>
      </c>
      <c r="J907" s="247" t="s">
        <v>3291</v>
      </c>
      <c r="K907" s="249" t="s">
        <v>1354</v>
      </c>
      <c r="L907" s="247" t="s">
        <v>1380</v>
      </c>
      <c r="M907" s="249" t="s">
        <v>1348</v>
      </c>
      <c r="N907" s="249">
        <v>10</v>
      </c>
      <c r="O907" s="249" t="s">
        <v>4116</v>
      </c>
    </row>
    <row r="908" spans="2:15" ht="15" hidden="1" customHeight="1">
      <c r="B908" s="247" t="s">
        <v>4117</v>
      </c>
      <c r="C908" s="247" t="s">
        <v>4118</v>
      </c>
      <c r="D908" s="248">
        <v>42402</v>
      </c>
      <c r="E908" s="248">
        <v>42422</v>
      </c>
      <c r="F908" s="248">
        <v>42512</v>
      </c>
      <c r="G908" s="247">
        <v>0</v>
      </c>
      <c r="H908" s="247" t="s">
        <v>3461</v>
      </c>
      <c r="I908" s="247" t="s">
        <v>3462</v>
      </c>
      <c r="J908" s="247" t="s">
        <v>3291</v>
      </c>
      <c r="K908" s="249" t="s">
        <v>1354</v>
      </c>
      <c r="L908" s="247" t="s">
        <v>1380</v>
      </c>
      <c r="M908" s="249" t="s">
        <v>1348</v>
      </c>
      <c r="N908" s="249">
        <v>25</v>
      </c>
      <c r="O908" s="249" t="s">
        <v>4119</v>
      </c>
    </row>
    <row r="909" spans="2:15" ht="15" hidden="1" customHeight="1">
      <c r="B909" s="247" t="s">
        <v>4120</v>
      </c>
      <c r="C909" s="247" t="s">
        <v>4121</v>
      </c>
      <c r="D909" s="248">
        <v>40718</v>
      </c>
      <c r="E909" s="248">
        <v>41071</v>
      </c>
      <c r="F909" s="248">
        <v>42166</v>
      </c>
      <c r="G909" s="247">
        <v>0</v>
      </c>
      <c r="H909" s="247" t="s">
        <v>4122</v>
      </c>
      <c r="I909" s="247" t="s">
        <v>4123</v>
      </c>
      <c r="J909" s="247" t="s">
        <v>3270</v>
      </c>
      <c r="K909" s="249" t="s">
        <v>2455</v>
      </c>
      <c r="L909" s="247" t="s">
        <v>1380</v>
      </c>
      <c r="M909" s="249" t="s">
        <v>1348</v>
      </c>
      <c r="N909" s="249">
        <v>58</v>
      </c>
      <c r="O909" s="249" t="s">
        <v>4124</v>
      </c>
    </row>
    <row r="910" spans="2:15" ht="15" customHeight="1">
      <c r="B910" s="247" t="s">
        <v>4125</v>
      </c>
      <c r="C910" s="247" t="s">
        <v>4126</v>
      </c>
      <c r="D910" s="248">
        <v>42403</v>
      </c>
      <c r="E910" s="248">
        <v>42879</v>
      </c>
      <c r="F910" s="248">
        <v>43975</v>
      </c>
      <c r="G910" s="247">
        <v>0</v>
      </c>
      <c r="H910" s="247" t="s">
        <v>4127</v>
      </c>
      <c r="I910" s="247" t="s">
        <v>4128</v>
      </c>
      <c r="J910" s="247" t="s">
        <v>3270</v>
      </c>
      <c r="K910" s="249" t="s">
        <v>3222</v>
      </c>
      <c r="L910" s="247" t="s">
        <v>1380</v>
      </c>
      <c r="M910" s="249" t="s">
        <v>1348</v>
      </c>
      <c r="N910" s="249">
        <v>42</v>
      </c>
      <c r="O910" s="249" t="s">
        <v>4129</v>
      </c>
    </row>
    <row r="911" spans="2:15" ht="15" hidden="1" customHeight="1">
      <c r="B911" s="247" t="s">
        <v>4130</v>
      </c>
      <c r="C911" s="247" t="s">
        <v>4131</v>
      </c>
      <c r="D911" s="248">
        <v>42403</v>
      </c>
      <c r="E911" s="248">
        <v>42403</v>
      </c>
      <c r="F911" s="248">
        <v>42493</v>
      </c>
      <c r="G911" s="247">
        <v>0</v>
      </c>
      <c r="H911" s="247" t="s">
        <v>3785</v>
      </c>
      <c r="I911" s="247" t="s">
        <v>3786</v>
      </c>
      <c r="J911" s="247" t="s">
        <v>3291</v>
      </c>
      <c r="K911" s="249" t="s">
        <v>1354</v>
      </c>
      <c r="L911" s="247" t="s">
        <v>1380</v>
      </c>
      <c r="M911" s="249" t="s">
        <v>1348</v>
      </c>
      <c r="N911" s="249">
        <v>75</v>
      </c>
      <c r="O911" s="249" t="s">
        <v>4132</v>
      </c>
    </row>
    <row r="912" spans="2:15" ht="15" customHeight="1">
      <c r="B912" s="247" t="s">
        <v>4133</v>
      </c>
      <c r="C912" s="247" t="s">
        <v>4134</v>
      </c>
      <c r="D912" s="248">
        <v>42405</v>
      </c>
      <c r="E912" s="248">
        <v>43465</v>
      </c>
      <c r="F912" s="248">
        <v>44561</v>
      </c>
      <c r="G912" s="247">
        <v>0</v>
      </c>
      <c r="H912" s="247" t="s">
        <v>4135</v>
      </c>
      <c r="I912" s="247" t="s">
        <v>4136</v>
      </c>
      <c r="J912" s="247" t="s">
        <v>3336</v>
      </c>
      <c r="K912" s="249" t="s">
        <v>1890</v>
      </c>
      <c r="L912" s="247" t="s">
        <v>3592</v>
      </c>
      <c r="M912" s="249" t="s">
        <v>1348</v>
      </c>
      <c r="N912" s="249">
        <v>211</v>
      </c>
      <c r="O912" s="249" t="s">
        <v>4137</v>
      </c>
    </row>
    <row r="913" spans="2:15" ht="15" customHeight="1">
      <c r="B913" s="247" t="s">
        <v>4138</v>
      </c>
      <c r="C913" s="247" t="s">
        <v>1342</v>
      </c>
      <c r="D913" s="248">
        <v>42405</v>
      </c>
      <c r="E913" s="248"/>
      <c r="F913" s="248"/>
      <c r="G913" s="247"/>
      <c r="H913" s="247" t="s">
        <v>4135</v>
      </c>
      <c r="I913" s="247" t="s">
        <v>4136</v>
      </c>
      <c r="J913" s="247" t="s">
        <v>3336</v>
      </c>
      <c r="K913" s="249" t="s">
        <v>1346</v>
      </c>
      <c r="L913" s="247" t="s">
        <v>3592</v>
      </c>
      <c r="M913" s="249" t="s">
        <v>1342</v>
      </c>
      <c r="N913" s="249"/>
      <c r="O913" s="249" t="s">
        <v>3935</v>
      </c>
    </row>
    <row r="914" spans="2:15" ht="24" hidden="1" customHeight="1">
      <c r="B914" s="247" t="s">
        <v>4139</v>
      </c>
      <c r="C914" s="247" t="s">
        <v>4140</v>
      </c>
      <c r="D914" s="248">
        <v>42409</v>
      </c>
      <c r="E914" s="248">
        <v>42422</v>
      </c>
      <c r="F914" s="248">
        <v>42512</v>
      </c>
      <c r="G914" s="247">
        <v>0</v>
      </c>
      <c r="H914" s="247" t="s">
        <v>3557</v>
      </c>
      <c r="I914" s="247" t="s">
        <v>3558</v>
      </c>
      <c r="J914" s="247" t="s">
        <v>3291</v>
      </c>
      <c r="K914" s="249" t="s">
        <v>1354</v>
      </c>
      <c r="L914" s="247" t="s">
        <v>1380</v>
      </c>
      <c r="M914" s="249" t="s">
        <v>1348</v>
      </c>
      <c r="N914" s="249">
        <v>21</v>
      </c>
      <c r="O914" s="249" t="s">
        <v>4141</v>
      </c>
    </row>
    <row r="915" spans="2:15" ht="15" customHeight="1">
      <c r="B915" s="247" t="s">
        <v>4142</v>
      </c>
      <c r="C915" s="247" t="s">
        <v>1342</v>
      </c>
      <c r="D915" s="248">
        <v>42409</v>
      </c>
      <c r="E915" s="248"/>
      <c r="F915" s="248"/>
      <c r="G915" s="247"/>
      <c r="H915" s="247" t="s">
        <v>3627</v>
      </c>
      <c r="I915" s="247" t="s">
        <v>3628</v>
      </c>
      <c r="J915" s="247" t="s">
        <v>3270</v>
      </c>
      <c r="K915" s="249" t="s">
        <v>1346</v>
      </c>
      <c r="L915" s="247" t="s">
        <v>1380</v>
      </c>
      <c r="M915" s="249" t="s">
        <v>1348</v>
      </c>
      <c r="N915" s="249">
        <v>40</v>
      </c>
      <c r="O915" s="249" t="s">
        <v>4143</v>
      </c>
    </row>
    <row r="916" spans="2:15" ht="24" hidden="1">
      <c r="B916" s="247" t="s">
        <v>4144</v>
      </c>
      <c r="C916" s="247" t="s">
        <v>4145</v>
      </c>
      <c r="D916" s="248">
        <v>42410</v>
      </c>
      <c r="E916" s="248">
        <v>42423</v>
      </c>
      <c r="F916" s="248">
        <v>42513</v>
      </c>
      <c r="G916" s="247">
        <v>0</v>
      </c>
      <c r="H916" s="247" t="s">
        <v>4146</v>
      </c>
      <c r="I916" s="247" t="s">
        <v>4147</v>
      </c>
      <c r="J916" s="247" t="s">
        <v>3291</v>
      </c>
      <c r="K916" s="249" t="s">
        <v>1354</v>
      </c>
      <c r="L916" s="247" t="s">
        <v>1373</v>
      </c>
      <c r="M916" s="249" t="s">
        <v>1348</v>
      </c>
      <c r="N916" s="249">
        <v>6</v>
      </c>
      <c r="O916" s="249" t="s">
        <v>4148</v>
      </c>
    </row>
    <row r="917" spans="2:15" ht="15" customHeight="1">
      <c r="B917" s="247" t="s">
        <v>4149</v>
      </c>
      <c r="C917" s="247" t="s">
        <v>1342</v>
      </c>
      <c r="D917" s="248">
        <v>42410</v>
      </c>
      <c r="E917" s="248"/>
      <c r="F917" s="248"/>
      <c r="G917" s="247"/>
      <c r="H917" s="247" t="s">
        <v>4150</v>
      </c>
      <c r="I917" s="247" t="s">
        <v>4151</v>
      </c>
      <c r="J917" s="247" t="s">
        <v>3270</v>
      </c>
      <c r="K917" s="249" t="s">
        <v>1346</v>
      </c>
      <c r="L917" s="247" t="s">
        <v>1380</v>
      </c>
      <c r="M917" s="249" t="s">
        <v>1348</v>
      </c>
      <c r="N917" s="249">
        <v>55</v>
      </c>
      <c r="O917" s="249" t="s">
        <v>4152</v>
      </c>
    </row>
    <row r="918" spans="2:15" ht="15" hidden="1" customHeight="1">
      <c r="B918" s="247" t="s">
        <v>4153</v>
      </c>
      <c r="C918" s="247" t="s">
        <v>4154</v>
      </c>
      <c r="D918" s="248">
        <v>42411</v>
      </c>
      <c r="E918" s="248">
        <v>42430</v>
      </c>
      <c r="F918" s="248">
        <v>42522</v>
      </c>
      <c r="G918" s="247">
        <v>0</v>
      </c>
      <c r="H918" s="247" t="s">
        <v>4155</v>
      </c>
      <c r="I918" s="247" t="s">
        <v>4156</v>
      </c>
      <c r="J918" s="247" t="s">
        <v>3291</v>
      </c>
      <c r="K918" s="249" t="s">
        <v>1354</v>
      </c>
      <c r="L918" s="247" t="s">
        <v>1380</v>
      </c>
      <c r="M918" s="249" t="s">
        <v>1348</v>
      </c>
      <c r="N918" s="249">
        <v>45</v>
      </c>
      <c r="O918" s="249" t="s">
        <v>4157</v>
      </c>
    </row>
    <row r="919" spans="2:15" ht="15" customHeight="1">
      <c r="B919" s="247" t="s">
        <v>4158</v>
      </c>
      <c r="C919" s="247" t="s">
        <v>1342</v>
      </c>
      <c r="D919" s="248">
        <v>42412</v>
      </c>
      <c r="E919" s="248"/>
      <c r="F919" s="248"/>
      <c r="G919" s="247"/>
      <c r="H919" s="247" t="s">
        <v>4159</v>
      </c>
      <c r="I919" s="247" t="s">
        <v>4160</v>
      </c>
      <c r="J919" s="247" t="s">
        <v>3291</v>
      </c>
      <c r="K919" s="249" t="s">
        <v>1346</v>
      </c>
      <c r="L919" s="247" t="s">
        <v>1380</v>
      </c>
      <c r="M919" s="249" t="s">
        <v>1342</v>
      </c>
      <c r="N919" s="249"/>
      <c r="O919" s="249" t="s">
        <v>4161</v>
      </c>
    </row>
    <row r="920" spans="2:15" ht="15" hidden="1" customHeight="1">
      <c r="B920" s="247" t="s">
        <v>4162</v>
      </c>
      <c r="C920" s="247" t="s">
        <v>4163</v>
      </c>
      <c r="D920" s="248">
        <v>40368</v>
      </c>
      <c r="E920" s="248">
        <v>40632</v>
      </c>
      <c r="F920" s="248">
        <v>42459</v>
      </c>
      <c r="G920" s="247">
        <v>1</v>
      </c>
      <c r="H920" s="247" t="s">
        <v>4164</v>
      </c>
      <c r="I920" s="247" t="s">
        <v>1342</v>
      </c>
      <c r="J920" s="247" t="s">
        <v>3276</v>
      </c>
      <c r="K920" s="249" t="s">
        <v>2455</v>
      </c>
      <c r="L920" s="247" t="s">
        <v>1380</v>
      </c>
      <c r="M920" s="249" t="s">
        <v>1348</v>
      </c>
      <c r="N920" s="249">
        <v>85</v>
      </c>
      <c r="O920" s="249" t="s">
        <v>4165</v>
      </c>
    </row>
    <row r="921" spans="2:15" ht="15" customHeight="1">
      <c r="B921" s="247" t="s">
        <v>4166</v>
      </c>
      <c r="C921" s="247" t="s">
        <v>4167</v>
      </c>
      <c r="D921" s="248">
        <v>40456</v>
      </c>
      <c r="E921" s="248">
        <v>41073</v>
      </c>
      <c r="F921" s="248">
        <v>43629</v>
      </c>
      <c r="G921" s="247">
        <v>0</v>
      </c>
      <c r="H921" s="247" t="s">
        <v>4168</v>
      </c>
      <c r="I921" s="247" t="s">
        <v>1342</v>
      </c>
      <c r="J921" s="247" t="s">
        <v>3270</v>
      </c>
      <c r="K921" s="249" t="s">
        <v>1354</v>
      </c>
      <c r="L921" s="247" t="s">
        <v>1380</v>
      </c>
      <c r="M921" s="249" t="s">
        <v>1348</v>
      </c>
      <c r="N921" s="249">
        <v>75</v>
      </c>
      <c r="O921" s="249" t="s">
        <v>4169</v>
      </c>
    </row>
    <row r="922" spans="2:15" ht="15" hidden="1" customHeight="1">
      <c r="B922" s="247" t="s">
        <v>4170</v>
      </c>
      <c r="C922" s="247" t="s">
        <v>4171</v>
      </c>
      <c r="D922" s="248">
        <v>42415</v>
      </c>
      <c r="E922" s="248">
        <v>42422</v>
      </c>
      <c r="F922" s="248">
        <v>42512</v>
      </c>
      <c r="G922" s="247">
        <v>0</v>
      </c>
      <c r="H922" s="247" t="s">
        <v>4109</v>
      </c>
      <c r="I922" s="247" t="s">
        <v>4110</v>
      </c>
      <c r="J922" s="247" t="s">
        <v>3291</v>
      </c>
      <c r="K922" s="249" t="s">
        <v>1354</v>
      </c>
      <c r="L922" s="247" t="s">
        <v>1380</v>
      </c>
      <c r="M922" s="249" t="s">
        <v>1348</v>
      </c>
      <c r="N922" s="249">
        <v>10</v>
      </c>
      <c r="O922" s="249" t="s">
        <v>4172</v>
      </c>
    </row>
    <row r="923" spans="2:15" ht="15" hidden="1" customHeight="1">
      <c r="B923" s="247" t="s">
        <v>4173</v>
      </c>
      <c r="C923" s="247" t="s">
        <v>4174</v>
      </c>
      <c r="D923" s="248">
        <v>42417</v>
      </c>
      <c r="E923" s="248">
        <v>42423</v>
      </c>
      <c r="F923" s="248">
        <v>42513</v>
      </c>
      <c r="G923" s="247">
        <v>0</v>
      </c>
      <c r="H923" s="247" t="s">
        <v>3510</v>
      </c>
      <c r="I923" s="247" t="s">
        <v>3511</v>
      </c>
      <c r="J923" s="247" t="s">
        <v>3291</v>
      </c>
      <c r="K923" s="249" t="s">
        <v>1354</v>
      </c>
      <c r="L923" s="247" t="s">
        <v>1380</v>
      </c>
      <c r="M923" s="249" t="s">
        <v>1348</v>
      </c>
      <c r="N923" s="249">
        <v>90</v>
      </c>
      <c r="O923" s="249" t="s">
        <v>4175</v>
      </c>
    </row>
    <row r="924" spans="2:15" ht="15" customHeight="1">
      <c r="B924" s="247" t="s">
        <v>4176</v>
      </c>
      <c r="C924" s="247" t="s">
        <v>1342</v>
      </c>
      <c r="D924" s="248">
        <v>42417</v>
      </c>
      <c r="E924" s="248"/>
      <c r="F924" s="248"/>
      <c r="G924" s="247"/>
      <c r="H924" s="247" t="s">
        <v>4033</v>
      </c>
      <c r="I924" s="247" t="s">
        <v>4034</v>
      </c>
      <c r="J924" s="247" t="s">
        <v>3270</v>
      </c>
      <c r="K924" s="249" t="s">
        <v>1346</v>
      </c>
      <c r="L924" s="247" t="s">
        <v>1380</v>
      </c>
      <c r="M924" s="249" t="s">
        <v>1342</v>
      </c>
      <c r="N924" s="249"/>
      <c r="O924" s="249" t="s">
        <v>4177</v>
      </c>
    </row>
    <row r="925" spans="2:15" ht="24" hidden="1" customHeight="1">
      <c r="B925" s="247" t="s">
        <v>4178</v>
      </c>
      <c r="C925" s="247" t="s">
        <v>4179</v>
      </c>
      <c r="D925" s="248">
        <v>42417</v>
      </c>
      <c r="E925" s="248">
        <v>42424</v>
      </c>
      <c r="F925" s="248">
        <v>42514</v>
      </c>
      <c r="G925" s="247">
        <v>0</v>
      </c>
      <c r="H925" s="247" t="s">
        <v>4180</v>
      </c>
      <c r="I925" s="247" t="s">
        <v>4181</v>
      </c>
      <c r="J925" s="247" t="s">
        <v>3291</v>
      </c>
      <c r="K925" s="249" t="s">
        <v>1354</v>
      </c>
      <c r="L925" s="247" t="s">
        <v>1380</v>
      </c>
      <c r="M925" s="249" t="s">
        <v>1348</v>
      </c>
      <c r="N925" s="249">
        <v>143</v>
      </c>
      <c r="O925" s="249" t="s">
        <v>4182</v>
      </c>
    </row>
    <row r="926" spans="2:15" ht="24" customHeight="1">
      <c r="B926" s="247" t="s">
        <v>4183</v>
      </c>
      <c r="C926" s="247" t="s">
        <v>4184</v>
      </c>
      <c r="D926" s="248">
        <v>42418</v>
      </c>
      <c r="E926" s="248">
        <v>43705</v>
      </c>
      <c r="F926" s="248">
        <v>44800</v>
      </c>
      <c r="G926" s="247">
        <v>0</v>
      </c>
      <c r="H926" s="247" t="s">
        <v>3344</v>
      </c>
      <c r="I926" s="247" t="s">
        <v>3345</v>
      </c>
      <c r="J926" s="247" t="s">
        <v>3270</v>
      </c>
      <c r="K926" s="249" t="s">
        <v>1890</v>
      </c>
      <c r="L926" s="247" t="s">
        <v>3322</v>
      </c>
      <c r="M926" s="249" t="s">
        <v>1348</v>
      </c>
      <c r="N926" s="249">
        <v>265</v>
      </c>
      <c r="O926" s="249" t="s">
        <v>3346</v>
      </c>
    </row>
    <row r="927" spans="2:15" ht="24" customHeight="1">
      <c r="B927" s="247" t="s">
        <v>4185</v>
      </c>
      <c r="C927" s="247" t="s">
        <v>4186</v>
      </c>
      <c r="D927" s="248">
        <v>42418</v>
      </c>
      <c r="E927" s="248">
        <v>42583</v>
      </c>
      <c r="F927" s="248">
        <v>43678</v>
      </c>
      <c r="G927" s="247">
        <v>0</v>
      </c>
      <c r="H927" s="247" t="s">
        <v>4180</v>
      </c>
      <c r="I927" s="247" t="s">
        <v>4181</v>
      </c>
      <c r="J927" s="247" t="s">
        <v>3270</v>
      </c>
      <c r="K927" s="249" t="s">
        <v>1354</v>
      </c>
      <c r="L927" s="247" t="s">
        <v>1380</v>
      </c>
      <c r="M927" s="249" t="s">
        <v>1348</v>
      </c>
      <c r="N927" s="249">
        <v>100</v>
      </c>
      <c r="O927" s="249" t="s">
        <v>4182</v>
      </c>
    </row>
    <row r="928" spans="2:15" ht="15" customHeight="1">
      <c r="B928" s="247" t="s">
        <v>4187</v>
      </c>
      <c r="C928" s="247" t="s">
        <v>1342</v>
      </c>
      <c r="D928" s="248">
        <v>42418</v>
      </c>
      <c r="E928" s="248"/>
      <c r="F928" s="248"/>
      <c r="G928" s="247"/>
      <c r="H928" s="247" t="s">
        <v>4188</v>
      </c>
      <c r="I928" s="247" t="s">
        <v>4189</v>
      </c>
      <c r="J928" s="247" t="s">
        <v>3270</v>
      </c>
      <c r="K928" s="249" t="s">
        <v>1346</v>
      </c>
      <c r="L928" s="247" t="s">
        <v>1380</v>
      </c>
      <c r="M928" s="249" t="s">
        <v>1342</v>
      </c>
      <c r="N928" s="249"/>
      <c r="O928" s="249" t="s">
        <v>4190</v>
      </c>
    </row>
    <row r="929" spans="2:15" ht="15" hidden="1" customHeight="1">
      <c r="B929" s="247" t="s">
        <v>4191</v>
      </c>
      <c r="C929" s="247" t="s">
        <v>4192</v>
      </c>
      <c r="D929" s="248">
        <v>42424</v>
      </c>
      <c r="E929" s="248">
        <v>42431</v>
      </c>
      <c r="F929" s="248">
        <v>42523</v>
      </c>
      <c r="G929" s="247">
        <v>0</v>
      </c>
      <c r="H929" s="247" t="s">
        <v>4193</v>
      </c>
      <c r="I929" s="247" t="s">
        <v>4194</v>
      </c>
      <c r="J929" s="247" t="s">
        <v>3291</v>
      </c>
      <c r="K929" s="249" t="s">
        <v>1354</v>
      </c>
      <c r="L929" s="247" t="s">
        <v>1380</v>
      </c>
      <c r="M929" s="249" t="s">
        <v>1348</v>
      </c>
      <c r="N929" s="249">
        <v>35</v>
      </c>
      <c r="O929" s="249" t="s">
        <v>4195</v>
      </c>
    </row>
    <row r="930" spans="2:15" ht="24">
      <c r="B930" s="247" t="s">
        <v>4196</v>
      </c>
      <c r="C930" s="247" t="s">
        <v>4197</v>
      </c>
      <c r="D930" s="248">
        <v>42425</v>
      </c>
      <c r="E930" s="248">
        <v>42629</v>
      </c>
      <c r="F930" s="248">
        <v>46281</v>
      </c>
      <c r="G930" s="247">
        <v>0</v>
      </c>
      <c r="H930" s="247" t="s">
        <v>3596</v>
      </c>
      <c r="I930" s="247" t="s">
        <v>3597</v>
      </c>
      <c r="J930" s="247" t="s">
        <v>3401</v>
      </c>
      <c r="K930" s="249" t="s">
        <v>1890</v>
      </c>
      <c r="L930" s="247" t="s">
        <v>1373</v>
      </c>
      <c r="M930" s="249" t="s">
        <v>1348</v>
      </c>
      <c r="N930" s="249">
        <v>10</v>
      </c>
      <c r="O930" s="249" t="s">
        <v>4198</v>
      </c>
    </row>
    <row r="931" spans="2:15" ht="15" customHeight="1">
      <c r="B931" s="247" t="s">
        <v>4199</v>
      </c>
      <c r="C931" s="247" t="s">
        <v>1342</v>
      </c>
      <c r="D931" s="248">
        <v>42426</v>
      </c>
      <c r="E931" s="248"/>
      <c r="F931" s="248"/>
      <c r="G931" s="247"/>
      <c r="H931" s="247" t="s">
        <v>3797</v>
      </c>
      <c r="I931" s="247" t="s">
        <v>3798</v>
      </c>
      <c r="J931" s="247" t="s">
        <v>3351</v>
      </c>
      <c r="K931" s="249" t="s">
        <v>1346</v>
      </c>
      <c r="L931" s="247" t="s">
        <v>1373</v>
      </c>
      <c r="M931" s="249" t="s">
        <v>1342</v>
      </c>
      <c r="N931" s="249"/>
      <c r="O931" s="249" t="s">
        <v>4065</v>
      </c>
    </row>
    <row r="932" spans="2:15" ht="15" customHeight="1">
      <c r="B932" s="247" t="s">
        <v>4200</v>
      </c>
      <c r="C932" s="247" t="s">
        <v>4201</v>
      </c>
      <c r="D932" s="248">
        <v>40651</v>
      </c>
      <c r="E932" s="248">
        <v>41082</v>
      </c>
      <c r="F932" s="248">
        <v>43638</v>
      </c>
      <c r="G932" s="247">
        <v>0</v>
      </c>
      <c r="H932" s="247" t="s">
        <v>2629</v>
      </c>
      <c r="I932" s="247" t="s">
        <v>2630</v>
      </c>
      <c r="J932" s="247" t="s">
        <v>3336</v>
      </c>
      <c r="K932" s="249" t="s">
        <v>1354</v>
      </c>
      <c r="L932" s="247" t="s">
        <v>3337</v>
      </c>
      <c r="M932" s="249" t="s">
        <v>1348</v>
      </c>
      <c r="N932" s="249">
        <v>187</v>
      </c>
      <c r="O932" s="249" t="s">
        <v>4202</v>
      </c>
    </row>
    <row r="933" spans="2:15" ht="15" customHeight="1">
      <c r="B933" s="247" t="s">
        <v>4203</v>
      </c>
      <c r="C933" s="247" t="s">
        <v>1342</v>
      </c>
      <c r="D933" s="248">
        <v>42426</v>
      </c>
      <c r="E933" s="248"/>
      <c r="F933" s="248"/>
      <c r="G933" s="247"/>
      <c r="H933" s="247" t="s">
        <v>3510</v>
      </c>
      <c r="I933" s="247" t="s">
        <v>3511</v>
      </c>
      <c r="J933" s="247" t="s">
        <v>3291</v>
      </c>
      <c r="K933" s="249" t="s">
        <v>1346</v>
      </c>
      <c r="L933" s="247" t="s">
        <v>1380</v>
      </c>
      <c r="M933" s="249" t="s">
        <v>1342</v>
      </c>
      <c r="N933" s="249"/>
      <c r="O933" s="249" t="s">
        <v>4204</v>
      </c>
    </row>
    <row r="934" spans="2:15" ht="15" customHeight="1">
      <c r="B934" s="247" t="s">
        <v>4205</v>
      </c>
      <c r="C934" s="247" t="s">
        <v>1342</v>
      </c>
      <c r="D934" s="248">
        <v>42426</v>
      </c>
      <c r="E934" s="248"/>
      <c r="F934" s="248"/>
      <c r="G934" s="247"/>
      <c r="H934" s="247" t="s">
        <v>3510</v>
      </c>
      <c r="I934" s="247" t="s">
        <v>3511</v>
      </c>
      <c r="J934" s="247" t="s">
        <v>3291</v>
      </c>
      <c r="K934" s="249" t="s">
        <v>1346</v>
      </c>
      <c r="L934" s="247" t="s">
        <v>1380</v>
      </c>
      <c r="M934" s="249" t="s">
        <v>1342</v>
      </c>
      <c r="N934" s="249"/>
      <c r="O934" s="249" t="s">
        <v>4206</v>
      </c>
    </row>
    <row r="935" spans="2:15" ht="15" customHeight="1">
      <c r="B935" s="247" t="s">
        <v>4207</v>
      </c>
      <c r="C935" s="247" t="s">
        <v>1342</v>
      </c>
      <c r="D935" s="248">
        <v>42285</v>
      </c>
      <c r="E935" s="248"/>
      <c r="F935" s="248"/>
      <c r="G935" s="247"/>
      <c r="H935" s="247" t="s">
        <v>4208</v>
      </c>
      <c r="I935" s="247" t="s">
        <v>4209</v>
      </c>
      <c r="J935" s="247" t="s">
        <v>3270</v>
      </c>
      <c r="K935" s="249" t="s">
        <v>1346</v>
      </c>
      <c r="L935" s="247" t="s">
        <v>1380</v>
      </c>
      <c r="M935" s="249" t="s">
        <v>1342</v>
      </c>
      <c r="N935" s="249"/>
      <c r="O935" s="249" t="s">
        <v>4210</v>
      </c>
    </row>
    <row r="936" spans="2:15" ht="15" customHeight="1">
      <c r="B936" s="247" t="s">
        <v>4211</v>
      </c>
      <c r="C936" s="247" t="s">
        <v>4212</v>
      </c>
      <c r="D936" s="248">
        <v>41113</v>
      </c>
      <c r="E936" s="248">
        <v>42787</v>
      </c>
      <c r="F936" s="248">
        <v>43882</v>
      </c>
      <c r="G936" s="247">
        <v>0</v>
      </c>
      <c r="H936" s="247" t="s">
        <v>4213</v>
      </c>
      <c r="I936" s="247" t="s">
        <v>4214</v>
      </c>
      <c r="J936" s="247" t="s">
        <v>3336</v>
      </c>
      <c r="K936" s="249" t="s">
        <v>1354</v>
      </c>
      <c r="L936" s="247" t="s">
        <v>3337</v>
      </c>
      <c r="M936" s="249" t="s">
        <v>1348</v>
      </c>
      <c r="N936" s="249">
        <v>800</v>
      </c>
      <c r="O936" s="249" t="s">
        <v>4215</v>
      </c>
    </row>
    <row r="937" spans="2:15" ht="15" customHeight="1">
      <c r="B937" s="247" t="s">
        <v>4216</v>
      </c>
      <c r="C937" s="247" t="s">
        <v>4217</v>
      </c>
      <c r="D937" s="248">
        <v>41185</v>
      </c>
      <c r="E937" s="248">
        <v>42606</v>
      </c>
      <c r="F937" s="248">
        <v>43701</v>
      </c>
      <c r="G937" s="247">
        <v>0</v>
      </c>
      <c r="H937" s="247" t="s">
        <v>4213</v>
      </c>
      <c r="I937" s="247" t="s">
        <v>4214</v>
      </c>
      <c r="J937" s="247" t="s">
        <v>3336</v>
      </c>
      <c r="K937" s="249" t="s">
        <v>1354</v>
      </c>
      <c r="L937" s="247" t="s">
        <v>3337</v>
      </c>
      <c r="M937" s="249" t="s">
        <v>1348</v>
      </c>
      <c r="N937" s="249">
        <v>800</v>
      </c>
      <c r="O937" s="249" t="s">
        <v>4218</v>
      </c>
    </row>
    <row r="938" spans="2:15" ht="15" customHeight="1">
      <c r="B938" s="247" t="s">
        <v>4219</v>
      </c>
      <c r="C938" s="247" t="s">
        <v>4220</v>
      </c>
      <c r="D938" s="248">
        <v>41212</v>
      </c>
      <c r="E938" s="248">
        <v>42606</v>
      </c>
      <c r="F938" s="248">
        <v>43701</v>
      </c>
      <c r="G938" s="247">
        <v>0</v>
      </c>
      <c r="H938" s="247" t="s">
        <v>4213</v>
      </c>
      <c r="I938" s="247" t="s">
        <v>4214</v>
      </c>
      <c r="J938" s="247" t="s">
        <v>3336</v>
      </c>
      <c r="K938" s="249" t="s">
        <v>1354</v>
      </c>
      <c r="L938" s="247" t="s">
        <v>3337</v>
      </c>
      <c r="M938" s="249" t="s">
        <v>1348</v>
      </c>
      <c r="N938" s="249">
        <v>800</v>
      </c>
      <c r="O938" s="249" t="s">
        <v>4221</v>
      </c>
    </row>
    <row r="939" spans="2:15" ht="15" customHeight="1">
      <c r="B939" s="247" t="s">
        <v>4222</v>
      </c>
      <c r="C939" s="247" t="s">
        <v>4223</v>
      </c>
      <c r="D939" s="248">
        <v>42429</v>
      </c>
      <c r="E939" s="248">
        <v>42997</v>
      </c>
      <c r="F939" s="248">
        <v>44093</v>
      </c>
      <c r="G939" s="247">
        <v>0</v>
      </c>
      <c r="H939" s="247" t="s">
        <v>4224</v>
      </c>
      <c r="I939" s="247" t="s">
        <v>4225</v>
      </c>
      <c r="J939" s="247" t="s">
        <v>3270</v>
      </c>
      <c r="K939" s="249" t="s">
        <v>3222</v>
      </c>
      <c r="L939" s="247" t="s">
        <v>1380</v>
      </c>
      <c r="M939" s="249" t="s">
        <v>1348</v>
      </c>
      <c r="N939" s="249">
        <v>100</v>
      </c>
      <c r="O939" s="249" t="s">
        <v>4226</v>
      </c>
    </row>
    <row r="940" spans="2:15" ht="15" hidden="1" customHeight="1">
      <c r="B940" s="247" t="s">
        <v>4227</v>
      </c>
      <c r="C940" s="247" t="s">
        <v>4228</v>
      </c>
      <c r="D940" s="248">
        <v>42429</v>
      </c>
      <c r="E940" s="248">
        <v>42894</v>
      </c>
      <c r="F940" s="248">
        <v>42986</v>
      </c>
      <c r="G940" s="247">
        <v>0</v>
      </c>
      <c r="H940" s="247" t="s">
        <v>4229</v>
      </c>
      <c r="I940" s="247" t="s">
        <v>4230</v>
      </c>
      <c r="J940" s="247" t="s">
        <v>3291</v>
      </c>
      <c r="K940" s="249" t="s">
        <v>1354</v>
      </c>
      <c r="L940" s="247" t="s">
        <v>1380</v>
      </c>
      <c r="M940" s="249" t="s">
        <v>1348</v>
      </c>
      <c r="N940" s="249">
        <v>77.7</v>
      </c>
      <c r="O940" s="249" t="s">
        <v>4231</v>
      </c>
    </row>
    <row r="941" spans="2:15" ht="15" customHeight="1">
      <c r="B941" s="247" t="s">
        <v>4232</v>
      </c>
      <c r="C941" s="247" t="s">
        <v>1342</v>
      </c>
      <c r="D941" s="248">
        <v>42429</v>
      </c>
      <c r="E941" s="248"/>
      <c r="F941" s="248"/>
      <c r="G941" s="247"/>
      <c r="H941" s="247" t="s">
        <v>4229</v>
      </c>
      <c r="I941" s="247" t="s">
        <v>4230</v>
      </c>
      <c r="J941" s="247" t="s">
        <v>3291</v>
      </c>
      <c r="K941" s="249" t="s">
        <v>1346</v>
      </c>
      <c r="L941" s="247" t="s">
        <v>1380</v>
      </c>
      <c r="M941" s="249" t="s">
        <v>1342</v>
      </c>
      <c r="N941" s="249"/>
      <c r="O941" s="249" t="s">
        <v>4233</v>
      </c>
    </row>
    <row r="942" spans="2:15" ht="15" customHeight="1">
      <c r="B942" s="247" t="s">
        <v>4234</v>
      </c>
      <c r="C942" s="247" t="s">
        <v>1342</v>
      </c>
      <c r="D942" s="248">
        <v>42429</v>
      </c>
      <c r="E942" s="248"/>
      <c r="F942" s="248"/>
      <c r="G942" s="247"/>
      <c r="H942" s="247" t="s">
        <v>4229</v>
      </c>
      <c r="I942" s="247" t="s">
        <v>4230</v>
      </c>
      <c r="J942" s="247" t="s">
        <v>3291</v>
      </c>
      <c r="K942" s="249" t="s">
        <v>1346</v>
      </c>
      <c r="L942" s="247" t="s">
        <v>1380</v>
      </c>
      <c r="M942" s="249" t="s">
        <v>1342</v>
      </c>
      <c r="N942" s="249"/>
      <c r="O942" s="249" t="s">
        <v>4235</v>
      </c>
    </row>
    <row r="943" spans="2:15" ht="15" customHeight="1">
      <c r="B943" s="247" t="s">
        <v>4236</v>
      </c>
      <c r="C943" s="247" t="s">
        <v>4237</v>
      </c>
      <c r="D943" s="248">
        <v>40651</v>
      </c>
      <c r="E943" s="248">
        <v>41082</v>
      </c>
      <c r="F943" s="248">
        <v>43638</v>
      </c>
      <c r="G943" s="247">
        <v>1</v>
      </c>
      <c r="H943" s="247" t="s">
        <v>2629</v>
      </c>
      <c r="I943" s="247" t="s">
        <v>2630</v>
      </c>
      <c r="J943" s="247" t="s">
        <v>3270</v>
      </c>
      <c r="K943" s="249" t="s">
        <v>1354</v>
      </c>
      <c r="L943" s="247" t="s">
        <v>3384</v>
      </c>
      <c r="M943" s="249" t="s">
        <v>1348</v>
      </c>
      <c r="N943" s="249">
        <v>142</v>
      </c>
      <c r="O943" s="249" t="s">
        <v>4238</v>
      </c>
    </row>
    <row r="944" spans="2:15" ht="15" customHeight="1">
      <c r="B944" s="247" t="s">
        <v>4239</v>
      </c>
      <c r="C944" s="247" t="s">
        <v>1342</v>
      </c>
      <c r="D944" s="248">
        <v>42430</v>
      </c>
      <c r="E944" s="248"/>
      <c r="F944" s="248"/>
      <c r="G944" s="247"/>
      <c r="H944" s="247" t="s">
        <v>3673</v>
      </c>
      <c r="I944" s="247" t="s">
        <v>3674</v>
      </c>
      <c r="J944" s="247" t="s">
        <v>3291</v>
      </c>
      <c r="K944" s="249" t="s">
        <v>1346</v>
      </c>
      <c r="L944" s="247" t="s">
        <v>1380</v>
      </c>
      <c r="M944" s="249" t="s">
        <v>1342</v>
      </c>
      <c r="N944" s="249"/>
      <c r="O944" s="249" t="s">
        <v>4240</v>
      </c>
    </row>
    <row r="945" spans="2:15" ht="36" hidden="1" customHeight="1">
      <c r="B945" s="247" t="s">
        <v>4241</v>
      </c>
      <c r="C945" s="247" t="s">
        <v>4242</v>
      </c>
      <c r="D945" s="248">
        <v>42431</v>
      </c>
      <c r="E945" s="248">
        <v>42443</v>
      </c>
      <c r="F945" s="248">
        <v>42535</v>
      </c>
      <c r="G945" s="247">
        <v>0</v>
      </c>
      <c r="H945" s="247" t="s">
        <v>3289</v>
      </c>
      <c r="I945" s="247" t="s">
        <v>3290</v>
      </c>
      <c r="J945" s="247" t="s">
        <v>3291</v>
      </c>
      <c r="K945" s="249" t="s">
        <v>1354</v>
      </c>
      <c r="L945" s="247" t="s">
        <v>1373</v>
      </c>
      <c r="M945" s="249" t="s">
        <v>1348</v>
      </c>
      <c r="N945" s="249">
        <v>104</v>
      </c>
      <c r="O945" s="249" t="s">
        <v>4243</v>
      </c>
    </row>
    <row r="946" spans="2:15" ht="15" customHeight="1">
      <c r="B946" s="247" t="s">
        <v>4244</v>
      </c>
      <c r="C946" s="247" t="s">
        <v>1342</v>
      </c>
      <c r="D946" s="248">
        <v>42432</v>
      </c>
      <c r="E946" s="248"/>
      <c r="F946" s="248"/>
      <c r="G946" s="247"/>
      <c r="H946" s="247" t="s">
        <v>3310</v>
      </c>
      <c r="I946" s="247" t="s">
        <v>3311</v>
      </c>
      <c r="J946" s="247" t="s">
        <v>3291</v>
      </c>
      <c r="K946" s="249" t="s">
        <v>1346</v>
      </c>
      <c r="L946" s="247" t="s">
        <v>1347</v>
      </c>
      <c r="M946" s="249" t="s">
        <v>1342</v>
      </c>
      <c r="N946" s="249"/>
      <c r="O946" s="249" t="s">
        <v>3312</v>
      </c>
    </row>
    <row r="947" spans="2:15" ht="15" hidden="1" customHeight="1">
      <c r="B947" s="247" t="s">
        <v>4245</v>
      </c>
      <c r="C947" s="247" t="s">
        <v>4246</v>
      </c>
      <c r="D947" s="248">
        <v>42432</v>
      </c>
      <c r="E947" s="248">
        <v>42485</v>
      </c>
      <c r="F947" s="248">
        <v>42576</v>
      </c>
      <c r="G947" s="247">
        <v>0</v>
      </c>
      <c r="H947" s="247" t="s">
        <v>3310</v>
      </c>
      <c r="I947" s="247" t="s">
        <v>3311</v>
      </c>
      <c r="J947" s="247" t="s">
        <v>3291</v>
      </c>
      <c r="K947" s="249" t="s">
        <v>1354</v>
      </c>
      <c r="L947" s="247" t="s">
        <v>1347</v>
      </c>
      <c r="M947" s="249" t="s">
        <v>1348</v>
      </c>
      <c r="N947" s="249">
        <v>20</v>
      </c>
      <c r="O947" s="249" t="s">
        <v>4247</v>
      </c>
    </row>
    <row r="948" spans="2:15" ht="15" customHeight="1">
      <c r="B948" s="247" t="s">
        <v>4248</v>
      </c>
      <c r="C948" s="247" t="s">
        <v>4249</v>
      </c>
      <c r="D948" s="248">
        <v>42436</v>
      </c>
      <c r="E948" s="248">
        <v>43152</v>
      </c>
      <c r="F948" s="248">
        <v>44248</v>
      </c>
      <c r="G948" s="247">
        <v>0</v>
      </c>
      <c r="H948" s="247" t="s">
        <v>3888</v>
      </c>
      <c r="I948" s="247" t="s">
        <v>3889</v>
      </c>
      <c r="J948" s="247" t="s">
        <v>3270</v>
      </c>
      <c r="K948" s="249" t="s">
        <v>1354</v>
      </c>
      <c r="L948" s="247" t="s">
        <v>1380</v>
      </c>
      <c r="M948" s="249" t="s">
        <v>1348</v>
      </c>
      <c r="N948" s="249">
        <v>75</v>
      </c>
      <c r="O948" s="249" t="s">
        <v>3890</v>
      </c>
    </row>
    <row r="949" spans="2:15" ht="15" customHeight="1">
      <c r="B949" s="247" t="s">
        <v>4250</v>
      </c>
      <c r="C949" s="247" t="s">
        <v>1342</v>
      </c>
      <c r="D949" s="248">
        <v>42436</v>
      </c>
      <c r="E949" s="248"/>
      <c r="F949" s="248"/>
      <c r="G949" s="247"/>
      <c r="H949" s="247" t="s">
        <v>3888</v>
      </c>
      <c r="I949" s="247" t="s">
        <v>3889</v>
      </c>
      <c r="J949" s="247" t="s">
        <v>3270</v>
      </c>
      <c r="K949" s="249" t="s">
        <v>1346</v>
      </c>
      <c r="L949" s="247" t="s">
        <v>1380</v>
      </c>
      <c r="M949" s="249" t="s">
        <v>1342</v>
      </c>
      <c r="N949" s="249"/>
      <c r="O949" s="249" t="s">
        <v>3782</v>
      </c>
    </row>
    <row r="950" spans="2:15" ht="15" hidden="1" customHeight="1">
      <c r="B950" s="247" t="s">
        <v>4251</v>
      </c>
      <c r="C950" s="247" t="s">
        <v>4252</v>
      </c>
      <c r="D950" s="248">
        <v>42436</v>
      </c>
      <c r="E950" s="248">
        <v>42485</v>
      </c>
      <c r="F950" s="248">
        <v>42576</v>
      </c>
      <c r="G950" s="247">
        <v>0</v>
      </c>
      <c r="H950" s="247" t="s">
        <v>3310</v>
      </c>
      <c r="I950" s="247" t="s">
        <v>3311</v>
      </c>
      <c r="J950" s="247" t="s">
        <v>3291</v>
      </c>
      <c r="K950" s="249" t="s">
        <v>1354</v>
      </c>
      <c r="L950" s="247" t="s">
        <v>1347</v>
      </c>
      <c r="M950" s="249" t="s">
        <v>1348</v>
      </c>
      <c r="N950" s="249">
        <v>86</v>
      </c>
      <c r="O950" s="249" t="s">
        <v>4253</v>
      </c>
    </row>
    <row r="951" spans="2:15" ht="15" customHeight="1">
      <c r="B951" s="247" t="s">
        <v>4254</v>
      </c>
      <c r="C951" s="247" t="s">
        <v>1342</v>
      </c>
      <c r="D951" s="248">
        <v>42436</v>
      </c>
      <c r="E951" s="248"/>
      <c r="F951" s="248"/>
      <c r="G951" s="247"/>
      <c r="H951" s="247" t="s">
        <v>3310</v>
      </c>
      <c r="I951" s="247" t="s">
        <v>3311</v>
      </c>
      <c r="J951" s="247" t="s">
        <v>3291</v>
      </c>
      <c r="K951" s="249" t="s">
        <v>1346</v>
      </c>
      <c r="L951" s="247" t="s">
        <v>1347</v>
      </c>
      <c r="M951" s="249" t="s">
        <v>1342</v>
      </c>
      <c r="N951" s="249"/>
      <c r="O951" s="249" t="s">
        <v>4255</v>
      </c>
    </row>
    <row r="952" spans="2:15" ht="25.5">
      <c r="B952" s="247" t="s">
        <v>4256</v>
      </c>
      <c r="C952" s="247" t="s">
        <v>4257</v>
      </c>
      <c r="D952" s="248">
        <v>42438</v>
      </c>
      <c r="E952" s="248">
        <v>42675</v>
      </c>
      <c r="F952" s="248">
        <v>46327</v>
      </c>
      <c r="G952" s="247">
        <v>0</v>
      </c>
      <c r="H952" s="247" t="s">
        <v>4009</v>
      </c>
      <c r="I952" s="247" t="s">
        <v>4010</v>
      </c>
      <c r="J952" s="247" t="s">
        <v>3401</v>
      </c>
      <c r="K952" s="249" t="s">
        <v>1890</v>
      </c>
      <c r="L952" s="247" t="s">
        <v>1373</v>
      </c>
      <c r="M952" s="249" t="s">
        <v>1348</v>
      </c>
      <c r="N952" s="249">
        <v>10</v>
      </c>
      <c r="O952" s="249" t="s">
        <v>4258</v>
      </c>
    </row>
    <row r="953" spans="2:15" ht="15" customHeight="1">
      <c r="B953" s="247" t="s">
        <v>4259</v>
      </c>
      <c r="C953" s="247" t="s">
        <v>1342</v>
      </c>
      <c r="D953" s="248">
        <v>42438</v>
      </c>
      <c r="E953" s="248"/>
      <c r="F953" s="248"/>
      <c r="G953" s="247"/>
      <c r="H953" s="247" t="s">
        <v>4260</v>
      </c>
      <c r="I953" s="247" t="s">
        <v>4261</v>
      </c>
      <c r="J953" s="247" t="s">
        <v>3291</v>
      </c>
      <c r="K953" s="249" t="s">
        <v>1346</v>
      </c>
      <c r="L953" s="247" t="s">
        <v>1380</v>
      </c>
      <c r="M953" s="249" t="s">
        <v>1342</v>
      </c>
      <c r="N953" s="249"/>
      <c r="O953" s="249" t="s">
        <v>4262</v>
      </c>
    </row>
    <row r="954" spans="2:15" ht="15" hidden="1" customHeight="1">
      <c r="B954" s="247" t="s">
        <v>4263</v>
      </c>
      <c r="C954" s="247" t="s">
        <v>4264</v>
      </c>
      <c r="D954" s="248">
        <v>40583</v>
      </c>
      <c r="E954" s="248">
        <v>41082</v>
      </c>
      <c r="F954" s="248">
        <v>43381</v>
      </c>
      <c r="G954" s="247">
        <v>0</v>
      </c>
      <c r="H954" s="247" t="s">
        <v>4265</v>
      </c>
      <c r="I954" s="247" t="s">
        <v>1342</v>
      </c>
      <c r="J954" s="247" t="s">
        <v>3270</v>
      </c>
      <c r="K954" s="249" t="s">
        <v>2455</v>
      </c>
      <c r="L954" s="247" t="s">
        <v>1380</v>
      </c>
      <c r="M954" s="249" t="s">
        <v>1348</v>
      </c>
      <c r="N954" s="249">
        <v>160</v>
      </c>
      <c r="O954" s="249" t="s">
        <v>4266</v>
      </c>
    </row>
    <row r="955" spans="2:15" ht="15" hidden="1" customHeight="1">
      <c r="B955" s="247" t="s">
        <v>4267</v>
      </c>
      <c r="C955" s="247" t="s">
        <v>4268</v>
      </c>
      <c r="D955" s="248">
        <v>42438</v>
      </c>
      <c r="E955" s="248">
        <v>42453</v>
      </c>
      <c r="F955" s="248">
        <v>42545</v>
      </c>
      <c r="G955" s="247">
        <v>0</v>
      </c>
      <c r="H955" s="247" t="s">
        <v>4260</v>
      </c>
      <c r="I955" s="247" t="s">
        <v>4261</v>
      </c>
      <c r="J955" s="247" t="s">
        <v>3291</v>
      </c>
      <c r="K955" s="249" t="s">
        <v>1354</v>
      </c>
      <c r="L955" s="247" t="s">
        <v>1380</v>
      </c>
      <c r="M955" s="249" t="s">
        <v>1348</v>
      </c>
      <c r="N955" s="249">
        <v>33</v>
      </c>
      <c r="O955" s="249" t="s">
        <v>4269</v>
      </c>
    </row>
    <row r="956" spans="2:15" ht="15" hidden="1" customHeight="1">
      <c r="B956" s="247" t="s">
        <v>4270</v>
      </c>
      <c r="C956" s="247" t="s">
        <v>4271</v>
      </c>
      <c r="D956" s="248">
        <v>42440</v>
      </c>
      <c r="E956" s="248">
        <v>42445</v>
      </c>
      <c r="F956" s="248">
        <v>42537</v>
      </c>
      <c r="G956" s="247">
        <v>0</v>
      </c>
      <c r="H956" s="247" t="s">
        <v>3510</v>
      </c>
      <c r="I956" s="247" t="s">
        <v>3511</v>
      </c>
      <c r="J956" s="247" t="s">
        <v>3291</v>
      </c>
      <c r="K956" s="249" t="s">
        <v>1354</v>
      </c>
      <c r="L956" s="247" t="s">
        <v>1380</v>
      </c>
      <c r="M956" s="249" t="s">
        <v>1348</v>
      </c>
      <c r="N956" s="249">
        <v>250</v>
      </c>
      <c r="O956" s="249" t="s">
        <v>4272</v>
      </c>
    </row>
    <row r="957" spans="2:15" ht="15" customHeight="1">
      <c r="B957" s="247" t="s">
        <v>4273</v>
      </c>
      <c r="C957" s="247" t="s">
        <v>1342</v>
      </c>
      <c r="D957" s="248">
        <v>42440</v>
      </c>
      <c r="E957" s="248"/>
      <c r="F957" s="248"/>
      <c r="G957" s="247"/>
      <c r="H957" s="247" t="s">
        <v>3802</v>
      </c>
      <c r="I957" s="247" t="s">
        <v>3803</v>
      </c>
      <c r="J957" s="247" t="s">
        <v>3270</v>
      </c>
      <c r="K957" s="249" t="s">
        <v>1346</v>
      </c>
      <c r="L957" s="247" t="s">
        <v>3322</v>
      </c>
      <c r="M957" s="249" t="s">
        <v>1348</v>
      </c>
      <c r="N957" s="249">
        <v>77</v>
      </c>
      <c r="O957" s="249" t="s">
        <v>3804</v>
      </c>
    </row>
    <row r="958" spans="2:15" ht="24" customHeight="1">
      <c r="B958" s="247" t="s">
        <v>4274</v>
      </c>
      <c r="C958" s="247" t="s">
        <v>1342</v>
      </c>
      <c r="D958" s="248">
        <v>42419</v>
      </c>
      <c r="E958" s="248"/>
      <c r="F958" s="248"/>
      <c r="G958" s="247"/>
      <c r="H958" s="247" t="s">
        <v>4275</v>
      </c>
      <c r="I958" s="247" t="s">
        <v>4276</v>
      </c>
      <c r="J958" s="247" t="s">
        <v>3419</v>
      </c>
      <c r="K958" s="249" t="s">
        <v>1346</v>
      </c>
      <c r="L958" s="247" t="s">
        <v>1380</v>
      </c>
      <c r="M958" s="249" t="s">
        <v>1348</v>
      </c>
      <c r="N958" s="249">
        <v>75</v>
      </c>
      <c r="O958" s="249" t="s">
        <v>4277</v>
      </c>
    </row>
    <row r="959" spans="2:15" ht="15" hidden="1" customHeight="1">
      <c r="B959" s="247" t="s">
        <v>4278</v>
      </c>
      <c r="C959" s="247" t="s">
        <v>4279</v>
      </c>
      <c r="D959" s="248">
        <v>42440</v>
      </c>
      <c r="E959" s="248">
        <v>42453</v>
      </c>
      <c r="F959" s="248">
        <v>42545</v>
      </c>
      <c r="G959" s="247">
        <v>0</v>
      </c>
      <c r="H959" s="247" t="s">
        <v>4280</v>
      </c>
      <c r="I959" s="247" t="s">
        <v>4281</v>
      </c>
      <c r="J959" s="247" t="s">
        <v>3291</v>
      </c>
      <c r="K959" s="249" t="s">
        <v>1354</v>
      </c>
      <c r="L959" s="247" t="s">
        <v>1380</v>
      </c>
      <c r="M959" s="249" t="s">
        <v>1348</v>
      </c>
      <c r="N959" s="249">
        <v>35</v>
      </c>
      <c r="O959" s="249" t="s">
        <v>4282</v>
      </c>
    </row>
    <row r="960" spans="2:15" ht="15" customHeight="1">
      <c r="B960" s="247" t="s">
        <v>4283</v>
      </c>
      <c r="C960" s="247" t="s">
        <v>1342</v>
      </c>
      <c r="D960" s="248">
        <v>42415</v>
      </c>
      <c r="E960" s="248"/>
      <c r="F960" s="248"/>
      <c r="G960" s="247"/>
      <c r="H960" s="247" t="s">
        <v>4284</v>
      </c>
      <c r="I960" s="247" t="s">
        <v>1342</v>
      </c>
      <c r="J960" s="247" t="s">
        <v>3291</v>
      </c>
      <c r="K960" s="249" t="s">
        <v>1346</v>
      </c>
      <c r="L960" s="247" t="s">
        <v>1361</v>
      </c>
      <c r="M960" s="249" t="s">
        <v>1348</v>
      </c>
      <c r="N960" s="249">
        <v>41.491</v>
      </c>
      <c r="O960" s="249" t="s">
        <v>1362</v>
      </c>
    </row>
    <row r="961" spans="2:15" ht="15" hidden="1" customHeight="1">
      <c r="B961" s="247" t="s">
        <v>4285</v>
      </c>
      <c r="C961" s="247" t="s">
        <v>4286</v>
      </c>
      <c r="D961" s="248">
        <v>42445</v>
      </c>
      <c r="E961" s="248">
        <v>42453</v>
      </c>
      <c r="F961" s="248">
        <v>42545</v>
      </c>
      <c r="G961" s="247">
        <v>0</v>
      </c>
      <c r="H961" s="247" t="s">
        <v>4287</v>
      </c>
      <c r="I961" s="247" t="s">
        <v>4288</v>
      </c>
      <c r="J961" s="247" t="s">
        <v>3291</v>
      </c>
      <c r="K961" s="249" t="s">
        <v>1354</v>
      </c>
      <c r="L961" s="247" t="s">
        <v>1380</v>
      </c>
      <c r="M961" s="249" t="s">
        <v>1348</v>
      </c>
      <c r="N961" s="249">
        <v>70</v>
      </c>
      <c r="O961" s="249" t="s">
        <v>4289</v>
      </c>
    </row>
    <row r="962" spans="2:15" ht="15" customHeight="1">
      <c r="B962" s="247" t="s">
        <v>4290</v>
      </c>
      <c r="C962" s="247" t="s">
        <v>1342</v>
      </c>
      <c r="D962" s="248">
        <v>42445</v>
      </c>
      <c r="E962" s="248"/>
      <c r="F962" s="248"/>
      <c r="G962" s="247"/>
      <c r="H962" s="247" t="s">
        <v>3673</v>
      </c>
      <c r="I962" s="247" t="s">
        <v>3674</v>
      </c>
      <c r="J962" s="247" t="s">
        <v>3291</v>
      </c>
      <c r="K962" s="249" t="s">
        <v>1346</v>
      </c>
      <c r="L962" s="247" t="s">
        <v>1380</v>
      </c>
      <c r="M962" s="249" t="s">
        <v>1342</v>
      </c>
      <c r="N962" s="249"/>
      <c r="O962" s="249" t="s">
        <v>4291</v>
      </c>
    </row>
    <row r="963" spans="2:15" ht="15" hidden="1" customHeight="1">
      <c r="B963" s="247" t="s">
        <v>4292</v>
      </c>
      <c r="C963" s="247" t="s">
        <v>4293</v>
      </c>
      <c r="D963" s="248">
        <v>42446</v>
      </c>
      <c r="E963" s="248">
        <v>42466</v>
      </c>
      <c r="F963" s="248">
        <v>42557</v>
      </c>
      <c r="G963" s="247">
        <v>0</v>
      </c>
      <c r="H963" s="247" t="s">
        <v>4294</v>
      </c>
      <c r="I963" s="247" t="s">
        <v>4295</v>
      </c>
      <c r="J963" s="247" t="s">
        <v>3291</v>
      </c>
      <c r="K963" s="249" t="s">
        <v>1354</v>
      </c>
      <c r="L963" s="247" t="s">
        <v>1380</v>
      </c>
      <c r="M963" s="249" t="s">
        <v>1348</v>
      </c>
      <c r="N963" s="249">
        <v>20</v>
      </c>
      <c r="O963" s="249" t="s">
        <v>4296</v>
      </c>
    </row>
    <row r="964" spans="2:15" ht="15" hidden="1" customHeight="1">
      <c r="B964" s="247" t="s">
        <v>4297</v>
      </c>
      <c r="C964" s="247" t="s">
        <v>4298</v>
      </c>
      <c r="D964" s="248">
        <v>42446</v>
      </c>
      <c r="E964" s="248">
        <v>42466</v>
      </c>
      <c r="F964" s="248">
        <v>42557</v>
      </c>
      <c r="G964" s="247">
        <v>0</v>
      </c>
      <c r="H964" s="247" t="s">
        <v>4299</v>
      </c>
      <c r="I964" s="247" t="s">
        <v>4300</v>
      </c>
      <c r="J964" s="247" t="s">
        <v>3291</v>
      </c>
      <c r="K964" s="249" t="s">
        <v>1354</v>
      </c>
      <c r="L964" s="247" t="s">
        <v>1380</v>
      </c>
      <c r="M964" s="249" t="s">
        <v>1348</v>
      </c>
      <c r="N964" s="249">
        <v>10</v>
      </c>
      <c r="O964" s="249" t="s">
        <v>4301</v>
      </c>
    </row>
    <row r="965" spans="2:15">
      <c r="B965" s="247" t="s">
        <v>4302</v>
      </c>
      <c r="C965" s="247" t="s">
        <v>4303</v>
      </c>
      <c r="D965" s="248">
        <v>40470</v>
      </c>
      <c r="E965" s="248">
        <v>41088</v>
      </c>
      <c r="F965" s="248">
        <v>43644</v>
      </c>
      <c r="G965" s="247">
        <v>2</v>
      </c>
      <c r="H965" s="247" t="s">
        <v>4304</v>
      </c>
      <c r="I965" s="247" t="s">
        <v>4305</v>
      </c>
      <c r="J965" s="247" t="s">
        <v>3270</v>
      </c>
      <c r="K965" s="249" t="s">
        <v>1354</v>
      </c>
      <c r="L965" s="247" t="s">
        <v>1380</v>
      </c>
      <c r="M965" s="249" t="s">
        <v>1348</v>
      </c>
      <c r="N965" s="249">
        <v>136</v>
      </c>
      <c r="O965" s="249" t="s">
        <v>4306</v>
      </c>
    </row>
    <row r="966" spans="2:15" ht="24" customHeight="1">
      <c r="B966" s="247" t="s">
        <v>4307</v>
      </c>
      <c r="C966" s="247" t="s">
        <v>1342</v>
      </c>
      <c r="D966" s="248">
        <v>42450</v>
      </c>
      <c r="E966" s="248"/>
      <c r="F966" s="248"/>
      <c r="G966" s="247"/>
      <c r="H966" s="247" t="s">
        <v>4308</v>
      </c>
      <c r="I966" s="247" t="s">
        <v>4309</v>
      </c>
      <c r="J966" s="247" t="s">
        <v>3291</v>
      </c>
      <c r="K966" s="249" t="s">
        <v>1346</v>
      </c>
      <c r="L966" s="247" t="s">
        <v>1380</v>
      </c>
      <c r="M966" s="249" t="s">
        <v>1342</v>
      </c>
      <c r="N966" s="249"/>
      <c r="O966" s="249" t="s">
        <v>4310</v>
      </c>
    </row>
    <row r="967" spans="2:15" ht="15" hidden="1" customHeight="1">
      <c r="B967" s="247" t="s">
        <v>4311</v>
      </c>
      <c r="C967" s="247" t="s">
        <v>4312</v>
      </c>
      <c r="D967" s="248">
        <v>42450</v>
      </c>
      <c r="E967" s="248">
        <v>42453</v>
      </c>
      <c r="F967" s="248">
        <v>42545</v>
      </c>
      <c r="G967" s="247">
        <v>0</v>
      </c>
      <c r="H967" s="247" t="s">
        <v>4313</v>
      </c>
      <c r="I967" s="247" t="s">
        <v>1342</v>
      </c>
      <c r="J967" s="247" t="s">
        <v>3291</v>
      </c>
      <c r="K967" s="249" t="s">
        <v>1354</v>
      </c>
      <c r="L967" s="247" t="s">
        <v>1380</v>
      </c>
      <c r="M967" s="249" t="s">
        <v>1348</v>
      </c>
      <c r="N967" s="249">
        <v>110</v>
      </c>
      <c r="O967" s="249" t="s">
        <v>4314</v>
      </c>
    </row>
    <row r="968" spans="2:15" ht="15" hidden="1" customHeight="1">
      <c r="B968" s="247" t="s">
        <v>4315</v>
      </c>
      <c r="C968" s="247" t="s">
        <v>4316</v>
      </c>
      <c r="D968" s="248">
        <v>42451</v>
      </c>
      <c r="E968" s="248">
        <v>42466</v>
      </c>
      <c r="F968" s="248">
        <v>42557</v>
      </c>
      <c r="G968" s="247">
        <v>0</v>
      </c>
      <c r="H968" s="247" t="s">
        <v>4155</v>
      </c>
      <c r="I968" s="247" t="s">
        <v>4156</v>
      </c>
      <c r="J968" s="247" t="s">
        <v>3291</v>
      </c>
      <c r="K968" s="249" t="s">
        <v>1354</v>
      </c>
      <c r="L968" s="247" t="s">
        <v>1380</v>
      </c>
      <c r="M968" s="249" t="s">
        <v>1348</v>
      </c>
      <c r="N968" s="249">
        <v>10</v>
      </c>
      <c r="O968" s="249" t="s">
        <v>4317</v>
      </c>
    </row>
    <row r="969" spans="2:15" ht="15" customHeight="1">
      <c r="B969" s="247" t="s">
        <v>4318</v>
      </c>
      <c r="C969" s="247" t="s">
        <v>4319</v>
      </c>
      <c r="D969" s="248">
        <v>42452</v>
      </c>
      <c r="E969" s="248">
        <v>42915</v>
      </c>
      <c r="F969" s="248">
        <v>45106</v>
      </c>
      <c r="G969" s="247">
        <v>1</v>
      </c>
      <c r="H969" s="247" t="s">
        <v>4320</v>
      </c>
      <c r="I969" s="247" t="s">
        <v>4321</v>
      </c>
      <c r="J969" s="247" t="s">
        <v>3270</v>
      </c>
      <c r="K969" s="249" t="s">
        <v>1890</v>
      </c>
      <c r="L969" s="247" t="s">
        <v>1342</v>
      </c>
      <c r="M969" s="249" t="s">
        <v>1348</v>
      </c>
      <c r="N969" s="249">
        <v>78.38</v>
      </c>
      <c r="O969" s="249" t="s">
        <v>4322</v>
      </c>
    </row>
    <row r="970" spans="2:15" ht="15" hidden="1" customHeight="1">
      <c r="B970" s="247" t="s">
        <v>4323</v>
      </c>
      <c r="C970" s="247" t="s">
        <v>4324</v>
      </c>
      <c r="D970" s="248">
        <v>42454</v>
      </c>
      <c r="E970" s="248">
        <v>42466</v>
      </c>
      <c r="F970" s="248">
        <v>42557</v>
      </c>
      <c r="G970" s="247">
        <v>0</v>
      </c>
      <c r="H970" s="247" t="s">
        <v>3894</v>
      </c>
      <c r="I970" s="247" t="s">
        <v>3895</v>
      </c>
      <c r="J970" s="247" t="s">
        <v>3291</v>
      </c>
      <c r="K970" s="249" t="s">
        <v>1354</v>
      </c>
      <c r="L970" s="247" t="s">
        <v>1373</v>
      </c>
      <c r="M970" s="249" t="s">
        <v>1348</v>
      </c>
      <c r="N970" s="249">
        <v>4</v>
      </c>
      <c r="O970" s="249" t="s">
        <v>3927</v>
      </c>
    </row>
    <row r="971" spans="2:15" ht="15" customHeight="1">
      <c r="B971" s="247" t="s">
        <v>4325</v>
      </c>
      <c r="C971" s="247" t="s">
        <v>4326</v>
      </c>
      <c r="D971" s="248">
        <v>42454</v>
      </c>
      <c r="E971" s="248">
        <v>43025</v>
      </c>
      <c r="F971" s="248">
        <v>44120</v>
      </c>
      <c r="G971" s="247">
        <v>0</v>
      </c>
      <c r="H971" s="247" t="s">
        <v>3913</v>
      </c>
      <c r="I971" s="247" t="s">
        <v>3914</v>
      </c>
      <c r="J971" s="247" t="s">
        <v>3270</v>
      </c>
      <c r="K971" s="249" t="s">
        <v>1354</v>
      </c>
      <c r="L971" s="247" t="s">
        <v>1380</v>
      </c>
      <c r="M971" s="249" t="s">
        <v>1348</v>
      </c>
      <c r="N971" s="249">
        <v>17</v>
      </c>
      <c r="O971" s="249" t="s">
        <v>3915</v>
      </c>
    </row>
    <row r="972" spans="2:15" ht="24">
      <c r="B972" s="247" t="s">
        <v>4327</v>
      </c>
      <c r="C972" s="247" t="s">
        <v>4328</v>
      </c>
      <c r="D972" s="248">
        <v>42458</v>
      </c>
      <c r="E972" s="248">
        <v>42613</v>
      </c>
      <c r="F972" s="248">
        <v>44074</v>
      </c>
      <c r="G972" s="247">
        <v>0</v>
      </c>
      <c r="H972" s="247" t="s">
        <v>4329</v>
      </c>
      <c r="I972" s="247" t="s">
        <v>4330</v>
      </c>
      <c r="J972" s="247" t="s">
        <v>3419</v>
      </c>
      <c r="K972" s="249" t="s">
        <v>1354</v>
      </c>
      <c r="L972" s="247" t="s">
        <v>1380</v>
      </c>
      <c r="M972" s="249" t="s">
        <v>1348</v>
      </c>
      <c r="N972" s="249">
        <v>55</v>
      </c>
      <c r="O972" s="249" t="s">
        <v>4331</v>
      </c>
    </row>
    <row r="973" spans="2:15" ht="15" customHeight="1">
      <c r="B973" s="247" t="s">
        <v>4332</v>
      </c>
      <c r="C973" s="247" t="s">
        <v>4333</v>
      </c>
      <c r="D973" s="248">
        <v>42290</v>
      </c>
      <c r="E973" s="248">
        <v>42734</v>
      </c>
      <c r="F973" s="248">
        <v>43829</v>
      </c>
      <c r="G973" s="247">
        <v>0</v>
      </c>
      <c r="H973" s="247" t="s">
        <v>4334</v>
      </c>
      <c r="I973" s="247" t="s">
        <v>4335</v>
      </c>
      <c r="J973" s="247" t="s">
        <v>3270</v>
      </c>
      <c r="K973" s="249" t="s">
        <v>2455</v>
      </c>
      <c r="L973" s="247" t="s">
        <v>1380</v>
      </c>
      <c r="M973" s="249" t="s">
        <v>1348</v>
      </c>
      <c r="N973" s="249">
        <v>60</v>
      </c>
      <c r="O973" s="249" t="s">
        <v>4124</v>
      </c>
    </row>
    <row r="974" spans="2:15" ht="15" customHeight="1">
      <c r="B974" s="247" t="s">
        <v>4336</v>
      </c>
      <c r="C974" s="247" t="s">
        <v>4337</v>
      </c>
      <c r="D974" s="248">
        <v>42290</v>
      </c>
      <c r="E974" s="248">
        <v>42734</v>
      </c>
      <c r="F974" s="248">
        <v>43829</v>
      </c>
      <c r="G974" s="247">
        <v>0</v>
      </c>
      <c r="H974" s="247" t="s">
        <v>4334</v>
      </c>
      <c r="I974" s="247" t="s">
        <v>4335</v>
      </c>
      <c r="J974" s="247" t="s">
        <v>3270</v>
      </c>
      <c r="K974" s="249" t="s">
        <v>2455</v>
      </c>
      <c r="L974" s="247" t="s">
        <v>1380</v>
      </c>
      <c r="M974" s="249" t="s">
        <v>1348</v>
      </c>
      <c r="N974" s="249">
        <v>34</v>
      </c>
      <c r="O974" s="249" t="s">
        <v>4338</v>
      </c>
    </row>
    <row r="975" spans="2:15" ht="25.5" hidden="1" customHeight="1">
      <c r="B975" s="247" t="s">
        <v>4339</v>
      </c>
      <c r="C975" s="247" t="s">
        <v>4340</v>
      </c>
      <c r="D975" s="248">
        <v>42452</v>
      </c>
      <c r="E975" s="248">
        <v>42459</v>
      </c>
      <c r="F975" s="248">
        <v>42551</v>
      </c>
      <c r="G975" s="247">
        <v>0</v>
      </c>
      <c r="H975" s="247" t="s">
        <v>4046</v>
      </c>
      <c r="I975" s="247" t="s">
        <v>4047</v>
      </c>
      <c r="J975" s="247" t="s">
        <v>3291</v>
      </c>
      <c r="K975" s="249" t="s">
        <v>1354</v>
      </c>
      <c r="L975" s="247" t="s">
        <v>1347</v>
      </c>
      <c r="M975" s="249" t="s">
        <v>1348</v>
      </c>
      <c r="N975" s="249">
        <v>388</v>
      </c>
      <c r="O975" s="249" t="s">
        <v>4341</v>
      </c>
    </row>
    <row r="976" spans="2:15" ht="15" customHeight="1">
      <c r="B976" s="247" t="s">
        <v>4342</v>
      </c>
      <c r="C976" s="247" t="s">
        <v>4343</v>
      </c>
      <c r="D976" s="248">
        <v>40570</v>
      </c>
      <c r="E976" s="248">
        <v>41089</v>
      </c>
      <c r="F976" s="248">
        <v>43614</v>
      </c>
      <c r="G976" s="247">
        <v>2</v>
      </c>
      <c r="H976" s="247" t="s">
        <v>4344</v>
      </c>
      <c r="I976" s="247" t="s">
        <v>4345</v>
      </c>
      <c r="J976" s="247" t="s">
        <v>3276</v>
      </c>
      <c r="K976" s="249" t="s">
        <v>2455</v>
      </c>
      <c r="L976" s="247" t="s">
        <v>1380</v>
      </c>
      <c r="M976" s="249" t="s">
        <v>1348</v>
      </c>
      <c r="N976" s="249">
        <v>48</v>
      </c>
      <c r="O976" s="249" t="s">
        <v>4346</v>
      </c>
    </row>
    <row r="977" spans="2:15" ht="15" customHeight="1">
      <c r="B977" s="247" t="s">
        <v>4347</v>
      </c>
      <c r="C977" s="247" t="s">
        <v>1342</v>
      </c>
      <c r="D977" s="248">
        <v>42460</v>
      </c>
      <c r="E977" s="248"/>
      <c r="F977" s="248"/>
      <c r="G977" s="247"/>
      <c r="H977" s="247" t="s">
        <v>3923</v>
      </c>
      <c r="I977" s="247" t="s">
        <v>3924</v>
      </c>
      <c r="J977" s="247" t="s">
        <v>3270</v>
      </c>
      <c r="K977" s="249" t="s">
        <v>1346</v>
      </c>
      <c r="L977" s="247" t="s">
        <v>1380</v>
      </c>
      <c r="M977" s="249" t="s">
        <v>1348</v>
      </c>
      <c r="N977" s="249">
        <v>52</v>
      </c>
      <c r="O977" s="249" t="s">
        <v>3925</v>
      </c>
    </row>
    <row r="978" spans="2:15" ht="15" customHeight="1">
      <c r="B978" s="247" t="s">
        <v>4348</v>
      </c>
      <c r="C978" s="247" t="s">
        <v>1342</v>
      </c>
      <c r="D978" s="248">
        <v>42465</v>
      </c>
      <c r="E978" s="248"/>
      <c r="F978" s="248"/>
      <c r="G978" s="247"/>
      <c r="H978" s="247" t="s">
        <v>4349</v>
      </c>
      <c r="I978" s="247" t="s">
        <v>4350</v>
      </c>
      <c r="J978" s="247" t="s">
        <v>3291</v>
      </c>
      <c r="K978" s="249" t="s">
        <v>1346</v>
      </c>
      <c r="L978" s="247" t="s">
        <v>1373</v>
      </c>
      <c r="M978" s="249" t="s">
        <v>1342</v>
      </c>
      <c r="N978" s="249"/>
      <c r="O978" s="249" t="s">
        <v>4351</v>
      </c>
    </row>
    <row r="979" spans="2:15" ht="15" hidden="1" customHeight="1">
      <c r="B979" s="247" t="s">
        <v>4352</v>
      </c>
      <c r="C979" s="247" t="s">
        <v>4353</v>
      </c>
      <c r="D979" s="248">
        <v>42461</v>
      </c>
      <c r="E979" s="248">
        <v>42479</v>
      </c>
      <c r="F979" s="248">
        <v>42570</v>
      </c>
      <c r="G979" s="247">
        <v>0</v>
      </c>
      <c r="H979" s="247" t="s">
        <v>4155</v>
      </c>
      <c r="I979" s="247" t="s">
        <v>4156</v>
      </c>
      <c r="J979" s="247" t="s">
        <v>3291</v>
      </c>
      <c r="K979" s="249" t="s">
        <v>1354</v>
      </c>
      <c r="L979" s="247" t="s">
        <v>1380</v>
      </c>
      <c r="M979" s="249" t="s">
        <v>1348</v>
      </c>
      <c r="N979" s="249">
        <v>50</v>
      </c>
      <c r="O979" s="249" t="s">
        <v>3870</v>
      </c>
    </row>
    <row r="980" spans="2:15" ht="15" hidden="1" customHeight="1">
      <c r="B980" s="247" t="s">
        <v>4354</v>
      </c>
      <c r="C980" s="247" t="s">
        <v>4355</v>
      </c>
      <c r="D980" s="248">
        <v>42461</v>
      </c>
      <c r="E980" s="248">
        <v>42479</v>
      </c>
      <c r="F980" s="248">
        <v>42570</v>
      </c>
      <c r="G980" s="247">
        <v>0</v>
      </c>
      <c r="H980" s="247" t="s">
        <v>4356</v>
      </c>
      <c r="I980" s="247" t="s">
        <v>4357</v>
      </c>
      <c r="J980" s="247" t="s">
        <v>3291</v>
      </c>
      <c r="K980" s="249" t="s">
        <v>1354</v>
      </c>
      <c r="L980" s="247" t="s">
        <v>1380</v>
      </c>
      <c r="M980" s="249" t="s">
        <v>1348</v>
      </c>
      <c r="N980" s="249">
        <v>72</v>
      </c>
      <c r="O980" s="249" t="s">
        <v>4358</v>
      </c>
    </row>
    <row r="981" spans="2:15" ht="24">
      <c r="B981" s="247" t="s">
        <v>4359</v>
      </c>
      <c r="C981" s="247" t="s">
        <v>4360</v>
      </c>
      <c r="D981" s="248">
        <v>42464</v>
      </c>
      <c r="E981" s="248">
        <v>42732</v>
      </c>
      <c r="F981" s="248">
        <v>46384</v>
      </c>
      <c r="G981" s="247">
        <v>0</v>
      </c>
      <c r="H981" s="247" t="s">
        <v>3315</v>
      </c>
      <c r="I981" s="247" t="s">
        <v>3316</v>
      </c>
      <c r="J981" s="247" t="s">
        <v>3401</v>
      </c>
      <c r="K981" s="249" t="s">
        <v>1890</v>
      </c>
      <c r="L981" s="247" t="s">
        <v>1373</v>
      </c>
      <c r="M981" s="249" t="s">
        <v>1348</v>
      </c>
      <c r="N981" s="249">
        <v>1.33</v>
      </c>
      <c r="O981" s="249" t="s">
        <v>4361</v>
      </c>
    </row>
    <row r="982" spans="2:15" ht="15" customHeight="1">
      <c r="B982" s="247" t="s">
        <v>4362</v>
      </c>
      <c r="C982" s="247" t="s">
        <v>1342</v>
      </c>
      <c r="D982" s="248">
        <v>42466</v>
      </c>
      <c r="E982" s="248"/>
      <c r="F982" s="248"/>
      <c r="G982" s="247"/>
      <c r="H982" s="247" t="s">
        <v>4114</v>
      </c>
      <c r="I982" s="247" t="s">
        <v>4115</v>
      </c>
      <c r="J982" s="247" t="s">
        <v>3351</v>
      </c>
      <c r="K982" s="249" t="s">
        <v>1346</v>
      </c>
      <c r="L982" s="247" t="s">
        <v>1380</v>
      </c>
      <c r="M982" s="249" t="s">
        <v>1342</v>
      </c>
      <c r="N982" s="249"/>
      <c r="O982" s="249" t="s">
        <v>4116</v>
      </c>
    </row>
    <row r="983" spans="2:15" ht="25.5" customHeight="1">
      <c r="B983" s="247" t="s">
        <v>4363</v>
      </c>
      <c r="C983" s="247" t="s">
        <v>1342</v>
      </c>
      <c r="D983" s="248">
        <v>42467</v>
      </c>
      <c r="E983" s="248"/>
      <c r="F983" s="248"/>
      <c r="G983" s="247"/>
      <c r="H983" s="247" t="s">
        <v>1343</v>
      </c>
      <c r="I983" s="247" t="s">
        <v>1344</v>
      </c>
      <c r="J983" s="247" t="s">
        <v>3291</v>
      </c>
      <c r="K983" s="249" t="s">
        <v>1346</v>
      </c>
      <c r="L983" s="247" t="s">
        <v>1380</v>
      </c>
      <c r="M983" s="249" t="s">
        <v>1342</v>
      </c>
      <c r="N983" s="249"/>
      <c r="O983" s="249" t="s">
        <v>4364</v>
      </c>
    </row>
    <row r="984" spans="2:15" ht="24">
      <c r="B984" s="247" t="s">
        <v>4365</v>
      </c>
      <c r="C984" s="247" t="s">
        <v>4366</v>
      </c>
      <c r="D984" s="248">
        <v>42472</v>
      </c>
      <c r="E984" s="248">
        <v>42915</v>
      </c>
      <c r="F984" s="248">
        <v>46567</v>
      </c>
      <c r="G984" s="247">
        <v>0</v>
      </c>
      <c r="H984" s="247" t="s">
        <v>3596</v>
      </c>
      <c r="I984" s="247" t="s">
        <v>3597</v>
      </c>
      <c r="J984" s="247" t="s">
        <v>3401</v>
      </c>
      <c r="K984" s="249" t="s">
        <v>1890</v>
      </c>
      <c r="L984" s="247" t="s">
        <v>1373</v>
      </c>
      <c r="M984" s="249" t="s">
        <v>1348</v>
      </c>
      <c r="N984" s="249">
        <v>5</v>
      </c>
      <c r="O984" s="249" t="s">
        <v>4367</v>
      </c>
    </row>
    <row r="985" spans="2:15" ht="15" hidden="1" customHeight="1">
      <c r="B985" s="247" t="s">
        <v>4368</v>
      </c>
      <c r="C985" s="247" t="s">
        <v>4369</v>
      </c>
      <c r="D985" s="248">
        <v>42472</v>
      </c>
      <c r="E985" s="248">
        <v>42485</v>
      </c>
      <c r="F985" s="248">
        <v>42576</v>
      </c>
      <c r="G985" s="247">
        <v>0</v>
      </c>
      <c r="H985" s="247" t="s">
        <v>4370</v>
      </c>
      <c r="I985" s="247" t="s">
        <v>4371</v>
      </c>
      <c r="J985" s="247" t="s">
        <v>3291</v>
      </c>
      <c r="K985" s="249" t="s">
        <v>1354</v>
      </c>
      <c r="L985" s="247" t="s">
        <v>1380</v>
      </c>
      <c r="M985" s="249" t="s">
        <v>1348</v>
      </c>
      <c r="N985" s="249">
        <v>54</v>
      </c>
      <c r="O985" s="249" t="s">
        <v>4372</v>
      </c>
    </row>
    <row r="986" spans="2:15" ht="24" hidden="1" customHeight="1">
      <c r="B986" s="247" t="s">
        <v>4373</v>
      </c>
      <c r="C986" s="247" t="s">
        <v>4374</v>
      </c>
      <c r="D986" s="248">
        <v>42472</v>
      </c>
      <c r="E986" s="248">
        <v>42565</v>
      </c>
      <c r="F986" s="248">
        <v>42657</v>
      </c>
      <c r="G986" s="247">
        <v>0</v>
      </c>
      <c r="H986" s="247" t="s">
        <v>4375</v>
      </c>
      <c r="I986" s="247" t="s">
        <v>4376</v>
      </c>
      <c r="J986" s="247" t="s">
        <v>3291</v>
      </c>
      <c r="K986" s="249" t="s">
        <v>1354</v>
      </c>
      <c r="L986" s="247" t="s">
        <v>1380</v>
      </c>
      <c r="M986" s="249" t="s">
        <v>1348</v>
      </c>
      <c r="N986" s="249">
        <v>243</v>
      </c>
      <c r="O986" s="249" t="s">
        <v>4377</v>
      </c>
    </row>
    <row r="987" spans="2:15" ht="15" customHeight="1">
      <c r="B987" s="247" t="s">
        <v>4378</v>
      </c>
      <c r="C987" s="247" t="s">
        <v>4379</v>
      </c>
      <c r="D987" s="248">
        <v>40568</v>
      </c>
      <c r="E987" s="248">
        <v>41093</v>
      </c>
      <c r="F987" s="248">
        <v>43649</v>
      </c>
      <c r="G987" s="247">
        <v>2</v>
      </c>
      <c r="H987" s="247" t="s">
        <v>4380</v>
      </c>
      <c r="I987" s="247" t="s">
        <v>4381</v>
      </c>
      <c r="J987" s="247" t="s">
        <v>3270</v>
      </c>
      <c r="K987" s="249" t="s">
        <v>1354</v>
      </c>
      <c r="L987" s="247" t="s">
        <v>1380</v>
      </c>
      <c r="M987" s="249" t="s">
        <v>1348</v>
      </c>
      <c r="N987" s="249">
        <v>105</v>
      </c>
      <c r="O987" s="249" t="s">
        <v>4382</v>
      </c>
    </row>
    <row r="988" spans="2:15" ht="15" hidden="1" customHeight="1">
      <c r="B988" s="247" t="s">
        <v>4383</v>
      </c>
      <c r="C988" s="247" t="s">
        <v>4384</v>
      </c>
      <c r="D988" s="248">
        <v>42473</v>
      </c>
      <c r="E988" s="248">
        <v>42485</v>
      </c>
      <c r="F988" s="248">
        <v>42576</v>
      </c>
      <c r="G988" s="247">
        <v>0</v>
      </c>
      <c r="H988" s="247" t="s">
        <v>4385</v>
      </c>
      <c r="I988" s="247" t="s">
        <v>4386</v>
      </c>
      <c r="J988" s="247" t="s">
        <v>3291</v>
      </c>
      <c r="K988" s="249" t="s">
        <v>1354</v>
      </c>
      <c r="L988" s="247" t="s">
        <v>1380</v>
      </c>
      <c r="M988" s="249" t="s">
        <v>1348</v>
      </c>
      <c r="N988" s="249">
        <v>10</v>
      </c>
      <c r="O988" s="249" t="s">
        <v>4387</v>
      </c>
    </row>
    <row r="989" spans="2:15" ht="15" customHeight="1">
      <c r="B989" s="247" t="s">
        <v>4388</v>
      </c>
      <c r="C989" s="247" t="s">
        <v>1342</v>
      </c>
      <c r="D989" s="248">
        <v>42481</v>
      </c>
      <c r="E989" s="248"/>
      <c r="F989" s="248"/>
      <c r="G989" s="247"/>
      <c r="H989" s="247" t="s">
        <v>4389</v>
      </c>
      <c r="I989" s="247" t="s">
        <v>4390</v>
      </c>
      <c r="J989" s="247" t="s">
        <v>3291</v>
      </c>
      <c r="K989" s="249" t="s">
        <v>1346</v>
      </c>
      <c r="L989" s="247" t="s">
        <v>1380</v>
      </c>
      <c r="M989" s="249" t="s">
        <v>1348</v>
      </c>
      <c r="N989" s="249">
        <v>56</v>
      </c>
      <c r="O989" s="249" t="s">
        <v>4391</v>
      </c>
    </row>
    <row r="990" spans="2:15" ht="15" hidden="1" customHeight="1">
      <c r="B990" s="247" t="s">
        <v>4392</v>
      </c>
      <c r="C990" s="247" t="s">
        <v>4393</v>
      </c>
      <c r="D990" s="248">
        <v>42479</v>
      </c>
      <c r="E990" s="248">
        <v>42486</v>
      </c>
      <c r="F990" s="248">
        <v>42577</v>
      </c>
      <c r="G990" s="247">
        <v>0</v>
      </c>
      <c r="H990" s="247" t="s">
        <v>4159</v>
      </c>
      <c r="I990" s="247" t="s">
        <v>4160</v>
      </c>
      <c r="J990" s="247" t="s">
        <v>3291</v>
      </c>
      <c r="K990" s="249" t="s">
        <v>1354</v>
      </c>
      <c r="L990" s="247" t="s">
        <v>1380</v>
      </c>
      <c r="M990" s="249" t="s">
        <v>1348</v>
      </c>
      <c r="N990" s="249">
        <v>24</v>
      </c>
      <c r="O990" s="249" t="s">
        <v>4394</v>
      </c>
    </row>
    <row r="991" spans="2:15" ht="15" hidden="1" customHeight="1">
      <c r="B991" s="247" t="s">
        <v>4395</v>
      </c>
      <c r="C991" s="247" t="s">
        <v>4396</v>
      </c>
      <c r="D991" s="248">
        <v>42481</v>
      </c>
      <c r="E991" s="248">
        <v>42485</v>
      </c>
      <c r="F991" s="248">
        <v>42576</v>
      </c>
      <c r="G991" s="247">
        <v>0</v>
      </c>
      <c r="H991" s="247" t="s">
        <v>4389</v>
      </c>
      <c r="I991" s="247" t="s">
        <v>4390</v>
      </c>
      <c r="J991" s="247" t="s">
        <v>3291</v>
      </c>
      <c r="K991" s="249" t="s">
        <v>1354</v>
      </c>
      <c r="L991" s="247" t="s">
        <v>1380</v>
      </c>
      <c r="M991" s="249" t="s">
        <v>1348</v>
      </c>
      <c r="N991" s="249">
        <v>10</v>
      </c>
      <c r="O991" s="249" t="s">
        <v>4397</v>
      </c>
    </row>
    <row r="992" spans="2:15" ht="24" hidden="1" customHeight="1">
      <c r="B992" s="247" t="s">
        <v>4398</v>
      </c>
      <c r="C992" s="247" t="s">
        <v>4399</v>
      </c>
      <c r="D992" s="248">
        <v>42485</v>
      </c>
      <c r="E992" s="248">
        <v>42496</v>
      </c>
      <c r="F992" s="248">
        <v>42588</v>
      </c>
      <c r="G992" s="247">
        <v>0</v>
      </c>
      <c r="H992" s="247" t="s">
        <v>4400</v>
      </c>
      <c r="I992" s="247" t="s">
        <v>4401</v>
      </c>
      <c r="J992" s="247" t="s">
        <v>3291</v>
      </c>
      <c r="K992" s="249" t="s">
        <v>1354</v>
      </c>
      <c r="L992" s="247" t="s">
        <v>1380</v>
      </c>
      <c r="M992" s="249" t="s">
        <v>1348</v>
      </c>
      <c r="N992" s="249">
        <v>55</v>
      </c>
      <c r="O992" s="249" t="s">
        <v>4402</v>
      </c>
    </row>
    <row r="993" spans="2:15" ht="15" customHeight="1">
      <c r="B993" s="247" t="s">
        <v>4403</v>
      </c>
      <c r="C993" s="247" t="s">
        <v>1342</v>
      </c>
      <c r="D993" s="248">
        <v>42284</v>
      </c>
      <c r="E993" s="248"/>
      <c r="F993" s="248"/>
      <c r="G993" s="247"/>
      <c r="H993" s="247" t="s">
        <v>4334</v>
      </c>
      <c r="I993" s="247" t="s">
        <v>4335</v>
      </c>
      <c r="J993" s="247" t="s">
        <v>3270</v>
      </c>
      <c r="K993" s="249" t="s">
        <v>1346</v>
      </c>
      <c r="L993" s="247" t="s">
        <v>1380</v>
      </c>
      <c r="M993" s="249" t="s">
        <v>1348</v>
      </c>
      <c r="N993" s="249">
        <v>50</v>
      </c>
      <c r="O993" s="249" t="s">
        <v>4404</v>
      </c>
    </row>
    <row r="994" spans="2:15" ht="25.5">
      <c r="B994" s="247" t="s">
        <v>4405</v>
      </c>
      <c r="C994" s="247" t="s">
        <v>4406</v>
      </c>
      <c r="D994" s="248">
        <v>42475</v>
      </c>
      <c r="E994" s="248">
        <v>42787</v>
      </c>
      <c r="F994" s="248">
        <v>43882</v>
      </c>
      <c r="G994" s="247">
        <v>0</v>
      </c>
      <c r="H994" s="247" t="s">
        <v>3822</v>
      </c>
      <c r="I994" s="247" t="s">
        <v>3823</v>
      </c>
      <c r="J994" s="247" t="s">
        <v>3270</v>
      </c>
      <c r="K994" s="249" t="s">
        <v>3222</v>
      </c>
      <c r="L994" s="247" t="s">
        <v>1380</v>
      </c>
      <c r="M994" s="249" t="s">
        <v>1348</v>
      </c>
      <c r="N994" s="249">
        <v>100</v>
      </c>
      <c r="O994" s="249" t="s">
        <v>4407</v>
      </c>
    </row>
    <row r="995" spans="2:15" ht="15" customHeight="1">
      <c r="B995" s="247" t="s">
        <v>4408</v>
      </c>
      <c r="C995" s="247" t="s">
        <v>1342</v>
      </c>
      <c r="D995" s="248">
        <v>42475</v>
      </c>
      <c r="E995" s="248"/>
      <c r="F995" s="248"/>
      <c r="G995" s="247"/>
      <c r="H995" s="247" t="s">
        <v>3822</v>
      </c>
      <c r="I995" s="247" t="s">
        <v>3823</v>
      </c>
      <c r="J995" s="247" t="s">
        <v>3270</v>
      </c>
      <c r="K995" s="249" t="s">
        <v>1346</v>
      </c>
      <c r="L995" s="247" t="s">
        <v>1380</v>
      </c>
      <c r="M995" s="249" t="s">
        <v>1348</v>
      </c>
      <c r="N995" s="249">
        <v>44</v>
      </c>
      <c r="O995" s="249" t="s">
        <v>4409</v>
      </c>
    </row>
    <row r="996" spans="2:15" ht="15" customHeight="1">
      <c r="B996" s="247" t="s">
        <v>4410</v>
      </c>
      <c r="C996" s="247" t="s">
        <v>4411</v>
      </c>
      <c r="D996" s="248">
        <v>42430</v>
      </c>
      <c r="E996" s="248">
        <v>42583</v>
      </c>
      <c r="F996" s="248">
        <v>43678</v>
      </c>
      <c r="G996" s="247">
        <v>0</v>
      </c>
      <c r="H996" s="247" t="s">
        <v>3766</v>
      </c>
      <c r="I996" s="247" t="s">
        <v>3767</v>
      </c>
      <c r="J996" s="247" t="s">
        <v>3270</v>
      </c>
      <c r="K996" s="249" t="s">
        <v>1354</v>
      </c>
      <c r="L996" s="247" t="s">
        <v>3322</v>
      </c>
      <c r="M996" s="249" t="s">
        <v>1348</v>
      </c>
      <c r="N996" s="249">
        <v>800</v>
      </c>
      <c r="O996" s="249" t="s">
        <v>3768</v>
      </c>
    </row>
    <row r="997" spans="2:15" ht="15" hidden="1" customHeight="1">
      <c r="B997" s="247" t="s">
        <v>4412</v>
      </c>
      <c r="C997" s="247" t="s">
        <v>4413</v>
      </c>
      <c r="D997" s="248">
        <v>42487</v>
      </c>
      <c r="E997" s="248">
        <v>42496</v>
      </c>
      <c r="F997" s="248">
        <v>42588</v>
      </c>
      <c r="G997" s="247">
        <v>0</v>
      </c>
      <c r="H997" s="247" t="s">
        <v>4414</v>
      </c>
      <c r="I997" s="247" t="s">
        <v>4415</v>
      </c>
      <c r="J997" s="247" t="s">
        <v>3291</v>
      </c>
      <c r="K997" s="249" t="s">
        <v>1354</v>
      </c>
      <c r="L997" s="247" t="s">
        <v>1373</v>
      </c>
      <c r="M997" s="249" t="s">
        <v>1348</v>
      </c>
      <c r="N997" s="249">
        <v>23</v>
      </c>
      <c r="O997" s="249" t="s">
        <v>4416</v>
      </c>
    </row>
    <row r="998" spans="2:15" ht="24" customHeight="1">
      <c r="B998" s="247" t="s">
        <v>4417</v>
      </c>
      <c r="C998" s="247" t="s">
        <v>4418</v>
      </c>
      <c r="D998" s="248">
        <v>40455</v>
      </c>
      <c r="E998" s="248">
        <v>41102</v>
      </c>
      <c r="F998" s="248">
        <v>43658</v>
      </c>
      <c r="G998" s="247">
        <v>2</v>
      </c>
      <c r="H998" s="247" t="s">
        <v>4419</v>
      </c>
      <c r="I998" s="247" t="s">
        <v>4420</v>
      </c>
      <c r="J998" s="247" t="s">
        <v>3270</v>
      </c>
      <c r="K998" s="249" t="s">
        <v>1354</v>
      </c>
      <c r="L998" s="247" t="s">
        <v>1380</v>
      </c>
      <c r="M998" s="249" t="s">
        <v>1348</v>
      </c>
      <c r="N998" s="249">
        <v>45</v>
      </c>
      <c r="O998" s="249" t="s">
        <v>4421</v>
      </c>
    </row>
    <row r="999" spans="2:15" ht="24" hidden="1" customHeight="1">
      <c r="B999" s="247" t="s">
        <v>4422</v>
      </c>
      <c r="C999" s="247" t="s">
        <v>4423</v>
      </c>
      <c r="D999" s="248">
        <v>42488</v>
      </c>
      <c r="E999" s="248">
        <v>42496</v>
      </c>
      <c r="F999" s="248">
        <v>42588</v>
      </c>
      <c r="G999" s="247">
        <v>0</v>
      </c>
      <c r="H999" s="247" t="s">
        <v>3899</v>
      </c>
      <c r="I999" s="247" t="s">
        <v>3900</v>
      </c>
      <c r="J999" s="247" t="s">
        <v>3291</v>
      </c>
      <c r="K999" s="249" t="s">
        <v>1354</v>
      </c>
      <c r="L999" s="247" t="s">
        <v>1380</v>
      </c>
      <c r="M999" s="249" t="s">
        <v>1348</v>
      </c>
      <c r="N999" s="249">
        <v>100</v>
      </c>
      <c r="O999" s="249" t="s">
        <v>4424</v>
      </c>
    </row>
    <row r="1000" spans="2:15" ht="15" customHeight="1">
      <c r="B1000" s="247" t="s">
        <v>4425</v>
      </c>
      <c r="C1000" s="247" t="s">
        <v>1342</v>
      </c>
      <c r="D1000" s="248">
        <v>42492</v>
      </c>
      <c r="E1000" s="248"/>
      <c r="F1000" s="248"/>
      <c r="G1000" s="247"/>
      <c r="H1000" s="247" t="s">
        <v>4059</v>
      </c>
      <c r="I1000" s="247" t="s">
        <v>4060</v>
      </c>
      <c r="J1000" s="247" t="s">
        <v>3351</v>
      </c>
      <c r="K1000" s="249" t="s">
        <v>1346</v>
      </c>
      <c r="L1000" s="247" t="s">
        <v>1380</v>
      </c>
      <c r="M1000" s="249" t="s">
        <v>3807</v>
      </c>
      <c r="N1000" s="249">
        <v>0</v>
      </c>
      <c r="O1000" s="249" t="s">
        <v>4426</v>
      </c>
    </row>
    <row r="1001" spans="2:15" ht="15" hidden="1" customHeight="1">
      <c r="B1001" s="247" t="s">
        <v>4427</v>
      </c>
      <c r="C1001" s="247" t="s">
        <v>4428</v>
      </c>
      <c r="D1001" s="248">
        <v>42492</v>
      </c>
      <c r="E1001" s="248">
        <v>42496</v>
      </c>
      <c r="F1001" s="248">
        <v>42588</v>
      </c>
      <c r="G1001" s="247">
        <v>0</v>
      </c>
      <c r="H1001" s="247" t="s">
        <v>4429</v>
      </c>
      <c r="I1001" s="247" t="s">
        <v>4420</v>
      </c>
      <c r="J1001" s="247" t="s">
        <v>3291</v>
      </c>
      <c r="K1001" s="249" t="s">
        <v>1354</v>
      </c>
      <c r="L1001" s="247" t="s">
        <v>3337</v>
      </c>
      <c r="M1001" s="249" t="s">
        <v>1348</v>
      </c>
      <c r="N1001" s="249">
        <v>800</v>
      </c>
      <c r="O1001" s="249" t="s">
        <v>4430</v>
      </c>
    </row>
    <row r="1002" spans="2:15" ht="15" customHeight="1">
      <c r="B1002" s="247" t="s">
        <v>4431</v>
      </c>
      <c r="C1002" s="247" t="s">
        <v>1342</v>
      </c>
      <c r="D1002" s="248">
        <v>42492</v>
      </c>
      <c r="E1002" s="248"/>
      <c r="F1002" s="248"/>
      <c r="G1002" s="247"/>
      <c r="H1002" s="247" t="s">
        <v>4432</v>
      </c>
      <c r="I1002" s="247" t="s">
        <v>1342</v>
      </c>
      <c r="J1002" s="247" t="s">
        <v>3291</v>
      </c>
      <c r="K1002" s="249" t="s">
        <v>1346</v>
      </c>
      <c r="L1002" s="247" t="s">
        <v>4433</v>
      </c>
      <c r="M1002" s="249" t="s">
        <v>1348</v>
      </c>
      <c r="N1002" s="249">
        <v>0</v>
      </c>
      <c r="O1002" s="249" t="s">
        <v>4434</v>
      </c>
    </row>
    <row r="1003" spans="2:15" ht="15" customHeight="1">
      <c r="B1003" s="247" t="s">
        <v>4435</v>
      </c>
      <c r="C1003" s="247" t="s">
        <v>1342</v>
      </c>
      <c r="D1003" s="248">
        <v>42492</v>
      </c>
      <c r="E1003" s="248"/>
      <c r="F1003" s="248"/>
      <c r="G1003" s="247"/>
      <c r="H1003" s="247" t="s">
        <v>4432</v>
      </c>
      <c r="I1003" s="247" t="s">
        <v>1342</v>
      </c>
      <c r="J1003" s="247" t="s">
        <v>3291</v>
      </c>
      <c r="K1003" s="249" t="s">
        <v>1346</v>
      </c>
      <c r="L1003" s="247" t="s">
        <v>4433</v>
      </c>
      <c r="M1003" s="249" t="s">
        <v>1348</v>
      </c>
      <c r="N1003" s="249">
        <v>0</v>
      </c>
      <c r="O1003" s="249" t="s">
        <v>4436</v>
      </c>
    </row>
    <row r="1004" spans="2:15" ht="15" customHeight="1">
      <c r="B1004" s="247" t="s">
        <v>4437</v>
      </c>
      <c r="C1004" s="247" t="s">
        <v>1342</v>
      </c>
      <c r="D1004" s="248">
        <v>42492</v>
      </c>
      <c r="E1004" s="248"/>
      <c r="F1004" s="248"/>
      <c r="G1004" s="247"/>
      <c r="H1004" s="247" t="s">
        <v>4432</v>
      </c>
      <c r="I1004" s="247" t="s">
        <v>1342</v>
      </c>
      <c r="J1004" s="247" t="s">
        <v>3291</v>
      </c>
      <c r="K1004" s="249" t="s">
        <v>1346</v>
      </c>
      <c r="L1004" s="247" t="s">
        <v>4433</v>
      </c>
      <c r="M1004" s="249" t="s">
        <v>1348</v>
      </c>
      <c r="N1004" s="249">
        <v>0</v>
      </c>
      <c r="O1004" s="249" t="s">
        <v>4438</v>
      </c>
    </row>
    <row r="1005" spans="2:15" ht="15" customHeight="1">
      <c r="B1005" s="247" t="s">
        <v>4439</v>
      </c>
      <c r="C1005" s="247" t="s">
        <v>1342</v>
      </c>
      <c r="D1005" s="248">
        <v>42492</v>
      </c>
      <c r="E1005" s="248"/>
      <c r="F1005" s="248"/>
      <c r="G1005" s="247"/>
      <c r="H1005" s="247" t="s">
        <v>4432</v>
      </c>
      <c r="I1005" s="247" t="s">
        <v>1342</v>
      </c>
      <c r="J1005" s="247" t="s">
        <v>3291</v>
      </c>
      <c r="K1005" s="249" t="s">
        <v>1346</v>
      </c>
      <c r="L1005" s="247" t="s">
        <v>4433</v>
      </c>
      <c r="M1005" s="249" t="s">
        <v>1348</v>
      </c>
      <c r="N1005" s="249">
        <v>0</v>
      </c>
      <c r="O1005" s="249" t="s">
        <v>4440</v>
      </c>
    </row>
    <row r="1006" spans="2:15" ht="15" customHeight="1">
      <c r="B1006" s="247" t="s">
        <v>4441</v>
      </c>
      <c r="C1006" s="247" t="s">
        <v>1342</v>
      </c>
      <c r="D1006" s="248">
        <v>42492</v>
      </c>
      <c r="E1006" s="248"/>
      <c r="F1006" s="248"/>
      <c r="G1006" s="247"/>
      <c r="H1006" s="247" t="s">
        <v>4432</v>
      </c>
      <c r="I1006" s="247" t="s">
        <v>1342</v>
      </c>
      <c r="J1006" s="247" t="s">
        <v>3291</v>
      </c>
      <c r="K1006" s="249" t="s">
        <v>1346</v>
      </c>
      <c r="L1006" s="247" t="s">
        <v>4433</v>
      </c>
      <c r="M1006" s="249" t="s">
        <v>1348</v>
      </c>
      <c r="N1006" s="249">
        <v>0</v>
      </c>
      <c r="O1006" s="249" t="s">
        <v>4442</v>
      </c>
    </row>
    <row r="1007" spans="2:15" ht="24" customHeight="1">
      <c r="B1007" s="247" t="s">
        <v>4443</v>
      </c>
      <c r="C1007" s="247" t="s">
        <v>4444</v>
      </c>
      <c r="D1007" s="248">
        <v>42492</v>
      </c>
      <c r="E1007" s="248">
        <v>42915</v>
      </c>
      <c r="F1007" s="248">
        <v>44011</v>
      </c>
      <c r="G1007" s="247">
        <v>0</v>
      </c>
      <c r="H1007" s="247" t="s">
        <v>3699</v>
      </c>
      <c r="I1007" s="247" t="s">
        <v>3700</v>
      </c>
      <c r="J1007" s="247" t="s">
        <v>3270</v>
      </c>
      <c r="K1007" s="249" t="s">
        <v>1354</v>
      </c>
      <c r="L1007" s="247" t="s">
        <v>1380</v>
      </c>
      <c r="M1007" s="249" t="s">
        <v>1348</v>
      </c>
      <c r="N1007" s="249">
        <v>90</v>
      </c>
      <c r="O1007" s="249" t="s">
        <v>4025</v>
      </c>
    </row>
    <row r="1008" spans="2:15" ht="15" customHeight="1">
      <c r="B1008" s="247" t="s">
        <v>4445</v>
      </c>
      <c r="C1008" s="247" t="s">
        <v>1342</v>
      </c>
      <c r="D1008" s="248">
        <v>40968</v>
      </c>
      <c r="E1008" s="248"/>
      <c r="F1008" s="248"/>
      <c r="G1008" s="247"/>
      <c r="H1008" s="247" t="s">
        <v>4446</v>
      </c>
      <c r="I1008" s="247" t="s">
        <v>4447</v>
      </c>
      <c r="J1008" s="247" t="s">
        <v>3336</v>
      </c>
      <c r="K1008" s="249" t="s">
        <v>1346</v>
      </c>
      <c r="L1008" s="247" t="s">
        <v>3337</v>
      </c>
      <c r="M1008" s="249" t="s">
        <v>1348</v>
      </c>
      <c r="N1008" s="249">
        <v>68</v>
      </c>
      <c r="O1008" s="249" t="s">
        <v>4448</v>
      </c>
    </row>
    <row r="1009" spans="2:15" ht="36" customHeight="1">
      <c r="B1009" s="247" t="s">
        <v>4449</v>
      </c>
      <c r="C1009" s="247" t="s">
        <v>4450</v>
      </c>
      <c r="D1009" s="248">
        <v>40227</v>
      </c>
      <c r="E1009" s="248">
        <v>41103</v>
      </c>
      <c r="F1009" s="248">
        <v>43659</v>
      </c>
      <c r="G1009" s="247">
        <v>2</v>
      </c>
      <c r="H1009" s="247" t="s">
        <v>3289</v>
      </c>
      <c r="I1009" s="247" t="s">
        <v>3290</v>
      </c>
      <c r="J1009" s="247" t="s">
        <v>3276</v>
      </c>
      <c r="K1009" s="249" t="s">
        <v>1354</v>
      </c>
      <c r="L1009" s="247" t="s">
        <v>3384</v>
      </c>
      <c r="M1009" s="249" t="s">
        <v>1348</v>
      </c>
      <c r="N1009" s="249">
        <v>594</v>
      </c>
      <c r="O1009" s="249" t="s">
        <v>4451</v>
      </c>
    </row>
    <row r="1010" spans="2:15" ht="25.5" customHeight="1">
      <c r="B1010" s="247" t="s">
        <v>4452</v>
      </c>
      <c r="C1010" s="247" t="s">
        <v>1342</v>
      </c>
      <c r="D1010" s="248">
        <v>42495</v>
      </c>
      <c r="E1010" s="248"/>
      <c r="F1010" s="248"/>
      <c r="G1010" s="247"/>
      <c r="H1010" s="247" t="s">
        <v>4453</v>
      </c>
      <c r="I1010" s="247" t="s">
        <v>4454</v>
      </c>
      <c r="J1010" s="247" t="s">
        <v>3291</v>
      </c>
      <c r="K1010" s="249" t="s">
        <v>1346</v>
      </c>
      <c r="L1010" s="247" t="s">
        <v>1373</v>
      </c>
      <c r="M1010" s="249" t="s">
        <v>1348</v>
      </c>
      <c r="N1010" s="249">
        <v>10</v>
      </c>
      <c r="O1010" s="249" t="s">
        <v>4455</v>
      </c>
    </row>
    <row r="1011" spans="2:15" ht="24" hidden="1" customHeight="1">
      <c r="B1011" s="247" t="s">
        <v>4456</v>
      </c>
      <c r="C1011" s="247" t="s">
        <v>4457</v>
      </c>
      <c r="D1011" s="248">
        <v>42489</v>
      </c>
      <c r="E1011" s="248">
        <v>42529</v>
      </c>
      <c r="F1011" s="248">
        <v>43462</v>
      </c>
      <c r="G1011" s="247">
        <v>0</v>
      </c>
      <c r="H1011" s="247" t="s">
        <v>4458</v>
      </c>
      <c r="I1011" s="247" t="s">
        <v>1342</v>
      </c>
      <c r="J1011" s="247" t="s">
        <v>4459</v>
      </c>
      <c r="K1011" s="249" t="s">
        <v>2455</v>
      </c>
      <c r="L1011" s="247" t="s">
        <v>1347</v>
      </c>
      <c r="M1011" s="249" t="s">
        <v>1348</v>
      </c>
      <c r="N1011" s="249">
        <v>130</v>
      </c>
      <c r="O1011" s="249" t="s">
        <v>3688</v>
      </c>
    </row>
    <row r="1012" spans="2:15" ht="15" customHeight="1">
      <c r="B1012" s="247" t="s">
        <v>4460</v>
      </c>
      <c r="C1012" s="247" t="s">
        <v>1342</v>
      </c>
      <c r="D1012" s="248">
        <v>42499</v>
      </c>
      <c r="E1012" s="248"/>
      <c r="F1012" s="248"/>
      <c r="G1012" s="247"/>
      <c r="H1012" s="247" t="s">
        <v>3310</v>
      </c>
      <c r="I1012" s="247" t="s">
        <v>3311</v>
      </c>
      <c r="J1012" s="247" t="s">
        <v>3291</v>
      </c>
      <c r="K1012" s="249" t="s">
        <v>1346</v>
      </c>
      <c r="L1012" s="247" t="s">
        <v>1347</v>
      </c>
      <c r="M1012" s="249" t="s">
        <v>1348</v>
      </c>
      <c r="N1012" s="249">
        <v>0</v>
      </c>
      <c r="O1012" s="249" t="s">
        <v>4461</v>
      </c>
    </row>
    <row r="1013" spans="2:15" ht="15" customHeight="1">
      <c r="B1013" s="247" t="s">
        <v>4462</v>
      </c>
      <c r="C1013" s="247" t="s">
        <v>1342</v>
      </c>
      <c r="D1013" s="248">
        <v>42496</v>
      </c>
      <c r="E1013" s="248"/>
      <c r="F1013" s="248"/>
      <c r="G1013" s="247"/>
      <c r="H1013" s="247" t="s">
        <v>3310</v>
      </c>
      <c r="I1013" s="247" t="s">
        <v>3311</v>
      </c>
      <c r="J1013" s="247" t="s">
        <v>3291</v>
      </c>
      <c r="K1013" s="249" t="s">
        <v>1346</v>
      </c>
      <c r="L1013" s="247" t="s">
        <v>1347</v>
      </c>
      <c r="M1013" s="249" t="s">
        <v>1348</v>
      </c>
      <c r="N1013" s="249">
        <v>13</v>
      </c>
      <c r="O1013" s="249" t="s">
        <v>4463</v>
      </c>
    </row>
    <row r="1014" spans="2:15" ht="15" customHeight="1">
      <c r="B1014" s="247" t="s">
        <v>4464</v>
      </c>
      <c r="C1014" s="247" t="s">
        <v>1342</v>
      </c>
      <c r="D1014" s="248">
        <v>42496</v>
      </c>
      <c r="E1014" s="248"/>
      <c r="F1014" s="248"/>
      <c r="G1014" s="247"/>
      <c r="H1014" s="247" t="s">
        <v>3310</v>
      </c>
      <c r="I1014" s="247" t="s">
        <v>3311</v>
      </c>
      <c r="J1014" s="247" t="s">
        <v>3291</v>
      </c>
      <c r="K1014" s="249" t="s">
        <v>1346</v>
      </c>
      <c r="L1014" s="247" t="s">
        <v>1347</v>
      </c>
      <c r="M1014" s="249" t="s">
        <v>1348</v>
      </c>
      <c r="N1014" s="249">
        <v>0</v>
      </c>
      <c r="O1014" s="249" t="s">
        <v>3312</v>
      </c>
    </row>
    <row r="1015" spans="2:15" ht="24" hidden="1" customHeight="1">
      <c r="B1015" s="247" t="s">
        <v>4465</v>
      </c>
      <c r="C1015" s="247" t="s">
        <v>4466</v>
      </c>
      <c r="D1015" s="248">
        <v>42496</v>
      </c>
      <c r="E1015" s="248">
        <v>42590</v>
      </c>
      <c r="F1015" s="248">
        <v>42682</v>
      </c>
      <c r="G1015" s="247">
        <v>0</v>
      </c>
      <c r="H1015" s="247" t="s">
        <v>4467</v>
      </c>
      <c r="I1015" s="247" t="s">
        <v>4468</v>
      </c>
      <c r="J1015" s="247" t="s">
        <v>3291</v>
      </c>
      <c r="K1015" s="249" t="s">
        <v>1354</v>
      </c>
      <c r="L1015" s="247" t="s">
        <v>4469</v>
      </c>
      <c r="M1015" s="249" t="s">
        <v>1348</v>
      </c>
      <c r="N1015" s="249">
        <v>100</v>
      </c>
      <c r="O1015" s="249" t="s">
        <v>4470</v>
      </c>
    </row>
    <row r="1016" spans="2:15" ht="15" customHeight="1">
      <c r="B1016" s="247" t="s">
        <v>4471</v>
      </c>
      <c r="C1016" s="247" t="s">
        <v>1342</v>
      </c>
      <c r="D1016" s="248">
        <v>42496</v>
      </c>
      <c r="E1016" s="248"/>
      <c r="F1016" s="248"/>
      <c r="G1016" s="247"/>
      <c r="H1016" s="247" t="s">
        <v>4472</v>
      </c>
      <c r="I1016" s="247" t="s">
        <v>4473</v>
      </c>
      <c r="J1016" s="247" t="s">
        <v>3291</v>
      </c>
      <c r="K1016" s="249" t="s">
        <v>1346</v>
      </c>
      <c r="L1016" s="247" t="s">
        <v>4469</v>
      </c>
      <c r="M1016" s="249" t="s">
        <v>1348</v>
      </c>
      <c r="N1016" s="249">
        <v>0</v>
      </c>
      <c r="O1016" s="249" t="s">
        <v>4474</v>
      </c>
    </row>
    <row r="1017" spans="2:15" ht="15" customHeight="1">
      <c r="B1017" s="247" t="s">
        <v>4475</v>
      </c>
      <c r="C1017" s="247" t="s">
        <v>1342</v>
      </c>
      <c r="D1017" s="248">
        <v>42501</v>
      </c>
      <c r="E1017" s="248"/>
      <c r="F1017" s="248"/>
      <c r="G1017" s="247"/>
      <c r="H1017" s="247" t="s">
        <v>3894</v>
      </c>
      <c r="I1017" s="247" t="s">
        <v>3895</v>
      </c>
      <c r="J1017" s="247" t="s">
        <v>3291</v>
      </c>
      <c r="K1017" s="249" t="s">
        <v>1346</v>
      </c>
      <c r="L1017" s="247" t="s">
        <v>1373</v>
      </c>
      <c r="M1017" s="249" t="s">
        <v>1348</v>
      </c>
      <c r="N1017" s="249">
        <v>0</v>
      </c>
      <c r="O1017" s="249" t="s">
        <v>3850</v>
      </c>
    </row>
    <row r="1018" spans="2:15" ht="24" customHeight="1">
      <c r="B1018" s="247" t="s">
        <v>4476</v>
      </c>
      <c r="C1018" s="247" t="s">
        <v>1342</v>
      </c>
      <c r="D1018" s="248">
        <v>42502</v>
      </c>
      <c r="E1018" s="248"/>
      <c r="F1018" s="248"/>
      <c r="G1018" s="247"/>
      <c r="H1018" s="247" t="s">
        <v>3907</v>
      </c>
      <c r="I1018" s="247" t="s">
        <v>3908</v>
      </c>
      <c r="J1018" s="247" t="s">
        <v>3291</v>
      </c>
      <c r="K1018" s="249" t="s">
        <v>1346</v>
      </c>
      <c r="L1018" s="247" t="s">
        <v>1380</v>
      </c>
      <c r="M1018" s="249" t="s">
        <v>1348</v>
      </c>
      <c r="N1018" s="249">
        <v>0</v>
      </c>
      <c r="O1018" s="249" t="s">
        <v>4477</v>
      </c>
    </row>
    <row r="1019" spans="2:15" ht="24" customHeight="1">
      <c r="B1019" s="247" t="s">
        <v>4478</v>
      </c>
      <c r="C1019" s="247" t="s">
        <v>1342</v>
      </c>
      <c r="D1019" s="248">
        <v>42502</v>
      </c>
      <c r="E1019" s="248"/>
      <c r="F1019" s="248"/>
      <c r="G1019" s="247"/>
      <c r="H1019" s="247" t="s">
        <v>3907</v>
      </c>
      <c r="I1019" s="247" t="s">
        <v>3908</v>
      </c>
      <c r="J1019" s="247" t="s">
        <v>3291</v>
      </c>
      <c r="K1019" s="249" t="s">
        <v>1346</v>
      </c>
      <c r="L1019" s="247" t="s">
        <v>4479</v>
      </c>
      <c r="M1019" s="249" t="s">
        <v>1348</v>
      </c>
      <c r="N1019" s="249">
        <v>0</v>
      </c>
      <c r="O1019" s="249" t="s">
        <v>3910</v>
      </c>
    </row>
    <row r="1020" spans="2:15" ht="15" customHeight="1">
      <c r="B1020" s="247" t="s">
        <v>4480</v>
      </c>
      <c r="C1020" s="247" t="s">
        <v>4481</v>
      </c>
      <c r="D1020" s="248">
        <v>40515</v>
      </c>
      <c r="E1020" s="248">
        <v>41103</v>
      </c>
      <c r="F1020" s="248">
        <v>43659</v>
      </c>
      <c r="G1020" s="247">
        <v>2</v>
      </c>
      <c r="H1020" s="247" t="s">
        <v>4482</v>
      </c>
      <c r="I1020" s="247" t="s">
        <v>4483</v>
      </c>
      <c r="J1020" s="247" t="s">
        <v>3276</v>
      </c>
      <c r="K1020" s="249" t="s">
        <v>1354</v>
      </c>
      <c r="L1020" s="247" t="s">
        <v>4484</v>
      </c>
      <c r="M1020" s="249" t="s">
        <v>1348</v>
      </c>
      <c r="N1020" s="249">
        <v>57</v>
      </c>
      <c r="O1020" s="249" t="s">
        <v>4485</v>
      </c>
    </row>
    <row r="1021" spans="2:15" ht="15" hidden="1" customHeight="1">
      <c r="B1021" s="247" t="s">
        <v>4486</v>
      </c>
      <c r="C1021" s="247" t="s">
        <v>4487</v>
      </c>
      <c r="D1021" s="248">
        <v>42502</v>
      </c>
      <c r="E1021" s="248">
        <v>42528</v>
      </c>
      <c r="F1021" s="248">
        <v>42620</v>
      </c>
      <c r="G1021" s="247">
        <v>0</v>
      </c>
      <c r="H1021" s="247" t="s">
        <v>4488</v>
      </c>
      <c r="I1021" s="247" t="s">
        <v>4489</v>
      </c>
      <c r="J1021" s="247" t="s">
        <v>3291</v>
      </c>
      <c r="K1021" s="249" t="s">
        <v>1354</v>
      </c>
      <c r="L1021" s="247" t="s">
        <v>1380</v>
      </c>
      <c r="M1021" s="249" t="s">
        <v>1348</v>
      </c>
      <c r="N1021" s="249">
        <v>17</v>
      </c>
      <c r="O1021" s="249" t="s">
        <v>4490</v>
      </c>
    </row>
    <row r="1022" spans="2:15" ht="15" customHeight="1">
      <c r="B1022" s="247" t="s">
        <v>4491</v>
      </c>
      <c r="C1022" s="247" t="s">
        <v>1342</v>
      </c>
      <c r="D1022" s="248">
        <v>41515</v>
      </c>
      <c r="E1022" s="248"/>
      <c r="F1022" s="248"/>
      <c r="G1022" s="247"/>
      <c r="H1022" s="247" t="s">
        <v>4492</v>
      </c>
      <c r="I1022" s="247" t="s">
        <v>1342</v>
      </c>
      <c r="J1022" s="247" t="s">
        <v>3270</v>
      </c>
      <c r="K1022" s="249" t="s">
        <v>1346</v>
      </c>
      <c r="L1022" s="247" t="s">
        <v>1380</v>
      </c>
      <c r="M1022" s="249" t="s">
        <v>1348</v>
      </c>
      <c r="N1022" s="249">
        <v>35</v>
      </c>
      <c r="O1022" s="249" t="s">
        <v>4493</v>
      </c>
    </row>
    <row r="1023" spans="2:15" ht="15" hidden="1" customHeight="1">
      <c r="B1023" s="247" t="s">
        <v>4494</v>
      </c>
      <c r="C1023" s="247" t="s">
        <v>4495</v>
      </c>
      <c r="D1023" s="248">
        <v>42506</v>
      </c>
      <c r="E1023" s="248">
        <v>42528</v>
      </c>
      <c r="F1023" s="248">
        <v>42620</v>
      </c>
      <c r="G1023" s="247">
        <v>0</v>
      </c>
      <c r="H1023" s="247" t="s">
        <v>3673</v>
      </c>
      <c r="I1023" s="247" t="s">
        <v>3674</v>
      </c>
      <c r="J1023" s="247" t="s">
        <v>3291</v>
      </c>
      <c r="K1023" s="249" t="s">
        <v>1354</v>
      </c>
      <c r="L1023" s="247" t="s">
        <v>1380</v>
      </c>
      <c r="M1023" s="249" t="s">
        <v>1348</v>
      </c>
      <c r="N1023" s="249">
        <v>10</v>
      </c>
      <c r="O1023" s="249" t="s">
        <v>3844</v>
      </c>
    </row>
    <row r="1024" spans="2:15" ht="15" hidden="1" customHeight="1">
      <c r="B1024" s="247" t="s">
        <v>4496</v>
      </c>
      <c r="C1024" s="247" t="s">
        <v>4497</v>
      </c>
      <c r="D1024" s="248">
        <v>42506</v>
      </c>
      <c r="E1024" s="248">
        <v>42528</v>
      </c>
      <c r="F1024" s="248">
        <v>42620</v>
      </c>
      <c r="G1024" s="247">
        <v>0</v>
      </c>
      <c r="H1024" s="247" t="s">
        <v>4498</v>
      </c>
      <c r="I1024" s="247" t="s">
        <v>4499</v>
      </c>
      <c r="J1024" s="247" t="s">
        <v>3291</v>
      </c>
      <c r="K1024" s="249" t="s">
        <v>1354</v>
      </c>
      <c r="L1024" s="247" t="s">
        <v>1380</v>
      </c>
      <c r="M1024" s="249" t="s">
        <v>1348</v>
      </c>
      <c r="N1024" s="249">
        <v>10</v>
      </c>
      <c r="O1024" s="249" t="s">
        <v>4500</v>
      </c>
    </row>
    <row r="1025" spans="2:15" ht="15" customHeight="1">
      <c r="B1025" s="247" t="s">
        <v>4501</v>
      </c>
      <c r="C1025" s="247" t="s">
        <v>1342</v>
      </c>
      <c r="D1025" s="248">
        <v>42506</v>
      </c>
      <c r="E1025" s="248"/>
      <c r="F1025" s="248"/>
      <c r="G1025" s="247"/>
      <c r="H1025" s="247" t="s">
        <v>3663</v>
      </c>
      <c r="I1025" s="247" t="s">
        <v>3664</v>
      </c>
      <c r="J1025" s="247" t="s">
        <v>3270</v>
      </c>
      <c r="K1025" s="249" t="s">
        <v>1346</v>
      </c>
      <c r="L1025" s="247" t="s">
        <v>1380</v>
      </c>
      <c r="M1025" s="249" t="s">
        <v>1348</v>
      </c>
      <c r="N1025" s="249">
        <v>0</v>
      </c>
      <c r="O1025" s="249" t="s">
        <v>4502</v>
      </c>
    </row>
    <row r="1026" spans="2:15" ht="15" customHeight="1">
      <c r="B1026" s="247" t="s">
        <v>4503</v>
      </c>
      <c r="C1026" s="247" t="s">
        <v>1342</v>
      </c>
      <c r="D1026" s="248">
        <v>42508</v>
      </c>
      <c r="E1026" s="248"/>
      <c r="F1026" s="248"/>
      <c r="G1026" s="247"/>
      <c r="H1026" s="247" t="s">
        <v>4414</v>
      </c>
      <c r="I1026" s="247" t="s">
        <v>4415</v>
      </c>
      <c r="J1026" s="247" t="s">
        <v>3291</v>
      </c>
      <c r="K1026" s="249" t="s">
        <v>1346</v>
      </c>
      <c r="L1026" s="247" t="s">
        <v>1380</v>
      </c>
      <c r="M1026" s="249" t="s">
        <v>1348</v>
      </c>
      <c r="N1026" s="249">
        <v>0</v>
      </c>
      <c r="O1026" s="249" t="s">
        <v>4504</v>
      </c>
    </row>
    <row r="1027" spans="2:15" ht="24" customHeight="1">
      <c r="B1027" s="247" t="s">
        <v>4505</v>
      </c>
      <c r="C1027" s="247" t="s">
        <v>1342</v>
      </c>
      <c r="D1027" s="248">
        <v>42508</v>
      </c>
      <c r="E1027" s="248"/>
      <c r="F1027" s="248"/>
      <c r="G1027" s="247"/>
      <c r="H1027" s="247" t="s">
        <v>4052</v>
      </c>
      <c r="I1027" s="247" t="s">
        <v>4053</v>
      </c>
      <c r="J1027" s="247" t="s">
        <v>3419</v>
      </c>
      <c r="K1027" s="249" t="s">
        <v>1346</v>
      </c>
      <c r="L1027" s="247" t="s">
        <v>1380</v>
      </c>
      <c r="M1027" s="249" t="s">
        <v>1348</v>
      </c>
      <c r="N1027" s="249">
        <v>21</v>
      </c>
      <c r="O1027" s="249" t="s">
        <v>4054</v>
      </c>
    </row>
    <row r="1028" spans="2:15" ht="24" customHeight="1">
      <c r="B1028" s="247" t="s">
        <v>4506</v>
      </c>
      <c r="C1028" s="247" t="s">
        <v>4507</v>
      </c>
      <c r="D1028" s="248">
        <v>42508</v>
      </c>
      <c r="E1028" s="248">
        <v>42733</v>
      </c>
      <c r="F1028" s="248">
        <v>44194</v>
      </c>
      <c r="G1028" s="247">
        <v>0</v>
      </c>
      <c r="H1028" s="247" t="s">
        <v>4052</v>
      </c>
      <c r="I1028" s="247" t="s">
        <v>4053</v>
      </c>
      <c r="J1028" s="247" t="s">
        <v>3419</v>
      </c>
      <c r="K1028" s="249" t="s">
        <v>1354</v>
      </c>
      <c r="L1028" s="247" t="s">
        <v>1380</v>
      </c>
      <c r="M1028" s="249" t="s">
        <v>1348</v>
      </c>
      <c r="N1028" s="249">
        <v>45</v>
      </c>
      <c r="O1028" s="249" t="s">
        <v>4056</v>
      </c>
    </row>
    <row r="1029" spans="2:15" ht="15" customHeight="1">
      <c r="B1029" s="247" t="s">
        <v>4508</v>
      </c>
      <c r="C1029" s="247" t="s">
        <v>4509</v>
      </c>
      <c r="D1029" s="248">
        <v>42509</v>
      </c>
      <c r="E1029" s="248">
        <v>43441</v>
      </c>
      <c r="F1029" s="248">
        <v>44536</v>
      </c>
      <c r="G1029" s="247">
        <v>0</v>
      </c>
      <c r="H1029" s="247" t="s">
        <v>4067</v>
      </c>
      <c r="I1029" s="247" t="s">
        <v>4068</v>
      </c>
      <c r="J1029" s="247" t="s">
        <v>3270</v>
      </c>
      <c r="K1029" s="249" t="s">
        <v>1890</v>
      </c>
      <c r="L1029" s="247" t="s">
        <v>1342</v>
      </c>
      <c r="M1029" s="249" t="s">
        <v>1348</v>
      </c>
      <c r="N1029" s="249">
        <v>14</v>
      </c>
      <c r="O1029" s="249" t="s">
        <v>4069</v>
      </c>
    </row>
    <row r="1030" spans="2:15" ht="15" hidden="1" customHeight="1">
      <c r="B1030" s="247" t="s">
        <v>4510</v>
      </c>
      <c r="C1030" s="247" t="s">
        <v>4511</v>
      </c>
      <c r="D1030" s="248">
        <v>42509</v>
      </c>
      <c r="E1030" s="248">
        <v>42528</v>
      </c>
      <c r="F1030" s="248">
        <v>42620</v>
      </c>
      <c r="G1030" s="247">
        <v>0</v>
      </c>
      <c r="H1030" s="247" t="s">
        <v>4512</v>
      </c>
      <c r="I1030" s="247" t="s">
        <v>4513</v>
      </c>
      <c r="J1030" s="247" t="s">
        <v>3291</v>
      </c>
      <c r="K1030" s="249" t="s">
        <v>1354</v>
      </c>
      <c r="L1030" s="247" t="s">
        <v>1373</v>
      </c>
      <c r="M1030" s="249" t="s">
        <v>1348</v>
      </c>
      <c r="N1030" s="249">
        <v>10</v>
      </c>
      <c r="O1030" s="249" t="s">
        <v>4514</v>
      </c>
    </row>
    <row r="1031" spans="2:15" ht="15" hidden="1" customHeight="1">
      <c r="B1031" s="247" t="s">
        <v>4515</v>
      </c>
      <c r="C1031" s="247" t="s">
        <v>4516</v>
      </c>
      <c r="D1031" s="248">
        <v>40234</v>
      </c>
      <c r="E1031" s="248">
        <v>40590</v>
      </c>
      <c r="F1031" s="248">
        <v>43147</v>
      </c>
      <c r="G1031" s="247">
        <v>2</v>
      </c>
      <c r="H1031" s="247" t="s">
        <v>4517</v>
      </c>
      <c r="I1031" s="247" t="s">
        <v>1342</v>
      </c>
      <c r="J1031" s="247" t="s">
        <v>3276</v>
      </c>
      <c r="K1031" s="249" t="s">
        <v>1354</v>
      </c>
      <c r="L1031" s="247" t="s">
        <v>1380</v>
      </c>
      <c r="M1031" s="249" t="s">
        <v>1348</v>
      </c>
      <c r="N1031" s="249">
        <v>31</v>
      </c>
      <c r="O1031" s="249" t="s">
        <v>4518</v>
      </c>
    </row>
    <row r="1032" spans="2:15" ht="15" customHeight="1">
      <c r="B1032" s="247" t="s">
        <v>4519</v>
      </c>
      <c r="C1032" s="247" t="s">
        <v>4520</v>
      </c>
      <c r="D1032" s="248">
        <v>40722</v>
      </c>
      <c r="E1032" s="248">
        <v>41113</v>
      </c>
      <c r="F1032" s="248">
        <v>43669</v>
      </c>
      <c r="G1032" s="247">
        <v>2</v>
      </c>
      <c r="H1032" s="247" t="s">
        <v>4521</v>
      </c>
      <c r="I1032" s="247" t="s">
        <v>4522</v>
      </c>
      <c r="J1032" s="247" t="s">
        <v>3270</v>
      </c>
      <c r="K1032" s="249" t="s">
        <v>1354</v>
      </c>
      <c r="L1032" s="247" t="s">
        <v>1380</v>
      </c>
      <c r="M1032" s="249" t="s">
        <v>1348</v>
      </c>
      <c r="N1032" s="249">
        <v>33</v>
      </c>
      <c r="O1032" s="249" t="s">
        <v>4523</v>
      </c>
    </row>
    <row r="1033" spans="2:15" ht="15" customHeight="1">
      <c r="B1033" s="247" t="s">
        <v>4524</v>
      </c>
      <c r="C1033" s="247" t="s">
        <v>4525</v>
      </c>
      <c r="D1033" s="248">
        <v>42509</v>
      </c>
      <c r="E1033" s="248">
        <v>42879</v>
      </c>
      <c r="F1033" s="248">
        <v>43975</v>
      </c>
      <c r="G1033" s="247">
        <v>0</v>
      </c>
      <c r="H1033" s="247" t="s">
        <v>4526</v>
      </c>
      <c r="I1033" s="247" t="s">
        <v>4527</v>
      </c>
      <c r="J1033" s="247" t="s">
        <v>3270</v>
      </c>
      <c r="K1033" s="249" t="s">
        <v>1354</v>
      </c>
      <c r="L1033" s="247" t="s">
        <v>1380</v>
      </c>
      <c r="M1033" s="249" t="s">
        <v>1348</v>
      </c>
      <c r="N1033" s="249">
        <v>30</v>
      </c>
      <c r="O1033" s="249" t="s">
        <v>4528</v>
      </c>
    </row>
    <row r="1034" spans="2:15" ht="15" customHeight="1">
      <c r="B1034" s="247" t="s">
        <v>4529</v>
      </c>
      <c r="C1034" s="247" t="s">
        <v>4530</v>
      </c>
      <c r="D1034" s="248">
        <v>41247</v>
      </c>
      <c r="E1034" s="248">
        <v>42704</v>
      </c>
      <c r="F1034" s="248">
        <v>43799</v>
      </c>
      <c r="G1034" s="247">
        <v>0</v>
      </c>
      <c r="H1034" s="247" t="s">
        <v>4531</v>
      </c>
      <c r="I1034" s="247" t="s">
        <v>4532</v>
      </c>
      <c r="J1034" s="247" t="s">
        <v>3270</v>
      </c>
      <c r="K1034" s="249" t="s">
        <v>3222</v>
      </c>
      <c r="L1034" s="247" t="s">
        <v>1380</v>
      </c>
      <c r="M1034" s="249" t="s">
        <v>1348</v>
      </c>
      <c r="N1034" s="249">
        <v>38</v>
      </c>
      <c r="O1034" s="249" t="s">
        <v>4533</v>
      </c>
    </row>
    <row r="1035" spans="2:15" ht="15" customHeight="1">
      <c r="B1035" s="247" t="s">
        <v>4534</v>
      </c>
      <c r="C1035" s="247" t="s">
        <v>4535</v>
      </c>
      <c r="D1035" s="248">
        <v>42500</v>
      </c>
      <c r="E1035" s="248">
        <v>42606</v>
      </c>
      <c r="F1035" s="248">
        <v>44067</v>
      </c>
      <c r="G1035" s="247">
        <v>0</v>
      </c>
      <c r="H1035" s="247" t="s">
        <v>3571</v>
      </c>
      <c r="I1035" s="247" t="s">
        <v>3572</v>
      </c>
      <c r="J1035" s="247" t="s">
        <v>3351</v>
      </c>
      <c r="K1035" s="249" t="s">
        <v>1354</v>
      </c>
      <c r="L1035" s="247" t="s">
        <v>1380</v>
      </c>
      <c r="M1035" s="249" t="s">
        <v>3807</v>
      </c>
      <c r="N1035" s="249">
        <v>10</v>
      </c>
      <c r="O1035" s="249" t="s">
        <v>3573</v>
      </c>
    </row>
    <row r="1036" spans="2:15" ht="15" customHeight="1">
      <c r="B1036" s="247" t="s">
        <v>4536</v>
      </c>
      <c r="C1036" s="247" t="s">
        <v>1342</v>
      </c>
      <c r="D1036" s="248">
        <v>42510</v>
      </c>
      <c r="E1036" s="248"/>
      <c r="F1036" s="248"/>
      <c r="G1036" s="247"/>
      <c r="H1036" s="247" t="s">
        <v>3631</v>
      </c>
      <c r="I1036" s="247" t="s">
        <v>3632</v>
      </c>
      <c r="J1036" s="247" t="s">
        <v>3270</v>
      </c>
      <c r="K1036" s="249" t="s">
        <v>1346</v>
      </c>
      <c r="L1036" s="247" t="s">
        <v>1380</v>
      </c>
      <c r="M1036" s="249" t="s">
        <v>1348</v>
      </c>
      <c r="N1036" s="249">
        <v>100</v>
      </c>
      <c r="O1036" s="249" t="s">
        <v>4537</v>
      </c>
    </row>
    <row r="1037" spans="2:15" ht="24" customHeight="1">
      <c r="B1037" s="247" t="s">
        <v>4538</v>
      </c>
      <c r="C1037" s="247" t="s">
        <v>1342</v>
      </c>
      <c r="D1037" s="248">
        <v>42510</v>
      </c>
      <c r="E1037" s="248"/>
      <c r="F1037" s="248"/>
      <c r="G1037" s="247"/>
      <c r="H1037" s="247" t="s">
        <v>4539</v>
      </c>
      <c r="I1037" s="247" t="s">
        <v>4540</v>
      </c>
      <c r="J1037" s="247" t="s">
        <v>3291</v>
      </c>
      <c r="K1037" s="249" t="s">
        <v>1346</v>
      </c>
      <c r="L1037" s="247" t="s">
        <v>1380</v>
      </c>
      <c r="M1037" s="249" t="s">
        <v>1348</v>
      </c>
      <c r="N1037" s="249">
        <v>22</v>
      </c>
      <c r="O1037" s="249" t="s">
        <v>4541</v>
      </c>
    </row>
    <row r="1038" spans="2:15" ht="24" customHeight="1">
      <c r="B1038" s="247" t="s">
        <v>4542</v>
      </c>
      <c r="C1038" s="247" t="s">
        <v>1342</v>
      </c>
      <c r="D1038" s="248">
        <v>42510</v>
      </c>
      <c r="E1038" s="248"/>
      <c r="F1038" s="248"/>
      <c r="G1038" s="247"/>
      <c r="H1038" s="247" t="s">
        <v>4539</v>
      </c>
      <c r="I1038" s="247" t="s">
        <v>4540</v>
      </c>
      <c r="J1038" s="247" t="s">
        <v>3291</v>
      </c>
      <c r="K1038" s="249" t="s">
        <v>1346</v>
      </c>
      <c r="L1038" s="247" t="s">
        <v>1380</v>
      </c>
      <c r="M1038" s="249" t="s">
        <v>1348</v>
      </c>
      <c r="N1038" s="249">
        <v>59</v>
      </c>
      <c r="O1038" s="249" t="s">
        <v>4543</v>
      </c>
    </row>
    <row r="1039" spans="2:15" ht="15" customHeight="1">
      <c r="B1039" s="247" t="s">
        <v>4544</v>
      </c>
      <c r="C1039" s="247" t="s">
        <v>1342</v>
      </c>
      <c r="D1039" s="248">
        <v>42513</v>
      </c>
      <c r="E1039" s="248"/>
      <c r="F1039" s="248"/>
      <c r="G1039" s="247"/>
      <c r="H1039" s="247" t="s">
        <v>4059</v>
      </c>
      <c r="I1039" s="247" t="s">
        <v>4060</v>
      </c>
      <c r="J1039" s="247" t="s">
        <v>3291</v>
      </c>
      <c r="K1039" s="249" t="s">
        <v>1346</v>
      </c>
      <c r="L1039" s="247" t="s">
        <v>1380</v>
      </c>
      <c r="M1039" s="249" t="s">
        <v>1348</v>
      </c>
      <c r="N1039" s="249">
        <v>9</v>
      </c>
      <c r="O1039" s="249" t="s">
        <v>4545</v>
      </c>
    </row>
    <row r="1040" spans="2:15" ht="15" hidden="1" customHeight="1">
      <c r="B1040" s="247" t="s">
        <v>4546</v>
      </c>
      <c r="C1040" s="247" t="s">
        <v>4547</v>
      </c>
      <c r="D1040" s="248">
        <v>42516</v>
      </c>
      <c r="E1040" s="248">
        <v>42528</v>
      </c>
      <c r="F1040" s="248">
        <v>42620</v>
      </c>
      <c r="G1040" s="247">
        <v>0</v>
      </c>
      <c r="H1040" s="247" t="s">
        <v>4109</v>
      </c>
      <c r="I1040" s="247" t="s">
        <v>4110</v>
      </c>
      <c r="J1040" s="247" t="s">
        <v>3291</v>
      </c>
      <c r="K1040" s="249" t="s">
        <v>1354</v>
      </c>
      <c r="L1040" s="247" t="s">
        <v>1380</v>
      </c>
      <c r="M1040" s="249" t="s">
        <v>1348</v>
      </c>
      <c r="N1040" s="249">
        <v>10</v>
      </c>
      <c r="O1040" s="249" t="s">
        <v>4111</v>
      </c>
    </row>
    <row r="1041" spans="2:15" ht="15" customHeight="1">
      <c r="B1041" s="247" t="s">
        <v>4548</v>
      </c>
      <c r="C1041" s="247" t="s">
        <v>1342</v>
      </c>
      <c r="D1041" s="248">
        <v>41352</v>
      </c>
      <c r="E1041" s="248"/>
      <c r="F1041" s="248"/>
      <c r="G1041" s="247"/>
      <c r="H1041" s="247" t="s">
        <v>4549</v>
      </c>
      <c r="I1041" s="247" t="s">
        <v>1342</v>
      </c>
      <c r="J1041" s="247" t="s">
        <v>3270</v>
      </c>
      <c r="K1041" s="249" t="s">
        <v>1346</v>
      </c>
      <c r="L1041" s="247" t="s">
        <v>1380</v>
      </c>
      <c r="M1041" s="249" t="s">
        <v>1348</v>
      </c>
      <c r="N1041" s="249">
        <v>37</v>
      </c>
      <c r="O1041" s="249" t="s">
        <v>3376</v>
      </c>
    </row>
    <row r="1042" spans="2:15" ht="15" customHeight="1">
      <c r="B1042" s="247" t="s">
        <v>4550</v>
      </c>
      <c r="C1042" s="247" t="s">
        <v>4551</v>
      </c>
      <c r="D1042" s="248">
        <v>40819</v>
      </c>
      <c r="E1042" s="248">
        <v>42794</v>
      </c>
      <c r="F1042" s="248">
        <v>43889</v>
      </c>
      <c r="G1042" s="247">
        <v>0</v>
      </c>
      <c r="H1042" s="247" t="s">
        <v>4552</v>
      </c>
      <c r="I1042" s="247" t="s">
        <v>4553</v>
      </c>
      <c r="J1042" s="247" t="s">
        <v>3270</v>
      </c>
      <c r="K1042" s="249" t="s">
        <v>3222</v>
      </c>
      <c r="L1042" s="247" t="s">
        <v>1380</v>
      </c>
      <c r="M1042" s="249" t="s">
        <v>1348</v>
      </c>
      <c r="N1042" s="249">
        <v>25</v>
      </c>
      <c r="O1042" s="249" t="s">
        <v>4554</v>
      </c>
    </row>
    <row r="1043" spans="2:15" ht="15" hidden="1" customHeight="1">
      <c r="B1043" s="247" t="s">
        <v>4555</v>
      </c>
      <c r="C1043" s="247" t="s">
        <v>4556</v>
      </c>
      <c r="D1043" s="248">
        <v>40493</v>
      </c>
      <c r="E1043" s="248">
        <v>41190</v>
      </c>
      <c r="F1043" s="248">
        <v>43016</v>
      </c>
      <c r="G1043" s="247">
        <v>1</v>
      </c>
      <c r="H1043" s="247" t="s">
        <v>4557</v>
      </c>
      <c r="I1043" s="247" t="s">
        <v>4558</v>
      </c>
      <c r="J1043" s="247" t="s">
        <v>3270</v>
      </c>
      <c r="K1043" s="249" t="s">
        <v>1354</v>
      </c>
      <c r="L1043" s="247" t="s">
        <v>1380</v>
      </c>
      <c r="M1043" s="249" t="s">
        <v>1348</v>
      </c>
      <c r="N1043" s="249">
        <v>106</v>
      </c>
      <c r="O1043" s="249" t="s">
        <v>4559</v>
      </c>
    </row>
    <row r="1044" spans="2:15" ht="15" customHeight="1">
      <c r="B1044" s="247" t="s">
        <v>4560</v>
      </c>
      <c r="C1044" s="247" t="s">
        <v>1342</v>
      </c>
      <c r="D1044" s="248">
        <v>42529</v>
      </c>
      <c r="E1044" s="248"/>
      <c r="F1044" s="248"/>
      <c r="G1044" s="247"/>
      <c r="H1044" s="247" t="s">
        <v>4561</v>
      </c>
      <c r="I1044" s="247" t="s">
        <v>4562</v>
      </c>
      <c r="J1044" s="247" t="s">
        <v>3270</v>
      </c>
      <c r="K1044" s="249" t="s">
        <v>3506</v>
      </c>
      <c r="L1044" s="247" t="s">
        <v>1380</v>
      </c>
      <c r="M1044" s="249" t="s">
        <v>1348</v>
      </c>
      <c r="N1044" s="249">
        <v>30</v>
      </c>
      <c r="O1044" s="249" t="s">
        <v>3304</v>
      </c>
    </row>
    <row r="1045" spans="2:15" ht="15" customHeight="1">
      <c r="B1045" s="247" t="s">
        <v>4563</v>
      </c>
      <c r="C1045" s="247" t="s">
        <v>4564</v>
      </c>
      <c r="D1045" s="248">
        <v>42529</v>
      </c>
      <c r="E1045" s="248">
        <v>43006</v>
      </c>
      <c r="F1045" s="248">
        <v>44102</v>
      </c>
      <c r="G1045" s="247">
        <v>0</v>
      </c>
      <c r="H1045" s="247" t="s">
        <v>4224</v>
      </c>
      <c r="I1045" s="247" t="s">
        <v>4225</v>
      </c>
      <c r="J1045" s="247" t="s">
        <v>3270</v>
      </c>
      <c r="K1045" s="249" t="s">
        <v>3222</v>
      </c>
      <c r="L1045" s="247" t="s">
        <v>1380</v>
      </c>
      <c r="M1045" s="249" t="s">
        <v>1348</v>
      </c>
      <c r="N1045" s="249">
        <v>52</v>
      </c>
      <c r="O1045" s="249" t="s">
        <v>4565</v>
      </c>
    </row>
    <row r="1046" spans="2:15" ht="15" hidden="1" customHeight="1">
      <c r="B1046" s="247" t="s">
        <v>4566</v>
      </c>
      <c r="C1046" s="247" t="s">
        <v>4567</v>
      </c>
      <c r="D1046" s="248">
        <v>42529</v>
      </c>
      <c r="E1046" s="248">
        <v>42541</v>
      </c>
      <c r="F1046" s="248">
        <v>42633</v>
      </c>
      <c r="G1046" s="247">
        <v>0</v>
      </c>
      <c r="H1046" s="247" t="s">
        <v>4568</v>
      </c>
      <c r="I1046" s="247" t="s">
        <v>4569</v>
      </c>
      <c r="J1046" s="247" t="s">
        <v>3291</v>
      </c>
      <c r="K1046" s="249" t="s">
        <v>1354</v>
      </c>
      <c r="L1046" s="247" t="s">
        <v>1380</v>
      </c>
      <c r="M1046" s="249" t="s">
        <v>1348</v>
      </c>
      <c r="N1046" s="249">
        <v>49</v>
      </c>
      <c r="O1046" s="249" t="s">
        <v>3512</v>
      </c>
    </row>
    <row r="1047" spans="2:15" ht="15" hidden="1" customHeight="1">
      <c r="B1047" s="247" t="s">
        <v>4570</v>
      </c>
      <c r="C1047" s="247" t="s">
        <v>4571</v>
      </c>
      <c r="D1047" s="248">
        <v>42530</v>
      </c>
      <c r="E1047" s="248">
        <v>42545</v>
      </c>
      <c r="F1047" s="248">
        <v>42637</v>
      </c>
      <c r="G1047" s="247">
        <v>0</v>
      </c>
      <c r="H1047" s="247" t="s">
        <v>4572</v>
      </c>
      <c r="I1047" s="247" t="s">
        <v>4573</v>
      </c>
      <c r="J1047" s="247" t="s">
        <v>3291</v>
      </c>
      <c r="K1047" s="249" t="s">
        <v>1354</v>
      </c>
      <c r="L1047" s="247" t="s">
        <v>1380</v>
      </c>
      <c r="M1047" s="249" t="s">
        <v>1348</v>
      </c>
      <c r="N1047" s="249">
        <v>30</v>
      </c>
      <c r="O1047" s="249" t="s">
        <v>4574</v>
      </c>
    </row>
    <row r="1048" spans="2:15" ht="24" hidden="1" customHeight="1">
      <c r="B1048" s="247" t="s">
        <v>4575</v>
      </c>
      <c r="C1048" s="247" t="s">
        <v>4576</v>
      </c>
      <c r="D1048" s="248">
        <v>42531</v>
      </c>
      <c r="E1048" s="248">
        <v>42541</v>
      </c>
      <c r="F1048" s="248">
        <v>42633</v>
      </c>
      <c r="G1048" s="247">
        <v>0</v>
      </c>
      <c r="H1048" s="247" t="s">
        <v>3899</v>
      </c>
      <c r="I1048" s="247" t="s">
        <v>3900</v>
      </c>
      <c r="J1048" s="247" t="s">
        <v>3291</v>
      </c>
      <c r="K1048" s="249" t="s">
        <v>1354</v>
      </c>
      <c r="L1048" s="247" t="s">
        <v>1380</v>
      </c>
      <c r="M1048" s="249" t="s">
        <v>1348</v>
      </c>
      <c r="N1048" s="249">
        <v>24</v>
      </c>
      <c r="O1048" s="249" t="s">
        <v>4577</v>
      </c>
    </row>
    <row r="1049" spans="2:15" ht="15" customHeight="1">
      <c r="B1049" s="247" t="s">
        <v>4578</v>
      </c>
      <c r="C1049" s="247" t="s">
        <v>1342</v>
      </c>
      <c r="D1049" s="248">
        <v>42475</v>
      </c>
      <c r="E1049" s="248"/>
      <c r="F1049" s="248"/>
      <c r="G1049" s="247"/>
      <c r="H1049" s="247" t="s">
        <v>4579</v>
      </c>
      <c r="I1049" s="247" t="s">
        <v>4580</v>
      </c>
      <c r="J1049" s="247" t="s">
        <v>3291</v>
      </c>
      <c r="K1049" s="249" t="s">
        <v>1346</v>
      </c>
      <c r="L1049" s="247" t="s">
        <v>1373</v>
      </c>
      <c r="M1049" s="249" t="s">
        <v>1348</v>
      </c>
      <c r="N1049" s="249">
        <v>6</v>
      </c>
      <c r="O1049" s="249" t="s">
        <v>4581</v>
      </c>
    </row>
    <row r="1050" spans="2:15" ht="15" hidden="1" customHeight="1">
      <c r="B1050" s="247" t="s">
        <v>4582</v>
      </c>
      <c r="C1050" s="247" t="s">
        <v>4583</v>
      </c>
      <c r="D1050" s="248">
        <v>42531</v>
      </c>
      <c r="E1050" s="248">
        <v>42541</v>
      </c>
      <c r="F1050" s="248">
        <v>42633</v>
      </c>
      <c r="G1050" s="247">
        <v>0</v>
      </c>
      <c r="H1050" s="247" t="s">
        <v>4584</v>
      </c>
      <c r="I1050" s="247" t="s">
        <v>4585</v>
      </c>
      <c r="J1050" s="247" t="s">
        <v>3291</v>
      </c>
      <c r="K1050" s="249" t="s">
        <v>1354</v>
      </c>
      <c r="L1050" s="247" t="s">
        <v>1380</v>
      </c>
      <c r="M1050" s="249" t="s">
        <v>1348</v>
      </c>
      <c r="N1050" s="249">
        <v>4</v>
      </c>
      <c r="O1050" s="249" t="s">
        <v>4586</v>
      </c>
    </row>
    <row r="1051" spans="2:15" ht="15" customHeight="1">
      <c r="B1051" s="247" t="s">
        <v>4587</v>
      </c>
      <c r="C1051" s="247" t="s">
        <v>4588</v>
      </c>
      <c r="D1051" s="248">
        <v>42531</v>
      </c>
      <c r="E1051" s="248">
        <v>42733</v>
      </c>
      <c r="F1051" s="248">
        <v>43828</v>
      </c>
      <c r="G1051" s="247">
        <v>0</v>
      </c>
      <c r="H1051" s="247" t="s">
        <v>3510</v>
      </c>
      <c r="I1051" s="247" t="s">
        <v>3511</v>
      </c>
      <c r="J1051" s="247" t="s">
        <v>3270</v>
      </c>
      <c r="K1051" s="249" t="s">
        <v>1354</v>
      </c>
      <c r="L1051" s="247" t="s">
        <v>1380</v>
      </c>
      <c r="M1051" s="249" t="s">
        <v>1348</v>
      </c>
      <c r="N1051" s="249">
        <v>100</v>
      </c>
      <c r="O1051" s="249" t="s">
        <v>4206</v>
      </c>
    </row>
    <row r="1052" spans="2:15" ht="15" customHeight="1">
      <c r="B1052" s="247" t="s">
        <v>4589</v>
      </c>
      <c r="C1052" s="247" t="s">
        <v>4590</v>
      </c>
      <c r="D1052" s="248">
        <v>41134</v>
      </c>
      <c r="E1052" s="248">
        <v>43509</v>
      </c>
      <c r="F1052" s="248">
        <v>44543</v>
      </c>
      <c r="G1052" s="247">
        <v>0</v>
      </c>
      <c r="H1052" s="247" t="s">
        <v>4591</v>
      </c>
      <c r="I1052" s="247" t="s">
        <v>4592</v>
      </c>
      <c r="J1052" s="247" t="s">
        <v>3270</v>
      </c>
      <c r="K1052" s="249" t="s">
        <v>1890</v>
      </c>
      <c r="L1052" s="247" t="s">
        <v>1380</v>
      </c>
      <c r="M1052" s="249" t="s">
        <v>1348</v>
      </c>
      <c r="N1052" s="249">
        <v>100</v>
      </c>
      <c r="O1052" s="249" t="s">
        <v>4593</v>
      </c>
    </row>
    <row r="1053" spans="2:15" ht="15" customHeight="1">
      <c r="B1053" s="247" t="s">
        <v>4594</v>
      </c>
      <c r="C1053" s="247" t="s">
        <v>1342</v>
      </c>
      <c r="D1053" s="248">
        <v>40973</v>
      </c>
      <c r="E1053" s="248"/>
      <c r="F1053" s="248"/>
      <c r="G1053" s="247"/>
      <c r="H1053" s="247" t="s">
        <v>4595</v>
      </c>
      <c r="I1053" s="247" t="s">
        <v>4596</v>
      </c>
      <c r="J1053" s="247" t="s">
        <v>3270</v>
      </c>
      <c r="K1053" s="249" t="s">
        <v>1346</v>
      </c>
      <c r="L1053" s="247" t="s">
        <v>1380</v>
      </c>
      <c r="M1053" s="249" t="s">
        <v>1348</v>
      </c>
      <c r="N1053" s="249">
        <v>42</v>
      </c>
      <c r="O1053" s="249" t="s">
        <v>4597</v>
      </c>
    </row>
    <row r="1054" spans="2:15" ht="15" hidden="1" customHeight="1">
      <c r="B1054" s="247" t="s">
        <v>4598</v>
      </c>
      <c r="C1054" s="247" t="s">
        <v>4599</v>
      </c>
      <c r="D1054" s="248">
        <v>40493</v>
      </c>
      <c r="E1054" s="248">
        <v>41190</v>
      </c>
      <c r="F1054" s="248">
        <v>43016</v>
      </c>
      <c r="G1054" s="247">
        <v>1</v>
      </c>
      <c r="H1054" s="247" t="s">
        <v>4600</v>
      </c>
      <c r="I1054" s="247" t="s">
        <v>4601</v>
      </c>
      <c r="J1054" s="247" t="s">
        <v>3270</v>
      </c>
      <c r="K1054" s="249" t="s">
        <v>1354</v>
      </c>
      <c r="L1054" s="247" t="s">
        <v>1380</v>
      </c>
      <c r="M1054" s="249" t="s">
        <v>1348</v>
      </c>
      <c r="N1054" s="249">
        <v>89</v>
      </c>
      <c r="O1054" s="249" t="s">
        <v>4602</v>
      </c>
    </row>
    <row r="1055" spans="2:15" ht="15" hidden="1" customHeight="1">
      <c r="B1055" s="247" t="s">
        <v>4603</v>
      </c>
      <c r="C1055" s="247" t="s">
        <v>4604</v>
      </c>
      <c r="D1055" s="248">
        <v>42534</v>
      </c>
      <c r="E1055" s="248">
        <v>42541</v>
      </c>
      <c r="F1055" s="248">
        <v>42633</v>
      </c>
      <c r="G1055" s="247">
        <v>0</v>
      </c>
      <c r="H1055" s="247" t="s">
        <v>4229</v>
      </c>
      <c r="I1055" s="247" t="s">
        <v>4230</v>
      </c>
      <c r="J1055" s="247" t="s">
        <v>3291</v>
      </c>
      <c r="K1055" s="249" t="s">
        <v>1354</v>
      </c>
      <c r="L1055" s="247" t="s">
        <v>1380</v>
      </c>
      <c r="M1055" s="249" t="s">
        <v>1348</v>
      </c>
      <c r="N1055" s="249">
        <v>10</v>
      </c>
      <c r="O1055" s="249" t="s">
        <v>4605</v>
      </c>
    </row>
    <row r="1056" spans="2:15" ht="15" hidden="1" customHeight="1">
      <c r="B1056" s="247" t="s">
        <v>4606</v>
      </c>
      <c r="C1056" s="247" t="s">
        <v>4607</v>
      </c>
      <c r="D1056" s="248">
        <v>42534</v>
      </c>
      <c r="E1056" s="248">
        <v>42541</v>
      </c>
      <c r="F1056" s="248">
        <v>42633</v>
      </c>
      <c r="G1056" s="247">
        <v>0</v>
      </c>
      <c r="H1056" s="247" t="s">
        <v>4059</v>
      </c>
      <c r="I1056" s="247" t="s">
        <v>4060</v>
      </c>
      <c r="J1056" s="247" t="s">
        <v>3291</v>
      </c>
      <c r="K1056" s="249" t="s">
        <v>1354</v>
      </c>
      <c r="L1056" s="247" t="s">
        <v>1380</v>
      </c>
      <c r="M1056" s="249" t="s">
        <v>1348</v>
      </c>
      <c r="N1056" s="249">
        <v>9</v>
      </c>
      <c r="O1056" s="249" t="s">
        <v>4608</v>
      </c>
    </row>
    <row r="1057" spans="2:15" ht="25.5">
      <c r="B1057" s="247" t="s">
        <v>4609</v>
      </c>
      <c r="C1057" s="247" t="s">
        <v>4610</v>
      </c>
      <c r="D1057" s="248">
        <v>42535</v>
      </c>
      <c r="E1057" s="248">
        <v>42747</v>
      </c>
      <c r="F1057" s="248">
        <v>43842</v>
      </c>
      <c r="G1057" s="247">
        <v>0</v>
      </c>
      <c r="H1057" s="247" t="s">
        <v>4611</v>
      </c>
      <c r="I1057" s="247" t="s">
        <v>4612</v>
      </c>
      <c r="J1057" s="247" t="s">
        <v>3270</v>
      </c>
      <c r="K1057" s="249" t="s">
        <v>3222</v>
      </c>
      <c r="L1057" s="247" t="s">
        <v>1380</v>
      </c>
      <c r="M1057" s="249" t="s">
        <v>1348</v>
      </c>
      <c r="N1057" s="249">
        <v>41</v>
      </c>
      <c r="O1057" s="249" t="s">
        <v>4613</v>
      </c>
    </row>
    <row r="1058" spans="2:15" ht="15" customHeight="1">
      <c r="B1058" s="247" t="s">
        <v>4614</v>
      </c>
      <c r="C1058" s="247" t="s">
        <v>1342</v>
      </c>
      <c r="D1058" s="248">
        <v>41064</v>
      </c>
      <c r="E1058" s="248"/>
      <c r="F1058" s="248"/>
      <c r="G1058" s="247"/>
      <c r="H1058" s="247" t="s">
        <v>4615</v>
      </c>
      <c r="I1058" s="247" t="s">
        <v>4616</v>
      </c>
      <c r="J1058" s="247" t="s">
        <v>3270</v>
      </c>
      <c r="K1058" s="249" t="s">
        <v>1346</v>
      </c>
      <c r="L1058" s="247" t="s">
        <v>1380</v>
      </c>
      <c r="M1058" s="249" t="s">
        <v>1348</v>
      </c>
      <c r="N1058" s="249">
        <v>75</v>
      </c>
      <c r="O1058" s="249" t="s">
        <v>4617</v>
      </c>
    </row>
    <row r="1059" spans="2:15" ht="36" customHeight="1">
      <c r="B1059" s="247" t="s">
        <v>4618</v>
      </c>
      <c r="C1059" s="247" t="s">
        <v>1342</v>
      </c>
      <c r="D1059" s="248">
        <v>40917</v>
      </c>
      <c r="E1059" s="248"/>
      <c r="F1059" s="248"/>
      <c r="G1059" s="247"/>
      <c r="H1059" s="247" t="s">
        <v>4619</v>
      </c>
      <c r="I1059" s="247" t="s">
        <v>4620</v>
      </c>
      <c r="J1059" s="247" t="s">
        <v>3270</v>
      </c>
      <c r="K1059" s="249" t="s">
        <v>1346</v>
      </c>
      <c r="L1059" s="247" t="s">
        <v>1380</v>
      </c>
      <c r="M1059" s="249" t="s">
        <v>1348</v>
      </c>
      <c r="N1059" s="249">
        <v>97.5</v>
      </c>
      <c r="O1059" s="249" t="s">
        <v>4621</v>
      </c>
    </row>
    <row r="1060" spans="2:15" ht="15" customHeight="1">
      <c r="B1060" s="247" t="s">
        <v>4622</v>
      </c>
      <c r="C1060" s="247" t="s">
        <v>1342</v>
      </c>
      <c r="D1060" s="248">
        <v>40945</v>
      </c>
      <c r="E1060" s="248"/>
      <c r="F1060" s="248"/>
      <c r="G1060" s="247"/>
      <c r="H1060" s="247" t="s">
        <v>4623</v>
      </c>
      <c r="I1060" s="247" t="s">
        <v>4624</v>
      </c>
      <c r="J1060" s="247" t="s">
        <v>3270</v>
      </c>
      <c r="K1060" s="249" t="s">
        <v>1346</v>
      </c>
      <c r="L1060" s="247" t="s">
        <v>1380</v>
      </c>
      <c r="M1060" s="249" t="s">
        <v>1348</v>
      </c>
      <c r="N1060" s="249">
        <v>90.5</v>
      </c>
      <c r="O1060" s="249" t="s">
        <v>4625</v>
      </c>
    </row>
    <row r="1061" spans="2:15" ht="15" customHeight="1">
      <c r="B1061" s="247" t="s">
        <v>4626</v>
      </c>
      <c r="C1061" s="247" t="s">
        <v>1342</v>
      </c>
      <c r="D1061" s="248">
        <v>40945</v>
      </c>
      <c r="E1061" s="248"/>
      <c r="F1061" s="248"/>
      <c r="G1061" s="247"/>
      <c r="H1061" s="247" t="s">
        <v>4623</v>
      </c>
      <c r="I1061" s="247" t="s">
        <v>4624</v>
      </c>
      <c r="J1061" s="247" t="s">
        <v>3270</v>
      </c>
      <c r="K1061" s="249" t="s">
        <v>1346</v>
      </c>
      <c r="L1061" s="247" t="s">
        <v>1380</v>
      </c>
      <c r="M1061" s="249" t="s">
        <v>1348</v>
      </c>
      <c r="N1061" s="249">
        <v>64</v>
      </c>
      <c r="O1061" s="249" t="s">
        <v>4627</v>
      </c>
    </row>
    <row r="1062" spans="2:15" ht="15" customHeight="1">
      <c r="B1062" s="247" t="s">
        <v>4628</v>
      </c>
      <c r="C1062" s="247" t="s">
        <v>1342</v>
      </c>
      <c r="D1062" s="248">
        <v>42536</v>
      </c>
      <c r="E1062" s="248"/>
      <c r="F1062" s="248"/>
      <c r="G1062" s="247"/>
      <c r="H1062" s="247" t="s">
        <v>3334</v>
      </c>
      <c r="I1062" s="247" t="s">
        <v>3335</v>
      </c>
      <c r="J1062" s="247" t="s">
        <v>3270</v>
      </c>
      <c r="K1062" s="249" t="s">
        <v>1346</v>
      </c>
      <c r="L1062" s="247" t="s">
        <v>1380</v>
      </c>
      <c r="M1062" s="249" t="s">
        <v>1348</v>
      </c>
      <c r="N1062" s="249">
        <v>0</v>
      </c>
      <c r="O1062" s="249" t="s">
        <v>4629</v>
      </c>
    </row>
    <row r="1063" spans="2:15" ht="15" hidden="1" customHeight="1">
      <c r="B1063" s="247" t="s">
        <v>4630</v>
      </c>
      <c r="C1063" s="247" t="s">
        <v>4631</v>
      </c>
      <c r="D1063" s="248">
        <v>42537</v>
      </c>
      <c r="E1063" s="248">
        <v>42557</v>
      </c>
      <c r="F1063" s="248">
        <v>42649</v>
      </c>
      <c r="G1063" s="247">
        <v>0</v>
      </c>
      <c r="H1063" s="247" t="s">
        <v>4349</v>
      </c>
      <c r="I1063" s="247" t="s">
        <v>4350</v>
      </c>
      <c r="J1063" s="247" t="s">
        <v>3291</v>
      </c>
      <c r="K1063" s="249" t="s">
        <v>1354</v>
      </c>
      <c r="L1063" s="247" t="s">
        <v>1380</v>
      </c>
      <c r="M1063" s="249" t="s">
        <v>1348</v>
      </c>
      <c r="N1063" s="249">
        <v>50</v>
      </c>
      <c r="O1063" s="249" t="s">
        <v>4632</v>
      </c>
    </row>
    <row r="1064" spans="2:15" ht="15" customHeight="1">
      <c r="B1064" s="247" t="s">
        <v>4633</v>
      </c>
      <c r="C1064" s="247" t="s">
        <v>4634</v>
      </c>
      <c r="D1064" s="248">
        <v>42537</v>
      </c>
      <c r="E1064" s="248">
        <v>43160</v>
      </c>
      <c r="F1064" s="248">
        <v>45352</v>
      </c>
      <c r="G1064" s="247">
        <v>1</v>
      </c>
      <c r="H1064" s="247" t="s">
        <v>4349</v>
      </c>
      <c r="I1064" s="247" t="s">
        <v>4350</v>
      </c>
      <c r="J1064" s="247" t="s">
        <v>3270</v>
      </c>
      <c r="K1064" s="249" t="s">
        <v>1890</v>
      </c>
      <c r="L1064" s="247" t="s">
        <v>1380</v>
      </c>
      <c r="M1064" s="249" t="s">
        <v>1348</v>
      </c>
      <c r="N1064" s="249">
        <v>40</v>
      </c>
      <c r="O1064" s="249" t="s">
        <v>4635</v>
      </c>
    </row>
    <row r="1065" spans="2:15" ht="15" customHeight="1">
      <c r="B1065" s="247" t="s">
        <v>4636</v>
      </c>
      <c r="C1065" s="247" t="s">
        <v>4637</v>
      </c>
      <c r="D1065" s="248">
        <v>41352</v>
      </c>
      <c r="E1065" s="248">
        <v>41674</v>
      </c>
      <c r="F1065" s="248">
        <v>44231</v>
      </c>
      <c r="G1065" s="247">
        <v>0</v>
      </c>
      <c r="H1065" s="247" t="s">
        <v>4638</v>
      </c>
      <c r="I1065" s="247" t="s">
        <v>1342</v>
      </c>
      <c r="J1065" s="247" t="s">
        <v>3270</v>
      </c>
      <c r="K1065" s="249" t="s">
        <v>2455</v>
      </c>
      <c r="L1065" s="247" t="s">
        <v>1380</v>
      </c>
      <c r="M1065" s="249" t="s">
        <v>1348</v>
      </c>
      <c r="N1065" s="249">
        <v>55</v>
      </c>
      <c r="O1065" s="249" t="s">
        <v>4639</v>
      </c>
    </row>
    <row r="1066" spans="2:15" ht="15" customHeight="1">
      <c r="B1066" s="247" t="s">
        <v>4640</v>
      </c>
      <c r="C1066" s="247" t="s">
        <v>4641</v>
      </c>
      <c r="D1066" s="248">
        <v>42537</v>
      </c>
      <c r="E1066" s="248">
        <v>42961</v>
      </c>
      <c r="F1066" s="248">
        <v>44057</v>
      </c>
      <c r="G1066" s="247">
        <v>0</v>
      </c>
      <c r="H1066" s="247" t="s">
        <v>4280</v>
      </c>
      <c r="I1066" s="247" t="s">
        <v>4281</v>
      </c>
      <c r="J1066" s="247" t="s">
        <v>3270</v>
      </c>
      <c r="K1066" s="249" t="s">
        <v>1354</v>
      </c>
      <c r="L1066" s="247" t="s">
        <v>1380</v>
      </c>
      <c r="M1066" s="249" t="s">
        <v>1348</v>
      </c>
      <c r="N1066" s="249">
        <v>35</v>
      </c>
      <c r="O1066" s="249" t="s">
        <v>4282</v>
      </c>
    </row>
    <row r="1067" spans="2:15" ht="15" hidden="1" customHeight="1">
      <c r="B1067" s="247" t="s">
        <v>4642</v>
      </c>
      <c r="C1067" s="247" t="s">
        <v>4643</v>
      </c>
      <c r="D1067" s="248">
        <v>42538</v>
      </c>
      <c r="E1067" s="248">
        <v>42557</v>
      </c>
      <c r="F1067" s="248">
        <v>42649</v>
      </c>
      <c r="G1067" s="247">
        <v>0</v>
      </c>
      <c r="H1067" s="247" t="s">
        <v>3510</v>
      </c>
      <c r="I1067" s="247" t="s">
        <v>3511</v>
      </c>
      <c r="J1067" s="247" t="s">
        <v>3291</v>
      </c>
      <c r="K1067" s="249" t="s">
        <v>1354</v>
      </c>
      <c r="L1067" s="247" t="s">
        <v>1380</v>
      </c>
      <c r="M1067" s="249" t="s">
        <v>1348</v>
      </c>
      <c r="N1067" s="249">
        <v>148</v>
      </c>
      <c r="O1067" s="249" t="s">
        <v>4644</v>
      </c>
    </row>
    <row r="1068" spans="2:15" ht="15" customHeight="1">
      <c r="B1068" s="247" t="s">
        <v>4645</v>
      </c>
      <c r="C1068" s="247" t="s">
        <v>1342</v>
      </c>
      <c r="D1068" s="248">
        <v>42524</v>
      </c>
      <c r="E1068" s="248"/>
      <c r="F1068" s="248"/>
      <c r="G1068" s="247"/>
      <c r="H1068" s="247" t="s">
        <v>4287</v>
      </c>
      <c r="I1068" s="247" t="s">
        <v>4288</v>
      </c>
      <c r="J1068" s="247" t="s">
        <v>3270</v>
      </c>
      <c r="K1068" s="249" t="s">
        <v>1346</v>
      </c>
      <c r="L1068" s="247" t="s">
        <v>1380</v>
      </c>
      <c r="M1068" s="249" t="s">
        <v>1348</v>
      </c>
      <c r="N1068" s="249">
        <v>70</v>
      </c>
      <c r="O1068" s="249" t="s">
        <v>4646</v>
      </c>
    </row>
    <row r="1069" spans="2:15" ht="15" hidden="1" customHeight="1">
      <c r="B1069" s="247" t="s">
        <v>4647</v>
      </c>
      <c r="C1069" s="247" t="s">
        <v>4648</v>
      </c>
      <c r="D1069" s="248">
        <v>41369</v>
      </c>
      <c r="E1069" s="248">
        <v>41414</v>
      </c>
      <c r="F1069" s="248">
        <v>43240</v>
      </c>
      <c r="G1069" s="247">
        <v>1</v>
      </c>
      <c r="H1069" s="247" t="s">
        <v>4649</v>
      </c>
      <c r="I1069" s="247" t="s">
        <v>4650</v>
      </c>
      <c r="J1069" s="247" t="s">
        <v>3270</v>
      </c>
      <c r="K1069" s="249" t="s">
        <v>3222</v>
      </c>
      <c r="L1069" s="247" t="s">
        <v>1380</v>
      </c>
      <c r="M1069" s="249" t="s">
        <v>1348</v>
      </c>
      <c r="N1069" s="249">
        <v>55</v>
      </c>
      <c r="O1069" s="249" t="s">
        <v>4651</v>
      </c>
    </row>
    <row r="1070" spans="2:15" ht="24" customHeight="1">
      <c r="B1070" s="247" t="s">
        <v>4652</v>
      </c>
      <c r="C1070" s="247" t="s">
        <v>1342</v>
      </c>
      <c r="D1070" s="248">
        <v>42541</v>
      </c>
      <c r="E1070" s="248"/>
      <c r="F1070" s="248"/>
      <c r="G1070" s="247"/>
      <c r="H1070" s="247" t="s">
        <v>3437</v>
      </c>
      <c r="I1070" s="247" t="s">
        <v>3438</v>
      </c>
      <c r="J1070" s="247" t="s">
        <v>3270</v>
      </c>
      <c r="K1070" s="249" t="s">
        <v>1346</v>
      </c>
      <c r="L1070" s="247" t="s">
        <v>3322</v>
      </c>
      <c r="M1070" s="249" t="s">
        <v>1348</v>
      </c>
      <c r="N1070" s="249">
        <v>200</v>
      </c>
      <c r="O1070" s="249" t="s">
        <v>4651</v>
      </c>
    </row>
    <row r="1071" spans="2:15" ht="15" customHeight="1">
      <c r="B1071" s="247" t="s">
        <v>4653</v>
      </c>
      <c r="C1071" s="247" t="s">
        <v>1342</v>
      </c>
      <c r="D1071" s="248">
        <v>42542</v>
      </c>
      <c r="E1071" s="248"/>
      <c r="F1071" s="248"/>
      <c r="G1071" s="247"/>
      <c r="H1071" s="247" t="s">
        <v>4654</v>
      </c>
      <c r="I1071" s="247" t="s">
        <v>4655</v>
      </c>
      <c r="J1071" s="247" t="s">
        <v>3270</v>
      </c>
      <c r="K1071" s="249" t="s">
        <v>1346</v>
      </c>
      <c r="L1071" s="247" t="s">
        <v>1380</v>
      </c>
      <c r="M1071" s="249" t="s">
        <v>1348</v>
      </c>
      <c r="N1071" s="249">
        <v>0</v>
      </c>
      <c r="O1071" s="249" t="s">
        <v>4656</v>
      </c>
    </row>
    <row r="1072" spans="2:15" ht="15" customHeight="1">
      <c r="B1072" s="247" t="s">
        <v>4657</v>
      </c>
      <c r="C1072" s="247" t="s">
        <v>1342</v>
      </c>
      <c r="D1072" s="248">
        <v>42542</v>
      </c>
      <c r="E1072" s="248"/>
      <c r="F1072" s="248"/>
      <c r="G1072" s="247"/>
      <c r="H1072" s="247" t="s">
        <v>4260</v>
      </c>
      <c r="I1072" s="247" t="s">
        <v>4261</v>
      </c>
      <c r="J1072" s="247" t="s">
        <v>3270</v>
      </c>
      <c r="K1072" s="249" t="s">
        <v>1346</v>
      </c>
      <c r="L1072" s="247" t="s">
        <v>1380</v>
      </c>
      <c r="M1072" s="249" t="s">
        <v>1348</v>
      </c>
      <c r="N1072" s="249">
        <v>68</v>
      </c>
      <c r="O1072" s="249" t="s">
        <v>4269</v>
      </c>
    </row>
    <row r="1073" spans="2:15" ht="15" customHeight="1">
      <c r="B1073" s="247" t="s">
        <v>4658</v>
      </c>
      <c r="C1073" s="247" t="s">
        <v>1342</v>
      </c>
      <c r="D1073" s="248">
        <v>42543</v>
      </c>
      <c r="E1073" s="248"/>
      <c r="F1073" s="248"/>
      <c r="G1073" s="247"/>
      <c r="H1073" s="247" t="s">
        <v>4155</v>
      </c>
      <c r="I1073" s="247" t="s">
        <v>4156</v>
      </c>
      <c r="J1073" s="247" t="s">
        <v>3270</v>
      </c>
      <c r="K1073" s="249" t="s">
        <v>1346</v>
      </c>
      <c r="L1073" s="247" t="s">
        <v>1380</v>
      </c>
      <c r="M1073" s="249" t="s">
        <v>1348</v>
      </c>
      <c r="N1073" s="249">
        <v>50</v>
      </c>
      <c r="O1073" s="249" t="s">
        <v>3870</v>
      </c>
    </row>
    <row r="1074" spans="2:15" ht="15" customHeight="1">
      <c r="B1074" s="247" t="s">
        <v>4659</v>
      </c>
      <c r="C1074" s="247" t="s">
        <v>1342</v>
      </c>
      <c r="D1074" s="248">
        <v>42544</v>
      </c>
      <c r="E1074" s="248"/>
      <c r="F1074" s="248"/>
      <c r="G1074" s="247"/>
      <c r="H1074" s="247" t="s">
        <v>3461</v>
      </c>
      <c r="I1074" s="247" t="s">
        <v>3462</v>
      </c>
      <c r="J1074" s="247" t="s">
        <v>3270</v>
      </c>
      <c r="K1074" s="249" t="s">
        <v>1346</v>
      </c>
      <c r="L1074" s="247" t="s">
        <v>1380</v>
      </c>
      <c r="M1074" s="249" t="s">
        <v>1348</v>
      </c>
      <c r="N1074" s="249">
        <v>100</v>
      </c>
      <c r="O1074" s="249" t="s">
        <v>3463</v>
      </c>
    </row>
    <row r="1075" spans="2:15" ht="15" hidden="1" customHeight="1">
      <c r="B1075" s="247" t="s">
        <v>4660</v>
      </c>
      <c r="C1075" s="247" t="s">
        <v>4661</v>
      </c>
      <c r="D1075" s="248">
        <v>42545</v>
      </c>
      <c r="E1075" s="248">
        <v>42557</v>
      </c>
      <c r="F1075" s="248">
        <v>42649</v>
      </c>
      <c r="G1075" s="247">
        <v>0</v>
      </c>
      <c r="H1075" s="247" t="s">
        <v>4662</v>
      </c>
      <c r="I1075" s="247" t="s">
        <v>4663</v>
      </c>
      <c r="J1075" s="247" t="s">
        <v>3291</v>
      </c>
      <c r="K1075" s="249" t="s">
        <v>1354</v>
      </c>
      <c r="L1075" s="247" t="s">
        <v>1380</v>
      </c>
      <c r="M1075" s="249" t="s">
        <v>1348</v>
      </c>
      <c r="N1075" s="249">
        <v>50</v>
      </c>
      <c r="O1075" s="249" t="s">
        <v>4664</v>
      </c>
    </row>
    <row r="1076" spans="2:15" ht="25.5" customHeight="1">
      <c r="B1076" s="247" t="s">
        <v>4665</v>
      </c>
      <c r="C1076" s="247" t="s">
        <v>4666</v>
      </c>
      <c r="D1076" s="248">
        <v>41354</v>
      </c>
      <c r="E1076" s="248">
        <v>41684</v>
      </c>
      <c r="F1076" s="248">
        <v>43510</v>
      </c>
      <c r="G1076" s="247">
        <v>0</v>
      </c>
      <c r="H1076" s="247" t="s">
        <v>3510</v>
      </c>
      <c r="I1076" s="247" t="s">
        <v>3511</v>
      </c>
      <c r="J1076" s="247" t="s">
        <v>3270</v>
      </c>
      <c r="K1076" s="249" t="s">
        <v>2455</v>
      </c>
      <c r="L1076" s="247" t="s">
        <v>1380</v>
      </c>
      <c r="M1076" s="249" t="s">
        <v>1348</v>
      </c>
      <c r="N1076" s="249">
        <v>99</v>
      </c>
      <c r="O1076" s="249" t="s">
        <v>4667</v>
      </c>
    </row>
    <row r="1077" spans="2:15" ht="15" hidden="1" customHeight="1">
      <c r="B1077" s="247" t="s">
        <v>4668</v>
      </c>
      <c r="C1077" s="247" t="s">
        <v>4669</v>
      </c>
      <c r="D1077" s="248">
        <v>42548</v>
      </c>
      <c r="E1077" s="248">
        <v>42559</v>
      </c>
      <c r="F1077" s="248">
        <v>42651</v>
      </c>
      <c r="G1077" s="247">
        <v>0</v>
      </c>
      <c r="H1077" s="247" t="s">
        <v>4670</v>
      </c>
      <c r="I1077" s="247" t="s">
        <v>4671</v>
      </c>
      <c r="J1077" s="247" t="s">
        <v>3291</v>
      </c>
      <c r="K1077" s="249" t="s">
        <v>1354</v>
      </c>
      <c r="L1077" s="247" t="s">
        <v>1380</v>
      </c>
      <c r="M1077" s="249" t="s">
        <v>1348</v>
      </c>
      <c r="N1077" s="249">
        <v>35</v>
      </c>
      <c r="O1077" s="249" t="s">
        <v>4672</v>
      </c>
    </row>
    <row r="1078" spans="2:15" ht="15" customHeight="1">
      <c r="B1078" s="247" t="s">
        <v>4673</v>
      </c>
      <c r="C1078" s="247" t="s">
        <v>4674</v>
      </c>
      <c r="D1078" s="248">
        <v>41703</v>
      </c>
      <c r="E1078" s="248">
        <v>42734</v>
      </c>
      <c r="F1078" s="248">
        <v>44195</v>
      </c>
      <c r="G1078" s="247">
        <v>0</v>
      </c>
      <c r="H1078" s="247" t="s">
        <v>4675</v>
      </c>
      <c r="I1078" s="247" t="s">
        <v>4676</v>
      </c>
      <c r="J1078" s="247" t="s">
        <v>3351</v>
      </c>
      <c r="K1078" s="249" t="s">
        <v>1354</v>
      </c>
      <c r="L1078" s="247" t="s">
        <v>1380</v>
      </c>
      <c r="M1078" s="249" t="s">
        <v>3807</v>
      </c>
      <c r="N1078" s="249">
        <v>10</v>
      </c>
      <c r="O1078" s="249" t="s">
        <v>4677</v>
      </c>
    </row>
    <row r="1079" spans="2:15" ht="15" hidden="1" customHeight="1">
      <c r="B1079" s="247" t="s">
        <v>4678</v>
      </c>
      <c r="C1079" s="247" t="s">
        <v>4679</v>
      </c>
      <c r="D1079" s="248">
        <v>42555</v>
      </c>
      <c r="E1079" s="248">
        <v>42535</v>
      </c>
      <c r="F1079" s="248">
        <v>42657</v>
      </c>
      <c r="G1079" s="247">
        <v>0</v>
      </c>
      <c r="H1079" s="247" t="s">
        <v>4349</v>
      </c>
      <c r="I1079" s="247" t="s">
        <v>4350</v>
      </c>
      <c r="J1079" s="247" t="s">
        <v>3291</v>
      </c>
      <c r="K1079" s="249" t="s">
        <v>1354</v>
      </c>
      <c r="L1079" s="247" t="s">
        <v>1373</v>
      </c>
      <c r="M1079" s="249" t="s">
        <v>1348</v>
      </c>
      <c r="N1079" s="249">
        <v>7</v>
      </c>
      <c r="O1079" s="249" t="s">
        <v>4351</v>
      </c>
    </row>
    <row r="1080" spans="2:15" ht="15" customHeight="1">
      <c r="B1080" s="247" t="s">
        <v>4680</v>
      </c>
      <c r="C1080" s="247" t="s">
        <v>4681</v>
      </c>
      <c r="D1080" s="248">
        <v>42555</v>
      </c>
      <c r="E1080" s="248">
        <v>42734</v>
      </c>
      <c r="F1080" s="248">
        <v>44560</v>
      </c>
      <c r="G1080" s="247">
        <v>1</v>
      </c>
      <c r="H1080" s="247" t="s">
        <v>4208</v>
      </c>
      <c r="I1080" s="247" t="s">
        <v>4209</v>
      </c>
      <c r="J1080" s="247" t="s">
        <v>3270</v>
      </c>
      <c r="K1080" s="249" t="s">
        <v>1890</v>
      </c>
      <c r="L1080" s="247" t="s">
        <v>1380</v>
      </c>
      <c r="M1080" s="249" t="s">
        <v>1348</v>
      </c>
      <c r="N1080" s="249">
        <v>99.43</v>
      </c>
      <c r="O1080" s="249" t="s">
        <v>4682</v>
      </c>
    </row>
    <row r="1081" spans="2:15" ht="15" hidden="1" customHeight="1">
      <c r="B1081" s="247" t="s">
        <v>4683</v>
      </c>
      <c r="C1081" s="247" t="s">
        <v>4684</v>
      </c>
      <c r="D1081" s="248">
        <v>42555</v>
      </c>
      <c r="E1081" s="248">
        <v>42565</v>
      </c>
      <c r="F1081" s="248">
        <v>42657</v>
      </c>
      <c r="G1081" s="247">
        <v>0</v>
      </c>
      <c r="H1081" s="247" t="s">
        <v>4685</v>
      </c>
      <c r="I1081" s="247" t="s">
        <v>4686</v>
      </c>
      <c r="J1081" s="247" t="s">
        <v>3291</v>
      </c>
      <c r="K1081" s="249" t="s">
        <v>1354</v>
      </c>
      <c r="L1081" s="247" t="s">
        <v>1380</v>
      </c>
      <c r="M1081" s="249" t="s">
        <v>1348</v>
      </c>
      <c r="N1081" s="249">
        <v>148</v>
      </c>
      <c r="O1081" s="249" t="s">
        <v>4644</v>
      </c>
    </row>
    <row r="1082" spans="2:15" ht="24" customHeight="1">
      <c r="B1082" s="247" t="s">
        <v>4687</v>
      </c>
      <c r="C1082" s="247" t="s">
        <v>1342</v>
      </c>
      <c r="D1082" s="248">
        <v>42555</v>
      </c>
      <c r="E1082" s="248"/>
      <c r="F1082" s="248"/>
      <c r="G1082" s="247"/>
      <c r="H1082" s="247" t="s">
        <v>4688</v>
      </c>
      <c r="I1082" s="247" t="s">
        <v>4689</v>
      </c>
      <c r="J1082" s="247" t="s">
        <v>3401</v>
      </c>
      <c r="K1082" s="249" t="s">
        <v>1346</v>
      </c>
      <c r="L1082" s="247" t="s">
        <v>1347</v>
      </c>
      <c r="M1082" s="249" t="s">
        <v>1348</v>
      </c>
      <c r="N1082" s="249">
        <v>91.62</v>
      </c>
      <c r="O1082" s="249" t="s">
        <v>4690</v>
      </c>
    </row>
    <row r="1083" spans="2:15" ht="24" hidden="1" customHeight="1">
      <c r="B1083" s="247" t="s">
        <v>4691</v>
      </c>
      <c r="C1083" s="247" t="s">
        <v>4692</v>
      </c>
      <c r="D1083" s="248">
        <v>42557</v>
      </c>
      <c r="E1083" s="248">
        <v>42565</v>
      </c>
      <c r="F1083" s="248">
        <v>42657</v>
      </c>
      <c r="G1083" s="247">
        <v>0</v>
      </c>
      <c r="H1083" s="247" t="s">
        <v>4693</v>
      </c>
      <c r="I1083" s="247" t="s">
        <v>4694</v>
      </c>
      <c r="J1083" s="247" t="s">
        <v>3291</v>
      </c>
      <c r="K1083" s="249" t="s">
        <v>1354</v>
      </c>
      <c r="L1083" s="247" t="s">
        <v>1380</v>
      </c>
      <c r="M1083" s="249" t="s">
        <v>1348</v>
      </c>
      <c r="N1083" s="249">
        <v>55</v>
      </c>
      <c r="O1083" s="249" t="s">
        <v>4391</v>
      </c>
    </row>
    <row r="1084" spans="2:15" ht="24" customHeight="1">
      <c r="B1084" s="247" t="s">
        <v>4695</v>
      </c>
      <c r="C1084" s="247" t="s">
        <v>4696</v>
      </c>
      <c r="D1084" s="248">
        <v>42558</v>
      </c>
      <c r="E1084" s="248">
        <v>42703</v>
      </c>
      <c r="F1084" s="248">
        <v>44164</v>
      </c>
      <c r="G1084" s="247">
        <v>0</v>
      </c>
      <c r="H1084" s="247" t="s">
        <v>4697</v>
      </c>
      <c r="I1084" s="247" t="s">
        <v>4698</v>
      </c>
      <c r="J1084" s="247" t="s">
        <v>4459</v>
      </c>
      <c r="K1084" s="249" t="s">
        <v>1354</v>
      </c>
      <c r="L1084" s="247" t="s">
        <v>3395</v>
      </c>
      <c r="M1084" s="249" t="s">
        <v>1348</v>
      </c>
      <c r="N1084" s="249">
        <v>100</v>
      </c>
      <c r="O1084" s="249" t="s">
        <v>3396</v>
      </c>
    </row>
    <row r="1085" spans="2:15" ht="24" customHeight="1">
      <c r="B1085" s="247" t="s">
        <v>4699</v>
      </c>
      <c r="C1085" s="247" t="s">
        <v>4700</v>
      </c>
      <c r="D1085" s="248">
        <v>41485</v>
      </c>
      <c r="E1085" s="248">
        <v>42654</v>
      </c>
      <c r="F1085" s="248">
        <v>44480</v>
      </c>
      <c r="G1085" s="247">
        <v>1</v>
      </c>
      <c r="H1085" s="247" t="s">
        <v>4701</v>
      </c>
      <c r="I1085" s="247" t="s">
        <v>1342</v>
      </c>
      <c r="J1085" s="247" t="s">
        <v>3270</v>
      </c>
      <c r="K1085" s="249" t="s">
        <v>1354</v>
      </c>
      <c r="L1085" s="247" t="s">
        <v>1380</v>
      </c>
      <c r="M1085" s="249" t="s">
        <v>1348</v>
      </c>
      <c r="N1085" s="249">
        <v>70</v>
      </c>
      <c r="O1085" s="249" t="s">
        <v>4702</v>
      </c>
    </row>
    <row r="1086" spans="2:15" ht="15" customHeight="1">
      <c r="B1086" s="247" t="s">
        <v>4703</v>
      </c>
      <c r="C1086" s="247" t="s">
        <v>4704</v>
      </c>
      <c r="D1086" s="248">
        <v>42559</v>
      </c>
      <c r="E1086" s="248">
        <v>42720</v>
      </c>
      <c r="F1086" s="248">
        <v>43815</v>
      </c>
      <c r="G1086" s="247">
        <v>0</v>
      </c>
      <c r="H1086" s="247" t="s">
        <v>4705</v>
      </c>
      <c r="I1086" s="247" t="s">
        <v>4706</v>
      </c>
      <c r="J1086" s="247" t="s">
        <v>3270</v>
      </c>
      <c r="K1086" s="249" t="s">
        <v>2455</v>
      </c>
      <c r="L1086" s="247" t="s">
        <v>1380</v>
      </c>
      <c r="M1086" s="249" t="s">
        <v>1348</v>
      </c>
      <c r="N1086" s="249">
        <v>42</v>
      </c>
      <c r="O1086" s="249" t="s">
        <v>4707</v>
      </c>
    </row>
    <row r="1087" spans="2:15" ht="15" customHeight="1">
      <c r="B1087" s="247" t="s">
        <v>4708</v>
      </c>
      <c r="C1087" s="247" t="s">
        <v>4709</v>
      </c>
      <c r="D1087" s="248">
        <v>41352</v>
      </c>
      <c r="E1087" s="248">
        <v>41684</v>
      </c>
      <c r="F1087" s="248">
        <v>44241</v>
      </c>
      <c r="G1087" s="247">
        <v>0</v>
      </c>
      <c r="H1087" s="247" t="s">
        <v>4638</v>
      </c>
      <c r="I1087" s="247" t="s">
        <v>1342</v>
      </c>
      <c r="J1087" s="247" t="s">
        <v>3270</v>
      </c>
      <c r="K1087" s="249" t="s">
        <v>2455</v>
      </c>
      <c r="L1087" s="247" t="s">
        <v>1380</v>
      </c>
      <c r="M1087" s="249" t="s">
        <v>1348</v>
      </c>
      <c r="N1087" s="249">
        <v>85</v>
      </c>
      <c r="O1087" s="249" t="s">
        <v>4710</v>
      </c>
    </row>
    <row r="1088" spans="2:15" ht="24" customHeight="1">
      <c r="B1088" s="247" t="s">
        <v>4711</v>
      </c>
      <c r="C1088" s="247" t="s">
        <v>1342</v>
      </c>
      <c r="D1088" s="248">
        <v>42563</v>
      </c>
      <c r="E1088" s="248"/>
      <c r="F1088" s="248"/>
      <c r="G1088" s="247"/>
      <c r="H1088" s="247" t="s">
        <v>3437</v>
      </c>
      <c r="I1088" s="247" t="s">
        <v>3438</v>
      </c>
      <c r="J1088" s="247" t="s">
        <v>3291</v>
      </c>
      <c r="K1088" s="249" t="s">
        <v>1346</v>
      </c>
      <c r="L1088" s="247" t="s">
        <v>3384</v>
      </c>
      <c r="M1088" s="249" t="s">
        <v>1348</v>
      </c>
      <c r="N1088" s="249">
        <v>0</v>
      </c>
      <c r="O1088" s="249" t="s">
        <v>4712</v>
      </c>
    </row>
    <row r="1089" spans="2:15" ht="15" customHeight="1">
      <c r="B1089" s="247" t="s">
        <v>4713</v>
      </c>
      <c r="C1089" s="247" t="s">
        <v>4714</v>
      </c>
      <c r="D1089" s="248">
        <v>42563</v>
      </c>
      <c r="E1089" s="248">
        <v>43703</v>
      </c>
      <c r="F1089" s="248">
        <v>44798</v>
      </c>
      <c r="G1089" s="247">
        <v>0</v>
      </c>
      <c r="H1089" s="247" t="s">
        <v>4715</v>
      </c>
      <c r="I1089" s="247" t="s">
        <v>4716</v>
      </c>
      <c r="J1089" s="247" t="s">
        <v>3336</v>
      </c>
      <c r="K1089" s="249" t="s">
        <v>1890</v>
      </c>
      <c r="L1089" s="247" t="s">
        <v>3592</v>
      </c>
      <c r="M1089" s="249" t="s">
        <v>1348</v>
      </c>
      <c r="N1089" s="249">
        <v>800</v>
      </c>
      <c r="O1089" s="249" t="s">
        <v>4717</v>
      </c>
    </row>
    <row r="1090" spans="2:15" ht="25.5" hidden="1" customHeight="1">
      <c r="B1090" s="247" t="s">
        <v>4718</v>
      </c>
      <c r="C1090" s="247" t="s">
        <v>4719</v>
      </c>
      <c r="D1090" s="248">
        <v>42564</v>
      </c>
      <c r="E1090" s="248">
        <v>42571</v>
      </c>
      <c r="F1090" s="248">
        <v>42663</v>
      </c>
      <c r="G1090" s="247">
        <v>0</v>
      </c>
      <c r="H1090" s="247" t="s">
        <v>4720</v>
      </c>
      <c r="I1090" s="247" t="s">
        <v>4721</v>
      </c>
      <c r="J1090" s="247" t="s">
        <v>3291</v>
      </c>
      <c r="K1090" s="249" t="s">
        <v>1354</v>
      </c>
      <c r="L1090" s="247" t="s">
        <v>1380</v>
      </c>
      <c r="M1090" s="249" t="s">
        <v>1348</v>
      </c>
      <c r="N1090" s="249">
        <v>45</v>
      </c>
      <c r="O1090" s="249" t="s">
        <v>4722</v>
      </c>
    </row>
    <row r="1091" spans="2:15" ht="15" hidden="1" customHeight="1">
      <c r="B1091" s="247" t="s">
        <v>4723</v>
      </c>
      <c r="C1091" s="247" t="s">
        <v>4724</v>
      </c>
      <c r="D1091" s="248">
        <v>42564</v>
      </c>
      <c r="E1091" s="248">
        <v>42571</v>
      </c>
      <c r="F1091" s="248">
        <v>42663</v>
      </c>
      <c r="G1091" s="247">
        <v>0</v>
      </c>
      <c r="H1091" s="247" t="s">
        <v>4720</v>
      </c>
      <c r="I1091" s="247" t="s">
        <v>4721</v>
      </c>
      <c r="J1091" s="247" t="s">
        <v>3291</v>
      </c>
      <c r="K1091" s="249" t="s">
        <v>1354</v>
      </c>
      <c r="L1091" s="247" t="s">
        <v>3322</v>
      </c>
      <c r="M1091" s="249" t="s">
        <v>1348</v>
      </c>
      <c r="N1091" s="249">
        <v>275</v>
      </c>
      <c r="O1091" s="249" t="s">
        <v>4725</v>
      </c>
    </row>
    <row r="1092" spans="2:15" ht="15" hidden="1" customHeight="1">
      <c r="B1092" s="247" t="s">
        <v>4726</v>
      </c>
      <c r="C1092" s="247" t="s">
        <v>4727</v>
      </c>
      <c r="D1092" s="248">
        <v>42564</v>
      </c>
      <c r="E1092" s="248">
        <v>42571</v>
      </c>
      <c r="F1092" s="248">
        <v>42663</v>
      </c>
      <c r="G1092" s="247">
        <v>0</v>
      </c>
      <c r="H1092" s="247" t="s">
        <v>4728</v>
      </c>
      <c r="I1092" s="247" t="s">
        <v>4676</v>
      </c>
      <c r="J1092" s="247" t="s">
        <v>3291</v>
      </c>
      <c r="K1092" s="249" t="s">
        <v>1354</v>
      </c>
      <c r="L1092" s="247" t="s">
        <v>1380</v>
      </c>
      <c r="M1092" s="249" t="s">
        <v>1348</v>
      </c>
      <c r="N1092" s="249">
        <v>28</v>
      </c>
      <c r="O1092" s="249" t="s">
        <v>4729</v>
      </c>
    </row>
    <row r="1093" spans="2:15" ht="24" customHeight="1">
      <c r="B1093" s="247" t="s">
        <v>4730</v>
      </c>
      <c r="C1093" s="247" t="s">
        <v>1342</v>
      </c>
      <c r="D1093" s="248">
        <v>42565</v>
      </c>
      <c r="E1093" s="248"/>
      <c r="F1093" s="248"/>
      <c r="G1093" s="247"/>
      <c r="H1093" s="247" t="s">
        <v>4654</v>
      </c>
      <c r="I1093" s="247" t="s">
        <v>4655</v>
      </c>
      <c r="J1093" s="247" t="s">
        <v>3298</v>
      </c>
      <c r="K1093" s="249" t="s">
        <v>1346</v>
      </c>
      <c r="L1093" s="247" t="s">
        <v>1380</v>
      </c>
      <c r="M1093" s="249" t="s">
        <v>1348</v>
      </c>
      <c r="N1093" s="249">
        <v>7</v>
      </c>
      <c r="O1093" s="249" t="s">
        <v>4656</v>
      </c>
    </row>
    <row r="1094" spans="2:15" ht="15" hidden="1" customHeight="1">
      <c r="B1094" s="247" t="s">
        <v>4731</v>
      </c>
      <c r="C1094" s="247" t="s">
        <v>4732</v>
      </c>
      <c r="D1094" s="248">
        <v>42565</v>
      </c>
      <c r="E1094" s="248">
        <v>42571</v>
      </c>
      <c r="F1094" s="248">
        <v>42663</v>
      </c>
      <c r="G1094" s="247">
        <v>0</v>
      </c>
      <c r="H1094" s="247" t="s">
        <v>4733</v>
      </c>
      <c r="I1094" s="247" t="s">
        <v>4734</v>
      </c>
      <c r="J1094" s="247" t="s">
        <v>3291</v>
      </c>
      <c r="K1094" s="249" t="s">
        <v>1354</v>
      </c>
      <c r="L1094" s="247" t="s">
        <v>1380</v>
      </c>
      <c r="M1094" s="249" t="s">
        <v>1348</v>
      </c>
      <c r="N1094" s="249">
        <v>8</v>
      </c>
      <c r="O1094" s="249" t="s">
        <v>4735</v>
      </c>
    </row>
    <row r="1095" spans="2:15">
      <c r="B1095" s="247" t="s">
        <v>4736</v>
      </c>
      <c r="C1095" s="247" t="s">
        <v>1342</v>
      </c>
      <c r="D1095" s="248">
        <v>42566</v>
      </c>
      <c r="E1095" s="248"/>
      <c r="F1095" s="248"/>
      <c r="G1095" s="247"/>
      <c r="H1095" s="247" t="s">
        <v>4488</v>
      </c>
      <c r="I1095" s="247" t="s">
        <v>4489</v>
      </c>
      <c r="J1095" s="247" t="s">
        <v>3270</v>
      </c>
      <c r="K1095" s="249" t="s">
        <v>1346</v>
      </c>
      <c r="L1095" s="247" t="s">
        <v>3636</v>
      </c>
      <c r="M1095" s="249" t="s">
        <v>1348</v>
      </c>
      <c r="N1095" s="249">
        <v>0</v>
      </c>
      <c r="O1095" s="249" t="s">
        <v>1342</v>
      </c>
    </row>
    <row r="1096" spans="2:15" ht="15" customHeight="1">
      <c r="B1096" s="247" t="s">
        <v>4737</v>
      </c>
      <c r="C1096" s="247" t="s">
        <v>1342</v>
      </c>
      <c r="D1096" s="248">
        <v>42566</v>
      </c>
      <c r="E1096" s="248"/>
      <c r="F1096" s="248"/>
      <c r="G1096" s="247"/>
      <c r="H1096" s="247" t="s">
        <v>4488</v>
      </c>
      <c r="I1096" s="247" t="s">
        <v>4489</v>
      </c>
      <c r="J1096" s="247" t="s">
        <v>3270</v>
      </c>
      <c r="K1096" s="249" t="s">
        <v>3506</v>
      </c>
      <c r="L1096" s="247" t="s">
        <v>1380</v>
      </c>
      <c r="M1096" s="249" t="s">
        <v>1348</v>
      </c>
      <c r="N1096" s="249">
        <v>17</v>
      </c>
      <c r="O1096" s="249" t="s">
        <v>4738</v>
      </c>
    </row>
    <row r="1097" spans="2:15" ht="15" customHeight="1">
      <c r="B1097" s="247" t="s">
        <v>4739</v>
      </c>
      <c r="C1097" s="247" t="s">
        <v>1342</v>
      </c>
      <c r="D1097" s="248">
        <v>42566</v>
      </c>
      <c r="E1097" s="248"/>
      <c r="F1097" s="248"/>
      <c r="G1097" s="247"/>
      <c r="H1097" s="247" t="s">
        <v>4740</v>
      </c>
      <c r="I1097" s="247" t="s">
        <v>4741</v>
      </c>
      <c r="J1097" s="247" t="s">
        <v>3291</v>
      </c>
      <c r="K1097" s="249" t="s">
        <v>1346</v>
      </c>
      <c r="L1097" s="247" t="s">
        <v>1380</v>
      </c>
      <c r="M1097" s="249" t="s">
        <v>1348</v>
      </c>
      <c r="N1097" s="249">
        <v>0</v>
      </c>
      <c r="O1097" s="249" t="s">
        <v>4742</v>
      </c>
    </row>
    <row r="1098" spans="2:15" ht="15" customHeight="1">
      <c r="B1098" s="247" t="s">
        <v>4743</v>
      </c>
      <c r="C1098" s="247" t="s">
        <v>4744</v>
      </c>
      <c r="D1098" s="248">
        <v>40730</v>
      </c>
      <c r="E1098" s="248">
        <v>41733</v>
      </c>
      <c r="F1098" s="248">
        <v>44290</v>
      </c>
      <c r="G1098" s="247">
        <v>0</v>
      </c>
      <c r="H1098" s="247" t="s">
        <v>4745</v>
      </c>
      <c r="I1098" s="247" t="s">
        <v>4746</v>
      </c>
      <c r="J1098" s="247" t="s">
        <v>3270</v>
      </c>
      <c r="K1098" s="249" t="s">
        <v>3222</v>
      </c>
      <c r="L1098" s="247" t="s">
        <v>1380</v>
      </c>
      <c r="M1098" s="249" t="s">
        <v>1348</v>
      </c>
      <c r="N1098" s="249">
        <v>342</v>
      </c>
      <c r="O1098" s="249" t="s">
        <v>4747</v>
      </c>
    </row>
    <row r="1099" spans="2:15" ht="15" customHeight="1">
      <c r="B1099" s="247" t="s">
        <v>4748</v>
      </c>
      <c r="C1099" s="247" t="s">
        <v>1342</v>
      </c>
      <c r="D1099" s="248">
        <v>42566</v>
      </c>
      <c r="E1099" s="248"/>
      <c r="F1099" s="248"/>
      <c r="G1099" s="247"/>
      <c r="H1099" s="247" t="s">
        <v>4740</v>
      </c>
      <c r="I1099" s="247" t="s">
        <v>4741</v>
      </c>
      <c r="J1099" s="247" t="s">
        <v>3291</v>
      </c>
      <c r="K1099" s="249" t="s">
        <v>1346</v>
      </c>
      <c r="L1099" s="247" t="s">
        <v>1380</v>
      </c>
      <c r="M1099" s="249" t="s">
        <v>1348</v>
      </c>
      <c r="N1099" s="249">
        <v>0</v>
      </c>
      <c r="O1099" s="249" t="s">
        <v>4749</v>
      </c>
    </row>
    <row r="1100" spans="2:15" ht="15" hidden="1" customHeight="1">
      <c r="B1100" s="247" t="s">
        <v>4750</v>
      </c>
      <c r="C1100" s="247" t="s">
        <v>4751</v>
      </c>
      <c r="D1100" s="248">
        <v>42566</v>
      </c>
      <c r="E1100" s="248">
        <v>42571</v>
      </c>
      <c r="F1100" s="248">
        <v>42663</v>
      </c>
      <c r="G1100" s="247">
        <v>0</v>
      </c>
      <c r="H1100" s="247" t="s">
        <v>4752</v>
      </c>
      <c r="I1100" s="247" t="s">
        <v>4753</v>
      </c>
      <c r="J1100" s="247" t="s">
        <v>3291</v>
      </c>
      <c r="K1100" s="249" t="s">
        <v>1354</v>
      </c>
      <c r="L1100" s="247" t="s">
        <v>1347</v>
      </c>
      <c r="M1100" s="249" t="s">
        <v>1348</v>
      </c>
      <c r="N1100" s="249">
        <v>100</v>
      </c>
      <c r="O1100" s="249" t="s">
        <v>4754</v>
      </c>
    </row>
    <row r="1101" spans="2:15" ht="24" customHeight="1">
      <c r="B1101" s="247" t="s">
        <v>4755</v>
      </c>
      <c r="C1101" s="247" t="s">
        <v>1342</v>
      </c>
      <c r="D1101" s="248">
        <v>42569</v>
      </c>
      <c r="E1101" s="248"/>
      <c r="F1101" s="248"/>
      <c r="G1101" s="247"/>
      <c r="H1101" s="247" t="s">
        <v>3557</v>
      </c>
      <c r="I1101" s="247" t="s">
        <v>3558</v>
      </c>
      <c r="J1101" s="247" t="s">
        <v>3270</v>
      </c>
      <c r="K1101" s="249" t="s">
        <v>1346</v>
      </c>
      <c r="L1101" s="247" t="s">
        <v>1380</v>
      </c>
      <c r="M1101" s="249" t="s">
        <v>1348</v>
      </c>
      <c r="N1101" s="249">
        <v>21</v>
      </c>
      <c r="O1101" s="249" t="s">
        <v>4141</v>
      </c>
    </row>
    <row r="1102" spans="2:15" ht="15" customHeight="1">
      <c r="B1102" s="247" t="s">
        <v>4756</v>
      </c>
      <c r="C1102" s="247" t="s">
        <v>1342</v>
      </c>
      <c r="D1102" s="248">
        <v>40819</v>
      </c>
      <c r="E1102" s="248"/>
      <c r="F1102" s="248"/>
      <c r="G1102" s="247"/>
      <c r="H1102" s="247" t="s">
        <v>4757</v>
      </c>
      <c r="I1102" s="247" t="s">
        <v>4758</v>
      </c>
      <c r="J1102" s="247" t="s">
        <v>3276</v>
      </c>
      <c r="K1102" s="249" t="s">
        <v>1346</v>
      </c>
      <c r="L1102" s="247" t="s">
        <v>3337</v>
      </c>
      <c r="M1102" s="249" t="s">
        <v>1348</v>
      </c>
      <c r="N1102" s="249">
        <v>20</v>
      </c>
      <c r="O1102" s="249" t="s">
        <v>4759</v>
      </c>
    </row>
    <row r="1103" spans="2:15" ht="25.5" hidden="1">
      <c r="B1103" s="247" t="s">
        <v>4760</v>
      </c>
      <c r="C1103" s="247" t="s">
        <v>4761</v>
      </c>
      <c r="D1103" s="248">
        <v>42570</v>
      </c>
      <c r="E1103" s="248">
        <v>42584</v>
      </c>
      <c r="F1103" s="248">
        <v>42676</v>
      </c>
      <c r="G1103" s="247">
        <v>0</v>
      </c>
      <c r="H1103" s="247" t="s">
        <v>4762</v>
      </c>
      <c r="I1103" s="247" t="s">
        <v>4763</v>
      </c>
      <c r="J1103" s="247" t="s">
        <v>3291</v>
      </c>
      <c r="K1103" s="249" t="s">
        <v>1354</v>
      </c>
      <c r="L1103" s="247" t="s">
        <v>1373</v>
      </c>
      <c r="M1103" s="249" t="s">
        <v>1348</v>
      </c>
      <c r="N1103" s="249">
        <v>7</v>
      </c>
      <c r="O1103" s="249" t="s">
        <v>4764</v>
      </c>
    </row>
    <row r="1104" spans="2:15" ht="24" customHeight="1">
      <c r="B1104" s="247" t="s">
        <v>4765</v>
      </c>
      <c r="C1104" s="247" t="s">
        <v>1342</v>
      </c>
      <c r="D1104" s="248">
        <v>42570</v>
      </c>
      <c r="E1104" s="248"/>
      <c r="F1104" s="248"/>
      <c r="G1104" s="247"/>
      <c r="H1104" s="247" t="s">
        <v>3990</v>
      </c>
      <c r="I1104" s="247" t="s">
        <v>3991</v>
      </c>
      <c r="J1104" s="247" t="s">
        <v>3298</v>
      </c>
      <c r="K1104" s="249" t="s">
        <v>1346</v>
      </c>
      <c r="L1104" s="247" t="s">
        <v>1380</v>
      </c>
      <c r="M1104" s="249" t="s">
        <v>1348</v>
      </c>
      <c r="N1104" s="249">
        <v>10</v>
      </c>
      <c r="O1104" s="249" t="s">
        <v>4766</v>
      </c>
    </row>
    <row r="1105" spans="2:15">
      <c r="B1105" s="247" t="s">
        <v>4767</v>
      </c>
      <c r="C1105" s="247" t="s">
        <v>1342</v>
      </c>
      <c r="D1105" s="248">
        <v>42571</v>
      </c>
      <c r="E1105" s="248"/>
      <c r="F1105" s="248"/>
      <c r="G1105" s="247"/>
      <c r="H1105" s="247" t="s">
        <v>4768</v>
      </c>
      <c r="I1105" s="247" t="s">
        <v>4769</v>
      </c>
      <c r="J1105" s="247" t="s">
        <v>3291</v>
      </c>
      <c r="K1105" s="249" t="s">
        <v>1346</v>
      </c>
      <c r="L1105" s="247" t="s">
        <v>1380</v>
      </c>
      <c r="M1105" s="249" t="s">
        <v>1348</v>
      </c>
      <c r="N1105" s="249">
        <v>0</v>
      </c>
      <c r="O1105" s="249" t="s">
        <v>1342</v>
      </c>
    </row>
    <row r="1106" spans="2:15" ht="15" customHeight="1">
      <c r="B1106" s="247" t="s">
        <v>4770</v>
      </c>
      <c r="C1106" s="247" t="s">
        <v>1342</v>
      </c>
      <c r="D1106" s="248">
        <v>42571</v>
      </c>
      <c r="E1106" s="248"/>
      <c r="F1106" s="248"/>
      <c r="G1106" s="247"/>
      <c r="H1106" s="247" t="s">
        <v>4768</v>
      </c>
      <c r="I1106" s="247" t="s">
        <v>4769</v>
      </c>
      <c r="J1106" s="247" t="s">
        <v>3291</v>
      </c>
      <c r="K1106" s="249" t="s">
        <v>1346</v>
      </c>
      <c r="L1106" s="247" t="s">
        <v>1380</v>
      </c>
      <c r="M1106" s="249" t="s">
        <v>1348</v>
      </c>
      <c r="N1106" s="249">
        <v>0</v>
      </c>
      <c r="O1106" s="249" t="s">
        <v>4771</v>
      </c>
    </row>
    <row r="1107" spans="2:15" ht="15" hidden="1" customHeight="1">
      <c r="B1107" s="247" t="s">
        <v>4772</v>
      </c>
      <c r="C1107" s="247" t="s">
        <v>4773</v>
      </c>
      <c r="D1107" s="248">
        <v>42571</v>
      </c>
      <c r="E1107" s="248">
        <v>42590</v>
      </c>
      <c r="F1107" s="248">
        <v>42682</v>
      </c>
      <c r="G1107" s="247">
        <v>0</v>
      </c>
      <c r="H1107" s="247" t="s">
        <v>4774</v>
      </c>
      <c r="I1107" s="247" t="s">
        <v>4775</v>
      </c>
      <c r="J1107" s="247" t="s">
        <v>3291</v>
      </c>
      <c r="K1107" s="249" t="s">
        <v>1354</v>
      </c>
      <c r="L1107" s="247" t="s">
        <v>1380</v>
      </c>
      <c r="M1107" s="249" t="s">
        <v>1348</v>
      </c>
      <c r="N1107" s="249">
        <v>20</v>
      </c>
      <c r="O1107" s="249" t="s">
        <v>4776</v>
      </c>
    </row>
    <row r="1108" spans="2:15" ht="15" customHeight="1">
      <c r="B1108" s="247" t="s">
        <v>4777</v>
      </c>
      <c r="C1108" s="247" t="s">
        <v>1342</v>
      </c>
      <c r="D1108" s="248">
        <v>42572</v>
      </c>
      <c r="E1108" s="248"/>
      <c r="F1108" s="248"/>
      <c r="G1108" s="247"/>
      <c r="H1108" s="247" t="s">
        <v>4370</v>
      </c>
      <c r="I1108" s="247" t="s">
        <v>4371</v>
      </c>
      <c r="J1108" s="247" t="s">
        <v>3270</v>
      </c>
      <c r="K1108" s="249" t="s">
        <v>1346</v>
      </c>
      <c r="L1108" s="247" t="s">
        <v>1380</v>
      </c>
      <c r="M1108" s="249" t="s">
        <v>1348</v>
      </c>
      <c r="N1108" s="249">
        <v>54</v>
      </c>
      <c r="O1108" s="249" t="s">
        <v>4372</v>
      </c>
    </row>
    <row r="1109" spans="2:15" ht="15" hidden="1" customHeight="1">
      <c r="B1109" s="247" t="s">
        <v>4778</v>
      </c>
      <c r="C1109" s="247" t="s">
        <v>4779</v>
      </c>
      <c r="D1109" s="248">
        <v>40492</v>
      </c>
      <c r="E1109" s="248">
        <v>40907</v>
      </c>
      <c r="F1109" s="248">
        <v>43464</v>
      </c>
      <c r="G1109" s="247">
        <v>1</v>
      </c>
      <c r="H1109" s="247" t="s">
        <v>4780</v>
      </c>
      <c r="I1109" s="247" t="s">
        <v>1342</v>
      </c>
      <c r="J1109" s="247" t="s">
        <v>3276</v>
      </c>
      <c r="K1109" s="249" t="s">
        <v>1354</v>
      </c>
      <c r="L1109" s="247" t="s">
        <v>1380</v>
      </c>
      <c r="M1109" s="249" t="s">
        <v>1348</v>
      </c>
      <c r="N1109" s="249">
        <v>114</v>
      </c>
      <c r="O1109" s="249" t="s">
        <v>4781</v>
      </c>
    </row>
    <row r="1110" spans="2:15" ht="15" hidden="1" customHeight="1">
      <c r="B1110" s="247" t="s">
        <v>4782</v>
      </c>
      <c r="C1110" s="247" t="s">
        <v>4783</v>
      </c>
      <c r="D1110" s="248">
        <v>42572</v>
      </c>
      <c r="E1110" s="248">
        <v>43873</v>
      </c>
      <c r="F1110" s="248">
        <v>44968</v>
      </c>
      <c r="G1110" s="247">
        <v>0</v>
      </c>
      <c r="H1110" s="247" t="s">
        <v>4159</v>
      </c>
      <c r="I1110" s="247" t="s">
        <v>4160</v>
      </c>
      <c r="J1110" s="247" t="s">
        <v>3270</v>
      </c>
      <c r="K1110" s="249" t="s">
        <v>1890</v>
      </c>
      <c r="L1110" s="247" t="s">
        <v>1380</v>
      </c>
      <c r="M1110" s="249" t="s">
        <v>1348</v>
      </c>
      <c r="N1110" s="249">
        <v>24</v>
      </c>
      <c r="O1110" s="249" t="s">
        <v>4394</v>
      </c>
    </row>
    <row r="1111" spans="2:15" ht="15" hidden="1" customHeight="1">
      <c r="B1111" s="247" t="s">
        <v>4784</v>
      </c>
      <c r="C1111" s="247" t="s">
        <v>4785</v>
      </c>
      <c r="D1111" s="248">
        <v>42572</v>
      </c>
      <c r="E1111" s="248">
        <v>42604</v>
      </c>
      <c r="F1111" s="248">
        <v>42696</v>
      </c>
      <c r="G1111" s="247">
        <v>0</v>
      </c>
      <c r="H1111" s="247" t="s">
        <v>3310</v>
      </c>
      <c r="I1111" s="247" t="s">
        <v>3311</v>
      </c>
      <c r="J1111" s="247" t="s">
        <v>3291</v>
      </c>
      <c r="K1111" s="249" t="s">
        <v>1354</v>
      </c>
      <c r="L1111" s="247" t="s">
        <v>1347</v>
      </c>
      <c r="M1111" s="249" t="s">
        <v>1348</v>
      </c>
      <c r="N1111" s="249">
        <v>16</v>
      </c>
      <c r="O1111" s="249" t="s">
        <v>4461</v>
      </c>
    </row>
    <row r="1112" spans="2:15" ht="15" hidden="1" customHeight="1">
      <c r="B1112" s="247" t="s">
        <v>4786</v>
      </c>
      <c r="C1112" s="247" t="s">
        <v>4787</v>
      </c>
      <c r="D1112" s="248">
        <v>42572</v>
      </c>
      <c r="E1112" s="248">
        <v>42604</v>
      </c>
      <c r="F1112" s="248">
        <v>42696</v>
      </c>
      <c r="G1112" s="247">
        <v>0</v>
      </c>
      <c r="H1112" s="247" t="s">
        <v>3310</v>
      </c>
      <c r="I1112" s="247" t="s">
        <v>3311</v>
      </c>
      <c r="J1112" s="247" t="s">
        <v>3291</v>
      </c>
      <c r="K1112" s="249" t="s">
        <v>1354</v>
      </c>
      <c r="L1112" s="247" t="s">
        <v>1347</v>
      </c>
      <c r="M1112" s="249" t="s">
        <v>1348</v>
      </c>
      <c r="N1112" s="249">
        <v>13</v>
      </c>
      <c r="O1112" s="249" t="s">
        <v>4463</v>
      </c>
    </row>
    <row r="1113" spans="2:15" ht="25.5" hidden="1">
      <c r="B1113" s="247" t="s">
        <v>4788</v>
      </c>
      <c r="C1113" s="247" t="s">
        <v>4789</v>
      </c>
      <c r="D1113" s="248">
        <v>42572</v>
      </c>
      <c r="E1113" s="248">
        <v>42584</v>
      </c>
      <c r="F1113" s="248">
        <v>42676</v>
      </c>
      <c r="G1113" s="247">
        <v>0</v>
      </c>
      <c r="H1113" s="247" t="s">
        <v>4453</v>
      </c>
      <c r="I1113" s="247" t="s">
        <v>4454</v>
      </c>
      <c r="J1113" s="247" t="s">
        <v>3291</v>
      </c>
      <c r="K1113" s="249" t="s">
        <v>1354</v>
      </c>
      <c r="L1113" s="247" t="s">
        <v>1373</v>
      </c>
      <c r="M1113" s="249" t="s">
        <v>1348</v>
      </c>
      <c r="N1113" s="249">
        <v>10</v>
      </c>
      <c r="O1113" s="249" t="s">
        <v>4455</v>
      </c>
    </row>
    <row r="1114" spans="2:15" ht="24">
      <c r="B1114" s="247" t="s">
        <v>4790</v>
      </c>
      <c r="C1114" s="247" t="s">
        <v>1342</v>
      </c>
      <c r="D1114" s="248">
        <v>42573</v>
      </c>
      <c r="E1114" s="248"/>
      <c r="F1114" s="248"/>
      <c r="G1114" s="247"/>
      <c r="H1114" s="247" t="s">
        <v>4791</v>
      </c>
      <c r="I1114" s="247" t="s">
        <v>4792</v>
      </c>
      <c r="J1114" s="247" t="s">
        <v>3291</v>
      </c>
      <c r="K1114" s="249" t="s">
        <v>1346</v>
      </c>
      <c r="L1114" s="247" t="s">
        <v>1373</v>
      </c>
      <c r="M1114" s="249" t="s">
        <v>1348</v>
      </c>
      <c r="N1114" s="249">
        <v>0</v>
      </c>
      <c r="O1114" s="249" t="s">
        <v>3927</v>
      </c>
    </row>
    <row r="1115" spans="2:15" ht="15" hidden="1" customHeight="1">
      <c r="B1115" s="247" t="s">
        <v>4793</v>
      </c>
      <c r="C1115" s="247" t="s">
        <v>4794</v>
      </c>
      <c r="D1115" s="248">
        <v>42573</v>
      </c>
      <c r="E1115" s="248">
        <v>42590</v>
      </c>
      <c r="F1115" s="248">
        <v>42682</v>
      </c>
      <c r="G1115" s="247">
        <v>0</v>
      </c>
      <c r="H1115" s="247" t="s">
        <v>4284</v>
      </c>
      <c r="I1115" s="247" t="s">
        <v>1342</v>
      </c>
      <c r="J1115" s="247" t="s">
        <v>3291</v>
      </c>
      <c r="K1115" s="249" t="s">
        <v>1354</v>
      </c>
      <c r="L1115" s="247" t="s">
        <v>1361</v>
      </c>
      <c r="M1115" s="249" t="s">
        <v>1348</v>
      </c>
      <c r="N1115" s="249">
        <v>3</v>
      </c>
      <c r="O1115" s="249" t="s">
        <v>1362</v>
      </c>
    </row>
    <row r="1116" spans="2:15" ht="15" customHeight="1">
      <c r="B1116" s="247" t="s">
        <v>4795</v>
      </c>
      <c r="C1116" s="247" t="s">
        <v>4796</v>
      </c>
      <c r="D1116" s="248">
        <v>42573</v>
      </c>
      <c r="E1116" s="248">
        <v>42885</v>
      </c>
      <c r="F1116" s="248">
        <v>45076</v>
      </c>
      <c r="G1116" s="247">
        <v>1</v>
      </c>
      <c r="H1116" s="247" t="s">
        <v>4595</v>
      </c>
      <c r="I1116" s="247" t="s">
        <v>4596</v>
      </c>
      <c r="J1116" s="247" t="s">
        <v>3270</v>
      </c>
      <c r="K1116" s="249" t="s">
        <v>1890</v>
      </c>
      <c r="L1116" s="247" t="s">
        <v>1380</v>
      </c>
      <c r="M1116" s="249" t="s">
        <v>1348</v>
      </c>
      <c r="N1116" s="249">
        <v>92</v>
      </c>
      <c r="O1116" s="249" t="s">
        <v>4797</v>
      </c>
    </row>
    <row r="1117" spans="2:15" ht="15" customHeight="1">
      <c r="B1117" s="247" t="s">
        <v>4798</v>
      </c>
      <c r="C1117" s="247" t="s">
        <v>1342</v>
      </c>
      <c r="D1117" s="248">
        <v>42573</v>
      </c>
      <c r="E1117" s="248"/>
      <c r="F1117" s="248"/>
      <c r="G1117" s="247"/>
      <c r="H1117" s="247" t="s">
        <v>3766</v>
      </c>
      <c r="I1117" s="247" t="s">
        <v>3767</v>
      </c>
      <c r="J1117" s="247" t="s">
        <v>3270</v>
      </c>
      <c r="K1117" s="249" t="s">
        <v>1346</v>
      </c>
      <c r="L1117" s="247" t="s">
        <v>1380</v>
      </c>
      <c r="M1117" s="249" t="s">
        <v>1348</v>
      </c>
      <c r="N1117" s="249">
        <v>0</v>
      </c>
      <c r="O1117" s="249" t="s">
        <v>4799</v>
      </c>
    </row>
    <row r="1118" spans="2:15" ht="15" hidden="1" customHeight="1">
      <c r="B1118" s="247" t="s">
        <v>4800</v>
      </c>
      <c r="C1118" s="247" t="s">
        <v>4801</v>
      </c>
      <c r="D1118" s="248">
        <v>42576</v>
      </c>
      <c r="E1118" s="248">
        <v>42584</v>
      </c>
      <c r="F1118" s="248">
        <v>42676</v>
      </c>
      <c r="G1118" s="247">
        <v>0</v>
      </c>
      <c r="H1118" s="247" t="s">
        <v>4063</v>
      </c>
      <c r="I1118" s="247" t="s">
        <v>4064</v>
      </c>
      <c r="J1118" s="247" t="s">
        <v>3291</v>
      </c>
      <c r="K1118" s="249" t="s">
        <v>1354</v>
      </c>
      <c r="L1118" s="247" t="s">
        <v>1380</v>
      </c>
      <c r="M1118" s="249" t="s">
        <v>1348</v>
      </c>
      <c r="N1118" s="249">
        <v>10</v>
      </c>
      <c r="O1118" s="249" t="s">
        <v>4338</v>
      </c>
    </row>
    <row r="1119" spans="2:15" ht="15" hidden="1" customHeight="1">
      <c r="B1119" s="247" t="s">
        <v>4802</v>
      </c>
      <c r="C1119" s="247" t="s">
        <v>4803</v>
      </c>
      <c r="D1119" s="248">
        <v>42577</v>
      </c>
      <c r="E1119" s="248">
        <v>42590</v>
      </c>
      <c r="F1119" s="248">
        <v>42682</v>
      </c>
      <c r="G1119" s="247">
        <v>0</v>
      </c>
      <c r="H1119" s="247" t="s">
        <v>4804</v>
      </c>
      <c r="I1119" s="247" t="s">
        <v>4805</v>
      </c>
      <c r="J1119" s="247" t="s">
        <v>3291</v>
      </c>
      <c r="K1119" s="249" t="s">
        <v>1354</v>
      </c>
      <c r="L1119" s="247" t="s">
        <v>1380</v>
      </c>
      <c r="M1119" s="249" t="s">
        <v>1348</v>
      </c>
      <c r="N1119" s="249">
        <v>33</v>
      </c>
      <c r="O1119" s="249" t="s">
        <v>4806</v>
      </c>
    </row>
    <row r="1120" spans="2:15" ht="15" hidden="1" customHeight="1">
      <c r="B1120" s="247" t="s">
        <v>4807</v>
      </c>
      <c r="C1120" s="247" t="s">
        <v>4808</v>
      </c>
      <c r="D1120" s="248">
        <v>41081</v>
      </c>
      <c r="E1120" s="248">
        <v>41836</v>
      </c>
      <c r="F1120" s="248">
        <v>42926</v>
      </c>
      <c r="G1120" s="247">
        <v>0</v>
      </c>
      <c r="H1120" s="247" t="s">
        <v>4809</v>
      </c>
      <c r="I1120" s="247" t="s">
        <v>4810</v>
      </c>
      <c r="J1120" s="247" t="s">
        <v>3270</v>
      </c>
      <c r="K1120" s="249" t="s">
        <v>2455</v>
      </c>
      <c r="L1120" s="247" t="s">
        <v>1380</v>
      </c>
      <c r="M1120" s="249" t="s">
        <v>1348</v>
      </c>
      <c r="N1120" s="249">
        <v>24</v>
      </c>
      <c r="O1120" s="249" t="s">
        <v>3746</v>
      </c>
    </row>
    <row r="1121" spans="2:15" ht="15" customHeight="1">
      <c r="B1121" s="247" t="s">
        <v>4811</v>
      </c>
      <c r="C1121" s="247" t="s">
        <v>4812</v>
      </c>
      <c r="D1121" s="248">
        <v>42577</v>
      </c>
      <c r="E1121" s="248">
        <v>42884</v>
      </c>
      <c r="F1121" s="248">
        <v>43980</v>
      </c>
      <c r="G1121" s="247">
        <v>0</v>
      </c>
      <c r="H1121" s="247" t="s">
        <v>4568</v>
      </c>
      <c r="I1121" s="247" t="s">
        <v>4569</v>
      </c>
      <c r="J1121" s="247" t="s">
        <v>3270</v>
      </c>
      <c r="K1121" s="249" t="s">
        <v>1354</v>
      </c>
      <c r="L1121" s="247" t="s">
        <v>1380</v>
      </c>
      <c r="M1121" s="249" t="s">
        <v>1348</v>
      </c>
      <c r="N1121" s="249">
        <v>35</v>
      </c>
      <c r="O1121" s="249" t="s">
        <v>4195</v>
      </c>
    </row>
    <row r="1122" spans="2:15" ht="15" customHeight="1">
      <c r="B1122" s="247" t="s">
        <v>4813</v>
      </c>
      <c r="C1122" s="247" t="s">
        <v>4814</v>
      </c>
      <c r="D1122" s="248">
        <v>42577</v>
      </c>
      <c r="E1122" s="248">
        <v>42884</v>
      </c>
      <c r="F1122" s="248">
        <v>43980</v>
      </c>
      <c r="G1122" s="247">
        <v>0</v>
      </c>
      <c r="H1122" s="247" t="s">
        <v>4568</v>
      </c>
      <c r="I1122" s="247" t="s">
        <v>4569</v>
      </c>
      <c r="J1122" s="247" t="s">
        <v>3270</v>
      </c>
      <c r="K1122" s="249" t="s">
        <v>1354</v>
      </c>
      <c r="L1122" s="247" t="s">
        <v>1380</v>
      </c>
      <c r="M1122" s="249" t="s">
        <v>1348</v>
      </c>
      <c r="N1122" s="249">
        <v>50</v>
      </c>
      <c r="O1122" s="249" t="s">
        <v>4815</v>
      </c>
    </row>
    <row r="1123" spans="2:15" ht="15" customHeight="1">
      <c r="B1123" s="247" t="s">
        <v>4816</v>
      </c>
      <c r="C1123" s="247" t="s">
        <v>4817</v>
      </c>
      <c r="D1123" s="248">
        <v>42579</v>
      </c>
      <c r="E1123" s="248">
        <v>42947</v>
      </c>
      <c r="F1123" s="248">
        <v>44043</v>
      </c>
      <c r="G1123" s="247">
        <v>0</v>
      </c>
      <c r="H1123" s="247" t="s">
        <v>4818</v>
      </c>
      <c r="I1123" s="247" t="s">
        <v>4819</v>
      </c>
      <c r="J1123" s="247" t="s">
        <v>3270</v>
      </c>
      <c r="K1123" s="249" t="s">
        <v>3222</v>
      </c>
      <c r="L1123" s="247" t="s">
        <v>1380</v>
      </c>
      <c r="M1123" s="249" t="s">
        <v>1348</v>
      </c>
      <c r="N1123" s="249">
        <v>90.7</v>
      </c>
      <c r="O1123" s="249" t="s">
        <v>4820</v>
      </c>
    </row>
    <row r="1124" spans="2:15" ht="15" hidden="1" customHeight="1">
      <c r="B1124" s="247" t="s">
        <v>4821</v>
      </c>
      <c r="C1124" s="247" t="s">
        <v>4822</v>
      </c>
      <c r="D1124" s="248">
        <v>42580</v>
      </c>
      <c r="E1124" s="248">
        <v>42584</v>
      </c>
      <c r="F1124" s="248">
        <v>42676</v>
      </c>
      <c r="G1124" s="247">
        <v>0</v>
      </c>
      <c r="H1124" s="247" t="s">
        <v>4823</v>
      </c>
      <c r="I1124" s="247" t="s">
        <v>1342</v>
      </c>
      <c r="J1124" s="247" t="s">
        <v>3291</v>
      </c>
      <c r="K1124" s="249" t="s">
        <v>1354</v>
      </c>
      <c r="L1124" s="247" t="s">
        <v>1380</v>
      </c>
      <c r="M1124" s="249" t="s">
        <v>1348</v>
      </c>
      <c r="N1124" s="249">
        <v>10</v>
      </c>
      <c r="O1124" s="249" t="s">
        <v>4824</v>
      </c>
    </row>
    <row r="1125" spans="2:15" ht="15" hidden="1" customHeight="1">
      <c r="B1125" s="247" t="s">
        <v>4825</v>
      </c>
      <c r="C1125" s="247" t="s">
        <v>4826</v>
      </c>
      <c r="D1125" s="248">
        <v>42580</v>
      </c>
      <c r="E1125" s="248">
        <v>42650</v>
      </c>
      <c r="F1125" s="248">
        <v>42742</v>
      </c>
      <c r="G1125" s="247">
        <v>0</v>
      </c>
      <c r="H1125" s="247" t="s">
        <v>4827</v>
      </c>
      <c r="I1125" s="247" t="s">
        <v>4828</v>
      </c>
      <c r="J1125" s="247" t="s">
        <v>3291</v>
      </c>
      <c r="K1125" s="249" t="s">
        <v>1354</v>
      </c>
      <c r="L1125" s="247" t="s">
        <v>1380</v>
      </c>
      <c r="M1125" s="249" t="s">
        <v>1348</v>
      </c>
      <c r="N1125" s="249">
        <v>100</v>
      </c>
      <c r="O1125" s="249" t="s">
        <v>3584</v>
      </c>
    </row>
    <row r="1126" spans="2:15" ht="24" hidden="1">
      <c r="B1126" s="247" t="s">
        <v>4829</v>
      </c>
      <c r="C1126" s="247" t="s">
        <v>4830</v>
      </c>
      <c r="D1126" s="248">
        <v>42583</v>
      </c>
      <c r="E1126" s="248">
        <v>42590</v>
      </c>
      <c r="F1126" s="248">
        <v>42682</v>
      </c>
      <c r="G1126" s="247">
        <v>0</v>
      </c>
      <c r="H1126" s="247" t="s">
        <v>4831</v>
      </c>
      <c r="I1126" s="247" t="s">
        <v>4832</v>
      </c>
      <c r="J1126" s="247" t="s">
        <v>3291</v>
      </c>
      <c r="K1126" s="249" t="s">
        <v>1354</v>
      </c>
      <c r="L1126" s="247" t="s">
        <v>1373</v>
      </c>
      <c r="M1126" s="249" t="s">
        <v>1348</v>
      </c>
      <c r="N1126" s="249">
        <v>10</v>
      </c>
      <c r="O1126" s="249" t="s">
        <v>4833</v>
      </c>
    </row>
    <row r="1127" spans="2:15" ht="24" hidden="1" customHeight="1">
      <c r="B1127" s="247" t="s">
        <v>4834</v>
      </c>
      <c r="C1127" s="247" t="s">
        <v>4835</v>
      </c>
      <c r="D1127" s="248">
        <v>42583</v>
      </c>
      <c r="E1127" s="248">
        <v>42632</v>
      </c>
      <c r="F1127" s="248">
        <v>42723</v>
      </c>
      <c r="G1127" s="247">
        <v>0</v>
      </c>
      <c r="H1127" s="247" t="s">
        <v>4836</v>
      </c>
      <c r="I1127" s="247" t="s">
        <v>4837</v>
      </c>
      <c r="J1127" s="247" t="s">
        <v>3291</v>
      </c>
      <c r="K1127" s="249" t="s">
        <v>1354</v>
      </c>
      <c r="L1127" s="247" t="s">
        <v>1380</v>
      </c>
      <c r="M1127" s="249" t="s">
        <v>1348</v>
      </c>
      <c r="N1127" s="249">
        <v>12</v>
      </c>
      <c r="O1127" s="249" t="s">
        <v>4838</v>
      </c>
    </row>
    <row r="1128" spans="2:15" ht="24" hidden="1" customHeight="1">
      <c r="B1128" s="247" t="s">
        <v>4839</v>
      </c>
      <c r="C1128" s="247" t="s">
        <v>4840</v>
      </c>
      <c r="D1128" s="248">
        <v>42583</v>
      </c>
      <c r="E1128" s="248">
        <v>42611</v>
      </c>
      <c r="F1128" s="248">
        <v>42703</v>
      </c>
      <c r="G1128" s="247">
        <v>0</v>
      </c>
      <c r="H1128" s="247" t="s">
        <v>4836</v>
      </c>
      <c r="I1128" s="247" t="s">
        <v>4837</v>
      </c>
      <c r="J1128" s="247" t="s">
        <v>3291</v>
      </c>
      <c r="K1128" s="249" t="s">
        <v>1354</v>
      </c>
      <c r="L1128" s="247" t="s">
        <v>1380</v>
      </c>
      <c r="M1128" s="249" t="s">
        <v>1348</v>
      </c>
      <c r="N1128" s="249">
        <v>50</v>
      </c>
      <c r="O1128" s="249" t="s">
        <v>4841</v>
      </c>
    </row>
    <row r="1129" spans="2:15" ht="15" hidden="1" customHeight="1">
      <c r="B1129" s="247" t="s">
        <v>4842</v>
      </c>
      <c r="C1129" s="247" t="s">
        <v>4843</v>
      </c>
      <c r="D1129" s="248">
        <v>42584</v>
      </c>
      <c r="E1129" s="248">
        <v>42604</v>
      </c>
      <c r="F1129" s="248">
        <v>42696</v>
      </c>
      <c r="G1129" s="247">
        <v>0</v>
      </c>
      <c r="H1129" s="247" t="s">
        <v>4774</v>
      </c>
      <c r="I1129" s="247" t="s">
        <v>4775</v>
      </c>
      <c r="J1129" s="247" t="s">
        <v>3291</v>
      </c>
      <c r="K1129" s="249" t="s">
        <v>1354</v>
      </c>
      <c r="L1129" s="247" t="s">
        <v>1380</v>
      </c>
      <c r="M1129" s="249" t="s">
        <v>1348</v>
      </c>
      <c r="N1129" s="249">
        <v>30</v>
      </c>
      <c r="O1129" s="249" t="s">
        <v>4844</v>
      </c>
    </row>
    <row r="1130" spans="2:15" ht="24" hidden="1" customHeight="1">
      <c r="B1130" s="247" t="s">
        <v>4845</v>
      </c>
      <c r="C1130" s="247" t="s">
        <v>4846</v>
      </c>
      <c r="D1130" s="248">
        <v>42585</v>
      </c>
      <c r="E1130" s="248">
        <v>42604</v>
      </c>
      <c r="F1130" s="248">
        <v>42696</v>
      </c>
      <c r="G1130" s="247">
        <v>0</v>
      </c>
      <c r="H1130" s="247" t="s">
        <v>4847</v>
      </c>
      <c r="I1130" s="247" t="s">
        <v>1342</v>
      </c>
      <c r="J1130" s="247" t="s">
        <v>3291</v>
      </c>
      <c r="K1130" s="249" t="s">
        <v>1354</v>
      </c>
      <c r="L1130" s="247" t="s">
        <v>1380</v>
      </c>
      <c r="M1130" s="249" t="s">
        <v>1348</v>
      </c>
      <c r="N1130" s="249">
        <v>75</v>
      </c>
      <c r="O1130" s="249" t="s">
        <v>4848</v>
      </c>
    </row>
    <row r="1131" spans="2:15" ht="15" customHeight="1">
      <c r="B1131" s="247" t="s">
        <v>4849</v>
      </c>
      <c r="C1131" s="247" t="s">
        <v>4850</v>
      </c>
      <c r="D1131" s="248">
        <v>40470</v>
      </c>
      <c r="E1131" s="248">
        <v>40940</v>
      </c>
      <c r="F1131" s="248">
        <v>43497</v>
      </c>
      <c r="G1131" s="247">
        <v>0</v>
      </c>
      <c r="H1131" s="247" t="s">
        <v>4851</v>
      </c>
      <c r="I1131" s="247" t="s">
        <v>4852</v>
      </c>
      <c r="J1131" s="247" t="s">
        <v>3276</v>
      </c>
      <c r="K1131" s="249" t="s">
        <v>1354</v>
      </c>
      <c r="L1131" s="247" t="s">
        <v>3337</v>
      </c>
      <c r="M1131" s="249" t="s">
        <v>1348</v>
      </c>
      <c r="N1131" s="249">
        <v>264</v>
      </c>
      <c r="O1131" s="249" t="s">
        <v>4853</v>
      </c>
    </row>
    <row r="1132" spans="2:15" ht="15" customHeight="1">
      <c r="B1132" s="247" t="s">
        <v>4854</v>
      </c>
      <c r="C1132" s="247" t="s">
        <v>1342</v>
      </c>
      <c r="D1132" s="248">
        <v>42585</v>
      </c>
      <c r="E1132" s="248"/>
      <c r="F1132" s="248"/>
      <c r="G1132" s="247"/>
      <c r="H1132" s="247" t="s">
        <v>4855</v>
      </c>
      <c r="I1132" s="247" t="s">
        <v>4856</v>
      </c>
      <c r="J1132" s="247" t="s">
        <v>3351</v>
      </c>
      <c r="K1132" s="249" t="s">
        <v>1346</v>
      </c>
      <c r="L1132" s="247" t="s">
        <v>1380</v>
      </c>
      <c r="M1132" s="249" t="s">
        <v>3807</v>
      </c>
      <c r="N1132" s="249">
        <v>0</v>
      </c>
      <c r="O1132" s="249" t="s">
        <v>4608</v>
      </c>
    </row>
    <row r="1133" spans="2:15" ht="24" hidden="1">
      <c r="B1133" s="247" t="s">
        <v>4857</v>
      </c>
      <c r="C1133" s="247" t="s">
        <v>4858</v>
      </c>
      <c r="D1133" s="248">
        <v>42585</v>
      </c>
      <c r="E1133" s="248">
        <v>42604</v>
      </c>
      <c r="F1133" s="248">
        <v>42696</v>
      </c>
      <c r="G1133" s="247">
        <v>0</v>
      </c>
      <c r="H1133" s="247" t="s">
        <v>4791</v>
      </c>
      <c r="I1133" s="247" t="s">
        <v>4792</v>
      </c>
      <c r="J1133" s="247" t="s">
        <v>3291</v>
      </c>
      <c r="K1133" s="249" t="s">
        <v>1354</v>
      </c>
      <c r="L1133" s="247" t="s">
        <v>1373</v>
      </c>
      <c r="M1133" s="249" t="s">
        <v>1348</v>
      </c>
      <c r="N1133" s="249">
        <v>4</v>
      </c>
      <c r="O1133" s="249" t="s">
        <v>3927</v>
      </c>
    </row>
    <row r="1134" spans="2:15" ht="24" customHeight="1">
      <c r="B1134" s="247" t="s">
        <v>4859</v>
      </c>
      <c r="C1134" s="247" t="s">
        <v>4860</v>
      </c>
      <c r="D1134" s="248">
        <v>42591</v>
      </c>
      <c r="E1134" s="248">
        <v>42997</v>
      </c>
      <c r="F1134" s="248">
        <v>45188</v>
      </c>
      <c r="G1134" s="247">
        <v>1</v>
      </c>
      <c r="H1134" s="247" t="s">
        <v>3899</v>
      </c>
      <c r="I1134" s="247" t="s">
        <v>3900</v>
      </c>
      <c r="J1134" s="247" t="s">
        <v>3270</v>
      </c>
      <c r="K1134" s="249" t="s">
        <v>1890</v>
      </c>
      <c r="L1134" s="247" t="s">
        <v>1380</v>
      </c>
      <c r="M1134" s="249" t="s">
        <v>1348</v>
      </c>
      <c r="N1134" s="249">
        <v>100</v>
      </c>
      <c r="O1134" s="249" t="s">
        <v>4861</v>
      </c>
    </row>
    <row r="1135" spans="2:15" ht="15" customHeight="1">
      <c r="B1135" s="247" t="s">
        <v>4862</v>
      </c>
      <c r="C1135" s="247" t="s">
        <v>1342</v>
      </c>
      <c r="D1135" s="248">
        <v>42592</v>
      </c>
      <c r="E1135" s="248"/>
      <c r="F1135" s="248"/>
      <c r="G1135" s="247"/>
      <c r="H1135" s="247" t="s">
        <v>3875</v>
      </c>
      <c r="I1135" s="247" t="s">
        <v>3876</v>
      </c>
      <c r="J1135" s="247" t="s">
        <v>3270</v>
      </c>
      <c r="K1135" s="249" t="s">
        <v>1346</v>
      </c>
      <c r="L1135" s="247" t="s">
        <v>1380</v>
      </c>
      <c r="M1135" s="249" t="s">
        <v>1348</v>
      </c>
      <c r="N1135" s="249">
        <v>46</v>
      </c>
      <c r="O1135" s="249" t="s">
        <v>4863</v>
      </c>
    </row>
    <row r="1136" spans="2:15" ht="15" customHeight="1">
      <c r="B1136" s="247" t="s">
        <v>4864</v>
      </c>
      <c r="C1136" s="247" t="s">
        <v>1342</v>
      </c>
      <c r="D1136" s="248">
        <v>42593</v>
      </c>
      <c r="E1136" s="248"/>
      <c r="F1136" s="248"/>
      <c r="G1136" s="247"/>
      <c r="H1136" s="247" t="s">
        <v>4865</v>
      </c>
      <c r="I1136" s="247" t="s">
        <v>4866</v>
      </c>
      <c r="J1136" s="247" t="s">
        <v>3291</v>
      </c>
      <c r="K1136" s="249" t="s">
        <v>1346</v>
      </c>
      <c r="L1136" s="247" t="s">
        <v>1380</v>
      </c>
      <c r="M1136" s="249" t="s">
        <v>1348</v>
      </c>
      <c r="N1136" s="249">
        <v>0</v>
      </c>
      <c r="O1136" s="249" t="s">
        <v>3782</v>
      </c>
    </row>
    <row r="1137" spans="2:15" ht="24" customHeight="1">
      <c r="B1137" s="247" t="s">
        <v>4867</v>
      </c>
      <c r="C1137" s="247" t="s">
        <v>4868</v>
      </c>
      <c r="D1137" s="248">
        <v>42594</v>
      </c>
      <c r="E1137" s="248">
        <v>43465</v>
      </c>
      <c r="F1137" s="248">
        <v>44926</v>
      </c>
      <c r="G1137" s="247">
        <v>0</v>
      </c>
      <c r="H1137" s="247" t="s">
        <v>1385</v>
      </c>
      <c r="I1137" s="247" t="s">
        <v>1386</v>
      </c>
      <c r="J1137" s="247" t="s">
        <v>4459</v>
      </c>
      <c r="K1137" s="249" t="s">
        <v>1890</v>
      </c>
      <c r="L1137" s="247" t="s">
        <v>3395</v>
      </c>
      <c r="M1137" s="249" t="s">
        <v>1348</v>
      </c>
      <c r="N1137" s="249">
        <v>75</v>
      </c>
      <c r="O1137" s="249" t="s">
        <v>4869</v>
      </c>
    </row>
    <row r="1138" spans="2:15" ht="15" customHeight="1">
      <c r="B1138" s="247" t="s">
        <v>4870</v>
      </c>
      <c r="C1138" s="247" t="s">
        <v>4871</v>
      </c>
      <c r="D1138" s="248">
        <v>42598</v>
      </c>
      <c r="E1138" s="248">
        <v>42733</v>
      </c>
      <c r="F1138" s="248">
        <v>43828</v>
      </c>
      <c r="G1138" s="247">
        <v>0</v>
      </c>
      <c r="H1138" s="247" t="s">
        <v>4872</v>
      </c>
      <c r="I1138" s="247" t="s">
        <v>4873</v>
      </c>
      <c r="J1138" s="247" t="s">
        <v>3270</v>
      </c>
      <c r="K1138" s="249" t="s">
        <v>3222</v>
      </c>
      <c r="L1138" s="247" t="s">
        <v>1380</v>
      </c>
      <c r="M1138" s="249" t="s">
        <v>1348</v>
      </c>
      <c r="N1138" s="249">
        <v>20</v>
      </c>
      <c r="O1138" s="249" t="s">
        <v>4874</v>
      </c>
    </row>
    <row r="1139" spans="2:15" ht="15" hidden="1" customHeight="1">
      <c r="B1139" s="247" t="s">
        <v>4875</v>
      </c>
      <c r="C1139" s="247" t="s">
        <v>4876</v>
      </c>
      <c r="D1139" s="248">
        <v>42600</v>
      </c>
      <c r="E1139" s="248">
        <v>42614</v>
      </c>
      <c r="F1139" s="248">
        <v>42705</v>
      </c>
      <c r="G1139" s="247">
        <v>0</v>
      </c>
      <c r="H1139" s="247" t="s">
        <v>4877</v>
      </c>
      <c r="I1139" s="247" t="s">
        <v>4878</v>
      </c>
      <c r="J1139" s="247" t="s">
        <v>3291</v>
      </c>
      <c r="K1139" s="249" t="s">
        <v>1354</v>
      </c>
      <c r="L1139" s="247" t="s">
        <v>1373</v>
      </c>
      <c r="M1139" s="249" t="s">
        <v>1348</v>
      </c>
      <c r="N1139" s="249">
        <v>10</v>
      </c>
      <c r="O1139" s="249" t="s">
        <v>4879</v>
      </c>
    </row>
    <row r="1140" spans="2:15" ht="15" hidden="1" customHeight="1">
      <c r="B1140" s="247" t="s">
        <v>4880</v>
      </c>
      <c r="C1140" s="247" t="s">
        <v>4881</v>
      </c>
      <c r="D1140" s="248">
        <v>42601</v>
      </c>
      <c r="E1140" s="248">
        <v>42606</v>
      </c>
      <c r="F1140" s="248">
        <v>42698</v>
      </c>
      <c r="G1140" s="247">
        <v>0</v>
      </c>
      <c r="H1140" s="247" t="s">
        <v>4865</v>
      </c>
      <c r="I1140" s="247" t="s">
        <v>4866</v>
      </c>
      <c r="J1140" s="247" t="s">
        <v>3291</v>
      </c>
      <c r="K1140" s="249" t="s">
        <v>1354</v>
      </c>
      <c r="L1140" s="247" t="s">
        <v>1380</v>
      </c>
      <c r="M1140" s="249" t="s">
        <v>1348</v>
      </c>
      <c r="N1140" s="249">
        <v>10</v>
      </c>
      <c r="O1140" s="249" t="s">
        <v>2405</v>
      </c>
    </row>
    <row r="1141" spans="2:15" ht="24" hidden="1" customHeight="1">
      <c r="B1141" s="247" t="s">
        <v>4882</v>
      </c>
      <c r="C1141" s="247" t="s">
        <v>4883</v>
      </c>
      <c r="D1141" s="248">
        <v>42604</v>
      </c>
      <c r="E1141" s="248">
        <v>42633</v>
      </c>
      <c r="F1141" s="248">
        <v>42724</v>
      </c>
      <c r="G1141" s="247">
        <v>0</v>
      </c>
      <c r="H1141" s="247" t="s">
        <v>3557</v>
      </c>
      <c r="I1141" s="247" t="s">
        <v>3558</v>
      </c>
      <c r="J1141" s="247" t="s">
        <v>3291</v>
      </c>
      <c r="K1141" s="249" t="s">
        <v>1354</v>
      </c>
      <c r="L1141" s="247" t="s">
        <v>1380</v>
      </c>
      <c r="M1141" s="249" t="s">
        <v>1348</v>
      </c>
      <c r="N1141" s="249">
        <v>10</v>
      </c>
      <c r="O1141" s="249" t="s">
        <v>4884</v>
      </c>
    </row>
    <row r="1142" spans="2:15" ht="24" hidden="1" customHeight="1">
      <c r="B1142" s="247" t="s">
        <v>4885</v>
      </c>
      <c r="C1142" s="247" t="s">
        <v>4886</v>
      </c>
      <c r="D1142" s="248">
        <v>40000</v>
      </c>
      <c r="E1142" s="248">
        <v>40632</v>
      </c>
      <c r="F1142" s="248">
        <v>43189</v>
      </c>
      <c r="G1142" s="247">
        <v>0</v>
      </c>
      <c r="H1142" s="247" t="s">
        <v>4887</v>
      </c>
      <c r="I1142" s="247" t="s">
        <v>1342</v>
      </c>
      <c r="J1142" s="247" t="s">
        <v>3276</v>
      </c>
      <c r="K1142" s="249" t="s">
        <v>1354</v>
      </c>
      <c r="L1142" s="247" t="s">
        <v>1380</v>
      </c>
      <c r="M1142" s="249" t="s">
        <v>1348</v>
      </c>
      <c r="N1142" s="249">
        <v>140</v>
      </c>
      <c r="O1142" s="249" t="s">
        <v>4888</v>
      </c>
    </row>
    <row r="1143" spans="2:15" ht="15" customHeight="1">
      <c r="B1143" s="247" t="s">
        <v>4889</v>
      </c>
      <c r="C1143" s="247" t="s">
        <v>4890</v>
      </c>
      <c r="D1143" s="248">
        <v>40730</v>
      </c>
      <c r="E1143" s="248">
        <v>40940</v>
      </c>
      <c r="F1143" s="248">
        <v>43497</v>
      </c>
      <c r="G1143" s="247">
        <v>0</v>
      </c>
      <c r="H1143" s="247" t="s">
        <v>4851</v>
      </c>
      <c r="I1143" s="247" t="s">
        <v>4852</v>
      </c>
      <c r="J1143" s="247" t="s">
        <v>3276</v>
      </c>
      <c r="K1143" s="249" t="s">
        <v>1354</v>
      </c>
      <c r="L1143" s="247" t="s">
        <v>1380</v>
      </c>
      <c r="M1143" s="249" t="s">
        <v>1348</v>
      </c>
      <c r="N1143" s="249">
        <v>162</v>
      </c>
      <c r="O1143" s="249" t="s">
        <v>4891</v>
      </c>
    </row>
    <row r="1144" spans="2:15" ht="15" hidden="1" customHeight="1">
      <c r="B1144" s="247" t="s">
        <v>4892</v>
      </c>
      <c r="C1144" s="247" t="s">
        <v>4893</v>
      </c>
      <c r="D1144" s="248">
        <v>42604</v>
      </c>
      <c r="E1144" s="248">
        <v>42632</v>
      </c>
      <c r="F1144" s="248">
        <v>42723</v>
      </c>
      <c r="G1144" s="247">
        <v>0</v>
      </c>
      <c r="H1144" s="247" t="s">
        <v>4894</v>
      </c>
      <c r="I1144" s="247" t="s">
        <v>4895</v>
      </c>
      <c r="J1144" s="247" t="s">
        <v>3291</v>
      </c>
      <c r="K1144" s="249" t="s">
        <v>1354</v>
      </c>
      <c r="L1144" s="247" t="s">
        <v>1380</v>
      </c>
      <c r="M1144" s="249" t="s">
        <v>1348</v>
      </c>
      <c r="N1144" s="249">
        <v>38</v>
      </c>
      <c r="O1144" s="249" t="s">
        <v>4896</v>
      </c>
    </row>
    <row r="1145" spans="2:15" ht="15" customHeight="1">
      <c r="B1145" s="247" t="s">
        <v>4897</v>
      </c>
      <c r="C1145" s="247" t="s">
        <v>4898</v>
      </c>
      <c r="D1145" s="248">
        <v>42605</v>
      </c>
      <c r="E1145" s="248">
        <v>42818</v>
      </c>
      <c r="F1145" s="248">
        <v>43914</v>
      </c>
      <c r="G1145" s="247">
        <v>1</v>
      </c>
      <c r="H1145" s="247" t="s">
        <v>4899</v>
      </c>
      <c r="I1145" s="247" t="s">
        <v>4900</v>
      </c>
      <c r="J1145" s="247" t="s">
        <v>3270</v>
      </c>
      <c r="K1145" s="249" t="s">
        <v>1354</v>
      </c>
      <c r="L1145" s="247" t="s">
        <v>1380</v>
      </c>
      <c r="M1145" s="249" t="s">
        <v>1348</v>
      </c>
      <c r="N1145" s="249">
        <v>23</v>
      </c>
      <c r="O1145" s="249" t="s">
        <v>4901</v>
      </c>
    </row>
    <row r="1146" spans="2:15" ht="15" hidden="1" customHeight="1">
      <c r="B1146" s="247" t="s">
        <v>4902</v>
      </c>
      <c r="C1146" s="247" t="s">
        <v>4903</v>
      </c>
      <c r="D1146" s="248">
        <v>42606</v>
      </c>
      <c r="E1146" s="248">
        <v>42620</v>
      </c>
      <c r="F1146" s="248">
        <v>42711</v>
      </c>
      <c r="G1146" s="247">
        <v>0</v>
      </c>
      <c r="H1146" s="247" t="s">
        <v>4904</v>
      </c>
      <c r="I1146" s="247" t="s">
        <v>4905</v>
      </c>
      <c r="J1146" s="247" t="s">
        <v>3291</v>
      </c>
      <c r="K1146" s="249" t="s">
        <v>1354</v>
      </c>
      <c r="L1146" s="247" t="s">
        <v>1380</v>
      </c>
      <c r="M1146" s="249" t="s">
        <v>1348</v>
      </c>
      <c r="N1146" s="249">
        <v>47</v>
      </c>
      <c r="O1146" s="249" t="s">
        <v>4906</v>
      </c>
    </row>
    <row r="1147" spans="2:15" ht="15" hidden="1" customHeight="1">
      <c r="B1147" s="247" t="s">
        <v>4907</v>
      </c>
      <c r="C1147" s="247" t="s">
        <v>4908</v>
      </c>
      <c r="D1147" s="248">
        <v>42606</v>
      </c>
      <c r="E1147" s="248">
        <v>42620</v>
      </c>
      <c r="F1147" s="248">
        <v>42711</v>
      </c>
      <c r="G1147" s="247">
        <v>0</v>
      </c>
      <c r="H1147" s="247" t="s">
        <v>4904</v>
      </c>
      <c r="I1147" s="247" t="s">
        <v>4905</v>
      </c>
      <c r="J1147" s="247" t="s">
        <v>3291</v>
      </c>
      <c r="K1147" s="249" t="s">
        <v>1354</v>
      </c>
      <c r="L1147" s="247" t="s">
        <v>1380</v>
      </c>
      <c r="M1147" s="249" t="s">
        <v>1348</v>
      </c>
      <c r="N1147" s="249">
        <v>60</v>
      </c>
      <c r="O1147" s="249" t="s">
        <v>4909</v>
      </c>
    </row>
    <row r="1148" spans="2:15" ht="15" customHeight="1">
      <c r="B1148" s="247" t="s">
        <v>4910</v>
      </c>
      <c r="C1148" s="247" t="s">
        <v>4911</v>
      </c>
      <c r="D1148" s="248">
        <v>42607</v>
      </c>
      <c r="E1148" s="248">
        <v>43236</v>
      </c>
      <c r="F1148" s="248">
        <v>44332</v>
      </c>
      <c r="G1148" s="247">
        <v>0</v>
      </c>
      <c r="H1148" s="247" t="s">
        <v>4213</v>
      </c>
      <c r="I1148" s="247" t="s">
        <v>4214</v>
      </c>
      <c r="J1148" s="247" t="s">
        <v>3270</v>
      </c>
      <c r="K1148" s="249" t="s">
        <v>1354</v>
      </c>
      <c r="L1148" s="247" t="s">
        <v>1380</v>
      </c>
      <c r="M1148" s="249" t="s">
        <v>1348</v>
      </c>
      <c r="N1148" s="249">
        <v>76</v>
      </c>
      <c r="O1148" s="249" t="s">
        <v>4912</v>
      </c>
    </row>
    <row r="1149" spans="2:15" ht="15" customHeight="1">
      <c r="B1149" s="247" t="s">
        <v>4913</v>
      </c>
      <c r="C1149" s="247" t="s">
        <v>4914</v>
      </c>
      <c r="D1149" s="248">
        <v>42607</v>
      </c>
      <c r="E1149" s="248">
        <v>43236</v>
      </c>
      <c r="F1149" s="248">
        <v>44332</v>
      </c>
      <c r="G1149" s="247">
        <v>0</v>
      </c>
      <c r="H1149" s="247" t="s">
        <v>4213</v>
      </c>
      <c r="I1149" s="247" t="s">
        <v>4214</v>
      </c>
      <c r="J1149" s="247" t="s">
        <v>3270</v>
      </c>
      <c r="K1149" s="249" t="s">
        <v>1354</v>
      </c>
      <c r="L1149" s="247" t="s">
        <v>1380</v>
      </c>
      <c r="M1149" s="249" t="s">
        <v>1348</v>
      </c>
      <c r="N1149" s="249">
        <v>100</v>
      </c>
      <c r="O1149" s="249" t="s">
        <v>4915</v>
      </c>
    </row>
    <row r="1150" spans="2:15" ht="15" hidden="1" customHeight="1">
      <c r="B1150" s="247" t="s">
        <v>4916</v>
      </c>
      <c r="C1150" s="247" t="s">
        <v>4917</v>
      </c>
      <c r="D1150" s="248">
        <v>42607</v>
      </c>
      <c r="E1150" s="248">
        <v>42618</v>
      </c>
      <c r="F1150" s="248">
        <v>42709</v>
      </c>
      <c r="G1150" s="247">
        <v>0</v>
      </c>
      <c r="H1150" s="247" t="s">
        <v>4918</v>
      </c>
      <c r="I1150" s="247" t="s">
        <v>4919</v>
      </c>
      <c r="J1150" s="247" t="s">
        <v>3291</v>
      </c>
      <c r="K1150" s="249" t="s">
        <v>1354</v>
      </c>
      <c r="L1150" s="247" t="s">
        <v>3322</v>
      </c>
      <c r="M1150" s="249" t="s">
        <v>1348</v>
      </c>
      <c r="N1150" s="249">
        <v>10</v>
      </c>
      <c r="O1150" s="249" t="s">
        <v>4920</v>
      </c>
    </row>
    <row r="1151" spans="2:15" ht="24">
      <c r="B1151" s="247" t="s">
        <v>4921</v>
      </c>
      <c r="C1151" s="247" t="s">
        <v>1342</v>
      </c>
      <c r="D1151" s="248">
        <v>42608</v>
      </c>
      <c r="E1151" s="248"/>
      <c r="F1151" s="248"/>
      <c r="G1151" s="247"/>
      <c r="H1151" s="247" t="s">
        <v>4512</v>
      </c>
      <c r="I1151" s="247" t="s">
        <v>4513</v>
      </c>
      <c r="J1151" s="247" t="s">
        <v>3401</v>
      </c>
      <c r="K1151" s="249" t="s">
        <v>1346</v>
      </c>
      <c r="L1151" s="247" t="s">
        <v>1373</v>
      </c>
      <c r="M1151" s="249" t="s">
        <v>1348</v>
      </c>
      <c r="N1151" s="249">
        <v>0</v>
      </c>
      <c r="O1151" s="249" t="s">
        <v>1342</v>
      </c>
    </row>
    <row r="1152" spans="2:15" ht="25.5">
      <c r="B1152" s="247" t="s">
        <v>4922</v>
      </c>
      <c r="C1152" s="247" t="s">
        <v>4923</v>
      </c>
      <c r="D1152" s="248">
        <v>42608</v>
      </c>
      <c r="E1152" s="248">
        <v>43705</v>
      </c>
      <c r="F1152" s="248">
        <v>47357</v>
      </c>
      <c r="G1152" s="247">
        <v>0</v>
      </c>
      <c r="H1152" s="247" t="s">
        <v>4512</v>
      </c>
      <c r="I1152" s="247" t="s">
        <v>4513</v>
      </c>
      <c r="J1152" s="247" t="s">
        <v>3401</v>
      </c>
      <c r="K1152" s="249" t="s">
        <v>1890</v>
      </c>
      <c r="L1152" s="247" t="s">
        <v>1373</v>
      </c>
      <c r="M1152" s="249" t="s">
        <v>1348</v>
      </c>
      <c r="N1152" s="249">
        <v>10</v>
      </c>
      <c r="O1152" s="249" t="s">
        <v>4924</v>
      </c>
    </row>
    <row r="1153" spans="2:15" ht="15" customHeight="1">
      <c r="B1153" s="247" t="s">
        <v>4925</v>
      </c>
      <c r="C1153" s="247" t="s">
        <v>1342</v>
      </c>
      <c r="D1153" s="248">
        <v>42611</v>
      </c>
      <c r="E1153" s="248"/>
      <c r="F1153" s="248"/>
      <c r="G1153" s="247"/>
      <c r="H1153" s="247" t="s">
        <v>4877</v>
      </c>
      <c r="I1153" s="247" t="s">
        <v>4878</v>
      </c>
      <c r="J1153" s="247" t="s">
        <v>3336</v>
      </c>
      <c r="K1153" s="249" t="s">
        <v>3506</v>
      </c>
      <c r="L1153" s="247" t="s">
        <v>3337</v>
      </c>
      <c r="M1153" s="249" t="s">
        <v>1348</v>
      </c>
      <c r="N1153" s="249">
        <v>800</v>
      </c>
      <c r="O1153" s="249" t="s">
        <v>4926</v>
      </c>
    </row>
    <row r="1154" spans="2:15" ht="15" customHeight="1">
      <c r="B1154" s="247" t="s">
        <v>4927</v>
      </c>
      <c r="C1154" s="247" t="s">
        <v>4928</v>
      </c>
      <c r="D1154" s="248">
        <v>40519</v>
      </c>
      <c r="E1154" s="248">
        <v>40941</v>
      </c>
      <c r="F1154" s="248">
        <v>43498</v>
      </c>
      <c r="G1154" s="247">
        <v>2</v>
      </c>
      <c r="H1154" s="247" t="s">
        <v>4224</v>
      </c>
      <c r="I1154" s="247" t="s">
        <v>4225</v>
      </c>
      <c r="J1154" s="247" t="s">
        <v>3276</v>
      </c>
      <c r="K1154" s="249" t="s">
        <v>1354</v>
      </c>
      <c r="L1154" s="247" t="s">
        <v>1380</v>
      </c>
      <c r="M1154" s="249" t="s">
        <v>1348</v>
      </c>
      <c r="N1154" s="249">
        <v>31.5</v>
      </c>
      <c r="O1154" s="249" t="s">
        <v>4929</v>
      </c>
    </row>
    <row r="1155" spans="2:15" ht="15" customHeight="1">
      <c r="B1155" s="247" t="s">
        <v>4930</v>
      </c>
      <c r="C1155" s="247" t="s">
        <v>1342</v>
      </c>
      <c r="D1155" s="248">
        <v>42611</v>
      </c>
      <c r="E1155" s="248"/>
      <c r="F1155" s="248"/>
      <c r="G1155" s="247"/>
      <c r="H1155" s="247" t="s">
        <v>4877</v>
      </c>
      <c r="I1155" s="247" t="s">
        <v>4878</v>
      </c>
      <c r="J1155" s="247" t="s">
        <v>3270</v>
      </c>
      <c r="K1155" s="249" t="s">
        <v>3506</v>
      </c>
      <c r="L1155" s="247" t="s">
        <v>1380</v>
      </c>
      <c r="M1155" s="249" t="s">
        <v>1348</v>
      </c>
      <c r="N1155" s="249">
        <v>55</v>
      </c>
      <c r="O1155" s="249" t="s">
        <v>4931</v>
      </c>
    </row>
    <row r="1156" spans="2:15" ht="15" hidden="1" customHeight="1">
      <c r="B1156" s="247" t="s">
        <v>4932</v>
      </c>
      <c r="C1156" s="247" t="s">
        <v>4933</v>
      </c>
      <c r="D1156" s="248">
        <v>42611</v>
      </c>
      <c r="E1156" s="248">
        <v>42632</v>
      </c>
      <c r="F1156" s="248">
        <v>42723</v>
      </c>
      <c r="G1156" s="247">
        <v>0</v>
      </c>
      <c r="H1156" s="247" t="s">
        <v>4934</v>
      </c>
      <c r="I1156" s="247" t="s">
        <v>4935</v>
      </c>
      <c r="J1156" s="247" t="s">
        <v>3291</v>
      </c>
      <c r="K1156" s="249" t="s">
        <v>1354</v>
      </c>
      <c r="L1156" s="247" t="s">
        <v>1380</v>
      </c>
      <c r="M1156" s="249" t="s">
        <v>1348</v>
      </c>
      <c r="N1156" s="249">
        <v>22</v>
      </c>
      <c r="O1156" s="249" t="s">
        <v>4936</v>
      </c>
    </row>
    <row r="1157" spans="2:15" ht="15" hidden="1" customHeight="1">
      <c r="B1157" s="247" t="s">
        <v>4937</v>
      </c>
      <c r="C1157" s="247" t="s">
        <v>4938</v>
      </c>
      <c r="D1157" s="248">
        <v>42612</v>
      </c>
      <c r="E1157" s="248">
        <v>42632</v>
      </c>
      <c r="F1157" s="248">
        <v>42723</v>
      </c>
      <c r="G1157" s="247">
        <v>0</v>
      </c>
      <c r="H1157" s="247" t="s">
        <v>4934</v>
      </c>
      <c r="I1157" s="247" t="s">
        <v>4935</v>
      </c>
      <c r="J1157" s="247" t="s">
        <v>3291</v>
      </c>
      <c r="K1157" s="249" t="s">
        <v>1354</v>
      </c>
      <c r="L1157" s="247" t="s">
        <v>1380</v>
      </c>
      <c r="M1157" s="249" t="s">
        <v>1348</v>
      </c>
      <c r="N1157" s="249">
        <v>26</v>
      </c>
      <c r="O1157" s="249" t="s">
        <v>4939</v>
      </c>
    </row>
    <row r="1158" spans="2:15" ht="15" customHeight="1">
      <c r="B1158" s="247" t="s">
        <v>4940</v>
      </c>
      <c r="C1158" s="247" t="s">
        <v>4941</v>
      </c>
      <c r="D1158" s="248">
        <v>42612</v>
      </c>
      <c r="E1158" s="248">
        <v>43196</v>
      </c>
      <c r="F1158" s="248">
        <v>45388</v>
      </c>
      <c r="G1158" s="247">
        <v>1</v>
      </c>
      <c r="H1158" s="247" t="s">
        <v>3284</v>
      </c>
      <c r="I1158" s="247" t="s">
        <v>3285</v>
      </c>
      <c r="J1158" s="247" t="s">
        <v>3270</v>
      </c>
      <c r="K1158" s="249" t="s">
        <v>1890</v>
      </c>
      <c r="L1158" s="247" t="s">
        <v>1380</v>
      </c>
      <c r="M1158" s="249" t="s">
        <v>1348</v>
      </c>
      <c r="N1158" s="249">
        <v>45</v>
      </c>
      <c r="O1158" s="249" t="s">
        <v>4942</v>
      </c>
    </row>
    <row r="1159" spans="2:15" ht="15" hidden="1" customHeight="1">
      <c r="B1159" s="247" t="s">
        <v>4943</v>
      </c>
      <c r="C1159" s="247" t="s">
        <v>4944</v>
      </c>
      <c r="D1159" s="248">
        <v>42614</v>
      </c>
      <c r="E1159" s="248">
        <v>42620</v>
      </c>
      <c r="F1159" s="248">
        <v>42711</v>
      </c>
      <c r="G1159" s="247">
        <v>0</v>
      </c>
      <c r="H1159" s="247" t="s">
        <v>4945</v>
      </c>
      <c r="I1159" s="247" t="s">
        <v>4946</v>
      </c>
      <c r="J1159" s="247" t="s">
        <v>3291</v>
      </c>
      <c r="K1159" s="249" t="s">
        <v>1354</v>
      </c>
      <c r="L1159" s="247" t="s">
        <v>1380</v>
      </c>
      <c r="M1159" s="249" t="s">
        <v>1348</v>
      </c>
      <c r="N1159" s="249">
        <v>30</v>
      </c>
      <c r="O1159" s="249" t="s">
        <v>4947</v>
      </c>
    </row>
    <row r="1160" spans="2:15" ht="24" customHeight="1">
      <c r="B1160" s="247" t="s">
        <v>4948</v>
      </c>
      <c r="C1160" s="247" t="s">
        <v>4949</v>
      </c>
      <c r="D1160" s="248">
        <v>42614</v>
      </c>
      <c r="E1160" s="248">
        <v>42699</v>
      </c>
      <c r="F1160" s="248">
        <v>44160</v>
      </c>
      <c r="G1160" s="247">
        <v>0</v>
      </c>
      <c r="H1160" s="247" t="s">
        <v>4950</v>
      </c>
      <c r="I1160" s="247" t="s">
        <v>4951</v>
      </c>
      <c r="J1160" s="247" t="s">
        <v>3419</v>
      </c>
      <c r="K1160" s="249" t="s">
        <v>1354</v>
      </c>
      <c r="L1160" s="247" t="s">
        <v>1380</v>
      </c>
      <c r="M1160" s="249" t="s">
        <v>1348</v>
      </c>
      <c r="N1160" s="249">
        <v>113</v>
      </c>
      <c r="O1160" s="249" t="s">
        <v>4952</v>
      </c>
    </row>
    <row r="1161" spans="2:15" ht="15" hidden="1" customHeight="1">
      <c r="B1161" s="247" t="s">
        <v>4953</v>
      </c>
      <c r="C1161" s="247" t="s">
        <v>4954</v>
      </c>
      <c r="D1161" s="248">
        <v>42614</v>
      </c>
      <c r="E1161" s="248">
        <v>42620</v>
      </c>
      <c r="F1161" s="248">
        <v>42711</v>
      </c>
      <c r="G1161" s="247">
        <v>0</v>
      </c>
      <c r="H1161" s="247" t="s">
        <v>4280</v>
      </c>
      <c r="I1161" s="247" t="s">
        <v>4281</v>
      </c>
      <c r="J1161" s="247" t="s">
        <v>3291</v>
      </c>
      <c r="K1161" s="249" t="s">
        <v>1354</v>
      </c>
      <c r="L1161" s="247" t="s">
        <v>1373</v>
      </c>
      <c r="M1161" s="249" t="s">
        <v>1348</v>
      </c>
      <c r="N1161" s="249">
        <v>9</v>
      </c>
      <c r="O1161" s="249" t="s">
        <v>4955</v>
      </c>
    </row>
    <row r="1162" spans="2:15" ht="15" customHeight="1">
      <c r="B1162" s="247" t="s">
        <v>4956</v>
      </c>
      <c r="C1162" s="247" t="s">
        <v>1342</v>
      </c>
      <c r="D1162" s="248">
        <v>42615</v>
      </c>
      <c r="E1162" s="248"/>
      <c r="F1162" s="248"/>
      <c r="G1162" s="247"/>
      <c r="H1162" s="247" t="s">
        <v>4957</v>
      </c>
      <c r="I1162" s="247" t="s">
        <v>4958</v>
      </c>
      <c r="J1162" s="247" t="s">
        <v>3270</v>
      </c>
      <c r="K1162" s="249" t="s">
        <v>1346</v>
      </c>
      <c r="L1162" s="247" t="s">
        <v>1380</v>
      </c>
      <c r="M1162" s="249" t="s">
        <v>1348</v>
      </c>
      <c r="N1162" s="249">
        <v>0</v>
      </c>
      <c r="O1162" s="249" t="s">
        <v>3619</v>
      </c>
    </row>
    <row r="1163" spans="2:15" ht="15" customHeight="1">
      <c r="B1163" s="247" t="s">
        <v>4959</v>
      </c>
      <c r="C1163" s="247" t="s">
        <v>1342</v>
      </c>
      <c r="D1163" s="248">
        <v>42615</v>
      </c>
      <c r="E1163" s="248"/>
      <c r="F1163" s="248"/>
      <c r="G1163" s="247"/>
      <c r="H1163" s="247" t="s">
        <v>4960</v>
      </c>
      <c r="I1163" s="247" t="s">
        <v>4961</v>
      </c>
      <c r="J1163" s="247" t="s">
        <v>3291</v>
      </c>
      <c r="K1163" s="249" t="s">
        <v>1346</v>
      </c>
      <c r="L1163" s="247" t="s">
        <v>1380</v>
      </c>
      <c r="M1163" s="249" t="s">
        <v>1348</v>
      </c>
      <c r="N1163" s="249">
        <v>0</v>
      </c>
      <c r="O1163" s="249" t="s">
        <v>4962</v>
      </c>
    </row>
    <row r="1164" spans="2:15" ht="15" hidden="1" customHeight="1">
      <c r="B1164" s="247" t="s">
        <v>4963</v>
      </c>
      <c r="C1164" s="247" t="s">
        <v>4964</v>
      </c>
      <c r="D1164" s="248">
        <v>42618</v>
      </c>
      <c r="E1164" s="248">
        <v>42634</v>
      </c>
      <c r="F1164" s="248">
        <v>42725</v>
      </c>
      <c r="G1164" s="247">
        <v>0</v>
      </c>
      <c r="H1164" s="247" t="s">
        <v>4531</v>
      </c>
      <c r="I1164" s="247" t="s">
        <v>4532</v>
      </c>
      <c r="J1164" s="247" t="s">
        <v>3291</v>
      </c>
      <c r="K1164" s="249" t="s">
        <v>1354</v>
      </c>
      <c r="L1164" s="247" t="s">
        <v>1373</v>
      </c>
      <c r="M1164" s="249" t="s">
        <v>1348</v>
      </c>
      <c r="N1164" s="249">
        <v>14</v>
      </c>
      <c r="O1164" s="249" t="s">
        <v>4965</v>
      </c>
    </row>
    <row r="1165" spans="2:15" ht="15" customHeight="1">
      <c r="B1165" s="247" t="s">
        <v>4966</v>
      </c>
      <c r="C1165" s="247" t="s">
        <v>4967</v>
      </c>
      <c r="D1165" s="248">
        <v>40633</v>
      </c>
      <c r="E1165" s="248">
        <v>40969</v>
      </c>
      <c r="F1165" s="248">
        <v>43525</v>
      </c>
      <c r="G1165" s="247">
        <v>2</v>
      </c>
      <c r="H1165" s="247" t="s">
        <v>4224</v>
      </c>
      <c r="I1165" s="247" t="s">
        <v>4225</v>
      </c>
      <c r="J1165" s="247" t="s">
        <v>3276</v>
      </c>
      <c r="K1165" s="249" t="s">
        <v>1354</v>
      </c>
      <c r="L1165" s="247" t="s">
        <v>1380</v>
      </c>
      <c r="M1165" s="249" t="s">
        <v>1348</v>
      </c>
      <c r="N1165" s="249">
        <v>46</v>
      </c>
      <c r="O1165" s="249" t="s">
        <v>4968</v>
      </c>
    </row>
    <row r="1166" spans="2:15" ht="15" customHeight="1">
      <c r="B1166" s="247" t="s">
        <v>4969</v>
      </c>
      <c r="C1166" s="247" t="s">
        <v>4970</v>
      </c>
      <c r="D1166" s="248">
        <v>42618</v>
      </c>
      <c r="E1166" s="248">
        <v>42937</v>
      </c>
      <c r="F1166" s="248">
        <v>45128</v>
      </c>
      <c r="G1166" s="247">
        <v>1</v>
      </c>
      <c r="H1166" s="247" t="s">
        <v>4971</v>
      </c>
      <c r="I1166" s="247" t="s">
        <v>4972</v>
      </c>
      <c r="J1166" s="247" t="s">
        <v>3270</v>
      </c>
      <c r="K1166" s="249" t="s">
        <v>1890</v>
      </c>
      <c r="L1166" s="247" t="s">
        <v>4433</v>
      </c>
      <c r="M1166" s="249" t="s">
        <v>1348</v>
      </c>
      <c r="N1166" s="249">
        <v>100</v>
      </c>
      <c r="O1166" s="249" t="s">
        <v>4973</v>
      </c>
    </row>
    <row r="1167" spans="2:15" ht="15" customHeight="1">
      <c r="B1167" s="247" t="s">
        <v>4974</v>
      </c>
      <c r="C1167" s="247" t="s">
        <v>4975</v>
      </c>
      <c r="D1167" s="248">
        <v>42618</v>
      </c>
      <c r="E1167" s="248">
        <v>42937</v>
      </c>
      <c r="F1167" s="248">
        <v>45128</v>
      </c>
      <c r="G1167" s="247">
        <v>1</v>
      </c>
      <c r="H1167" s="247" t="s">
        <v>4976</v>
      </c>
      <c r="I1167" s="247" t="s">
        <v>4977</v>
      </c>
      <c r="J1167" s="247" t="s">
        <v>3270</v>
      </c>
      <c r="K1167" s="249" t="s">
        <v>1890</v>
      </c>
      <c r="L1167" s="247" t="s">
        <v>4433</v>
      </c>
      <c r="M1167" s="249" t="s">
        <v>1348</v>
      </c>
      <c r="N1167" s="249">
        <v>100</v>
      </c>
      <c r="O1167" s="249" t="s">
        <v>4978</v>
      </c>
    </row>
    <row r="1168" spans="2:15" ht="24" hidden="1" customHeight="1">
      <c r="B1168" s="247" t="s">
        <v>4979</v>
      </c>
      <c r="C1168" s="247" t="s">
        <v>4980</v>
      </c>
      <c r="D1168" s="248">
        <v>42618</v>
      </c>
      <c r="E1168" s="248">
        <v>42634</v>
      </c>
      <c r="F1168" s="248">
        <v>42725</v>
      </c>
      <c r="G1168" s="247">
        <v>0</v>
      </c>
      <c r="H1168" s="247" t="s">
        <v>4539</v>
      </c>
      <c r="I1168" s="247" t="s">
        <v>4540</v>
      </c>
      <c r="J1168" s="247" t="s">
        <v>3291</v>
      </c>
      <c r="K1168" s="249" t="s">
        <v>1354</v>
      </c>
      <c r="L1168" s="247" t="s">
        <v>1380</v>
      </c>
      <c r="M1168" s="249" t="s">
        <v>1348</v>
      </c>
      <c r="N1168" s="249">
        <v>100</v>
      </c>
      <c r="O1168" s="249" t="s">
        <v>4981</v>
      </c>
    </row>
    <row r="1169" spans="2:15" ht="15" customHeight="1">
      <c r="B1169" s="247" t="s">
        <v>4982</v>
      </c>
      <c r="C1169" s="247" t="s">
        <v>4983</v>
      </c>
      <c r="D1169" s="248">
        <v>42619</v>
      </c>
      <c r="E1169" s="248">
        <v>43006</v>
      </c>
      <c r="F1169" s="248">
        <v>44102</v>
      </c>
      <c r="G1169" s="247">
        <v>0</v>
      </c>
      <c r="H1169" s="247" t="s">
        <v>4984</v>
      </c>
      <c r="I1169" s="247" t="s">
        <v>4985</v>
      </c>
      <c r="J1169" s="247" t="s">
        <v>3270</v>
      </c>
      <c r="K1169" s="249" t="s">
        <v>3222</v>
      </c>
      <c r="L1169" s="247" t="s">
        <v>1380</v>
      </c>
      <c r="M1169" s="249" t="s">
        <v>1348</v>
      </c>
      <c r="N1169" s="249">
        <v>99.89</v>
      </c>
      <c r="O1169" s="249" t="s">
        <v>4986</v>
      </c>
    </row>
    <row r="1170" spans="2:15" ht="15" customHeight="1">
      <c r="B1170" s="247" t="s">
        <v>4987</v>
      </c>
      <c r="C1170" s="247" t="s">
        <v>4988</v>
      </c>
      <c r="D1170" s="248">
        <v>42619</v>
      </c>
      <c r="E1170" s="248">
        <v>42769</v>
      </c>
      <c r="F1170" s="248">
        <v>44595</v>
      </c>
      <c r="G1170" s="247">
        <v>1</v>
      </c>
      <c r="H1170" s="247" t="s">
        <v>4670</v>
      </c>
      <c r="I1170" s="247" t="s">
        <v>4671</v>
      </c>
      <c r="J1170" s="247" t="s">
        <v>3270</v>
      </c>
      <c r="K1170" s="249" t="s">
        <v>2455</v>
      </c>
      <c r="L1170" s="247" t="s">
        <v>1380</v>
      </c>
      <c r="M1170" s="249" t="s">
        <v>1348</v>
      </c>
      <c r="N1170" s="249">
        <v>35</v>
      </c>
      <c r="O1170" s="249" t="s">
        <v>4989</v>
      </c>
    </row>
    <row r="1171" spans="2:15" ht="15" hidden="1" customHeight="1">
      <c r="B1171" s="247" t="s">
        <v>4990</v>
      </c>
      <c r="C1171" s="247" t="s">
        <v>4991</v>
      </c>
      <c r="D1171" s="248">
        <v>42621</v>
      </c>
      <c r="E1171" s="248">
        <v>42650</v>
      </c>
      <c r="F1171" s="248">
        <v>42742</v>
      </c>
      <c r="G1171" s="247">
        <v>0</v>
      </c>
      <c r="H1171" s="247" t="s">
        <v>3488</v>
      </c>
      <c r="I1171" s="247" t="s">
        <v>3489</v>
      </c>
      <c r="J1171" s="247" t="s">
        <v>3291</v>
      </c>
      <c r="K1171" s="249" t="s">
        <v>1354</v>
      </c>
      <c r="L1171" s="247" t="s">
        <v>1373</v>
      </c>
      <c r="M1171" s="249" t="s">
        <v>1348</v>
      </c>
      <c r="N1171" s="249">
        <v>5</v>
      </c>
      <c r="O1171" s="249" t="s">
        <v>4992</v>
      </c>
    </row>
    <row r="1172" spans="2:15" ht="15" customHeight="1">
      <c r="B1172" s="247" t="s">
        <v>4993</v>
      </c>
      <c r="C1172" s="247" t="s">
        <v>1342</v>
      </c>
      <c r="D1172" s="248">
        <v>42621</v>
      </c>
      <c r="E1172" s="248"/>
      <c r="F1172" s="248"/>
      <c r="G1172" s="247"/>
      <c r="H1172" s="247" t="s">
        <v>4994</v>
      </c>
      <c r="I1172" s="247" t="s">
        <v>4995</v>
      </c>
      <c r="J1172" s="247" t="s">
        <v>3291</v>
      </c>
      <c r="K1172" s="249" t="s">
        <v>1346</v>
      </c>
      <c r="L1172" s="247" t="s">
        <v>1380</v>
      </c>
      <c r="M1172" s="249" t="s">
        <v>1348</v>
      </c>
      <c r="N1172" s="249">
        <v>0</v>
      </c>
      <c r="O1172" s="249" t="s">
        <v>4729</v>
      </c>
    </row>
    <row r="1173" spans="2:15" ht="15" customHeight="1">
      <c r="B1173" s="247" t="s">
        <v>4996</v>
      </c>
      <c r="C1173" s="247" t="s">
        <v>1342</v>
      </c>
      <c r="D1173" s="248">
        <v>42621</v>
      </c>
      <c r="E1173" s="248"/>
      <c r="F1173" s="248"/>
      <c r="G1173" s="247"/>
      <c r="H1173" s="247" t="s">
        <v>4994</v>
      </c>
      <c r="I1173" s="247" t="s">
        <v>4995</v>
      </c>
      <c r="J1173" s="247" t="s">
        <v>3270</v>
      </c>
      <c r="K1173" s="249" t="s">
        <v>1346</v>
      </c>
      <c r="L1173" s="247" t="s">
        <v>1380</v>
      </c>
      <c r="M1173" s="249" t="s">
        <v>1348</v>
      </c>
      <c r="N1173" s="249">
        <v>0</v>
      </c>
      <c r="O1173" s="249" t="s">
        <v>4997</v>
      </c>
    </row>
    <row r="1174" spans="2:15" ht="15" customHeight="1">
      <c r="B1174" s="247" t="s">
        <v>4998</v>
      </c>
      <c r="C1174" s="247" t="s">
        <v>4999</v>
      </c>
      <c r="D1174" s="248">
        <v>42621</v>
      </c>
      <c r="E1174" s="248">
        <v>42968</v>
      </c>
      <c r="F1174" s="248">
        <v>45159</v>
      </c>
      <c r="G1174" s="247">
        <v>1</v>
      </c>
      <c r="H1174" s="247" t="s">
        <v>4971</v>
      </c>
      <c r="I1174" s="247" t="s">
        <v>4972</v>
      </c>
      <c r="J1174" s="247" t="s">
        <v>3270</v>
      </c>
      <c r="K1174" s="249" t="s">
        <v>1890</v>
      </c>
      <c r="L1174" s="247" t="s">
        <v>4433</v>
      </c>
      <c r="M1174" s="249" t="s">
        <v>1348</v>
      </c>
      <c r="N1174" s="249">
        <v>85</v>
      </c>
      <c r="O1174" s="249" t="s">
        <v>5000</v>
      </c>
    </row>
    <row r="1175" spans="2:15" ht="15" customHeight="1">
      <c r="B1175" s="247" t="s">
        <v>5001</v>
      </c>
      <c r="C1175" s="247" t="s">
        <v>1342</v>
      </c>
      <c r="D1175" s="248">
        <v>42621</v>
      </c>
      <c r="E1175" s="248"/>
      <c r="F1175" s="248"/>
      <c r="G1175" s="247"/>
      <c r="H1175" s="247" t="s">
        <v>4971</v>
      </c>
      <c r="I1175" s="247" t="s">
        <v>4972</v>
      </c>
      <c r="J1175" s="247" t="s">
        <v>3270</v>
      </c>
      <c r="K1175" s="249" t="s">
        <v>1346</v>
      </c>
      <c r="L1175" s="247" t="s">
        <v>4433</v>
      </c>
      <c r="M1175" s="249" t="s">
        <v>1348</v>
      </c>
      <c r="N1175" s="249">
        <v>0</v>
      </c>
      <c r="O1175" s="249" t="s">
        <v>4986</v>
      </c>
    </row>
    <row r="1176" spans="2:15" ht="15" customHeight="1">
      <c r="B1176" s="247" t="s">
        <v>5002</v>
      </c>
      <c r="C1176" s="247" t="s">
        <v>5003</v>
      </c>
      <c r="D1176" s="248">
        <v>40491</v>
      </c>
      <c r="E1176" s="248">
        <v>40969</v>
      </c>
      <c r="F1176" s="248">
        <v>43525</v>
      </c>
      <c r="G1176" s="247">
        <v>0</v>
      </c>
      <c r="H1176" s="247" t="s">
        <v>5004</v>
      </c>
      <c r="I1176" s="247" t="s">
        <v>5005</v>
      </c>
      <c r="J1176" s="247" t="s">
        <v>3276</v>
      </c>
      <c r="K1176" s="249" t="s">
        <v>1354</v>
      </c>
      <c r="L1176" s="247" t="s">
        <v>1380</v>
      </c>
      <c r="M1176" s="249" t="s">
        <v>1348</v>
      </c>
      <c r="N1176" s="249">
        <v>110</v>
      </c>
      <c r="O1176" s="249" t="s">
        <v>5006</v>
      </c>
    </row>
    <row r="1177" spans="2:15" ht="15" hidden="1" customHeight="1">
      <c r="B1177" s="247" t="s">
        <v>5007</v>
      </c>
      <c r="C1177" s="247" t="s">
        <v>5008</v>
      </c>
      <c r="D1177" s="248">
        <v>42627</v>
      </c>
      <c r="E1177" s="248">
        <v>42632</v>
      </c>
      <c r="F1177" s="248">
        <v>42723</v>
      </c>
      <c r="G1177" s="247">
        <v>0</v>
      </c>
      <c r="H1177" s="247" t="s">
        <v>5009</v>
      </c>
      <c r="I1177" s="247" t="s">
        <v>5010</v>
      </c>
      <c r="J1177" s="247" t="s">
        <v>3291</v>
      </c>
      <c r="K1177" s="249" t="s">
        <v>1354</v>
      </c>
      <c r="L1177" s="247" t="s">
        <v>1380</v>
      </c>
      <c r="M1177" s="249" t="s">
        <v>1348</v>
      </c>
      <c r="N1177" s="249">
        <v>10</v>
      </c>
      <c r="O1177" s="249" t="s">
        <v>3587</v>
      </c>
    </row>
    <row r="1178" spans="2:15" ht="15" customHeight="1">
      <c r="B1178" s="247" t="s">
        <v>5011</v>
      </c>
      <c r="C1178" s="247" t="s">
        <v>5012</v>
      </c>
      <c r="D1178" s="248">
        <v>42627</v>
      </c>
      <c r="E1178" s="248">
        <v>42879</v>
      </c>
      <c r="F1178" s="248">
        <v>43975</v>
      </c>
      <c r="G1178" s="247">
        <v>0</v>
      </c>
      <c r="H1178" s="247" t="s">
        <v>5013</v>
      </c>
      <c r="I1178" s="247" t="s">
        <v>5014</v>
      </c>
      <c r="J1178" s="247" t="s">
        <v>3270</v>
      </c>
      <c r="K1178" s="249" t="s">
        <v>3222</v>
      </c>
      <c r="L1178" s="247" t="s">
        <v>1380</v>
      </c>
      <c r="M1178" s="249" t="s">
        <v>1348</v>
      </c>
      <c r="N1178" s="249">
        <v>100</v>
      </c>
      <c r="O1178" s="249" t="s">
        <v>5015</v>
      </c>
    </row>
    <row r="1179" spans="2:15" ht="24" customHeight="1">
      <c r="B1179" s="247" t="s">
        <v>5016</v>
      </c>
      <c r="C1179" s="247" t="s">
        <v>5017</v>
      </c>
      <c r="D1179" s="248">
        <v>42628</v>
      </c>
      <c r="E1179" s="248">
        <v>42997</v>
      </c>
      <c r="F1179" s="248">
        <v>44458</v>
      </c>
      <c r="G1179" s="247">
        <v>0</v>
      </c>
      <c r="H1179" s="247" t="s">
        <v>4584</v>
      </c>
      <c r="I1179" s="247" t="s">
        <v>4585</v>
      </c>
      <c r="J1179" s="247" t="s">
        <v>3419</v>
      </c>
      <c r="K1179" s="249" t="s">
        <v>1354</v>
      </c>
      <c r="L1179" s="247" t="s">
        <v>1380</v>
      </c>
      <c r="M1179" s="249" t="s">
        <v>1348</v>
      </c>
      <c r="N1179" s="249">
        <v>4</v>
      </c>
      <c r="O1179" s="249" t="s">
        <v>5018</v>
      </c>
    </row>
    <row r="1180" spans="2:15" ht="15" customHeight="1">
      <c r="B1180" s="247" t="s">
        <v>5019</v>
      </c>
      <c r="C1180" s="247" t="s">
        <v>1342</v>
      </c>
      <c r="D1180" s="248">
        <v>42628</v>
      </c>
      <c r="E1180" s="248"/>
      <c r="F1180" s="248"/>
      <c r="G1180" s="247"/>
      <c r="H1180" s="247" t="s">
        <v>5020</v>
      </c>
      <c r="I1180" s="247" t="s">
        <v>5021</v>
      </c>
      <c r="J1180" s="247" t="s">
        <v>3351</v>
      </c>
      <c r="K1180" s="249" t="s">
        <v>1346</v>
      </c>
      <c r="L1180" s="247" t="s">
        <v>1380</v>
      </c>
      <c r="M1180" s="249" t="s">
        <v>3807</v>
      </c>
      <c r="N1180" s="249">
        <v>7.851</v>
      </c>
      <c r="O1180" s="249" t="s">
        <v>5022</v>
      </c>
    </row>
    <row r="1181" spans="2:15" ht="24" customHeight="1">
      <c r="B1181" s="247" t="s">
        <v>5023</v>
      </c>
      <c r="C1181" s="247" t="s">
        <v>1342</v>
      </c>
      <c r="D1181" s="248">
        <v>42632</v>
      </c>
      <c r="E1181" s="248"/>
      <c r="F1181" s="248"/>
      <c r="G1181" s="247"/>
      <c r="H1181" s="247" t="s">
        <v>4059</v>
      </c>
      <c r="I1181" s="247" t="s">
        <v>4060</v>
      </c>
      <c r="J1181" s="247" t="s">
        <v>3298</v>
      </c>
      <c r="K1181" s="249" t="s">
        <v>1346</v>
      </c>
      <c r="L1181" s="247" t="s">
        <v>1380</v>
      </c>
      <c r="M1181" s="249" t="s">
        <v>1348</v>
      </c>
      <c r="N1181" s="249">
        <v>9</v>
      </c>
      <c r="O1181" s="249" t="s">
        <v>4608</v>
      </c>
    </row>
    <row r="1182" spans="2:15" hidden="1">
      <c r="B1182" s="247" t="s">
        <v>5024</v>
      </c>
      <c r="C1182" s="247" t="s">
        <v>5025</v>
      </c>
      <c r="D1182" s="248">
        <v>42632</v>
      </c>
      <c r="E1182" s="248">
        <v>42650</v>
      </c>
      <c r="F1182" s="248">
        <v>42742</v>
      </c>
      <c r="G1182" s="247">
        <v>0</v>
      </c>
      <c r="H1182" s="247" t="s">
        <v>5026</v>
      </c>
      <c r="I1182" s="247" t="s">
        <v>5027</v>
      </c>
      <c r="J1182" s="247" t="s">
        <v>3291</v>
      </c>
      <c r="K1182" s="249" t="s">
        <v>1354</v>
      </c>
      <c r="L1182" s="247" t="s">
        <v>1373</v>
      </c>
      <c r="M1182" s="249" t="s">
        <v>1348</v>
      </c>
      <c r="N1182" s="249">
        <v>10</v>
      </c>
      <c r="O1182" s="249" t="s">
        <v>5028</v>
      </c>
    </row>
    <row r="1183" spans="2:15" ht="24" hidden="1" customHeight="1">
      <c r="B1183" s="247" t="s">
        <v>5029</v>
      </c>
      <c r="C1183" s="247" t="s">
        <v>5030</v>
      </c>
      <c r="D1183" s="248">
        <v>42633</v>
      </c>
      <c r="E1183" s="248">
        <v>42650</v>
      </c>
      <c r="F1183" s="248">
        <v>42742</v>
      </c>
      <c r="G1183" s="247">
        <v>0</v>
      </c>
      <c r="H1183" s="247" t="s">
        <v>5031</v>
      </c>
      <c r="I1183" s="247" t="s">
        <v>5032</v>
      </c>
      <c r="J1183" s="247" t="s">
        <v>3291</v>
      </c>
      <c r="K1183" s="249" t="s">
        <v>1354</v>
      </c>
      <c r="L1183" s="247" t="s">
        <v>1380</v>
      </c>
      <c r="M1183" s="249" t="s">
        <v>1348</v>
      </c>
      <c r="N1183" s="249">
        <v>100</v>
      </c>
      <c r="O1183" s="249" t="s">
        <v>5033</v>
      </c>
    </row>
    <row r="1184" spans="2:15" ht="15" hidden="1" customHeight="1">
      <c r="B1184" s="247" t="s">
        <v>5034</v>
      </c>
      <c r="C1184" s="247" t="s">
        <v>5035</v>
      </c>
      <c r="D1184" s="248">
        <v>42633</v>
      </c>
      <c r="E1184" s="248">
        <v>42650</v>
      </c>
      <c r="F1184" s="248">
        <v>42742</v>
      </c>
      <c r="G1184" s="247">
        <v>0</v>
      </c>
      <c r="H1184" s="247" t="s">
        <v>4752</v>
      </c>
      <c r="I1184" s="247" t="s">
        <v>4753</v>
      </c>
      <c r="J1184" s="247" t="s">
        <v>3291</v>
      </c>
      <c r="K1184" s="249" t="s">
        <v>1354</v>
      </c>
      <c r="L1184" s="247" t="s">
        <v>1347</v>
      </c>
      <c r="M1184" s="249" t="s">
        <v>1348</v>
      </c>
      <c r="N1184" s="249">
        <v>46</v>
      </c>
      <c r="O1184" s="249" t="s">
        <v>5036</v>
      </c>
    </row>
    <row r="1185" spans="2:15" ht="15" hidden="1" customHeight="1">
      <c r="B1185" s="247" t="s">
        <v>5037</v>
      </c>
      <c r="C1185" s="247" t="s">
        <v>5038</v>
      </c>
      <c r="D1185" s="248">
        <v>42634</v>
      </c>
      <c r="E1185" s="248">
        <v>42650</v>
      </c>
      <c r="F1185" s="248">
        <v>42742</v>
      </c>
      <c r="G1185" s="247">
        <v>0</v>
      </c>
      <c r="H1185" s="247" t="s">
        <v>1385</v>
      </c>
      <c r="I1185" s="247" t="s">
        <v>1386</v>
      </c>
      <c r="J1185" s="247" t="s">
        <v>3291</v>
      </c>
      <c r="K1185" s="249" t="s">
        <v>1354</v>
      </c>
      <c r="L1185" s="247" t="s">
        <v>1347</v>
      </c>
      <c r="M1185" s="249" t="s">
        <v>1348</v>
      </c>
      <c r="N1185" s="249">
        <v>15</v>
      </c>
      <c r="O1185" s="249" t="s">
        <v>5039</v>
      </c>
    </row>
    <row r="1186" spans="2:15" ht="15" hidden="1" customHeight="1">
      <c r="B1186" s="247" t="s">
        <v>5040</v>
      </c>
      <c r="C1186" s="247" t="s">
        <v>5041</v>
      </c>
      <c r="D1186" s="248">
        <v>42634</v>
      </c>
      <c r="E1186" s="248">
        <v>42650</v>
      </c>
      <c r="F1186" s="248">
        <v>42742</v>
      </c>
      <c r="G1186" s="247">
        <v>0</v>
      </c>
      <c r="H1186" s="247" t="s">
        <v>4280</v>
      </c>
      <c r="I1186" s="247" t="s">
        <v>4281</v>
      </c>
      <c r="J1186" s="247" t="s">
        <v>3291</v>
      </c>
      <c r="K1186" s="249" t="s">
        <v>1354</v>
      </c>
      <c r="L1186" s="247" t="s">
        <v>1380</v>
      </c>
      <c r="M1186" s="249" t="s">
        <v>1348</v>
      </c>
      <c r="N1186" s="249">
        <v>100</v>
      </c>
      <c r="O1186" s="249" t="s">
        <v>5042</v>
      </c>
    </row>
    <row r="1187" spans="2:15" ht="15" customHeight="1">
      <c r="B1187" s="247" t="s">
        <v>5043</v>
      </c>
      <c r="C1187" s="247" t="s">
        <v>5044</v>
      </c>
      <c r="D1187" s="248">
        <v>40379</v>
      </c>
      <c r="E1187" s="248">
        <v>40969</v>
      </c>
      <c r="F1187" s="248">
        <v>43525</v>
      </c>
      <c r="G1187" s="247">
        <v>0</v>
      </c>
      <c r="H1187" s="247" t="s">
        <v>5045</v>
      </c>
      <c r="I1187" s="247" t="s">
        <v>5046</v>
      </c>
      <c r="J1187" s="247" t="s">
        <v>3276</v>
      </c>
      <c r="K1187" s="249" t="s">
        <v>1354</v>
      </c>
      <c r="L1187" s="247" t="s">
        <v>3337</v>
      </c>
      <c r="M1187" s="249" t="s">
        <v>1348</v>
      </c>
      <c r="N1187" s="249">
        <v>385</v>
      </c>
      <c r="O1187" s="249" t="s">
        <v>5047</v>
      </c>
    </row>
    <row r="1188" spans="2:15" ht="15" customHeight="1">
      <c r="B1188" s="247" t="s">
        <v>5048</v>
      </c>
      <c r="C1188" s="247" t="s">
        <v>5049</v>
      </c>
      <c r="D1188" s="248">
        <v>42639</v>
      </c>
      <c r="E1188" s="248">
        <v>43700</v>
      </c>
      <c r="F1188" s="248">
        <v>44795</v>
      </c>
      <c r="G1188" s="247">
        <v>0</v>
      </c>
      <c r="H1188" s="247" t="s">
        <v>5050</v>
      </c>
      <c r="I1188" s="247" t="s">
        <v>5051</v>
      </c>
      <c r="J1188" s="247" t="s">
        <v>3270</v>
      </c>
      <c r="K1188" s="249" t="s">
        <v>1890</v>
      </c>
      <c r="L1188" s="247" t="s">
        <v>3337</v>
      </c>
      <c r="M1188" s="249" t="s">
        <v>1348</v>
      </c>
      <c r="N1188" s="249">
        <v>800</v>
      </c>
      <c r="O1188" s="249" t="s">
        <v>4717</v>
      </c>
    </row>
    <row r="1189" spans="2:15" ht="15" customHeight="1">
      <c r="B1189" s="247" t="s">
        <v>5052</v>
      </c>
      <c r="C1189" s="247" t="s">
        <v>1342</v>
      </c>
      <c r="D1189" s="248">
        <v>42642</v>
      </c>
      <c r="E1189" s="248"/>
      <c r="F1189" s="248"/>
      <c r="G1189" s="247"/>
      <c r="H1189" s="247" t="s">
        <v>5053</v>
      </c>
      <c r="I1189" s="247" t="s">
        <v>5054</v>
      </c>
      <c r="J1189" s="247" t="s">
        <v>3270</v>
      </c>
      <c r="K1189" s="249" t="s">
        <v>1346</v>
      </c>
      <c r="L1189" s="247" t="s">
        <v>1380</v>
      </c>
      <c r="M1189" s="249" t="s">
        <v>1348</v>
      </c>
      <c r="N1189" s="249">
        <v>0</v>
      </c>
      <c r="O1189" s="249" t="s">
        <v>5055</v>
      </c>
    </row>
    <row r="1190" spans="2:15" ht="15" hidden="1" customHeight="1">
      <c r="B1190" s="247" t="s">
        <v>5056</v>
      </c>
      <c r="C1190" s="247" t="s">
        <v>5057</v>
      </c>
      <c r="D1190" s="248">
        <v>42642</v>
      </c>
      <c r="E1190" s="248">
        <v>42650</v>
      </c>
      <c r="F1190" s="248">
        <v>42742</v>
      </c>
      <c r="G1190" s="247">
        <v>0</v>
      </c>
      <c r="H1190" s="247" t="s">
        <v>5058</v>
      </c>
      <c r="I1190" s="247" t="s">
        <v>5059</v>
      </c>
      <c r="J1190" s="247" t="s">
        <v>3291</v>
      </c>
      <c r="K1190" s="249" t="s">
        <v>1354</v>
      </c>
      <c r="L1190" s="247" t="s">
        <v>1373</v>
      </c>
      <c r="M1190" s="249" t="s">
        <v>1348</v>
      </c>
      <c r="N1190" s="249">
        <v>10</v>
      </c>
      <c r="O1190" s="249" t="s">
        <v>5060</v>
      </c>
    </row>
    <row r="1191" spans="2:15" ht="15" hidden="1" customHeight="1">
      <c r="B1191" s="247" t="s">
        <v>5061</v>
      </c>
      <c r="C1191" s="247" t="s">
        <v>5062</v>
      </c>
      <c r="D1191" s="248">
        <v>42647</v>
      </c>
      <c r="E1191" s="248">
        <v>42678</v>
      </c>
      <c r="F1191" s="248">
        <v>42770</v>
      </c>
      <c r="G1191" s="247">
        <v>0</v>
      </c>
      <c r="H1191" s="247" t="s">
        <v>4109</v>
      </c>
      <c r="I1191" s="247" t="s">
        <v>4110</v>
      </c>
      <c r="J1191" s="247" t="s">
        <v>3291</v>
      </c>
      <c r="K1191" s="249" t="s">
        <v>1354</v>
      </c>
      <c r="L1191" s="247" t="s">
        <v>1380</v>
      </c>
      <c r="M1191" s="249" t="s">
        <v>1348</v>
      </c>
      <c r="N1191" s="249">
        <v>10</v>
      </c>
      <c r="O1191" s="249" t="s">
        <v>5063</v>
      </c>
    </row>
    <row r="1192" spans="2:15" ht="24">
      <c r="B1192" s="247" t="s">
        <v>5064</v>
      </c>
      <c r="C1192" s="247" t="s">
        <v>5065</v>
      </c>
      <c r="D1192" s="248">
        <v>42650</v>
      </c>
      <c r="E1192" s="248">
        <v>42970</v>
      </c>
      <c r="F1192" s="248">
        <v>44066</v>
      </c>
      <c r="G1192" s="247">
        <v>0</v>
      </c>
      <c r="H1192" s="247" t="s">
        <v>4984</v>
      </c>
      <c r="I1192" s="247" t="s">
        <v>4985</v>
      </c>
      <c r="J1192" s="247" t="s">
        <v>3270</v>
      </c>
      <c r="K1192" s="249" t="s">
        <v>3222</v>
      </c>
      <c r="L1192" s="247" t="s">
        <v>5066</v>
      </c>
      <c r="M1192" s="249" t="s">
        <v>1348</v>
      </c>
      <c r="N1192" s="249">
        <v>100</v>
      </c>
      <c r="O1192" s="249" t="s">
        <v>5067</v>
      </c>
    </row>
    <row r="1193" spans="2:15" ht="24" hidden="1" customHeight="1">
      <c r="B1193" s="247" t="s">
        <v>5068</v>
      </c>
      <c r="C1193" s="247" t="s">
        <v>5069</v>
      </c>
      <c r="D1193" s="248">
        <v>42650</v>
      </c>
      <c r="E1193" s="248">
        <v>42662</v>
      </c>
      <c r="F1193" s="248">
        <v>42754</v>
      </c>
      <c r="G1193" s="247">
        <v>0</v>
      </c>
      <c r="H1193" s="247" t="s">
        <v>3330</v>
      </c>
      <c r="I1193" s="247" t="s">
        <v>3331</v>
      </c>
      <c r="J1193" s="247" t="s">
        <v>3291</v>
      </c>
      <c r="K1193" s="249" t="s">
        <v>1354</v>
      </c>
      <c r="L1193" s="247" t="s">
        <v>1380</v>
      </c>
      <c r="M1193" s="249" t="s">
        <v>1348</v>
      </c>
      <c r="N1193" s="249">
        <v>10</v>
      </c>
      <c r="O1193" s="249" t="s">
        <v>5070</v>
      </c>
    </row>
    <row r="1194" spans="2:15" ht="15" hidden="1" customHeight="1">
      <c r="B1194" s="247" t="s">
        <v>5071</v>
      </c>
      <c r="C1194" s="247" t="s">
        <v>5072</v>
      </c>
      <c r="D1194" s="248">
        <v>42650</v>
      </c>
      <c r="E1194" s="248">
        <v>42662</v>
      </c>
      <c r="F1194" s="248">
        <v>42754</v>
      </c>
      <c r="G1194" s="247">
        <v>0</v>
      </c>
      <c r="H1194" s="247" t="s">
        <v>5073</v>
      </c>
      <c r="I1194" s="247" t="s">
        <v>5074</v>
      </c>
      <c r="J1194" s="247" t="s">
        <v>3291</v>
      </c>
      <c r="K1194" s="249" t="s">
        <v>1354</v>
      </c>
      <c r="L1194" s="247" t="s">
        <v>1347</v>
      </c>
      <c r="M1194" s="249" t="s">
        <v>1348</v>
      </c>
      <c r="N1194" s="249">
        <v>293</v>
      </c>
      <c r="O1194" s="249" t="s">
        <v>5075</v>
      </c>
    </row>
    <row r="1195" spans="2:15" ht="15" hidden="1" customHeight="1">
      <c r="B1195" s="247" t="s">
        <v>5076</v>
      </c>
      <c r="C1195" s="247" t="s">
        <v>5077</v>
      </c>
      <c r="D1195" s="248">
        <v>42650</v>
      </c>
      <c r="E1195" s="248">
        <v>42662</v>
      </c>
      <c r="F1195" s="248">
        <v>42754</v>
      </c>
      <c r="G1195" s="247">
        <v>0</v>
      </c>
      <c r="H1195" s="247" t="s">
        <v>4740</v>
      </c>
      <c r="I1195" s="247" t="s">
        <v>4741</v>
      </c>
      <c r="J1195" s="247" t="s">
        <v>3291</v>
      </c>
      <c r="K1195" s="249" t="s">
        <v>1354</v>
      </c>
      <c r="L1195" s="247" t="s">
        <v>1380</v>
      </c>
      <c r="M1195" s="249" t="s">
        <v>1348</v>
      </c>
      <c r="N1195" s="249">
        <v>10</v>
      </c>
      <c r="O1195" s="249" t="s">
        <v>5078</v>
      </c>
    </row>
    <row r="1196" spans="2:15" ht="15" hidden="1" customHeight="1">
      <c r="B1196" s="247" t="s">
        <v>5079</v>
      </c>
      <c r="C1196" s="247" t="s">
        <v>5080</v>
      </c>
      <c r="D1196" s="248">
        <v>42650</v>
      </c>
      <c r="E1196" s="248">
        <v>42859</v>
      </c>
      <c r="F1196" s="248">
        <v>42951</v>
      </c>
      <c r="G1196" s="247">
        <v>0</v>
      </c>
      <c r="H1196" s="247" t="s">
        <v>4740</v>
      </c>
      <c r="I1196" s="247" t="s">
        <v>4741</v>
      </c>
      <c r="J1196" s="247" t="s">
        <v>3291</v>
      </c>
      <c r="K1196" s="249" t="s">
        <v>1354</v>
      </c>
      <c r="L1196" s="247" t="s">
        <v>1380</v>
      </c>
      <c r="M1196" s="249" t="s">
        <v>1348</v>
      </c>
      <c r="N1196" s="249">
        <v>8</v>
      </c>
      <c r="O1196" s="249" t="s">
        <v>5081</v>
      </c>
    </row>
    <row r="1197" spans="2:15" ht="15" customHeight="1">
      <c r="B1197" s="247" t="s">
        <v>5082</v>
      </c>
      <c r="C1197" s="247" t="s">
        <v>5083</v>
      </c>
      <c r="D1197" s="248">
        <v>42653</v>
      </c>
      <c r="E1197" s="248">
        <v>43152</v>
      </c>
      <c r="F1197" s="248">
        <v>45342</v>
      </c>
      <c r="G1197" s="247">
        <v>1</v>
      </c>
      <c r="H1197" s="247" t="s">
        <v>5084</v>
      </c>
      <c r="I1197" s="247" t="s">
        <v>5085</v>
      </c>
      <c r="J1197" s="247" t="s">
        <v>3270</v>
      </c>
      <c r="K1197" s="249" t="s">
        <v>1890</v>
      </c>
      <c r="L1197" s="247" t="s">
        <v>1380</v>
      </c>
      <c r="M1197" s="249" t="s">
        <v>1348</v>
      </c>
      <c r="N1197" s="249">
        <v>100</v>
      </c>
      <c r="O1197" s="249" t="s">
        <v>5086</v>
      </c>
    </row>
    <row r="1198" spans="2:15" ht="36" customHeight="1">
      <c r="B1198" s="247" t="s">
        <v>5087</v>
      </c>
      <c r="C1198" s="247" t="s">
        <v>5088</v>
      </c>
      <c r="D1198" s="248">
        <v>40535</v>
      </c>
      <c r="E1198" s="248">
        <v>40984</v>
      </c>
      <c r="F1198" s="248">
        <v>43540</v>
      </c>
      <c r="G1198" s="247">
        <v>1</v>
      </c>
      <c r="H1198" s="247" t="s">
        <v>5089</v>
      </c>
      <c r="I1198" s="247" t="s">
        <v>5090</v>
      </c>
      <c r="J1198" s="247" t="s">
        <v>3276</v>
      </c>
      <c r="K1198" s="249" t="s">
        <v>1354</v>
      </c>
      <c r="L1198" s="247" t="s">
        <v>1380</v>
      </c>
      <c r="M1198" s="249" t="s">
        <v>1348</v>
      </c>
      <c r="N1198" s="249">
        <v>52</v>
      </c>
      <c r="O1198" s="249" t="s">
        <v>5091</v>
      </c>
    </row>
    <row r="1199" spans="2:15" ht="15" hidden="1" customHeight="1">
      <c r="B1199" s="247" t="s">
        <v>5092</v>
      </c>
      <c r="C1199" s="247" t="s">
        <v>5093</v>
      </c>
      <c r="D1199" s="248">
        <v>42656</v>
      </c>
      <c r="E1199" s="248">
        <v>42662</v>
      </c>
      <c r="F1199" s="248">
        <v>42754</v>
      </c>
      <c r="G1199" s="247">
        <v>0</v>
      </c>
      <c r="H1199" s="247" t="s">
        <v>4971</v>
      </c>
      <c r="I1199" s="247" t="s">
        <v>4972</v>
      </c>
      <c r="J1199" s="247" t="s">
        <v>3291</v>
      </c>
      <c r="K1199" s="249" t="s">
        <v>1354</v>
      </c>
      <c r="L1199" s="247" t="s">
        <v>4433</v>
      </c>
      <c r="M1199" s="249" t="s">
        <v>1348</v>
      </c>
      <c r="N1199" s="249">
        <v>100</v>
      </c>
      <c r="O1199" s="249" t="s">
        <v>4973</v>
      </c>
    </row>
    <row r="1200" spans="2:15" ht="15" hidden="1" customHeight="1">
      <c r="B1200" s="247" t="s">
        <v>5094</v>
      </c>
      <c r="C1200" s="247" t="s">
        <v>5095</v>
      </c>
      <c r="D1200" s="248">
        <v>42656</v>
      </c>
      <c r="E1200" s="248">
        <v>42662</v>
      </c>
      <c r="F1200" s="248">
        <v>42754</v>
      </c>
      <c r="G1200" s="247">
        <v>0</v>
      </c>
      <c r="H1200" s="247" t="s">
        <v>4971</v>
      </c>
      <c r="I1200" s="247" t="s">
        <v>4972</v>
      </c>
      <c r="J1200" s="247" t="s">
        <v>3291</v>
      </c>
      <c r="K1200" s="249" t="s">
        <v>1354</v>
      </c>
      <c r="L1200" s="247" t="s">
        <v>4433</v>
      </c>
      <c r="M1200" s="249" t="s">
        <v>1348</v>
      </c>
      <c r="N1200" s="249">
        <v>85</v>
      </c>
      <c r="O1200" s="249" t="s">
        <v>5000</v>
      </c>
    </row>
    <row r="1201" spans="2:15" ht="15" hidden="1" customHeight="1">
      <c r="B1201" s="247" t="s">
        <v>5096</v>
      </c>
      <c r="C1201" s="247" t="s">
        <v>5097</v>
      </c>
      <c r="D1201" s="248">
        <v>42656</v>
      </c>
      <c r="E1201" s="248">
        <v>42670</v>
      </c>
      <c r="F1201" s="248">
        <v>42762</v>
      </c>
      <c r="G1201" s="247">
        <v>0</v>
      </c>
      <c r="H1201" s="247" t="s">
        <v>3653</v>
      </c>
      <c r="I1201" s="247" t="s">
        <v>3654</v>
      </c>
      <c r="J1201" s="247" t="s">
        <v>3291</v>
      </c>
      <c r="K1201" s="249" t="s">
        <v>1354</v>
      </c>
      <c r="L1201" s="247" t="s">
        <v>4433</v>
      </c>
      <c r="M1201" s="249" t="s">
        <v>1348</v>
      </c>
      <c r="N1201" s="249">
        <v>99.5</v>
      </c>
      <c r="O1201" s="249" t="s">
        <v>5098</v>
      </c>
    </row>
    <row r="1202" spans="2:15" ht="15" hidden="1" customHeight="1">
      <c r="B1202" s="247" t="s">
        <v>5099</v>
      </c>
      <c r="C1202" s="247" t="s">
        <v>5100</v>
      </c>
      <c r="D1202" s="248">
        <v>42656</v>
      </c>
      <c r="E1202" s="248">
        <v>42662</v>
      </c>
      <c r="F1202" s="248">
        <v>42754</v>
      </c>
      <c r="G1202" s="247">
        <v>0</v>
      </c>
      <c r="H1202" s="247" t="s">
        <v>4971</v>
      </c>
      <c r="I1202" s="247" t="s">
        <v>4972</v>
      </c>
      <c r="J1202" s="247" t="s">
        <v>3291</v>
      </c>
      <c r="K1202" s="249" t="s">
        <v>1354</v>
      </c>
      <c r="L1202" s="247" t="s">
        <v>4433</v>
      </c>
      <c r="M1202" s="249" t="s">
        <v>1348</v>
      </c>
      <c r="N1202" s="249">
        <v>100</v>
      </c>
      <c r="O1202" s="249" t="s">
        <v>4978</v>
      </c>
    </row>
    <row r="1203" spans="2:15" ht="15" hidden="1" customHeight="1">
      <c r="B1203" s="247" t="s">
        <v>5101</v>
      </c>
      <c r="C1203" s="247" t="s">
        <v>5102</v>
      </c>
      <c r="D1203" s="248">
        <v>42660</v>
      </c>
      <c r="E1203" s="248">
        <v>42667</v>
      </c>
      <c r="F1203" s="248">
        <v>42759</v>
      </c>
      <c r="G1203" s="247">
        <v>0</v>
      </c>
      <c r="H1203" s="247" t="s">
        <v>5103</v>
      </c>
      <c r="I1203" s="247" t="s">
        <v>1342</v>
      </c>
      <c r="J1203" s="247" t="s">
        <v>3291</v>
      </c>
      <c r="K1203" s="249" t="s">
        <v>1354</v>
      </c>
      <c r="L1203" s="247" t="s">
        <v>1380</v>
      </c>
      <c r="M1203" s="249" t="s">
        <v>1348</v>
      </c>
      <c r="N1203" s="249">
        <v>100</v>
      </c>
      <c r="O1203" s="249" t="s">
        <v>5104</v>
      </c>
    </row>
    <row r="1204" spans="2:15" ht="15" hidden="1" customHeight="1">
      <c r="B1204" s="247" t="s">
        <v>5105</v>
      </c>
      <c r="C1204" s="247" t="s">
        <v>5106</v>
      </c>
      <c r="D1204" s="248">
        <v>42661</v>
      </c>
      <c r="E1204" s="248">
        <v>42670</v>
      </c>
      <c r="F1204" s="248">
        <v>42762</v>
      </c>
      <c r="G1204" s="247">
        <v>0</v>
      </c>
      <c r="H1204" s="247" t="s">
        <v>4561</v>
      </c>
      <c r="I1204" s="247" t="s">
        <v>4562</v>
      </c>
      <c r="J1204" s="247" t="s">
        <v>3291</v>
      </c>
      <c r="K1204" s="249" t="s">
        <v>1354</v>
      </c>
      <c r="L1204" s="247" t="s">
        <v>1380</v>
      </c>
      <c r="M1204" s="249" t="s">
        <v>1348</v>
      </c>
      <c r="N1204" s="249">
        <v>30</v>
      </c>
      <c r="O1204" s="249" t="s">
        <v>3304</v>
      </c>
    </row>
    <row r="1205" spans="2:15" ht="15" hidden="1" customHeight="1">
      <c r="B1205" s="247" t="s">
        <v>5107</v>
      </c>
      <c r="C1205" s="247" t="s">
        <v>5108</v>
      </c>
      <c r="D1205" s="248">
        <v>42661</v>
      </c>
      <c r="E1205" s="248">
        <v>43858</v>
      </c>
      <c r="F1205" s="248">
        <v>44953</v>
      </c>
      <c r="G1205" s="247">
        <v>0</v>
      </c>
      <c r="H1205" s="247" t="s">
        <v>4728</v>
      </c>
      <c r="I1205" s="247" t="s">
        <v>4676</v>
      </c>
      <c r="J1205" s="247" t="s">
        <v>3270</v>
      </c>
      <c r="K1205" s="249" t="s">
        <v>1890</v>
      </c>
      <c r="L1205" s="247" t="s">
        <v>1380</v>
      </c>
      <c r="M1205" s="249" t="s">
        <v>1348</v>
      </c>
      <c r="N1205" s="249">
        <v>28</v>
      </c>
      <c r="O1205" s="249" t="s">
        <v>4729</v>
      </c>
    </row>
    <row r="1206" spans="2:15" ht="15" hidden="1" customHeight="1">
      <c r="B1206" s="247" t="s">
        <v>5109</v>
      </c>
      <c r="C1206" s="247" t="s">
        <v>5110</v>
      </c>
      <c r="D1206" s="248">
        <v>42662</v>
      </c>
      <c r="E1206" s="248">
        <v>42670</v>
      </c>
      <c r="F1206" s="248">
        <v>42762</v>
      </c>
      <c r="G1206" s="247">
        <v>0</v>
      </c>
      <c r="H1206" s="247" t="s">
        <v>5111</v>
      </c>
      <c r="I1206" s="247" t="s">
        <v>5112</v>
      </c>
      <c r="J1206" s="247" t="s">
        <v>3291</v>
      </c>
      <c r="K1206" s="249" t="s">
        <v>1354</v>
      </c>
      <c r="L1206" s="247" t="s">
        <v>1380</v>
      </c>
      <c r="M1206" s="249" t="s">
        <v>1348</v>
      </c>
      <c r="N1206" s="249">
        <v>16</v>
      </c>
      <c r="O1206" s="249" t="s">
        <v>5113</v>
      </c>
    </row>
    <row r="1207" spans="2:15" ht="15" customHeight="1">
      <c r="B1207" s="247" t="s">
        <v>5114</v>
      </c>
      <c r="C1207" s="247" t="s">
        <v>1342</v>
      </c>
      <c r="D1207" s="248">
        <v>42663</v>
      </c>
      <c r="E1207" s="248"/>
      <c r="F1207" s="248"/>
      <c r="G1207" s="247"/>
      <c r="H1207" s="247" t="s">
        <v>5115</v>
      </c>
      <c r="I1207" s="247" t="s">
        <v>5116</v>
      </c>
      <c r="J1207" s="247" t="s">
        <v>3291</v>
      </c>
      <c r="K1207" s="249" t="s">
        <v>1346</v>
      </c>
      <c r="L1207" s="247" t="s">
        <v>1373</v>
      </c>
      <c r="M1207" s="249" t="s">
        <v>1348</v>
      </c>
      <c r="N1207" s="249">
        <v>0</v>
      </c>
      <c r="O1207" s="249" t="s">
        <v>5117</v>
      </c>
    </row>
    <row r="1208" spans="2:15" ht="15" hidden="1" customHeight="1">
      <c r="B1208" s="247" t="s">
        <v>5118</v>
      </c>
      <c r="C1208" s="247" t="s">
        <v>5119</v>
      </c>
      <c r="D1208" s="248">
        <v>42663</v>
      </c>
      <c r="E1208" s="248">
        <v>42678</v>
      </c>
      <c r="F1208" s="248">
        <v>42770</v>
      </c>
      <c r="G1208" s="247">
        <v>0</v>
      </c>
      <c r="H1208" s="247" t="s">
        <v>5115</v>
      </c>
      <c r="I1208" s="247" t="s">
        <v>5116</v>
      </c>
      <c r="J1208" s="247" t="s">
        <v>3291</v>
      </c>
      <c r="K1208" s="249" t="s">
        <v>1354</v>
      </c>
      <c r="L1208" s="247" t="s">
        <v>1373</v>
      </c>
      <c r="M1208" s="249" t="s">
        <v>1348</v>
      </c>
      <c r="N1208" s="249">
        <v>20</v>
      </c>
      <c r="O1208" s="249" t="s">
        <v>5120</v>
      </c>
    </row>
    <row r="1209" spans="2:15" ht="15" customHeight="1">
      <c r="B1209" s="247" t="s">
        <v>5121</v>
      </c>
      <c r="C1209" s="247" t="s">
        <v>5122</v>
      </c>
      <c r="D1209" s="248">
        <v>40578</v>
      </c>
      <c r="E1209" s="248">
        <v>40984</v>
      </c>
      <c r="F1209" s="248">
        <v>43540</v>
      </c>
      <c r="G1209" s="247">
        <v>2</v>
      </c>
      <c r="H1209" s="247" t="s">
        <v>5123</v>
      </c>
      <c r="I1209" s="247" t="s">
        <v>5124</v>
      </c>
      <c r="J1209" s="247" t="s">
        <v>3270</v>
      </c>
      <c r="K1209" s="249" t="s">
        <v>1354</v>
      </c>
      <c r="L1209" s="247" t="s">
        <v>1380</v>
      </c>
      <c r="M1209" s="249" t="s">
        <v>1348</v>
      </c>
      <c r="N1209" s="249">
        <v>66</v>
      </c>
      <c r="O1209" s="249" t="s">
        <v>5125</v>
      </c>
    </row>
    <row r="1210" spans="2:15" ht="15" customHeight="1">
      <c r="B1210" s="247" t="s">
        <v>5126</v>
      </c>
      <c r="C1210" s="247" t="s">
        <v>1342</v>
      </c>
      <c r="D1210" s="248">
        <v>42664</v>
      </c>
      <c r="E1210" s="248"/>
      <c r="F1210" s="248"/>
      <c r="G1210" s="247"/>
      <c r="H1210" s="247" t="s">
        <v>5127</v>
      </c>
      <c r="I1210" s="247" t="s">
        <v>5128</v>
      </c>
      <c r="J1210" s="247" t="s">
        <v>3291</v>
      </c>
      <c r="K1210" s="249" t="s">
        <v>1346</v>
      </c>
      <c r="L1210" s="247" t="s">
        <v>1380</v>
      </c>
      <c r="M1210" s="249" t="s">
        <v>1348</v>
      </c>
      <c r="N1210" s="249">
        <v>0</v>
      </c>
      <c r="O1210" s="249" t="s">
        <v>4605</v>
      </c>
    </row>
    <row r="1211" spans="2:15" ht="25.5" hidden="1" customHeight="1">
      <c r="B1211" s="247" t="s">
        <v>5129</v>
      </c>
      <c r="C1211" s="247" t="s">
        <v>5130</v>
      </c>
      <c r="D1211" s="248">
        <v>42667</v>
      </c>
      <c r="E1211" s="248">
        <v>42670</v>
      </c>
      <c r="F1211" s="248">
        <v>42762</v>
      </c>
      <c r="G1211" s="247">
        <v>0</v>
      </c>
      <c r="H1211" s="247" t="s">
        <v>3449</v>
      </c>
      <c r="I1211" s="247" t="s">
        <v>3450</v>
      </c>
      <c r="J1211" s="247" t="s">
        <v>3291</v>
      </c>
      <c r="K1211" s="249" t="s">
        <v>1354</v>
      </c>
      <c r="L1211" s="247" t="s">
        <v>1380</v>
      </c>
      <c r="M1211" s="249" t="s">
        <v>1348</v>
      </c>
      <c r="N1211" s="249">
        <v>30</v>
      </c>
      <c r="O1211" s="249" t="s">
        <v>5131</v>
      </c>
    </row>
    <row r="1212" spans="2:15" ht="15" hidden="1" customHeight="1">
      <c r="B1212" s="247" t="s">
        <v>5132</v>
      </c>
      <c r="C1212" s="247" t="s">
        <v>5133</v>
      </c>
      <c r="D1212" s="248">
        <v>42668</v>
      </c>
      <c r="E1212" s="248">
        <v>42670</v>
      </c>
      <c r="F1212" s="248">
        <v>42762</v>
      </c>
      <c r="G1212" s="247">
        <v>0</v>
      </c>
      <c r="H1212" s="247" t="s">
        <v>5134</v>
      </c>
      <c r="I1212" s="247" t="s">
        <v>5135</v>
      </c>
      <c r="J1212" s="247" t="s">
        <v>3291</v>
      </c>
      <c r="K1212" s="249" t="s">
        <v>1354</v>
      </c>
      <c r="L1212" s="247" t="s">
        <v>1373</v>
      </c>
      <c r="M1212" s="249" t="s">
        <v>1348</v>
      </c>
      <c r="N1212" s="249">
        <v>9</v>
      </c>
      <c r="O1212" s="249" t="s">
        <v>5136</v>
      </c>
    </row>
    <row r="1213" spans="2:15" ht="15" customHeight="1">
      <c r="B1213" s="247" t="s">
        <v>5137</v>
      </c>
      <c r="C1213" s="247" t="s">
        <v>1342</v>
      </c>
      <c r="D1213" s="248">
        <v>42648</v>
      </c>
      <c r="E1213" s="248"/>
      <c r="F1213" s="248"/>
      <c r="G1213" s="247"/>
      <c r="H1213" s="247" t="s">
        <v>4662</v>
      </c>
      <c r="I1213" s="247" t="s">
        <v>4663</v>
      </c>
      <c r="J1213" s="247" t="s">
        <v>3291</v>
      </c>
      <c r="K1213" s="249" t="s">
        <v>1346</v>
      </c>
      <c r="L1213" s="247" t="s">
        <v>1380</v>
      </c>
      <c r="M1213" s="249" t="s">
        <v>1348</v>
      </c>
      <c r="N1213" s="249">
        <v>50</v>
      </c>
      <c r="O1213" s="249" t="s">
        <v>4664</v>
      </c>
    </row>
    <row r="1214" spans="2:15" ht="24">
      <c r="B1214" s="247" t="s">
        <v>5138</v>
      </c>
      <c r="C1214" s="247" t="s">
        <v>5139</v>
      </c>
      <c r="D1214" s="248">
        <v>42674</v>
      </c>
      <c r="E1214" s="248">
        <v>42989</v>
      </c>
      <c r="F1214" s="248">
        <v>46641</v>
      </c>
      <c r="G1214" s="247">
        <v>0</v>
      </c>
      <c r="H1214" s="247" t="s">
        <v>4831</v>
      </c>
      <c r="I1214" s="247" t="s">
        <v>4832</v>
      </c>
      <c r="J1214" s="247" t="s">
        <v>3401</v>
      </c>
      <c r="K1214" s="249" t="s">
        <v>1890</v>
      </c>
      <c r="L1214" s="247" t="s">
        <v>1373</v>
      </c>
      <c r="M1214" s="249" t="s">
        <v>1348</v>
      </c>
      <c r="N1214" s="249">
        <v>10</v>
      </c>
      <c r="O1214" s="249" t="s">
        <v>5140</v>
      </c>
    </row>
    <row r="1215" spans="2:15" ht="24" hidden="1" customHeight="1">
      <c r="B1215" s="247" t="s">
        <v>5141</v>
      </c>
      <c r="C1215" s="247" t="s">
        <v>5142</v>
      </c>
      <c r="D1215" s="248">
        <v>42670</v>
      </c>
      <c r="E1215" s="248">
        <v>42711</v>
      </c>
      <c r="F1215" s="248">
        <v>42801</v>
      </c>
      <c r="G1215" s="247">
        <v>0</v>
      </c>
      <c r="H1215" s="247" t="s">
        <v>3907</v>
      </c>
      <c r="I1215" s="247" t="s">
        <v>3908</v>
      </c>
      <c r="J1215" s="247" t="s">
        <v>3291</v>
      </c>
      <c r="K1215" s="249" t="s">
        <v>1354</v>
      </c>
      <c r="L1215" s="247" t="s">
        <v>1342</v>
      </c>
      <c r="M1215" s="249" t="s">
        <v>1348</v>
      </c>
      <c r="N1215" s="249">
        <v>104</v>
      </c>
      <c r="O1215" s="249" t="s">
        <v>3910</v>
      </c>
    </row>
    <row r="1216" spans="2:15" ht="25.5" customHeight="1">
      <c r="B1216" s="247" t="s">
        <v>5143</v>
      </c>
      <c r="C1216" s="247" t="s">
        <v>1342</v>
      </c>
      <c r="D1216" s="248">
        <v>42671</v>
      </c>
      <c r="E1216" s="248"/>
      <c r="F1216" s="248"/>
      <c r="G1216" s="247"/>
      <c r="H1216" s="247" t="s">
        <v>5144</v>
      </c>
      <c r="I1216" s="247" t="s">
        <v>5145</v>
      </c>
      <c r="J1216" s="247" t="s">
        <v>3291</v>
      </c>
      <c r="K1216" s="249" t="s">
        <v>1346</v>
      </c>
      <c r="L1216" s="247" t="s">
        <v>1380</v>
      </c>
      <c r="M1216" s="249" t="s">
        <v>1348</v>
      </c>
      <c r="N1216" s="249">
        <v>0</v>
      </c>
      <c r="O1216" s="249" t="s">
        <v>5146</v>
      </c>
    </row>
    <row r="1217" spans="2:15" ht="24" customHeight="1">
      <c r="B1217" s="247" t="s">
        <v>5147</v>
      </c>
      <c r="C1217" s="247" t="s">
        <v>5148</v>
      </c>
      <c r="D1217" s="248">
        <v>42674</v>
      </c>
      <c r="E1217" s="248">
        <v>43160</v>
      </c>
      <c r="F1217" s="248">
        <v>44256</v>
      </c>
      <c r="G1217" s="247">
        <v>0</v>
      </c>
      <c r="H1217" s="247" t="s">
        <v>4400</v>
      </c>
      <c r="I1217" s="247" t="s">
        <v>4401</v>
      </c>
      <c r="J1217" s="247" t="s">
        <v>3270</v>
      </c>
      <c r="K1217" s="249" t="s">
        <v>1354</v>
      </c>
      <c r="L1217" s="247" t="s">
        <v>1380</v>
      </c>
      <c r="M1217" s="249" t="s">
        <v>1348</v>
      </c>
      <c r="N1217" s="249">
        <v>55</v>
      </c>
      <c r="O1217" s="249" t="s">
        <v>4402</v>
      </c>
    </row>
    <row r="1218" spans="2:15" ht="15" hidden="1" customHeight="1">
      <c r="B1218" s="247" t="s">
        <v>5149</v>
      </c>
      <c r="C1218" s="247" t="s">
        <v>5150</v>
      </c>
      <c r="D1218" s="248">
        <v>42674</v>
      </c>
      <c r="E1218" s="248">
        <v>42678</v>
      </c>
      <c r="F1218" s="248">
        <v>42770</v>
      </c>
      <c r="G1218" s="247">
        <v>0</v>
      </c>
      <c r="H1218" s="247" t="s">
        <v>5151</v>
      </c>
      <c r="I1218" s="247" t="s">
        <v>5152</v>
      </c>
      <c r="J1218" s="247" t="s">
        <v>3291</v>
      </c>
      <c r="K1218" s="249" t="s">
        <v>1354</v>
      </c>
      <c r="L1218" s="247" t="s">
        <v>1380</v>
      </c>
      <c r="M1218" s="249" t="s">
        <v>1348</v>
      </c>
      <c r="N1218" s="249">
        <v>34</v>
      </c>
      <c r="O1218" s="249" t="s">
        <v>3376</v>
      </c>
    </row>
    <row r="1219" spans="2:15" ht="24" customHeight="1">
      <c r="B1219" s="247" t="s">
        <v>5153</v>
      </c>
      <c r="C1219" s="247" t="s">
        <v>1342</v>
      </c>
      <c r="D1219" s="248">
        <v>42674</v>
      </c>
      <c r="E1219" s="248"/>
      <c r="F1219" s="248"/>
      <c r="G1219" s="247"/>
      <c r="H1219" s="247" t="s">
        <v>4467</v>
      </c>
      <c r="I1219" s="247" t="s">
        <v>4468</v>
      </c>
      <c r="J1219" s="247" t="s">
        <v>4459</v>
      </c>
      <c r="K1219" s="249" t="s">
        <v>1346</v>
      </c>
      <c r="L1219" s="247" t="s">
        <v>4469</v>
      </c>
      <c r="M1219" s="249" t="s">
        <v>1348</v>
      </c>
      <c r="N1219" s="249">
        <v>0</v>
      </c>
      <c r="O1219" s="249" t="s">
        <v>4470</v>
      </c>
    </row>
    <row r="1220" spans="2:15" ht="15" customHeight="1">
      <c r="B1220" s="247" t="s">
        <v>5154</v>
      </c>
      <c r="C1220" s="247" t="s">
        <v>5155</v>
      </c>
      <c r="D1220" s="248">
        <v>40640</v>
      </c>
      <c r="E1220" s="248">
        <v>40989</v>
      </c>
      <c r="F1220" s="248">
        <v>43545</v>
      </c>
      <c r="G1220" s="247">
        <v>2</v>
      </c>
      <c r="H1220" s="247" t="s">
        <v>5156</v>
      </c>
      <c r="I1220" s="247" t="s">
        <v>5157</v>
      </c>
      <c r="J1220" s="247" t="s">
        <v>3276</v>
      </c>
      <c r="K1220" s="249" t="s">
        <v>1354</v>
      </c>
      <c r="L1220" s="247" t="s">
        <v>1380</v>
      </c>
      <c r="M1220" s="249" t="s">
        <v>1348</v>
      </c>
      <c r="N1220" s="249">
        <v>100</v>
      </c>
      <c r="O1220" s="249" t="s">
        <v>5158</v>
      </c>
    </row>
    <row r="1221" spans="2:15" ht="24" customHeight="1">
      <c r="B1221" s="247" t="s">
        <v>5159</v>
      </c>
      <c r="C1221" s="247" t="s">
        <v>1342</v>
      </c>
      <c r="D1221" s="248">
        <v>42674</v>
      </c>
      <c r="E1221" s="248"/>
      <c r="F1221" s="248"/>
      <c r="G1221" s="247"/>
      <c r="H1221" s="247" t="s">
        <v>4472</v>
      </c>
      <c r="I1221" s="247" t="s">
        <v>4473</v>
      </c>
      <c r="J1221" s="247" t="s">
        <v>4459</v>
      </c>
      <c r="K1221" s="249" t="s">
        <v>1346</v>
      </c>
      <c r="L1221" s="247" t="s">
        <v>4469</v>
      </c>
      <c r="M1221" s="249" t="s">
        <v>1348</v>
      </c>
      <c r="N1221" s="249">
        <v>0</v>
      </c>
      <c r="O1221" s="249" t="s">
        <v>5160</v>
      </c>
    </row>
    <row r="1222" spans="2:15" ht="15" hidden="1" customHeight="1">
      <c r="B1222" s="247" t="s">
        <v>5161</v>
      </c>
      <c r="C1222" s="247" t="s">
        <v>5162</v>
      </c>
      <c r="D1222" s="248">
        <v>42657</v>
      </c>
      <c r="E1222" s="248">
        <v>42662</v>
      </c>
      <c r="F1222" s="248">
        <v>42754</v>
      </c>
      <c r="G1222" s="247">
        <v>0</v>
      </c>
      <c r="H1222" s="247" t="s">
        <v>4685</v>
      </c>
      <c r="I1222" s="247" t="s">
        <v>4686</v>
      </c>
      <c r="J1222" s="247" t="s">
        <v>3291</v>
      </c>
      <c r="K1222" s="249" t="s">
        <v>1354</v>
      </c>
      <c r="L1222" s="247" t="s">
        <v>1380</v>
      </c>
      <c r="M1222" s="249" t="s">
        <v>1348</v>
      </c>
      <c r="N1222" s="249">
        <v>198</v>
      </c>
      <c r="O1222" s="249" t="s">
        <v>4644</v>
      </c>
    </row>
    <row r="1223" spans="2:15" ht="15" customHeight="1">
      <c r="B1223" s="247" t="s">
        <v>5163</v>
      </c>
      <c r="C1223" s="247" t="s">
        <v>5164</v>
      </c>
      <c r="D1223" s="248">
        <v>42676</v>
      </c>
      <c r="E1223" s="248">
        <v>42769</v>
      </c>
      <c r="F1223" s="248">
        <v>43864</v>
      </c>
      <c r="G1223" s="247">
        <v>0</v>
      </c>
      <c r="H1223" s="247" t="s">
        <v>5151</v>
      </c>
      <c r="I1223" s="247" t="s">
        <v>5152</v>
      </c>
      <c r="J1223" s="247" t="s">
        <v>3270</v>
      </c>
      <c r="K1223" s="249" t="s">
        <v>1354</v>
      </c>
      <c r="L1223" s="247" t="s">
        <v>1380</v>
      </c>
      <c r="M1223" s="249" t="s">
        <v>1348</v>
      </c>
      <c r="N1223" s="249">
        <v>34</v>
      </c>
      <c r="O1223" s="249" t="s">
        <v>2405</v>
      </c>
    </row>
    <row r="1224" spans="2:15" ht="24" customHeight="1">
      <c r="B1224" s="247" t="s">
        <v>5165</v>
      </c>
      <c r="C1224" s="247" t="s">
        <v>5166</v>
      </c>
      <c r="D1224" s="248">
        <v>42677</v>
      </c>
      <c r="E1224" s="248">
        <v>43465</v>
      </c>
      <c r="F1224" s="248">
        <v>44561</v>
      </c>
      <c r="G1224" s="247">
        <v>0</v>
      </c>
      <c r="H1224" s="247" t="s">
        <v>4375</v>
      </c>
      <c r="I1224" s="247" t="s">
        <v>4376</v>
      </c>
      <c r="J1224" s="247" t="s">
        <v>3270</v>
      </c>
      <c r="K1224" s="249" t="s">
        <v>1890</v>
      </c>
      <c r="L1224" s="247" t="s">
        <v>1380</v>
      </c>
      <c r="M1224" s="249" t="s">
        <v>1348</v>
      </c>
      <c r="N1224" s="249">
        <v>100</v>
      </c>
      <c r="O1224" s="249" t="s">
        <v>4377</v>
      </c>
    </row>
    <row r="1225" spans="2:15" ht="24" hidden="1">
      <c r="B1225" s="247" t="s">
        <v>5167</v>
      </c>
      <c r="C1225" s="247" t="s">
        <v>5168</v>
      </c>
      <c r="D1225" s="248">
        <v>42681</v>
      </c>
      <c r="E1225" s="248">
        <v>42706</v>
      </c>
      <c r="F1225" s="248">
        <v>42796</v>
      </c>
      <c r="G1225" s="247">
        <v>0</v>
      </c>
      <c r="H1225" s="247" t="s">
        <v>5169</v>
      </c>
      <c r="I1225" s="247" t="s">
        <v>5170</v>
      </c>
      <c r="J1225" s="247" t="s">
        <v>3291</v>
      </c>
      <c r="K1225" s="249" t="s">
        <v>1354</v>
      </c>
      <c r="L1225" s="247" t="s">
        <v>1373</v>
      </c>
      <c r="M1225" s="249" t="s">
        <v>1348</v>
      </c>
      <c r="N1225" s="249">
        <v>8</v>
      </c>
      <c r="O1225" s="249" t="s">
        <v>5171</v>
      </c>
    </row>
    <row r="1226" spans="2:15" ht="24">
      <c r="B1226" s="247" t="s">
        <v>5172</v>
      </c>
      <c r="C1226" s="247" t="s">
        <v>1342</v>
      </c>
      <c r="D1226" s="248">
        <v>42681</v>
      </c>
      <c r="E1226" s="248"/>
      <c r="F1226" s="248"/>
      <c r="G1226" s="247"/>
      <c r="H1226" s="247" t="s">
        <v>5169</v>
      </c>
      <c r="I1226" s="247" t="s">
        <v>5170</v>
      </c>
      <c r="J1226" s="247" t="s">
        <v>3291</v>
      </c>
      <c r="K1226" s="249" t="s">
        <v>1346</v>
      </c>
      <c r="L1226" s="247" t="s">
        <v>1373</v>
      </c>
      <c r="M1226" s="249" t="s">
        <v>1348</v>
      </c>
      <c r="N1226" s="249">
        <v>0</v>
      </c>
      <c r="O1226" s="249" t="s">
        <v>5173</v>
      </c>
    </row>
    <row r="1227" spans="2:15" ht="15" hidden="1" customHeight="1">
      <c r="B1227" s="247" t="s">
        <v>5174</v>
      </c>
      <c r="C1227" s="247" t="s">
        <v>5175</v>
      </c>
      <c r="D1227" s="248">
        <v>42681</v>
      </c>
      <c r="E1227" s="248">
        <v>42726</v>
      </c>
      <c r="F1227" s="248">
        <v>42816</v>
      </c>
      <c r="G1227" s="247">
        <v>0</v>
      </c>
      <c r="H1227" s="247" t="s">
        <v>5176</v>
      </c>
      <c r="I1227" s="247" t="s">
        <v>5177</v>
      </c>
      <c r="J1227" s="247" t="s">
        <v>3291</v>
      </c>
      <c r="K1227" s="249" t="s">
        <v>1354</v>
      </c>
      <c r="L1227" s="247" t="s">
        <v>1373</v>
      </c>
      <c r="M1227" s="249" t="s">
        <v>1348</v>
      </c>
      <c r="N1227" s="249">
        <v>3.11</v>
      </c>
      <c r="O1227" s="249" t="s">
        <v>5178</v>
      </c>
    </row>
    <row r="1228" spans="2:15" ht="24" customHeight="1">
      <c r="B1228" s="247" t="s">
        <v>5179</v>
      </c>
      <c r="C1228" s="247" t="s">
        <v>5180</v>
      </c>
      <c r="D1228" s="248">
        <v>41530</v>
      </c>
      <c r="E1228" s="248">
        <v>42871</v>
      </c>
      <c r="F1228" s="248">
        <v>44332</v>
      </c>
      <c r="G1228" s="247">
        <v>0</v>
      </c>
      <c r="H1228" s="247" t="s">
        <v>5181</v>
      </c>
      <c r="I1228" s="247" t="s">
        <v>5182</v>
      </c>
      <c r="J1228" s="247" t="s">
        <v>4459</v>
      </c>
      <c r="K1228" s="249" t="s">
        <v>1354</v>
      </c>
      <c r="L1228" s="247" t="s">
        <v>1347</v>
      </c>
      <c r="M1228" s="249" t="s">
        <v>1348</v>
      </c>
      <c r="N1228" s="249">
        <v>44</v>
      </c>
      <c r="O1228" s="249" t="s">
        <v>4749</v>
      </c>
    </row>
    <row r="1229" spans="2:15" ht="24">
      <c r="B1229" s="247" t="s">
        <v>5183</v>
      </c>
      <c r="C1229" s="247" t="s">
        <v>1342</v>
      </c>
      <c r="D1229" s="248">
        <v>42682</v>
      </c>
      <c r="E1229" s="248"/>
      <c r="F1229" s="248"/>
      <c r="G1229" s="247"/>
      <c r="H1229" s="247" t="s">
        <v>4774</v>
      </c>
      <c r="I1229" s="247" t="s">
        <v>4775</v>
      </c>
      <c r="J1229" s="247" t="s">
        <v>3270</v>
      </c>
      <c r="K1229" s="249" t="s">
        <v>1346</v>
      </c>
      <c r="L1229" s="247" t="s">
        <v>5066</v>
      </c>
      <c r="M1229" s="249" t="s">
        <v>1348</v>
      </c>
      <c r="N1229" s="249">
        <v>20</v>
      </c>
      <c r="O1229" s="249" t="s">
        <v>5184</v>
      </c>
    </row>
    <row r="1230" spans="2:15" ht="15" customHeight="1">
      <c r="B1230" s="247" t="s">
        <v>5185</v>
      </c>
      <c r="C1230" s="247" t="s">
        <v>1342</v>
      </c>
      <c r="D1230" s="248">
        <v>42684</v>
      </c>
      <c r="E1230" s="248"/>
      <c r="F1230" s="248"/>
      <c r="G1230" s="247"/>
      <c r="H1230" s="247" t="s">
        <v>3374</v>
      </c>
      <c r="I1230" s="247" t="s">
        <v>3375</v>
      </c>
      <c r="J1230" s="247" t="s">
        <v>3351</v>
      </c>
      <c r="K1230" s="249" t="s">
        <v>1346</v>
      </c>
      <c r="L1230" s="247" t="s">
        <v>1380</v>
      </c>
      <c r="M1230" s="249" t="s">
        <v>3807</v>
      </c>
      <c r="N1230" s="249">
        <v>0</v>
      </c>
      <c r="O1230" s="249" t="s">
        <v>3376</v>
      </c>
    </row>
    <row r="1231" spans="2:15" ht="15" customHeight="1">
      <c r="B1231" s="247" t="s">
        <v>5186</v>
      </c>
      <c r="C1231" s="247" t="s">
        <v>5187</v>
      </c>
      <c r="D1231" s="248">
        <v>40547</v>
      </c>
      <c r="E1231" s="248">
        <v>41058</v>
      </c>
      <c r="F1231" s="248">
        <v>43621</v>
      </c>
      <c r="G1231" s="247">
        <v>0</v>
      </c>
      <c r="H1231" s="247" t="s">
        <v>5188</v>
      </c>
      <c r="I1231" s="247" t="s">
        <v>1342</v>
      </c>
      <c r="J1231" s="247" t="s">
        <v>3276</v>
      </c>
      <c r="K1231" s="249" t="s">
        <v>2455</v>
      </c>
      <c r="L1231" s="247" t="s">
        <v>1380</v>
      </c>
      <c r="M1231" s="249" t="s">
        <v>1348</v>
      </c>
      <c r="N1231" s="249">
        <v>60</v>
      </c>
      <c r="O1231" s="249" t="s">
        <v>5189</v>
      </c>
    </row>
    <row r="1232" spans="2:15">
      <c r="B1232" s="247" t="s">
        <v>5190</v>
      </c>
      <c r="C1232" s="247" t="s">
        <v>5191</v>
      </c>
      <c r="D1232" s="248">
        <v>42685</v>
      </c>
      <c r="E1232" s="248">
        <v>42969</v>
      </c>
      <c r="F1232" s="248">
        <v>45160</v>
      </c>
      <c r="G1232" s="247">
        <v>1</v>
      </c>
      <c r="H1232" s="247" t="s">
        <v>3722</v>
      </c>
      <c r="I1232" s="247" t="s">
        <v>3723</v>
      </c>
      <c r="J1232" s="247" t="s">
        <v>3270</v>
      </c>
      <c r="K1232" s="249" t="s">
        <v>1890</v>
      </c>
      <c r="L1232" s="247" t="s">
        <v>1380</v>
      </c>
      <c r="M1232" s="249" t="s">
        <v>1348</v>
      </c>
      <c r="N1232" s="249">
        <v>100</v>
      </c>
      <c r="O1232" s="249" t="s">
        <v>5192</v>
      </c>
    </row>
    <row r="1233" spans="2:15" ht="15" customHeight="1">
      <c r="B1233" s="247" t="s">
        <v>5193</v>
      </c>
      <c r="C1233" s="247" t="s">
        <v>5194</v>
      </c>
      <c r="D1233" s="248">
        <v>42685</v>
      </c>
      <c r="E1233" s="248">
        <v>42957</v>
      </c>
      <c r="F1233" s="248">
        <v>45148</v>
      </c>
      <c r="G1233" s="247">
        <v>1</v>
      </c>
      <c r="H1233" s="247" t="s">
        <v>3722</v>
      </c>
      <c r="I1233" s="247" t="s">
        <v>3723</v>
      </c>
      <c r="J1233" s="247" t="s">
        <v>3270</v>
      </c>
      <c r="K1233" s="249" t="s">
        <v>1890</v>
      </c>
      <c r="L1233" s="247" t="s">
        <v>1380</v>
      </c>
      <c r="M1233" s="249" t="s">
        <v>1348</v>
      </c>
      <c r="N1233" s="249">
        <v>100</v>
      </c>
      <c r="O1233" s="249" t="s">
        <v>5195</v>
      </c>
    </row>
    <row r="1234" spans="2:15" ht="15" customHeight="1">
      <c r="B1234" s="247" t="s">
        <v>5196</v>
      </c>
      <c r="C1234" s="247" t="s">
        <v>5197</v>
      </c>
      <c r="D1234" s="248">
        <v>42685</v>
      </c>
      <c r="E1234" s="248">
        <v>42957</v>
      </c>
      <c r="F1234" s="248">
        <v>44053</v>
      </c>
      <c r="G1234" s="247">
        <v>0</v>
      </c>
      <c r="H1234" s="247" t="s">
        <v>5198</v>
      </c>
      <c r="I1234" s="247" t="s">
        <v>1342</v>
      </c>
      <c r="J1234" s="247" t="s">
        <v>3270</v>
      </c>
      <c r="K1234" s="249" t="s">
        <v>3222</v>
      </c>
      <c r="L1234" s="247" t="s">
        <v>1380</v>
      </c>
      <c r="M1234" s="249" t="s">
        <v>1348</v>
      </c>
      <c r="N1234" s="249">
        <v>30</v>
      </c>
      <c r="O1234" s="249" t="s">
        <v>5199</v>
      </c>
    </row>
    <row r="1235" spans="2:15" ht="15" customHeight="1">
      <c r="B1235" s="247" t="s">
        <v>5200</v>
      </c>
      <c r="C1235" s="247" t="s">
        <v>5201</v>
      </c>
      <c r="D1235" s="248">
        <v>42685</v>
      </c>
      <c r="E1235" s="248">
        <v>42957</v>
      </c>
      <c r="F1235" s="248">
        <v>44053</v>
      </c>
      <c r="G1235" s="247">
        <v>0</v>
      </c>
      <c r="H1235" s="247" t="s">
        <v>5198</v>
      </c>
      <c r="I1235" s="247" t="s">
        <v>1342</v>
      </c>
      <c r="J1235" s="247" t="s">
        <v>3270</v>
      </c>
      <c r="K1235" s="249" t="s">
        <v>3222</v>
      </c>
      <c r="L1235" s="247" t="s">
        <v>1380</v>
      </c>
      <c r="M1235" s="249" t="s">
        <v>1348</v>
      </c>
      <c r="N1235" s="249">
        <v>96.5</v>
      </c>
      <c r="O1235" s="249" t="s">
        <v>5055</v>
      </c>
    </row>
    <row r="1236" spans="2:15" ht="15" hidden="1" customHeight="1">
      <c r="B1236" s="247" t="s">
        <v>5202</v>
      </c>
      <c r="C1236" s="247" t="s">
        <v>5203</v>
      </c>
      <c r="D1236" s="248">
        <v>42688</v>
      </c>
      <c r="E1236" s="248">
        <v>42699</v>
      </c>
      <c r="F1236" s="248">
        <v>42791</v>
      </c>
      <c r="G1236" s="247">
        <v>0</v>
      </c>
      <c r="H1236" s="247" t="s">
        <v>5204</v>
      </c>
      <c r="I1236" s="247" t="s">
        <v>5205</v>
      </c>
      <c r="J1236" s="247" t="s">
        <v>3291</v>
      </c>
      <c r="K1236" s="249" t="s">
        <v>1354</v>
      </c>
      <c r="L1236" s="247" t="s">
        <v>1373</v>
      </c>
      <c r="M1236" s="249" t="s">
        <v>1348</v>
      </c>
      <c r="N1236" s="249">
        <v>10</v>
      </c>
      <c r="O1236" s="249" t="s">
        <v>5206</v>
      </c>
    </row>
    <row r="1237" spans="2:15" ht="15" hidden="1" customHeight="1">
      <c r="B1237" s="247" t="s">
        <v>5207</v>
      </c>
      <c r="C1237" s="247" t="s">
        <v>5208</v>
      </c>
      <c r="D1237" s="248">
        <v>42689</v>
      </c>
      <c r="E1237" s="248">
        <v>44330</v>
      </c>
      <c r="F1237" s="248">
        <v>45425</v>
      </c>
      <c r="G1237" s="247">
        <v>0</v>
      </c>
      <c r="H1237" s="247" t="s">
        <v>5209</v>
      </c>
      <c r="I1237" s="247" t="s">
        <v>5210</v>
      </c>
      <c r="J1237" s="247" t="s">
        <v>3270</v>
      </c>
      <c r="K1237" s="249" t="s">
        <v>1890</v>
      </c>
      <c r="L1237" s="247" t="s">
        <v>1380</v>
      </c>
      <c r="M1237" s="249" t="s">
        <v>1348</v>
      </c>
      <c r="N1237" s="249">
        <v>100</v>
      </c>
      <c r="O1237" s="249" t="s">
        <v>5211</v>
      </c>
    </row>
    <row r="1238" spans="2:15" ht="15" customHeight="1">
      <c r="B1238" s="247" t="s">
        <v>5212</v>
      </c>
      <c r="C1238" s="247" t="s">
        <v>5213</v>
      </c>
      <c r="D1238" s="248">
        <v>42689</v>
      </c>
      <c r="E1238" s="248">
        <v>43465</v>
      </c>
      <c r="F1238" s="248">
        <v>44561</v>
      </c>
      <c r="G1238" s="247">
        <v>0</v>
      </c>
      <c r="H1238" s="247" t="s">
        <v>5209</v>
      </c>
      <c r="I1238" s="247" t="s">
        <v>5210</v>
      </c>
      <c r="J1238" s="247" t="s">
        <v>3270</v>
      </c>
      <c r="K1238" s="249" t="s">
        <v>1890</v>
      </c>
      <c r="L1238" s="247" t="s">
        <v>1380</v>
      </c>
      <c r="M1238" s="249" t="s">
        <v>1348</v>
      </c>
      <c r="N1238" s="249">
        <v>100</v>
      </c>
      <c r="O1238" s="249" t="s">
        <v>5214</v>
      </c>
    </row>
    <row r="1239" spans="2:15" ht="15" customHeight="1">
      <c r="B1239" s="247" t="s">
        <v>5215</v>
      </c>
      <c r="C1239" s="247" t="s">
        <v>1342</v>
      </c>
      <c r="D1239" s="248">
        <v>42692</v>
      </c>
      <c r="E1239" s="248"/>
      <c r="F1239" s="248"/>
      <c r="G1239" s="247"/>
      <c r="H1239" s="247" t="s">
        <v>5216</v>
      </c>
      <c r="I1239" s="247" t="s">
        <v>5217</v>
      </c>
      <c r="J1239" s="247" t="s">
        <v>3270</v>
      </c>
      <c r="K1239" s="249" t="s">
        <v>1346</v>
      </c>
      <c r="L1239" s="247" t="s">
        <v>1380</v>
      </c>
      <c r="M1239" s="249" t="s">
        <v>1348</v>
      </c>
      <c r="N1239" s="249">
        <v>0</v>
      </c>
      <c r="O1239" s="249" t="s">
        <v>5218</v>
      </c>
    </row>
    <row r="1240" spans="2:15" ht="24">
      <c r="B1240" s="247" t="s">
        <v>5219</v>
      </c>
      <c r="C1240" s="247" t="s">
        <v>5220</v>
      </c>
      <c r="D1240" s="248">
        <v>42692</v>
      </c>
      <c r="E1240" s="248">
        <v>42699</v>
      </c>
      <c r="F1240" s="248">
        <v>44160</v>
      </c>
      <c r="G1240" s="247">
        <v>0</v>
      </c>
      <c r="H1240" s="247" t="s">
        <v>5221</v>
      </c>
      <c r="I1240" s="247" t="s">
        <v>5222</v>
      </c>
      <c r="J1240" s="247" t="s">
        <v>3419</v>
      </c>
      <c r="K1240" s="249" t="s">
        <v>1354</v>
      </c>
      <c r="L1240" s="247" t="s">
        <v>1380</v>
      </c>
      <c r="M1240" s="249" t="s">
        <v>1348</v>
      </c>
      <c r="N1240" s="249">
        <v>23</v>
      </c>
      <c r="O1240" s="249" t="s">
        <v>5223</v>
      </c>
    </row>
    <row r="1241" spans="2:15" ht="15" hidden="1" customHeight="1">
      <c r="B1241" s="247" t="s">
        <v>5224</v>
      </c>
      <c r="C1241" s="247" t="s">
        <v>5225</v>
      </c>
      <c r="D1241" s="248">
        <v>42692</v>
      </c>
      <c r="E1241" s="248">
        <v>42699</v>
      </c>
      <c r="F1241" s="248">
        <v>42791</v>
      </c>
      <c r="G1241" s="247">
        <v>0</v>
      </c>
      <c r="H1241" s="247" t="s">
        <v>4780</v>
      </c>
      <c r="I1241" s="247" t="s">
        <v>1342</v>
      </c>
      <c r="J1241" s="247" t="s">
        <v>3291</v>
      </c>
      <c r="K1241" s="249" t="s">
        <v>1354</v>
      </c>
      <c r="L1241" s="247" t="s">
        <v>1380</v>
      </c>
      <c r="M1241" s="249" t="s">
        <v>1348</v>
      </c>
      <c r="N1241" s="249">
        <v>21</v>
      </c>
      <c r="O1241" s="249" t="s">
        <v>5226</v>
      </c>
    </row>
    <row r="1242" spans="2:15" ht="15" customHeight="1">
      <c r="B1242" s="247" t="s">
        <v>5227</v>
      </c>
      <c r="C1242" s="247" t="s">
        <v>5228</v>
      </c>
      <c r="D1242" s="248">
        <v>40473</v>
      </c>
      <c r="E1242" s="248">
        <v>41058</v>
      </c>
      <c r="F1242" s="248">
        <v>43532</v>
      </c>
      <c r="G1242" s="247">
        <v>0</v>
      </c>
      <c r="H1242" s="247" t="s">
        <v>5229</v>
      </c>
      <c r="I1242" s="247" t="s">
        <v>1342</v>
      </c>
      <c r="J1242" s="247" t="s">
        <v>3276</v>
      </c>
      <c r="K1242" s="249" t="s">
        <v>2455</v>
      </c>
      <c r="L1242" s="247" t="s">
        <v>1380</v>
      </c>
      <c r="M1242" s="249" t="s">
        <v>1348</v>
      </c>
      <c r="N1242" s="249">
        <v>65</v>
      </c>
      <c r="O1242" s="249" t="s">
        <v>5230</v>
      </c>
    </row>
    <row r="1243" spans="2:15" ht="15" hidden="1" customHeight="1">
      <c r="B1243" s="247" t="s">
        <v>5231</v>
      </c>
      <c r="C1243" s="247" t="s">
        <v>5232</v>
      </c>
      <c r="D1243" s="248">
        <v>42692</v>
      </c>
      <c r="E1243" s="248">
        <v>42765</v>
      </c>
      <c r="F1243" s="248">
        <v>42855</v>
      </c>
      <c r="G1243" s="247">
        <v>0</v>
      </c>
      <c r="H1243" s="247" t="s">
        <v>5233</v>
      </c>
      <c r="I1243" s="247" t="s">
        <v>5234</v>
      </c>
      <c r="J1243" s="247" t="s">
        <v>3291</v>
      </c>
      <c r="K1243" s="249" t="s">
        <v>1354</v>
      </c>
      <c r="L1243" s="247" t="s">
        <v>1380</v>
      </c>
      <c r="M1243" s="249" t="s">
        <v>1348</v>
      </c>
      <c r="N1243" s="249">
        <v>35</v>
      </c>
      <c r="O1243" s="249" t="s">
        <v>5235</v>
      </c>
    </row>
    <row r="1244" spans="2:15" ht="15" customHeight="1">
      <c r="B1244" s="247" t="s">
        <v>5236</v>
      </c>
      <c r="C1244" s="247" t="s">
        <v>5237</v>
      </c>
      <c r="D1244" s="248">
        <v>42692</v>
      </c>
      <c r="E1244" s="248">
        <v>43705</v>
      </c>
      <c r="F1244" s="248">
        <v>44800</v>
      </c>
      <c r="G1244" s="247">
        <v>0</v>
      </c>
      <c r="H1244" s="247" t="s">
        <v>5233</v>
      </c>
      <c r="I1244" s="247" t="s">
        <v>5234</v>
      </c>
      <c r="J1244" s="247" t="s">
        <v>3270</v>
      </c>
      <c r="K1244" s="249" t="s">
        <v>1890</v>
      </c>
      <c r="L1244" s="247" t="s">
        <v>1380</v>
      </c>
      <c r="M1244" s="249" t="s">
        <v>1348</v>
      </c>
      <c r="N1244" s="249">
        <v>35</v>
      </c>
      <c r="O1244" s="249" t="s">
        <v>5235</v>
      </c>
    </row>
    <row r="1245" spans="2:15" ht="15" customHeight="1">
      <c r="B1245" s="247" t="s">
        <v>5238</v>
      </c>
      <c r="C1245" s="247" t="s">
        <v>1342</v>
      </c>
      <c r="D1245" s="248">
        <v>42695</v>
      </c>
      <c r="E1245" s="248"/>
      <c r="F1245" s="248"/>
      <c r="G1245" s="247"/>
      <c r="H1245" s="247" t="s">
        <v>5239</v>
      </c>
      <c r="I1245" s="247" t="s">
        <v>5240</v>
      </c>
      <c r="J1245" s="247" t="s">
        <v>3270</v>
      </c>
      <c r="K1245" s="249" t="s">
        <v>1346</v>
      </c>
      <c r="L1245" s="247" t="s">
        <v>1380</v>
      </c>
      <c r="M1245" s="249" t="s">
        <v>1348</v>
      </c>
      <c r="N1245" s="249">
        <v>0</v>
      </c>
      <c r="O1245" s="249" t="s">
        <v>5241</v>
      </c>
    </row>
    <row r="1246" spans="2:15" ht="15" hidden="1" customHeight="1">
      <c r="B1246" s="247" t="s">
        <v>5242</v>
      </c>
      <c r="C1246" s="247" t="s">
        <v>5243</v>
      </c>
      <c r="D1246" s="248">
        <v>42696</v>
      </c>
      <c r="E1246" s="248">
        <v>42706</v>
      </c>
      <c r="F1246" s="248">
        <v>42796</v>
      </c>
      <c r="G1246" s="247">
        <v>0</v>
      </c>
      <c r="H1246" s="247" t="s">
        <v>5244</v>
      </c>
      <c r="I1246" s="247" t="s">
        <v>5245</v>
      </c>
      <c r="J1246" s="247" t="s">
        <v>3291</v>
      </c>
      <c r="K1246" s="249" t="s">
        <v>1354</v>
      </c>
      <c r="L1246" s="247" t="s">
        <v>1380</v>
      </c>
      <c r="M1246" s="249" t="s">
        <v>1348</v>
      </c>
      <c r="N1246" s="249">
        <v>50</v>
      </c>
      <c r="O1246" s="249" t="s">
        <v>4632</v>
      </c>
    </row>
    <row r="1247" spans="2:15" ht="15" hidden="1" customHeight="1">
      <c r="B1247" s="247" t="s">
        <v>5246</v>
      </c>
      <c r="C1247" s="247" t="s">
        <v>5247</v>
      </c>
      <c r="D1247" s="248">
        <v>42696</v>
      </c>
      <c r="E1247" s="248">
        <v>42706</v>
      </c>
      <c r="F1247" s="248">
        <v>42796</v>
      </c>
      <c r="G1247" s="247">
        <v>0</v>
      </c>
      <c r="H1247" s="247" t="s">
        <v>5127</v>
      </c>
      <c r="I1247" s="247" t="s">
        <v>5128</v>
      </c>
      <c r="J1247" s="247" t="s">
        <v>3291</v>
      </c>
      <c r="K1247" s="249" t="s">
        <v>1354</v>
      </c>
      <c r="L1247" s="247" t="s">
        <v>1380</v>
      </c>
      <c r="M1247" s="249" t="s">
        <v>1348</v>
      </c>
      <c r="N1247" s="249">
        <v>10</v>
      </c>
      <c r="O1247" s="249" t="s">
        <v>5248</v>
      </c>
    </row>
    <row r="1248" spans="2:15" ht="15" customHeight="1">
      <c r="B1248" s="247" t="s">
        <v>5249</v>
      </c>
      <c r="C1248" s="247" t="s">
        <v>1342</v>
      </c>
      <c r="D1248" s="248">
        <v>42696</v>
      </c>
      <c r="E1248" s="248"/>
      <c r="F1248" s="248"/>
      <c r="G1248" s="247"/>
      <c r="H1248" s="247" t="s">
        <v>4774</v>
      </c>
      <c r="I1248" s="247" t="s">
        <v>4775</v>
      </c>
      <c r="J1248" s="247" t="s">
        <v>3270</v>
      </c>
      <c r="K1248" s="249" t="s">
        <v>1346</v>
      </c>
      <c r="L1248" s="247" t="s">
        <v>1380</v>
      </c>
      <c r="M1248" s="249" t="s">
        <v>1348</v>
      </c>
      <c r="N1248" s="249">
        <v>30</v>
      </c>
      <c r="O1248" s="249" t="s">
        <v>4844</v>
      </c>
    </row>
    <row r="1249" spans="2:15" ht="15" customHeight="1">
      <c r="B1249" s="247" t="s">
        <v>5250</v>
      </c>
      <c r="C1249" s="247" t="s">
        <v>1342</v>
      </c>
      <c r="D1249" s="248">
        <v>42496</v>
      </c>
      <c r="E1249" s="248"/>
      <c r="F1249" s="248"/>
      <c r="G1249" s="247"/>
      <c r="H1249" s="247" t="s">
        <v>3761</v>
      </c>
      <c r="I1249" s="247" t="s">
        <v>3762</v>
      </c>
      <c r="J1249" s="247" t="s">
        <v>3270</v>
      </c>
      <c r="K1249" s="249" t="s">
        <v>1346</v>
      </c>
      <c r="L1249" s="247" t="s">
        <v>3322</v>
      </c>
      <c r="M1249" s="249" t="s">
        <v>1348</v>
      </c>
      <c r="N1249" s="249">
        <v>292</v>
      </c>
      <c r="O1249" s="249" t="s">
        <v>3763</v>
      </c>
    </row>
    <row r="1250" spans="2:15" ht="24">
      <c r="B1250" s="247" t="s">
        <v>5251</v>
      </c>
      <c r="C1250" s="247" t="s">
        <v>5252</v>
      </c>
      <c r="D1250" s="248">
        <v>40802</v>
      </c>
      <c r="E1250" s="248">
        <v>42885</v>
      </c>
      <c r="F1250" s="248">
        <v>46537</v>
      </c>
      <c r="G1250" s="247">
        <v>0</v>
      </c>
      <c r="H1250" s="247" t="s">
        <v>5253</v>
      </c>
      <c r="I1250" s="247" t="s">
        <v>5254</v>
      </c>
      <c r="J1250" s="247" t="s">
        <v>3401</v>
      </c>
      <c r="K1250" s="249" t="s">
        <v>1890</v>
      </c>
      <c r="L1250" s="247" t="s">
        <v>1373</v>
      </c>
      <c r="M1250" s="249" t="s">
        <v>1348</v>
      </c>
      <c r="N1250" s="249">
        <v>4</v>
      </c>
      <c r="O1250" s="249" t="s">
        <v>5255</v>
      </c>
    </row>
    <row r="1251" spans="2:15" ht="15" hidden="1" customHeight="1">
      <c r="B1251" s="247" t="s">
        <v>5256</v>
      </c>
      <c r="C1251" s="247" t="s">
        <v>5257</v>
      </c>
      <c r="D1251" s="248">
        <v>42699</v>
      </c>
      <c r="E1251" s="248">
        <v>42711</v>
      </c>
      <c r="F1251" s="248">
        <v>42801</v>
      </c>
      <c r="G1251" s="247">
        <v>0</v>
      </c>
      <c r="H1251" s="247" t="s">
        <v>5258</v>
      </c>
      <c r="I1251" s="247" t="s">
        <v>5259</v>
      </c>
      <c r="J1251" s="247" t="s">
        <v>3291</v>
      </c>
      <c r="K1251" s="249" t="s">
        <v>1354</v>
      </c>
      <c r="L1251" s="247" t="s">
        <v>1380</v>
      </c>
      <c r="M1251" s="249" t="s">
        <v>1348</v>
      </c>
      <c r="N1251" s="249">
        <v>10</v>
      </c>
      <c r="O1251" s="249" t="s">
        <v>3458</v>
      </c>
    </row>
    <row r="1252" spans="2:15" ht="15" customHeight="1">
      <c r="B1252" s="247" t="s">
        <v>5260</v>
      </c>
      <c r="C1252" s="247" t="s">
        <v>1342</v>
      </c>
      <c r="D1252" s="248">
        <v>42699</v>
      </c>
      <c r="E1252" s="248"/>
      <c r="F1252" s="248"/>
      <c r="G1252" s="247"/>
      <c r="H1252" s="247" t="s">
        <v>5233</v>
      </c>
      <c r="I1252" s="247" t="s">
        <v>5234</v>
      </c>
      <c r="J1252" s="247" t="s">
        <v>3270</v>
      </c>
      <c r="K1252" s="249" t="s">
        <v>3506</v>
      </c>
      <c r="L1252" s="247" t="s">
        <v>1380</v>
      </c>
      <c r="M1252" s="249" t="s">
        <v>1348</v>
      </c>
      <c r="N1252" s="249">
        <v>63</v>
      </c>
      <c r="O1252" s="249" t="s">
        <v>4255</v>
      </c>
    </row>
    <row r="1253" spans="2:15" ht="15" hidden="1" customHeight="1">
      <c r="B1253" s="247" t="s">
        <v>5261</v>
      </c>
      <c r="C1253" s="247" t="s">
        <v>5262</v>
      </c>
      <c r="D1253" s="248">
        <v>40463</v>
      </c>
      <c r="E1253" s="248">
        <v>40672</v>
      </c>
      <c r="F1253" s="248">
        <v>41768</v>
      </c>
      <c r="G1253" s="247">
        <v>0</v>
      </c>
      <c r="H1253" s="247" t="s">
        <v>5263</v>
      </c>
      <c r="I1253" s="247" t="s">
        <v>5264</v>
      </c>
      <c r="J1253" s="247" t="s">
        <v>3276</v>
      </c>
      <c r="K1253" s="249" t="s">
        <v>2455</v>
      </c>
      <c r="L1253" s="247" t="s">
        <v>1380</v>
      </c>
      <c r="M1253" s="249" t="s">
        <v>1348</v>
      </c>
      <c r="N1253" s="249">
        <v>109</v>
      </c>
      <c r="O1253" s="249" t="s">
        <v>5265</v>
      </c>
    </row>
    <row r="1254" spans="2:15" ht="15" customHeight="1">
      <c r="B1254" s="247" t="s">
        <v>5266</v>
      </c>
      <c r="C1254" s="247" t="s">
        <v>5267</v>
      </c>
      <c r="D1254" s="248">
        <v>40473</v>
      </c>
      <c r="E1254" s="248">
        <v>41058</v>
      </c>
      <c r="F1254" s="248">
        <v>43614</v>
      </c>
      <c r="G1254" s="247">
        <v>0</v>
      </c>
      <c r="H1254" s="247" t="s">
        <v>5229</v>
      </c>
      <c r="I1254" s="247" t="s">
        <v>1342</v>
      </c>
      <c r="J1254" s="247" t="s">
        <v>3276</v>
      </c>
      <c r="K1254" s="249" t="s">
        <v>2455</v>
      </c>
      <c r="L1254" s="247" t="s">
        <v>1380</v>
      </c>
      <c r="M1254" s="249" t="s">
        <v>1348</v>
      </c>
      <c r="N1254" s="249">
        <v>150</v>
      </c>
      <c r="O1254" s="249" t="s">
        <v>5268</v>
      </c>
    </row>
    <row r="1255" spans="2:15" ht="15" hidden="1" customHeight="1">
      <c r="B1255" s="247" t="s">
        <v>5269</v>
      </c>
      <c r="C1255" s="247" t="s">
        <v>5270</v>
      </c>
      <c r="D1255" s="248">
        <v>42702</v>
      </c>
      <c r="E1255" s="248">
        <v>42709</v>
      </c>
      <c r="F1255" s="248">
        <v>42799</v>
      </c>
      <c r="G1255" s="247">
        <v>0</v>
      </c>
      <c r="H1255" s="247" t="s">
        <v>4568</v>
      </c>
      <c r="I1255" s="247" t="s">
        <v>4569</v>
      </c>
      <c r="J1255" s="247" t="s">
        <v>3291</v>
      </c>
      <c r="K1255" s="249" t="s">
        <v>1354</v>
      </c>
      <c r="L1255" s="247" t="s">
        <v>1373</v>
      </c>
      <c r="M1255" s="249" t="s">
        <v>1348</v>
      </c>
      <c r="N1255" s="249">
        <v>10</v>
      </c>
      <c r="O1255" s="249" t="s">
        <v>5271</v>
      </c>
    </row>
    <row r="1256" spans="2:15" ht="15" hidden="1" customHeight="1">
      <c r="B1256" s="247" t="s">
        <v>5272</v>
      </c>
      <c r="C1256" s="247" t="s">
        <v>5273</v>
      </c>
      <c r="D1256" s="248">
        <v>42703</v>
      </c>
      <c r="E1256" s="248">
        <v>42709</v>
      </c>
      <c r="F1256" s="248">
        <v>42799</v>
      </c>
      <c r="G1256" s="247">
        <v>0</v>
      </c>
      <c r="H1256" s="247" t="s">
        <v>5233</v>
      </c>
      <c r="I1256" s="247" t="s">
        <v>5234</v>
      </c>
      <c r="J1256" s="247" t="s">
        <v>3291</v>
      </c>
      <c r="K1256" s="249" t="s">
        <v>1354</v>
      </c>
      <c r="L1256" s="247" t="s">
        <v>1380</v>
      </c>
      <c r="M1256" s="249" t="s">
        <v>1348</v>
      </c>
      <c r="N1256" s="249">
        <v>63</v>
      </c>
      <c r="O1256" s="249" t="s">
        <v>4255</v>
      </c>
    </row>
    <row r="1257" spans="2:15" ht="15" hidden="1" customHeight="1">
      <c r="B1257" s="247" t="s">
        <v>5274</v>
      </c>
      <c r="C1257" s="247" t="s">
        <v>5275</v>
      </c>
      <c r="D1257" s="248">
        <v>42704</v>
      </c>
      <c r="E1257" s="248">
        <v>42709</v>
      </c>
      <c r="F1257" s="248">
        <v>42799</v>
      </c>
      <c r="G1257" s="247">
        <v>0</v>
      </c>
      <c r="H1257" s="247" t="s">
        <v>5276</v>
      </c>
      <c r="I1257" s="247" t="s">
        <v>5277</v>
      </c>
      <c r="J1257" s="247" t="s">
        <v>3291</v>
      </c>
      <c r="K1257" s="249" t="s">
        <v>2455</v>
      </c>
      <c r="L1257" s="247" t="s">
        <v>1380</v>
      </c>
      <c r="M1257" s="249" t="s">
        <v>1348</v>
      </c>
      <c r="N1257" s="249">
        <v>70</v>
      </c>
      <c r="O1257" s="249" t="s">
        <v>5278</v>
      </c>
    </row>
    <row r="1258" spans="2:15" ht="15" hidden="1" customHeight="1">
      <c r="B1258" s="247" t="s">
        <v>5279</v>
      </c>
      <c r="C1258" s="247" t="s">
        <v>5280</v>
      </c>
      <c r="D1258" s="248">
        <v>42704</v>
      </c>
      <c r="E1258" s="248">
        <v>42709</v>
      </c>
      <c r="F1258" s="248">
        <v>42799</v>
      </c>
      <c r="G1258" s="247">
        <v>0</v>
      </c>
      <c r="H1258" s="247" t="s">
        <v>5276</v>
      </c>
      <c r="I1258" s="247" t="s">
        <v>5277</v>
      </c>
      <c r="J1258" s="247" t="s">
        <v>3291</v>
      </c>
      <c r="K1258" s="249" t="s">
        <v>1354</v>
      </c>
      <c r="L1258" s="247" t="s">
        <v>1380</v>
      </c>
      <c r="M1258" s="249" t="s">
        <v>1348</v>
      </c>
      <c r="N1258" s="249">
        <v>14</v>
      </c>
      <c r="O1258" s="249" t="s">
        <v>5281</v>
      </c>
    </row>
    <row r="1259" spans="2:15" ht="24" customHeight="1">
      <c r="B1259" s="247" t="s">
        <v>5282</v>
      </c>
      <c r="C1259" s="247" t="s">
        <v>1342</v>
      </c>
      <c r="D1259" s="248">
        <v>42677</v>
      </c>
      <c r="E1259" s="248"/>
      <c r="F1259" s="248"/>
      <c r="G1259" s="247"/>
      <c r="H1259" s="247" t="s">
        <v>4375</v>
      </c>
      <c r="I1259" s="247" t="s">
        <v>4376</v>
      </c>
      <c r="J1259" s="247" t="s">
        <v>3270</v>
      </c>
      <c r="K1259" s="249" t="s">
        <v>1346</v>
      </c>
      <c r="L1259" s="247" t="s">
        <v>1380</v>
      </c>
      <c r="M1259" s="249" t="s">
        <v>1348</v>
      </c>
      <c r="N1259" s="249">
        <v>0</v>
      </c>
      <c r="O1259" s="249" t="s">
        <v>4377</v>
      </c>
    </row>
    <row r="1260" spans="2:15" ht="15" hidden="1" customHeight="1">
      <c r="B1260" s="247" t="s">
        <v>5283</v>
      </c>
      <c r="C1260" s="247" t="s">
        <v>5284</v>
      </c>
      <c r="D1260" s="248">
        <v>42705</v>
      </c>
      <c r="E1260" s="248">
        <v>42709</v>
      </c>
      <c r="F1260" s="248">
        <v>42799</v>
      </c>
      <c r="G1260" s="247">
        <v>0</v>
      </c>
      <c r="H1260" s="247" t="s">
        <v>5285</v>
      </c>
      <c r="I1260" s="247" t="s">
        <v>5286</v>
      </c>
      <c r="J1260" s="247" t="s">
        <v>3291</v>
      </c>
      <c r="K1260" s="249" t="s">
        <v>1354</v>
      </c>
      <c r="L1260" s="247" t="s">
        <v>1380</v>
      </c>
      <c r="M1260" s="249" t="s">
        <v>1348</v>
      </c>
      <c r="N1260" s="249">
        <v>63</v>
      </c>
      <c r="O1260" s="249" t="s">
        <v>5287</v>
      </c>
    </row>
    <row r="1261" spans="2:15" ht="15" hidden="1" customHeight="1">
      <c r="B1261" s="247" t="s">
        <v>5288</v>
      </c>
      <c r="C1261" s="247" t="s">
        <v>5289</v>
      </c>
      <c r="D1261" s="248">
        <v>42705</v>
      </c>
      <c r="E1261" s="248">
        <v>42709</v>
      </c>
      <c r="F1261" s="248">
        <v>42799</v>
      </c>
      <c r="G1261" s="247">
        <v>0</v>
      </c>
      <c r="H1261" s="247" t="s">
        <v>5285</v>
      </c>
      <c r="I1261" s="247" t="s">
        <v>5286</v>
      </c>
      <c r="J1261" s="247" t="s">
        <v>3291</v>
      </c>
      <c r="K1261" s="249" t="s">
        <v>1354</v>
      </c>
      <c r="L1261" s="247" t="s">
        <v>1380</v>
      </c>
      <c r="M1261" s="249" t="s">
        <v>1348</v>
      </c>
      <c r="N1261" s="249">
        <v>56</v>
      </c>
      <c r="O1261" s="249" t="s">
        <v>5290</v>
      </c>
    </row>
    <row r="1262" spans="2:15" ht="15" hidden="1" customHeight="1">
      <c r="B1262" s="247" t="s">
        <v>5291</v>
      </c>
      <c r="C1262" s="247" t="s">
        <v>5292</v>
      </c>
      <c r="D1262" s="248">
        <v>42705</v>
      </c>
      <c r="E1262" s="248">
        <v>42709</v>
      </c>
      <c r="F1262" s="248">
        <v>42799</v>
      </c>
      <c r="G1262" s="247">
        <v>0</v>
      </c>
      <c r="H1262" s="247" t="s">
        <v>5285</v>
      </c>
      <c r="I1262" s="247" t="s">
        <v>5286</v>
      </c>
      <c r="J1262" s="247" t="s">
        <v>3291</v>
      </c>
      <c r="K1262" s="249" t="s">
        <v>1354</v>
      </c>
      <c r="L1262" s="247" t="s">
        <v>1380</v>
      </c>
      <c r="M1262" s="249" t="s">
        <v>1348</v>
      </c>
      <c r="N1262" s="249">
        <v>82</v>
      </c>
      <c r="O1262" s="249" t="s">
        <v>5293</v>
      </c>
    </row>
    <row r="1263" spans="2:15" ht="15" hidden="1" customHeight="1">
      <c r="B1263" s="247" t="s">
        <v>5294</v>
      </c>
      <c r="C1263" s="247" t="s">
        <v>5295</v>
      </c>
      <c r="D1263" s="248">
        <v>42705</v>
      </c>
      <c r="E1263" s="248">
        <v>42709</v>
      </c>
      <c r="F1263" s="248">
        <v>42799</v>
      </c>
      <c r="G1263" s="247">
        <v>0</v>
      </c>
      <c r="H1263" s="247" t="s">
        <v>5285</v>
      </c>
      <c r="I1263" s="247" t="s">
        <v>5286</v>
      </c>
      <c r="J1263" s="247" t="s">
        <v>3291</v>
      </c>
      <c r="K1263" s="249" t="s">
        <v>1354</v>
      </c>
      <c r="L1263" s="247" t="s">
        <v>1380</v>
      </c>
      <c r="M1263" s="249" t="s">
        <v>1348</v>
      </c>
      <c r="N1263" s="249">
        <v>72</v>
      </c>
      <c r="O1263" s="249" t="s">
        <v>5296</v>
      </c>
    </row>
    <row r="1264" spans="2:15" ht="15" hidden="1" customHeight="1">
      <c r="B1264" s="247" t="s">
        <v>5297</v>
      </c>
      <c r="C1264" s="247" t="s">
        <v>5298</v>
      </c>
      <c r="D1264" s="248">
        <v>42706</v>
      </c>
      <c r="E1264" s="248">
        <v>42709</v>
      </c>
      <c r="F1264" s="248">
        <v>42799</v>
      </c>
      <c r="G1264" s="247">
        <v>0</v>
      </c>
      <c r="H1264" s="247" t="s">
        <v>5299</v>
      </c>
      <c r="I1264" s="247" t="s">
        <v>5145</v>
      </c>
      <c r="J1264" s="247" t="s">
        <v>3291</v>
      </c>
      <c r="K1264" s="249" t="s">
        <v>1354</v>
      </c>
      <c r="L1264" s="247" t="s">
        <v>1380</v>
      </c>
      <c r="M1264" s="249" t="s">
        <v>1348</v>
      </c>
      <c r="N1264" s="249">
        <v>10</v>
      </c>
      <c r="O1264" s="249" t="s">
        <v>3782</v>
      </c>
    </row>
    <row r="1265" spans="2:15" ht="15" customHeight="1">
      <c r="B1265" s="247" t="s">
        <v>5300</v>
      </c>
      <c r="C1265" s="247" t="s">
        <v>5301</v>
      </c>
      <c r="D1265" s="248">
        <v>40703</v>
      </c>
      <c r="E1265" s="248">
        <v>41059</v>
      </c>
      <c r="F1265" s="248">
        <v>43615</v>
      </c>
      <c r="G1265" s="247">
        <v>1</v>
      </c>
      <c r="H1265" s="247" t="s">
        <v>5302</v>
      </c>
      <c r="I1265" s="247" t="s">
        <v>5303</v>
      </c>
      <c r="J1265" s="247" t="s">
        <v>3276</v>
      </c>
      <c r="K1265" s="249" t="s">
        <v>1354</v>
      </c>
      <c r="L1265" s="247" t="s">
        <v>1380</v>
      </c>
      <c r="M1265" s="249" t="s">
        <v>1348</v>
      </c>
      <c r="N1265" s="249">
        <v>120</v>
      </c>
      <c r="O1265" s="249" t="s">
        <v>5304</v>
      </c>
    </row>
    <row r="1266" spans="2:15" ht="15" hidden="1" customHeight="1">
      <c r="B1266" s="247" t="s">
        <v>5305</v>
      </c>
      <c r="C1266" s="247" t="s">
        <v>5306</v>
      </c>
      <c r="D1266" s="248">
        <v>42706</v>
      </c>
      <c r="E1266" s="248">
        <v>42709</v>
      </c>
      <c r="F1266" s="248">
        <v>42799</v>
      </c>
      <c r="G1266" s="247">
        <v>0</v>
      </c>
      <c r="H1266" s="247" t="s">
        <v>3268</v>
      </c>
      <c r="I1266" s="247" t="s">
        <v>3269</v>
      </c>
      <c r="J1266" s="247" t="s">
        <v>3291</v>
      </c>
      <c r="K1266" s="249" t="s">
        <v>1354</v>
      </c>
      <c r="L1266" s="247" t="s">
        <v>1380</v>
      </c>
      <c r="M1266" s="249" t="s">
        <v>1348</v>
      </c>
      <c r="N1266" s="249">
        <v>10</v>
      </c>
      <c r="O1266" s="249" t="s">
        <v>4500</v>
      </c>
    </row>
    <row r="1267" spans="2:15" ht="15" hidden="1" customHeight="1">
      <c r="B1267" s="247" t="s">
        <v>5307</v>
      </c>
      <c r="C1267" s="247" t="s">
        <v>5308</v>
      </c>
      <c r="D1267" s="248">
        <v>42706</v>
      </c>
      <c r="E1267" s="248">
        <v>42709</v>
      </c>
      <c r="F1267" s="248">
        <v>42799</v>
      </c>
      <c r="G1267" s="247">
        <v>0</v>
      </c>
      <c r="H1267" s="247" t="s">
        <v>4063</v>
      </c>
      <c r="I1267" s="247" t="s">
        <v>4064</v>
      </c>
      <c r="J1267" s="247" t="s">
        <v>3291</v>
      </c>
      <c r="K1267" s="249" t="s">
        <v>1354</v>
      </c>
      <c r="L1267" s="247" t="s">
        <v>1380</v>
      </c>
      <c r="M1267" s="249" t="s">
        <v>1348</v>
      </c>
      <c r="N1267" s="249">
        <v>10</v>
      </c>
      <c r="O1267" s="249" t="s">
        <v>5309</v>
      </c>
    </row>
    <row r="1268" spans="2:15" ht="15" hidden="1" customHeight="1">
      <c r="B1268" s="247" t="s">
        <v>5310</v>
      </c>
      <c r="C1268" s="247" t="s">
        <v>5311</v>
      </c>
      <c r="D1268" s="248">
        <v>42710</v>
      </c>
      <c r="E1268" s="248">
        <v>42726</v>
      </c>
      <c r="F1268" s="248">
        <v>42816</v>
      </c>
      <c r="G1268" s="247">
        <v>0</v>
      </c>
      <c r="H1268" s="247" t="s">
        <v>5312</v>
      </c>
      <c r="I1268" s="247" t="s">
        <v>5313</v>
      </c>
      <c r="J1268" s="247" t="s">
        <v>3291</v>
      </c>
      <c r="K1268" s="249" t="s">
        <v>1354</v>
      </c>
      <c r="L1268" s="247" t="s">
        <v>1380</v>
      </c>
      <c r="M1268" s="249" t="s">
        <v>1348</v>
      </c>
      <c r="N1268" s="249">
        <v>100</v>
      </c>
      <c r="O1268" s="249" t="s">
        <v>5314</v>
      </c>
    </row>
    <row r="1269" spans="2:15" ht="15" hidden="1" customHeight="1">
      <c r="B1269" s="247" t="s">
        <v>5315</v>
      </c>
      <c r="C1269" s="247" t="s">
        <v>5316</v>
      </c>
      <c r="D1269" s="248">
        <v>42710</v>
      </c>
      <c r="E1269" s="248">
        <v>42726</v>
      </c>
      <c r="F1269" s="248">
        <v>42816</v>
      </c>
      <c r="G1269" s="247">
        <v>0</v>
      </c>
      <c r="H1269" s="247" t="s">
        <v>5317</v>
      </c>
      <c r="I1269" s="247" t="s">
        <v>4805</v>
      </c>
      <c r="J1269" s="247" t="s">
        <v>3291</v>
      </c>
      <c r="K1269" s="249" t="s">
        <v>1354</v>
      </c>
      <c r="L1269" s="247" t="s">
        <v>1380</v>
      </c>
      <c r="M1269" s="249" t="s">
        <v>1348</v>
      </c>
      <c r="N1269" s="249">
        <v>10</v>
      </c>
      <c r="O1269" s="249" t="s">
        <v>2155</v>
      </c>
    </row>
    <row r="1270" spans="2:15" ht="24" customHeight="1">
      <c r="B1270" s="247" t="s">
        <v>5318</v>
      </c>
      <c r="C1270" s="247" t="s">
        <v>1342</v>
      </c>
      <c r="D1270" s="248">
        <v>42718</v>
      </c>
      <c r="E1270" s="248"/>
      <c r="F1270" s="248"/>
      <c r="G1270" s="247"/>
      <c r="H1270" s="247" t="s">
        <v>5319</v>
      </c>
      <c r="I1270" s="247" t="s">
        <v>5320</v>
      </c>
      <c r="J1270" s="247" t="s">
        <v>3291</v>
      </c>
      <c r="K1270" s="249" t="s">
        <v>1346</v>
      </c>
      <c r="L1270" s="247" t="s">
        <v>1347</v>
      </c>
      <c r="M1270" s="249" t="s">
        <v>1348</v>
      </c>
      <c r="N1270" s="249">
        <v>0</v>
      </c>
      <c r="O1270" s="249" t="s">
        <v>4754</v>
      </c>
    </row>
    <row r="1271" spans="2:15" ht="15" customHeight="1">
      <c r="B1271" s="247" t="s">
        <v>5321</v>
      </c>
      <c r="C1271" s="247" t="s">
        <v>5322</v>
      </c>
      <c r="D1271" s="248">
        <v>42720</v>
      </c>
      <c r="E1271" s="248">
        <v>43622</v>
      </c>
      <c r="F1271" s="248">
        <v>44717</v>
      </c>
      <c r="G1271" s="247">
        <v>0</v>
      </c>
      <c r="H1271" s="247" t="s">
        <v>4280</v>
      </c>
      <c r="I1271" s="247" t="s">
        <v>4281</v>
      </c>
      <c r="J1271" s="247" t="s">
        <v>3270</v>
      </c>
      <c r="K1271" s="249" t="s">
        <v>1890</v>
      </c>
      <c r="L1271" s="247" t="s">
        <v>1380</v>
      </c>
      <c r="M1271" s="249" t="s">
        <v>1348</v>
      </c>
      <c r="N1271" s="249">
        <v>100</v>
      </c>
      <c r="O1271" s="249" t="s">
        <v>5042</v>
      </c>
    </row>
    <row r="1272" spans="2:15" ht="24" customHeight="1">
      <c r="B1272" s="247" t="s">
        <v>5323</v>
      </c>
      <c r="C1272" s="247" t="s">
        <v>1342</v>
      </c>
      <c r="D1272" s="248">
        <v>42720</v>
      </c>
      <c r="E1272" s="248"/>
      <c r="F1272" s="248"/>
      <c r="G1272" s="247"/>
      <c r="H1272" s="247" t="s">
        <v>4539</v>
      </c>
      <c r="I1272" s="247" t="s">
        <v>4540</v>
      </c>
      <c r="J1272" s="247" t="s">
        <v>3270</v>
      </c>
      <c r="K1272" s="249" t="s">
        <v>1346</v>
      </c>
      <c r="L1272" s="247" t="s">
        <v>1380</v>
      </c>
      <c r="M1272" s="249" t="s">
        <v>1348</v>
      </c>
      <c r="N1272" s="249">
        <v>0</v>
      </c>
      <c r="O1272" s="249" t="s">
        <v>4981</v>
      </c>
    </row>
    <row r="1273" spans="2:15" hidden="1">
      <c r="B1273" s="247" t="s">
        <v>5324</v>
      </c>
      <c r="C1273" s="247" t="s">
        <v>5325</v>
      </c>
      <c r="D1273" s="248">
        <v>42724</v>
      </c>
      <c r="E1273" s="248">
        <v>42740</v>
      </c>
      <c r="F1273" s="248">
        <v>42830</v>
      </c>
      <c r="G1273" s="247">
        <v>0</v>
      </c>
      <c r="H1273" s="247" t="s">
        <v>5026</v>
      </c>
      <c r="I1273" s="247" t="s">
        <v>5027</v>
      </c>
      <c r="J1273" s="247" t="s">
        <v>3291</v>
      </c>
      <c r="K1273" s="249" t="s">
        <v>1354</v>
      </c>
      <c r="L1273" s="247" t="s">
        <v>1380</v>
      </c>
      <c r="M1273" s="249" t="s">
        <v>1348</v>
      </c>
      <c r="N1273" s="249">
        <v>8</v>
      </c>
      <c r="O1273" s="249" t="s">
        <v>1374</v>
      </c>
    </row>
    <row r="1274" spans="2:15" ht="15" customHeight="1">
      <c r="B1274" s="247" t="s">
        <v>5326</v>
      </c>
      <c r="C1274" s="247" t="s">
        <v>1342</v>
      </c>
      <c r="D1274" s="248">
        <v>42719</v>
      </c>
      <c r="E1274" s="248"/>
      <c r="F1274" s="248"/>
      <c r="G1274" s="247"/>
      <c r="H1274" s="247" t="s">
        <v>5327</v>
      </c>
      <c r="I1274" s="247" t="s">
        <v>5328</v>
      </c>
      <c r="J1274" s="247" t="s">
        <v>3270</v>
      </c>
      <c r="K1274" s="249" t="s">
        <v>1346</v>
      </c>
      <c r="L1274" s="247" t="s">
        <v>1380</v>
      </c>
      <c r="M1274" s="249" t="s">
        <v>1348</v>
      </c>
      <c r="N1274" s="249">
        <v>48</v>
      </c>
      <c r="O1274" s="249" t="s">
        <v>5329</v>
      </c>
    </row>
    <row r="1275" spans="2:15" ht="15" customHeight="1">
      <c r="B1275" s="247" t="s">
        <v>5330</v>
      </c>
      <c r="C1275" s="247" t="s">
        <v>1342</v>
      </c>
      <c r="D1275" s="248">
        <v>42724</v>
      </c>
      <c r="E1275" s="248"/>
      <c r="F1275" s="248"/>
      <c r="G1275" s="247"/>
      <c r="H1275" s="247" t="s">
        <v>5331</v>
      </c>
      <c r="I1275" s="247" t="s">
        <v>5332</v>
      </c>
      <c r="J1275" s="247" t="s">
        <v>3291</v>
      </c>
      <c r="K1275" s="249" t="s">
        <v>1346</v>
      </c>
      <c r="L1275" s="247" t="s">
        <v>1380</v>
      </c>
      <c r="M1275" s="249" t="s">
        <v>1348</v>
      </c>
      <c r="N1275" s="249">
        <v>0</v>
      </c>
      <c r="O1275" s="249" t="s">
        <v>5333</v>
      </c>
    </row>
    <row r="1276" spans="2:15" ht="15" customHeight="1">
      <c r="B1276" s="247" t="s">
        <v>5334</v>
      </c>
      <c r="C1276" s="247" t="s">
        <v>5335</v>
      </c>
      <c r="D1276" s="248">
        <v>40093</v>
      </c>
      <c r="E1276" s="248">
        <v>41059</v>
      </c>
      <c r="F1276" s="248">
        <v>43615</v>
      </c>
      <c r="G1276" s="247">
        <v>2</v>
      </c>
      <c r="H1276" s="247" t="s">
        <v>5336</v>
      </c>
      <c r="I1276" s="247" t="s">
        <v>5337</v>
      </c>
      <c r="J1276" s="247" t="s">
        <v>3276</v>
      </c>
      <c r="K1276" s="249" t="s">
        <v>1354</v>
      </c>
      <c r="L1276" s="247" t="s">
        <v>1380</v>
      </c>
      <c r="M1276" s="249" t="s">
        <v>1348</v>
      </c>
      <c r="N1276" s="249">
        <v>220</v>
      </c>
      <c r="O1276" s="249" t="s">
        <v>5338</v>
      </c>
    </row>
    <row r="1277" spans="2:15" ht="15" customHeight="1">
      <c r="B1277" s="247" t="s">
        <v>5339</v>
      </c>
      <c r="C1277" s="247" t="s">
        <v>1342</v>
      </c>
      <c r="D1277" s="248">
        <v>42725</v>
      </c>
      <c r="E1277" s="248"/>
      <c r="F1277" s="248"/>
      <c r="G1277" s="247"/>
      <c r="H1277" s="247" t="s">
        <v>1376</v>
      </c>
      <c r="I1277" s="247" t="s">
        <v>1377</v>
      </c>
      <c r="J1277" s="247" t="s">
        <v>3291</v>
      </c>
      <c r="K1277" s="249" t="s">
        <v>1346</v>
      </c>
      <c r="L1277" s="247" t="s">
        <v>5340</v>
      </c>
      <c r="M1277" s="249" t="s">
        <v>1348</v>
      </c>
      <c r="N1277" s="249">
        <v>12</v>
      </c>
      <c r="O1277" s="249" t="s">
        <v>5341</v>
      </c>
    </row>
    <row r="1278" spans="2:15" ht="24" customHeight="1">
      <c r="B1278" s="247" t="s">
        <v>5342</v>
      </c>
      <c r="C1278" s="247" t="s">
        <v>1342</v>
      </c>
      <c r="D1278" s="248">
        <v>42726</v>
      </c>
      <c r="E1278" s="248"/>
      <c r="F1278" s="248"/>
      <c r="G1278" s="247"/>
      <c r="H1278" s="247" t="s">
        <v>5343</v>
      </c>
      <c r="I1278" s="247" t="s">
        <v>5344</v>
      </c>
      <c r="J1278" s="247" t="s">
        <v>3291</v>
      </c>
      <c r="K1278" s="249" t="s">
        <v>1346</v>
      </c>
      <c r="L1278" s="247" t="s">
        <v>1380</v>
      </c>
      <c r="M1278" s="249" t="s">
        <v>1348</v>
      </c>
      <c r="N1278" s="249">
        <v>0</v>
      </c>
      <c r="O1278" s="249" t="s">
        <v>5345</v>
      </c>
    </row>
    <row r="1279" spans="2:15" ht="15" customHeight="1">
      <c r="B1279" s="247" t="s">
        <v>5346</v>
      </c>
      <c r="C1279" s="247" t="s">
        <v>1342</v>
      </c>
      <c r="D1279" s="248">
        <v>42727</v>
      </c>
      <c r="E1279" s="248"/>
      <c r="F1279" s="248"/>
      <c r="G1279" s="247"/>
      <c r="H1279" s="247" t="s">
        <v>5347</v>
      </c>
      <c r="I1279" s="247" t="s">
        <v>5348</v>
      </c>
      <c r="J1279" s="247" t="s">
        <v>3270</v>
      </c>
      <c r="K1279" s="249" t="s">
        <v>1346</v>
      </c>
      <c r="L1279" s="247" t="s">
        <v>1380</v>
      </c>
      <c r="M1279" s="249" t="s">
        <v>1348</v>
      </c>
      <c r="N1279" s="249">
        <v>60</v>
      </c>
      <c r="O1279" s="249" t="s">
        <v>5349</v>
      </c>
    </row>
    <row r="1280" spans="2:15" ht="15" customHeight="1">
      <c r="B1280" s="247" t="s">
        <v>5350</v>
      </c>
      <c r="C1280" s="247" t="s">
        <v>1342</v>
      </c>
      <c r="D1280" s="248">
        <v>42727</v>
      </c>
      <c r="E1280" s="248"/>
      <c r="F1280" s="248"/>
      <c r="G1280" s="247"/>
      <c r="H1280" s="247" t="s">
        <v>5347</v>
      </c>
      <c r="I1280" s="247" t="s">
        <v>5348</v>
      </c>
      <c r="J1280" s="247" t="s">
        <v>3270</v>
      </c>
      <c r="K1280" s="249" t="s">
        <v>1346</v>
      </c>
      <c r="L1280" s="247" t="s">
        <v>1380</v>
      </c>
      <c r="M1280" s="249" t="s">
        <v>1348</v>
      </c>
      <c r="N1280" s="249">
        <v>50</v>
      </c>
      <c r="O1280" s="249" t="s">
        <v>5351</v>
      </c>
    </row>
    <row r="1281" spans="2:15" ht="15" customHeight="1">
      <c r="B1281" s="247" t="s">
        <v>5352</v>
      </c>
      <c r="C1281" s="247" t="s">
        <v>5353</v>
      </c>
      <c r="D1281" s="248">
        <v>42731</v>
      </c>
      <c r="E1281" s="248">
        <v>42832</v>
      </c>
      <c r="F1281" s="248">
        <v>43928</v>
      </c>
      <c r="G1281" s="247">
        <v>0</v>
      </c>
      <c r="H1281" s="247" t="s">
        <v>4945</v>
      </c>
      <c r="I1281" s="247" t="s">
        <v>4946</v>
      </c>
      <c r="J1281" s="247" t="s">
        <v>3270</v>
      </c>
      <c r="K1281" s="249" t="s">
        <v>1354</v>
      </c>
      <c r="L1281" s="247" t="s">
        <v>1380</v>
      </c>
      <c r="M1281" s="249" t="s">
        <v>1348</v>
      </c>
      <c r="N1281" s="249">
        <v>30</v>
      </c>
      <c r="O1281" s="249" t="s">
        <v>4947</v>
      </c>
    </row>
    <row r="1282" spans="2:15" ht="15" hidden="1" customHeight="1">
      <c r="B1282" s="247" t="s">
        <v>5354</v>
      </c>
      <c r="C1282" s="247" t="s">
        <v>5355</v>
      </c>
      <c r="D1282" s="248">
        <v>42732</v>
      </c>
      <c r="E1282" s="248">
        <v>42740</v>
      </c>
      <c r="F1282" s="248">
        <v>42830</v>
      </c>
      <c r="G1282" s="247">
        <v>0</v>
      </c>
      <c r="H1282" s="247" t="s">
        <v>5058</v>
      </c>
      <c r="I1282" s="247" t="s">
        <v>5059</v>
      </c>
      <c r="J1282" s="247" t="s">
        <v>3291</v>
      </c>
      <c r="K1282" s="249" t="s">
        <v>1354</v>
      </c>
      <c r="L1282" s="247" t="s">
        <v>1373</v>
      </c>
      <c r="M1282" s="249" t="s">
        <v>1348</v>
      </c>
      <c r="N1282" s="249">
        <v>10</v>
      </c>
      <c r="O1282" s="249" t="s">
        <v>5356</v>
      </c>
    </row>
    <row r="1283" spans="2:15" ht="15" hidden="1" customHeight="1">
      <c r="B1283" s="247" t="s">
        <v>5357</v>
      </c>
      <c r="C1283" s="247" t="s">
        <v>5358</v>
      </c>
      <c r="D1283" s="248">
        <v>42733</v>
      </c>
      <c r="E1283" s="248">
        <v>42740</v>
      </c>
      <c r="F1283" s="248">
        <v>42830</v>
      </c>
      <c r="G1283" s="247">
        <v>0</v>
      </c>
      <c r="H1283" s="247" t="s">
        <v>1343</v>
      </c>
      <c r="I1283" s="247" t="s">
        <v>1344</v>
      </c>
      <c r="J1283" s="247" t="s">
        <v>3291</v>
      </c>
      <c r="K1283" s="249" t="s">
        <v>1354</v>
      </c>
      <c r="L1283" s="247" t="s">
        <v>1373</v>
      </c>
      <c r="M1283" s="249" t="s">
        <v>1348</v>
      </c>
      <c r="N1283" s="249">
        <v>7</v>
      </c>
      <c r="O1283" s="249" t="s">
        <v>4351</v>
      </c>
    </row>
    <row r="1284" spans="2:15" ht="15" customHeight="1">
      <c r="B1284" s="247" t="s">
        <v>5359</v>
      </c>
      <c r="C1284" s="247" t="s">
        <v>1342</v>
      </c>
      <c r="D1284" s="248">
        <v>42734</v>
      </c>
      <c r="E1284" s="248"/>
      <c r="F1284" s="248"/>
      <c r="G1284" s="247"/>
      <c r="H1284" s="247" t="s">
        <v>5134</v>
      </c>
      <c r="I1284" s="247" t="s">
        <v>5135</v>
      </c>
      <c r="J1284" s="247" t="s">
        <v>3291</v>
      </c>
      <c r="K1284" s="249" t="s">
        <v>1346</v>
      </c>
      <c r="L1284" s="247" t="s">
        <v>1373</v>
      </c>
      <c r="M1284" s="249" t="s">
        <v>1348</v>
      </c>
      <c r="N1284" s="249">
        <v>0</v>
      </c>
      <c r="O1284" s="249" t="s">
        <v>5360</v>
      </c>
    </row>
    <row r="1285" spans="2:15" ht="15" hidden="1" customHeight="1">
      <c r="B1285" s="247" t="s">
        <v>5361</v>
      </c>
      <c r="C1285" s="247" t="s">
        <v>5362</v>
      </c>
      <c r="D1285" s="248">
        <v>42734</v>
      </c>
      <c r="E1285" s="248">
        <v>42740</v>
      </c>
      <c r="F1285" s="248">
        <v>42830</v>
      </c>
      <c r="G1285" s="247">
        <v>0</v>
      </c>
      <c r="H1285" s="247" t="s">
        <v>4046</v>
      </c>
      <c r="I1285" s="247" t="s">
        <v>4047</v>
      </c>
      <c r="J1285" s="247" t="s">
        <v>3291</v>
      </c>
      <c r="K1285" s="249" t="s">
        <v>1354</v>
      </c>
      <c r="L1285" s="247" t="s">
        <v>1347</v>
      </c>
      <c r="M1285" s="249" t="s">
        <v>1348</v>
      </c>
      <c r="N1285" s="249">
        <v>388</v>
      </c>
      <c r="O1285" s="249" t="s">
        <v>3691</v>
      </c>
    </row>
    <row r="1286" spans="2:15" ht="15" hidden="1" customHeight="1">
      <c r="B1286" s="247" t="s">
        <v>5363</v>
      </c>
      <c r="C1286" s="247" t="s">
        <v>5364</v>
      </c>
      <c r="D1286" s="248">
        <v>42738</v>
      </c>
      <c r="E1286" s="248">
        <v>42751</v>
      </c>
      <c r="F1286" s="248">
        <v>42841</v>
      </c>
      <c r="G1286" s="247">
        <v>0</v>
      </c>
      <c r="H1286" s="247" t="s">
        <v>5365</v>
      </c>
      <c r="I1286" s="247" t="s">
        <v>5366</v>
      </c>
      <c r="J1286" s="247" t="s">
        <v>3291</v>
      </c>
      <c r="K1286" s="249" t="s">
        <v>1354</v>
      </c>
      <c r="L1286" s="247" t="s">
        <v>1380</v>
      </c>
      <c r="M1286" s="249" t="s">
        <v>1348</v>
      </c>
      <c r="N1286" s="249">
        <v>85</v>
      </c>
      <c r="O1286" s="249" t="s">
        <v>4165</v>
      </c>
    </row>
    <row r="1287" spans="2:15" ht="15" customHeight="1">
      <c r="B1287" s="247" t="s">
        <v>5367</v>
      </c>
      <c r="C1287" s="247" t="s">
        <v>5368</v>
      </c>
      <c r="D1287" s="248">
        <v>40547</v>
      </c>
      <c r="E1287" s="248">
        <v>41068</v>
      </c>
      <c r="F1287" s="248">
        <v>43621</v>
      </c>
      <c r="G1287" s="247">
        <v>0</v>
      </c>
      <c r="H1287" s="247" t="s">
        <v>5369</v>
      </c>
      <c r="I1287" s="247" t="s">
        <v>1342</v>
      </c>
      <c r="J1287" s="247" t="s">
        <v>3276</v>
      </c>
      <c r="K1287" s="249" t="s">
        <v>2455</v>
      </c>
      <c r="L1287" s="247" t="s">
        <v>1380</v>
      </c>
      <c r="M1287" s="249" t="s">
        <v>1348</v>
      </c>
      <c r="N1287" s="249">
        <v>98</v>
      </c>
      <c r="O1287" s="249" t="s">
        <v>5370</v>
      </c>
    </row>
    <row r="1288" spans="2:15" ht="15" hidden="1" customHeight="1">
      <c r="B1288" s="247" t="s">
        <v>5371</v>
      </c>
      <c r="C1288" s="247" t="s">
        <v>5372</v>
      </c>
      <c r="D1288" s="248">
        <v>42739</v>
      </c>
      <c r="E1288" s="248">
        <v>42741</v>
      </c>
      <c r="F1288" s="248">
        <v>42831</v>
      </c>
      <c r="G1288" s="247">
        <v>0</v>
      </c>
      <c r="H1288" s="247" t="s">
        <v>5111</v>
      </c>
      <c r="I1288" s="247" t="s">
        <v>5112</v>
      </c>
      <c r="J1288" s="247" t="s">
        <v>3291</v>
      </c>
      <c r="K1288" s="249" t="s">
        <v>1354</v>
      </c>
      <c r="L1288" s="247" t="s">
        <v>1373</v>
      </c>
      <c r="M1288" s="249" t="s">
        <v>1348</v>
      </c>
      <c r="N1288" s="249">
        <v>7</v>
      </c>
      <c r="O1288" s="249" t="s">
        <v>5373</v>
      </c>
    </row>
    <row r="1289" spans="2:15" hidden="1">
      <c r="B1289" s="247" t="s">
        <v>5374</v>
      </c>
      <c r="C1289" s="247" t="s">
        <v>5375</v>
      </c>
      <c r="D1289" s="248">
        <v>42739</v>
      </c>
      <c r="E1289" s="248">
        <v>42751</v>
      </c>
      <c r="F1289" s="248">
        <v>42841</v>
      </c>
      <c r="G1289" s="247">
        <v>0</v>
      </c>
      <c r="H1289" s="247" t="s">
        <v>5376</v>
      </c>
      <c r="I1289" s="247" t="s">
        <v>5377</v>
      </c>
      <c r="J1289" s="247" t="s">
        <v>3291</v>
      </c>
      <c r="K1289" s="249" t="s">
        <v>1354</v>
      </c>
      <c r="L1289" s="247" t="s">
        <v>1373</v>
      </c>
      <c r="M1289" s="249" t="s">
        <v>1348</v>
      </c>
      <c r="N1289" s="249">
        <v>32</v>
      </c>
      <c r="O1289" s="249" t="s">
        <v>5378</v>
      </c>
    </row>
    <row r="1290" spans="2:15" ht="15" hidden="1" customHeight="1">
      <c r="B1290" s="247" t="s">
        <v>5379</v>
      </c>
      <c r="C1290" s="247" t="s">
        <v>5380</v>
      </c>
      <c r="D1290" s="248">
        <v>42740</v>
      </c>
      <c r="E1290" s="248">
        <v>42741</v>
      </c>
      <c r="F1290" s="248">
        <v>42831</v>
      </c>
      <c r="G1290" s="247">
        <v>0</v>
      </c>
      <c r="H1290" s="247" t="s">
        <v>5381</v>
      </c>
      <c r="I1290" s="247" t="s">
        <v>5382</v>
      </c>
      <c r="J1290" s="247" t="s">
        <v>3291</v>
      </c>
      <c r="K1290" s="249" t="s">
        <v>1354</v>
      </c>
      <c r="L1290" s="247" t="s">
        <v>1380</v>
      </c>
      <c r="M1290" s="249" t="s">
        <v>1348</v>
      </c>
      <c r="N1290" s="249">
        <v>33.72</v>
      </c>
      <c r="O1290" s="249" t="s">
        <v>4493</v>
      </c>
    </row>
    <row r="1291" spans="2:15" ht="15" hidden="1" customHeight="1">
      <c r="B1291" s="247" t="s">
        <v>5383</v>
      </c>
      <c r="C1291" s="247" t="s">
        <v>5384</v>
      </c>
      <c r="D1291" s="248">
        <v>42740</v>
      </c>
      <c r="E1291" s="248">
        <v>42758</v>
      </c>
      <c r="F1291" s="248">
        <v>42848</v>
      </c>
      <c r="G1291" s="247">
        <v>0</v>
      </c>
      <c r="H1291" s="247" t="s">
        <v>5216</v>
      </c>
      <c r="I1291" s="247" t="s">
        <v>5217</v>
      </c>
      <c r="J1291" s="247" t="s">
        <v>3291</v>
      </c>
      <c r="K1291" s="249" t="s">
        <v>1354</v>
      </c>
      <c r="L1291" s="247" t="s">
        <v>1380</v>
      </c>
      <c r="M1291" s="249" t="s">
        <v>1348</v>
      </c>
      <c r="N1291" s="249">
        <v>55</v>
      </c>
      <c r="O1291" s="249" t="s">
        <v>5385</v>
      </c>
    </row>
    <row r="1292" spans="2:15">
      <c r="B1292" s="247" t="s">
        <v>5386</v>
      </c>
      <c r="C1292" s="247" t="s">
        <v>5387</v>
      </c>
      <c r="D1292" s="248">
        <v>42741</v>
      </c>
      <c r="E1292" s="248">
        <v>43053</v>
      </c>
      <c r="F1292" s="248">
        <v>44149</v>
      </c>
      <c r="G1292" s="247">
        <v>0</v>
      </c>
      <c r="H1292" s="247" t="s">
        <v>5376</v>
      </c>
      <c r="I1292" s="247" t="s">
        <v>5377</v>
      </c>
      <c r="J1292" s="247" t="s">
        <v>3270</v>
      </c>
      <c r="K1292" s="249" t="s">
        <v>1354</v>
      </c>
      <c r="L1292" s="247" t="s">
        <v>1380</v>
      </c>
      <c r="M1292" s="249" t="s">
        <v>1348</v>
      </c>
      <c r="N1292" s="249">
        <v>32</v>
      </c>
      <c r="O1292" s="249" t="s">
        <v>5378</v>
      </c>
    </row>
    <row r="1293" spans="2:15" ht="15" hidden="1" customHeight="1">
      <c r="B1293" s="247" t="s">
        <v>5388</v>
      </c>
      <c r="C1293" s="247" t="s">
        <v>5389</v>
      </c>
      <c r="D1293" s="248">
        <v>42741</v>
      </c>
      <c r="E1293" s="248">
        <v>42746</v>
      </c>
      <c r="F1293" s="248">
        <v>42836</v>
      </c>
      <c r="G1293" s="247">
        <v>0</v>
      </c>
      <c r="H1293" s="247" t="s">
        <v>5390</v>
      </c>
      <c r="I1293" s="247" t="s">
        <v>5391</v>
      </c>
      <c r="J1293" s="247" t="s">
        <v>3291</v>
      </c>
      <c r="K1293" s="249" t="s">
        <v>1354</v>
      </c>
      <c r="L1293" s="247" t="s">
        <v>1373</v>
      </c>
      <c r="M1293" s="249" t="s">
        <v>1348</v>
      </c>
      <c r="N1293" s="249">
        <v>3</v>
      </c>
      <c r="O1293" s="249" t="s">
        <v>5392</v>
      </c>
    </row>
    <row r="1294" spans="2:15" ht="15" hidden="1" customHeight="1">
      <c r="B1294" s="247" t="s">
        <v>5393</v>
      </c>
      <c r="C1294" s="247" t="s">
        <v>5394</v>
      </c>
      <c r="D1294" s="248">
        <v>42741</v>
      </c>
      <c r="E1294" s="248">
        <v>42746</v>
      </c>
      <c r="F1294" s="248">
        <v>42836</v>
      </c>
      <c r="G1294" s="247">
        <v>0</v>
      </c>
      <c r="H1294" s="247" t="s">
        <v>5331</v>
      </c>
      <c r="I1294" s="247" t="s">
        <v>5332</v>
      </c>
      <c r="J1294" s="247" t="s">
        <v>3291</v>
      </c>
      <c r="K1294" s="249" t="s">
        <v>1354</v>
      </c>
      <c r="L1294" s="247" t="s">
        <v>1380</v>
      </c>
      <c r="M1294" s="249" t="s">
        <v>1348</v>
      </c>
      <c r="N1294" s="249">
        <v>46</v>
      </c>
      <c r="O1294" s="249" t="s">
        <v>5395</v>
      </c>
    </row>
    <row r="1295" spans="2:15" ht="24" customHeight="1">
      <c r="B1295" s="247" t="s">
        <v>5396</v>
      </c>
      <c r="C1295" s="247" t="s">
        <v>1342</v>
      </c>
      <c r="D1295" s="248">
        <v>42744</v>
      </c>
      <c r="E1295" s="248"/>
      <c r="F1295" s="248"/>
      <c r="G1295" s="247"/>
      <c r="H1295" s="247" t="s">
        <v>3899</v>
      </c>
      <c r="I1295" s="247" t="s">
        <v>3900</v>
      </c>
      <c r="J1295" s="247" t="s">
        <v>3270</v>
      </c>
      <c r="K1295" s="249" t="s">
        <v>3506</v>
      </c>
      <c r="L1295" s="247" t="s">
        <v>1380</v>
      </c>
      <c r="M1295" s="249" t="s">
        <v>1348</v>
      </c>
      <c r="N1295" s="249">
        <v>24</v>
      </c>
      <c r="O1295" s="249" t="s">
        <v>5397</v>
      </c>
    </row>
    <row r="1296" spans="2:15" ht="15" hidden="1" customHeight="1">
      <c r="B1296" s="247" t="s">
        <v>5398</v>
      </c>
      <c r="C1296" s="247" t="s">
        <v>5399</v>
      </c>
      <c r="D1296" s="248">
        <v>42744</v>
      </c>
      <c r="E1296" s="248">
        <v>42788</v>
      </c>
      <c r="F1296" s="248">
        <v>42877</v>
      </c>
      <c r="G1296" s="247">
        <v>0</v>
      </c>
      <c r="H1296" s="247" t="s">
        <v>5134</v>
      </c>
      <c r="I1296" s="247" t="s">
        <v>5135</v>
      </c>
      <c r="J1296" s="247" t="s">
        <v>3291</v>
      </c>
      <c r="K1296" s="249" t="s">
        <v>1354</v>
      </c>
      <c r="L1296" s="247" t="s">
        <v>1373</v>
      </c>
      <c r="M1296" s="249" t="s">
        <v>1348</v>
      </c>
      <c r="N1296" s="249">
        <v>10</v>
      </c>
      <c r="O1296" s="249" t="s">
        <v>5360</v>
      </c>
    </row>
    <row r="1297" spans="2:15" ht="24" customHeight="1">
      <c r="B1297" s="247" t="s">
        <v>5400</v>
      </c>
      <c r="C1297" s="247" t="s">
        <v>1342</v>
      </c>
      <c r="D1297" s="248">
        <v>42745</v>
      </c>
      <c r="E1297" s="248"/>
      <c r="F1297" s="248"/>
      <c r="G1297" s="247"/>
      <c r="H1297" s="247" t="s">
        <v>3334</v>
      </c>
      <c r="I1297" s="247" t="s">
        <v>3335</v>
      </c>
      <c r="J1297" s="247" t="s">
        <v>3401</v>
      </c>
      <c r="K1297" s="249" t="s">
        <v>1346</v>
      </c>
      <c r="L1297" s="247" t="s">
        <v>1373</v>
      </c>
      <c r="M1297" s="249" t="s">
        <v>1348</v>
      </c>
      <c r="N1297" s="249">
        <v>0</v>
      </c>
      <c r="O1297" s="249" t="s">
        <v>4102</v>
      </c>
    </row>
    <row r="1298" spans="2:15" ht="15" customHeight="1">
      <c r="B1298" s="247" t="s">
        <v>5401</v>
      </c>
      <c r="C1298" s="247" t="s">
        <v>5402</v>
      </c>
      <c r="D1298" s="248">
        <v>40729</v>
      </c>
      <c r="E1298" s="248">
        <v>41068</v>
      </c>
      <c r="F1298" s="248">
        <v>43624</v>
      </c>
      <c r="G1298" s="247">
        <v>2</v>
      </c>
      <c r="H1298" s="247" t="s">
        <v>5403</v>
      </c>
      <c r="I1298" s="247" t="s">
        <v>5404</v>
      </c>
      <c r="J1298" s="247" t="s">
        <v>3276</v>
      </c>
      <c r="K1298" s="249" t="s">
        <v>1354</v>
      </c>
      <c r="L1298" s="247" t="s">
        <v>1380</v>
      </c>
      <c r="M1298" s="249" t="s">
        <v>1348</v>
      </c>
      <c r="N1298" s="249">
        <v>105</v>
      </c>
      <c r="O1298" s="249" t="s">
        <v>5405</v>
      </c>
    </row>
    <row r="1299" spans="2:15" ht="24" customHeight="1">
      <c r="B1299" s="247" t="s">
        <v>5406</v>
      </c>
      <c r="C1299" s="247" t="s">
        <v>1342</v>
      </c>
      <c r="D1299" s="248">
        <v>42745</v>
      </c>
      <c r="E1299" s="248"/>
      <c r="F1299" s="248"/>
      <c r="G1299" s="247"/>
      <c r="H1299" s="247" t="s">
        <v>3334</v>
      </c>
      <c r="I1299" s="247" t="s">
        <v>3335</v>
      </c>
      <c r="J1299" s="247" t="s">
        <v>3401</v>
      </c>
      <c r="K1299" s="249" t="s">
        <v>1346</v>
      </c>
      <c r="L1299" s="247" t="s">
        <v>1373</v>
      </c>
      <c r="M1299" s="249" t="s">
        <v>1348</v>
      </c>
      <c r="N1299" s="249">
        <v>0</v>
      </c>
      <c r="O1299" s="249" t="s">
        <v>4105</v>
      </c>
    </row>
    <row r="1300" spans="2:15" ht="15" hidden="1" customHeight="1">
      <c r="B1300" s="247" t="s">
        <v>5407</v>
      </c>
      <c r="C1300" s="247" t="s">
        <v>5408</v>
      </c>
      <c r="D1300" s="248">
        <v>42746</v>
      </c>
      <c r="E1300" s="248">
        <v>42751</v>
      </c>
      <c r="F1300" s="248">
        <v>42841</v>
      </c>
      <c r="G1300" s="247">
        <v>0</v>
      </c>
      <c r="H1300" s="247" t="s">
        <v>5058</v>
      </c>
      <c r="I1300" s="247" t="s">
        <v>5059</v>
      </c>
      <c r="J1300" s="247" t="s">
        <v>3291</v>
      </c>
      <c r="K1300" s="249" t="s">
        <v>1354</v>
      </c>
      <c r="L1300" s="247" t="s">
        <v>1373</v>
      </c>
      <c r="M1300" s="249" t="s">
        <v>1348</v>
      </c>
      <c r="N1300" s="249">
        <v>10</v>
      </c>
      <c r="O1300" s="249" t="s">
        <v>5409</v>
      </c>
    </row>
    <row r="1301" spans="2:15" ht="15" hidden="1" customHeight="1">
      <c r="B1301" s="247" t="s">
        <v>5410</v>
      </c>
      <c r="C1301" s="247" t="s">
        <v>5411</v>
      </c>
      <c r="D1301" s="248">
        <v>42751</v>
      </c>
      <c r="E1301" s="248">
        <v>42765</v>
      </c>
      <c r="F1301" s="248">
        <v>42855</v>
      </c>
      <c r="G1301" s="247">
        <v>0</v>
      </c>
      <c r="H1301" s="247" t="s">
        <v>4774</v>
      </c>
      <c r="I1301" s="247" t="s">
        <v>4775</v>
      </c>
      <c r="J1301" s="247" t="s">
        <v>3291</v>
      </c>
      <c r="K1301" s="249" t="s">
        <v>1354</v>
      </c>
      <c r="L1301" s="247" t="s">
        <v>1373</v>
      </c>
      <c r="M1301" s="249" t="s">
        <v>1348</v>
      </c>
      <c r="N1301" s="249">
        <v>9</v>
      </c>
      <c r="O1301" s="249" t="s">
        <v>5412</v>
      </c>
    </row>
    <row r="1302" spans="2:15" ht="15" customHeight="1">
      <c r="B1302" s="247" t="s">
        <v>5413</v>
      </c>
      <c r="C1302" s="247" t="s">
        <v>1342</v>
      </c>
      <c r="D1302" s="248">
        <v>42752</v>
      </c>
      <c r="E1302" s="248"/>
      <c r="F1302" s="248"/>
      <c r="G1302" s="247"/>
      <c r="H1302" s="247" t="s">
        <v>4827</v>
      </c>
      <c r="I1302" s="247" t="s">
        <v>4828</v>
      </c>
      <c r="J1302" s="247" t="s">
        <v>3270</v>
      </c>
      <c r="K1302" s="249" t="s">
        <v>1346</v>
      </c>
      <c r="L1302" s="247" t="s">
        <v>1380</v>
      </c>
      <c r="M1302" s="249" t="s">
        <v>1348</v>
      </c>
      <c r="N1302" s="249">
        <v>100</v>
      </c>
      <c r="O1302" s="249" t="s">
        <v>3584</v>
      </c>
    </row>
    <row r="1303" spans="2:15" ht="15" hidden="1" customHeight="1">
      <c r="B1303" s="247" t="s">
        <v>5414</v>
      </c>
      <c r="C1303" s="247" t="s">
        <v>5415</v>
      </c>
      <c r="D1303" s="248">
        <v>42753</v>
      </c>
      <c r="E1303" s="248">
        <v>42859</v>
      </c>
      <c r="F1303" s="248">
        <v>42951</v>
      </c>
      <c r="G1303" s="247">
        <v>0</v>
      </c>
      <c r="H1303" s="247" t="s">
        <v>4498</v>
      </c>
      <c r="I1303" s="247" t="s">
        <v>4499</v>
      </c>
      <c r="J1303" s="247" t="s">
        <v>3291</v>
      </c>
      <c r="K1303" s="249" t="s">
        <v>1354</v>
      </c>
      <c r="L1303" s="247" t="s">
        <v>1380</v>
      </c>
      <c r="M1303" s="249" t="s">
        <v>1348</v>
      </c>
      <c r="N1303" s="249">
        <v>10</v>
      </c>
      <c r="O1303" s="249" t="s">
        <v>4500</v>
      </c>
    </row>
    <row r="1304" spans="2:15" ht="24" customHeight="1">
      <c r="B1304" s="247" t="s">
        <v>5416</v>
      </c>
      <c r="C1304" s="247" t="s">
        <v>1342</v>
      </c>
      <c r="D1304" s="248">
        <v>42753</v>
      </c>
      <c r="E1304" s="248"/>
      <c r="F1304" s="248"/>
      <c r="G1304" s="247"/>
      <c r="H1304" s="247" t="s">
        <v>5417</v>
      </c>
      <c r="I1304" s="247" t="s">
        <v>5418</v>
      </c>
      <c r="J1304" s="247" t="s">
        <v>3291</v>
      </c>
      <c r="K1304" s="249" t="s">
        <v>1346</v>
      </c>
      <c r="L1304" s="247" t="s">
        <v>1373</v>
      </c>
      <c r="M1304" s="249" t="s">
        <v>1348</v>
      </c>
      <c r="N1304" s="249">
        <v>0</v>
      </c>
      <c r="O1304" s="249" t="s">
        <v>5419</v>
      </c>
    </row>
    <row r="1305" spans="2:15" ht="15" hidden="1" customHeight="1">
      <c r="B1305" s="247" t="s">
        <v>5420</v>
      </c>
      <c r="C1305" s="247" t="s">
        <v>5421</v>
      </c>
      <c r="D1305" s="248">
        <v>42754</v>
      </c>
      <c r="E1305" s="248">
        <v>42765</v>
      </c>
      <c r="F1305" s="248">
        <v>42855</v>
      </c>
      <c r="G1305" s="247">
        <v>0</v>
      </c>
      <c r="H1305" s="247" t="s">
        <v>5422</v>
      </c>
      <c r="I1305" s="247" t="s">
        <v>5423</v>
      </c>
      <c r="J1305" s="247" t="s">
        <v>3291</v>
      </c>
      <c r="K1305" s="249" t="s">
        <v>1354</v>
      </c>
      <c r="L1305" s="247" t="s">
        <v>1380</v>
      </c>
      <c r="M1305" s="249" t="s">
        <v>1348</v>
      </c>
      <c r="N1305" s="249">
        <v>68</v>
      </c>
      <c r="O1305" s="249" t="s">
        <v>4448</v>
      </c>
    </row>
    <row r="1306" spans="2:15" ht="24" hidden="1" customHeight="1">
      <c r="B1306" s="247" t="s">
        <v>5424</v>
      </c>
      <c r="C1306" s="247" t="s">
        <v>5425</v>
      </c>
      <c r="D1306" s="248">
        <v>42758</v>
      </c>
      <c r="E1306" s="248">
        <v>42810</v>
      </c>
      <c r="F1306" s="248">
        <v>42902</v>
      </c>
      <c r="G1306" s="247">
        <v>0</v>
      </c>
      <c r="H1306" s="247" t="s">
        <v>5426</v>
      </c>
      <c r="I1306" s="247" t="s">
        <v>5427</v>
      </c>
      <c r="J1306" s="247" t="s">
        <v>3291</v>
      </c>
      <c r="K1306" s="249" t="s">
        <v>1354</v>
      </c>
      <c r="L1306" s="247" t="s">
        <v>1380</v>
      </c>
      <c r="M1306" s="249" t="s">
        <v>1348</v>
      </c>
      <c r="N1306" s="249">
        <v>59.9</v>
      </c>
      <c r="O1306" s="249" t="s">
        <v>4920</v>
      </c>
    </row>
    <row r="1307" spans="2:15" ht="24" customHeight="1">
      <c r="B1307" s="247" t="s">
        <v>5428</v>
      </c>
      <c r="C1307" s="247" t="s">
        <v>1342</v>
      </c>
      <c r="D1307" s="248">
        <v>42758</v>
      </c>
      <c r="E1307" s="248"/>
      <c r="F1307" s="248"/>
      <c r="G1307" s="247"/>
      <c r="H1307" s="247" t="s">
        <v>5426</v>
      </c>
      <c r="I1307" s="247" t="s">
        <v>5427</v>
      </c>
      <c r="J1307" s="247" t="s">
        <v>3291</v>
      </c>
      <c r="K1307" s="249" t="s">
        <v>1346</v>
      </c>
      <c r="L1307" s="247" t="s">
        <v>1380</v>
      </c>
      <c r="M1307" s="249" t="s">
        <v>1348</v>
      </c>
      <c r="N1307" s="249">
        <v>0</v>
      </c>
      <c r="O1307" s="249" t="s">
        <v>5429</v>
      </c>
    </row>
    <row r="1308" spans="2:15" ht="15" hidden="1" customHeight="1">
      <c r="B1308" s="247" t="s">
        <v>5430</v>
      </c>
      <c r="C1308" s="247" t="s">
        <v>5431</v>
      </c>
      <c r="D1308" s="248">
        <v>42758</v>
      </c>
      <c r="E1308" s="248">
        <v>42788</v>
      </c>
      <c r="F1308" s="248">
        <v>42877</v>
      </c>
      <c r="G1308" s="247">
        <v>0</v>
      </c>
      <c r="H1308" s="247" t="s">
        <v>5432</v>
      </c>
      <c r="I1308" s="247" t="s">
        <v>5433</v>
      </c>
      <c r="J1308" s="247" t="s">
        <v>3291</v>
      </c>
      <c r="K1308" s="249" t="s">
        <v>1354</v>
      </c>
      <c r="L1308" s="247" t="s">
        <v>1380</v>
      </c>
      <c r="M1308" s="249" t="s">
        <v>1348</v>
      </c>
      <c r="N1308" s="249">
        <v>98</v>
      </c>
      <c r="O1308" s="249" t="s">
        <v>5434</v>
      </c>
    </row>
    <row r="1309" spans="2:15" ht="15" hidden="1" customHeight="1">
      <c r="B1309" s="247" t="s">
        <v>5435</v>
      </c>
      <c r="C1309" s="247" t="s">
        <v>5436</v>
      </c>
      <c r="D1309" s="248">
        <v>40346</v>
      </c>
      <c r="E1309" s="248">
        <v>40578</v>
      </c>
      <c r="F1309" s="248">
        <v>42404</v>
      </c>
      <c r="G1309" s="247">
        <v>1</v>
      </c>
      <c r="H1309" s="247" t="s">
        <v>5437</v>
      </c>
      <c r="I1309" s="247" t="s">
        <v>5438</v>
      </c>
      <c r="J1309" s="247" t="s">
        <v>3276</v>
      </c>
      <c r="K1309" s="249" t="s">
        <v>2455</v>
      </c>
      <c r="L1309" s="247" t="s">
        <v>1380</v>
      </c>
      <c r="M1309" s="249" t="s">
        <v>1348</v>
      </c>
      <c r="N1309" s="249">
        <v>110</v>
      </c>
      <c r="O1309" s="249" t="s">
        <v>5439</v>
      </c>
    </row>
    <row r="1310" spans="2:15" ht="15" hidden="1" customHeight="1">
      <c r="B1310" s="247" t="s">
        <v>5440</v>
      </c>
      <c r="C1310" s="247" t="s">
        <v>5441</v>
      </c>
      <c r="D1310" s="248">
        <v>42758</v>
      </c>
      <c r="E1310" s="248">
        <v>42788</v>
      </c>
      <c r="F1310" s="248">
        <v>42877</v>
      </c>
      <c r="G1310" s="247">
        <v>0</v>
      </c>
      <c r="H1310" s="247" t="s">
        <v>5442</v>
      </c>
      <c r="I1310" s="247" t="s">
        <v>5443</v>
      </c>
      <c r="J1310" s="247" t="s">
        <v>3291</v>
      </c>
      <c r="K1310" s="249" t="s">
        <v>1354</v>
      </c>
      <c r="L1310" s="247" t="s">
        <v>1380</v>
      </c>
      <c r="M1310" s="249" t="s">
        <v>1348</v>
      </c>
      <c r="N1310" s="249">
        <v>97</v>
      </c>
      <c r="O1310" s="249" t="s">
        <v>5444</v>
      </c>
    </row>
    <row r="1311" spans="2:15" ht="15" hidden="1" customHeight="1">
      <c r="B1311" s="247" t="s">
        <v>5445</v>
      </c>
      <c r="C1311" s="247" t="s">
        <v>5446</v>
      </c>
      <c r="D1311" s="248">
        <v>42758</v>
      </c>
      <c r="E1311" s="248">
        <v>42788</v>
      </c>
      <c r="F1311" s="248">
        <v>42877</v>
      </c>
      <c r="G1311" s="247">
        <v>0</v>
      </c>
      <c r="H1311" s="247" t="s">
        <v>5432</v>
      </c>
      <c r="I1311" s="247" t="s">
        <v>5433</v>
      </c>
      <c r="J1311" s="247" t="s">
        <v>3291</v>
      </c>
      <c r="K1311" s="249" t="s">
        <v>1354</v>
      </c>
      <c r="L1311" s="247" t="s">
        <v>1380</v>
      </c>
      <c r="M1311" s="249" t="s">
        <v>1348</v>
      </c>
      <c r="N1311" s="249">
        <v>64</v>
      </c>
      <c r="O1311" s="249" t="s">
        <v>5447</v>
      </c>
    </row>
    <row r="1312" spans="2:15" ht="15" customHeight="1">
      <c r="B1312" s="247" t="s">
        <v>5448</v>
      </c>
      <c r="C1312" s="247" t="s">
        <v>1342</v>
      </c>
      <c r="D1312" s="248">
        <v>42759</v>
      </c>
      <c r="E1312" s="248"/>
      <c r="F1312" s="248"/>
      <c r="G1312" s="247"/>
      <c r="H1312" s="247" t="s">
        <v>4685</v>
      </c>
      <c r="I1312" s="247" t="s">
        <v>4686</v>
      </c>
      <c r="J1312" s="247" t="s">
        <v>3270</v>
      </c>
      <c r="K1312" s="249" t="s">
        <v>1346</v>
      </c>
      <c r="L1312" s="247" t="s">
        <v>1380</v>
      </c>
      <c r="M1312" s="249" t="s">
        <v>1348</v>
      </c>
      <c r="N1312" s="249">
        <v>95</v>
      </c>
      <c r="O1312" s="249" t="s">
        <v>5449</v>
      </c>
    </row>
    <row r="1313" spans="2:15" ht="15" customHeight="1">
      <c r="B1313" s="247" t="s">
        <v>5450</v>
      </c>
      <c r="C1313" s="247" t="s">
        <v>1342</v>
      </c>
      <c r="D1313" s="248">
        <v>42759</v>
      </c>
      <c r="E1313" s="248"/>
      <c r="F1313" s="248"/>
      <c r="G1313" s="247"/>
      <c r="H1313" s="247" t="s">
        <v>4685</v>
      </c>
      <c r="I1313" s="247" t="s">
        <v>4686</v>
      </c>
      <c r="J1313" s="247" t="s">
        <v>3270</v>
      </c>
      <c r="K1313" s="249" t="s">
        <v>1346</v>
      </c>
      <c r="L1313" s="247" t="s">
        <v>1380</v>
      </c>
      <c r="M1313" s="249" t="s">
        <v>1348</v>
      </c>
      <c r="N1313" s="249">
        <v>100</v>
      </c>
      <c r="O1313" s="249" t="s">
        <v>4204</v>
      </c>
    </row>
    <row r="1314" spans="2:15" ht="15" customHeight="1">
      <c r="B1314" s="247" t="s">
        <v>5451</v>
      </c>
      <c r="C1314" s="247" t="s">
        <v>5452</v>
      </c>
      <c r="D1314" s="248">
        <v>42648</v>
      </c>
      <c r="E1314" s="248">
        <v>43465</v>
      </c>
      <c r="F1314" s="248">
        <v>44561</v>
      </c>
      <c r="G1314" s="247">
        <v>0</v>
      </c>
      <c r="H1314" s="247" t="s">
        <v>4662</v>
      </c>
      <c r="I1314" s="247" t="s">
        <v>4663</v>
      </c>
      <c r="J1314" s="247" t="s">
        <v>3270</v>
      </c>
      <c r="K1314" s="249" t="s">
        <v>1890</v>
      </c>
      <c r="L1314" s="247" t="s">
        <v>1380</v>
      </c>
      <c r="M1314" s="249" t="s">
        <v>1348</v>
      </c>
      <c r="N1314" s="249">
        <v>50</v>
      </c>
      <c r="O1314" s="249" t="s">
        <v>4664</v>
      </c>
    </row>
    <row r="1315" spans="2:15" ht="15" hidden="1" customHeight="1">
      <c r="B1315" s="247" t="s">
        <v>5453</v>
      </c>
      <c r="C1315" s="247" t="s">
        <v>5454</v>
      </c>
      <c r="D1315" s="248">
        <v>42759</v>
      </c>
      <c r="E1315" s="248">
        <v>42788</v>
      </c>
      <c r="F1315" s="248">
        <v>42877</v>
      </c>
      <c r="G1315" s="247">
        <v>0</v>
      </c>
      <c r="H1315" s="247" t="s">
        <v>5455</v>
      </c>
      <c r="I1315" s="247" t="s">
        <v>5456</v>
      </c>
      <c r="J1315" s="247" t="s">
        <v>3291</v>
      </c>
      <c r="K1315" s="249" t="s">
        <v>1354</v>
      </c>
      <c r="L1315" s="247" t="s">
        <v>1380</v>
      </c>
      <c r="M1315" s="249" t="s">
        <v>1348</v>
      </c>
      <c r="N1315" s="249">
        <v>16</v>
      </c>
      <c r="O1315" s="249" t="s">
        <v>5457</v>
      </c>
    </row>
    <row r="1316" spans="2:15" ht="15" hidden="1" customHeight="1">
      <c r="B1316" s="247" t="s">
        <v>5458</v>
      </c>
      <c r="C1316" s="247" t="s">
        <v>5459</v>
      </c>
      <c r="D1316" s="248">
        <v>42759</v>
      </c>
      <c r="E1316" s="248">
        <v>42765</v>
      </c>
      <c r="F1316" s="248">
        <v>42855</v>
      </c>
      <c r="G1316" s="247">
        <v>0</v>
      </c>
      <c r="H1316" s="247" t="s">
        <v>5460</v>
      </c>
      <c r="I1316" s="247" t="s">
        <v>5461</v>
      </c>
      <c r="J1316" s="247" t="s">
        <v>3291</v>
      </c>
      <c r="K1316" s="249" t="s">
        <v>1354</v>
      </c>
      <c r="L1316" s="247" t="s">
        <v>3322</v>
      </c>
      <c r="M1316" s="249" t="s">
        <v>1348</v>
      </c>
      <c r="N1316" s="249">
        <v>380</v>
      </c>
      <c r="O1316" s="249" t="s">
        <v>5462</v>
      </c>
    </row>
    <row r="1317" spans="2:15" ht="15" hidden="1" customHeight="1">
      <c r="B1317" s="247" t="s">
        <v>5463</v>
      </c>
      <c r="C1317" s="247" t="s">
        <v>5464</v>
      </c>
      <c r="D1317" s="248">
        <v>42759</v>
      </c>
      <c r="E1317" s="248">
        <v>42765</v>
      </c>
      <c r="F1317" s="248">
        <v>42855</v>
      </c>
      <c r="G1317" s="247">
        <v>0</v>
      </c>
      <c r="H1317" s="247" t="s">
        <v>5460</v>
      </c>
      <c r="I1317" s="247" t="s">
        <v>5461</v>
      </c>
      <c r="J1317" s="247" t="s">
        <v>3291</v>
      </c>
      <c r="K1317" s="249" t="s">
        <v>1354</v>
      </c>
      <c r="L1317" s="247" t="s">
        <v>3322</v>
      </c>
      <c r="M1317" s="249" t="s">
        <v>1348</v>
      </c>
      <c r="N1317" s="249">
        <v>240</v>
      </c>
      <c r="O1317" s="249" t="s">
        <v>5465</v>
      </c>
    </row>
    <row r="1318" spans="2:15" ht="15" hidden="1" customHeight="1">
      <c r="B1318" s="247" t="s">
        <v>5466</v>
      </c>
      <c r="C1318" s="247" t="s">
        <v>5467</v>
      </c>
      <c r="D1318" s="248">
        <v>42759</v>
      </c>
      <c r="E1318" s="248">
        <v>42765</v>
      </c>
      <c r="F1318" s="248">
        <v>42855</v>
      </c>
      <c r="G1318" s="247">
        <v>0</v>
      </c>
      <c r="H1318" s="247" t="s">
        <v>5468</v>
      </c>
      <c r="I1318" s="247" t="s">
        <v>5469</v>
      </c>
      <c r="J1318" s="247" t="s">
        <v>3291</v>
      </c>
      <c r="K1318" s="249" t="s">
        <v>1354</v>
      </c>
      <c r="L1318" s="247" t="s">
        <v>1380</v>
      </c>
      <c r="M1318" s="249" t="s">
        <v>1348</v>
      </c>
      <c r="N1318" s="249">
        <v>10</v>
      </c>
      <c r="O1318" s="249" t="s">
        <v>5470</v>
      </c>
    </row>
    <row r="1319" spans="2:15" ht="15" customHeight="1">
      <c r="B1319" s="247" t="s">
        <v>5471</v>
      </c>
      <c r="C1319" s="247" t="s">
        <v>1342</v>
      </c>
      <c r="D1319" s="248">
        <v>42761</v>
      </c>
      <c r="E1319" s="248"/>
      <c r="F1319" s="248"/>
      <c r="G1319" s="247"/>
      <c r="H1319" s="247" t="s">
        <v>4349</v>
      </c>
      <c r="I1319" s="247" t="s">
        <v>4350</v>
      </c>
      <c r="J1319" s="247" t="s">
        <v>3270</v>
      </c>
      <c r="K1319" s="249" t="s">
        <v>3506</v>
      </c>
      <c r="L1319" s="247" t="s">
        <v>1380</v>
      </c>
      <c r="M1319" s="249" t="s">
        <v>1348</v>
      </c>
      <c r="N1319" s="249">
        <v>58</v>
      </c>
      <c r="O1319" s="249" t="s">
        <v>5472</v>
      </c>
    </row>
    <row r="1320" spans="2:15" ht="15" hidden="1" customHeight="1">
      <c r="B1320" s="247" t="s">
        <v>5473</v>
      </c>
      <c r="C1320" s="247" t="s">
        <v>5474</v>
      </c>
      <c r="D1320" s="248">
        <v>40442</v>
      </c>
      <c r="E1320" s="248">
        <v>40590</v>
      </c>
      <c r="F1320" s="248">
        <v>43147</v>
      </c>
      <c r="G1320" s="247">
        <v>2</v>
      </c>
      <c r="H1320" s="247" t="s">
        <v>5475</v>
      </c>
      <c r="I1320" s="247" t="s">
        <v>4189</v>
      </c>
      <c r="J1320" s="247" t="s">
        <v>3276</v>
      </c>
      <c r="K1320" s="249" t="s">
        <v>1354</v>
      </c>
      <c r="L1320" s="247" t="s">
        <v>1380</v>
      </c>
      <c r="M1320" s="249" t="s">
        <v>1348</v>
      </c>
      <c r="N1320" s="249">
        <v>250</v>
      </c>
      <c r="O1320" s="249" t="s">
        <v>5476</v>
      </c>
    </row>
    <row r="1321" spans="2:15" ht="15" hidden="1" customHeight="1">
      <c r="B1321" s="247" t="s">
        <v>5477</v>
      </c>
      <c r="C1321" s="247" t="s">
        <v>5478</v>
      </c>
      <c r="D1321" s="248">
        <v>42765</v>
      </c>
      <c r="E1321" s="248">
        <v>42816</v>
      </c>
      <c r="F1321" s="248">
        <v>42908</v>
      </c>
      <c r="G1321" s="247">
        <v>0</v>
      </c>
      <c r="H1321" s="247" t="s">
        <v>1385</v>
      </c>
      <c r="I1321" s="247" t="s">
        <v>1386</v>
      </c>
      <c r="J1321" s="247" t="s">
        <v>3291</v>
      </c>
      <c r="K1321" s="249" t="s">
        <v>1354</v>
      </c>
      <c r="L1321" s="247" t="s">
        <v>1373</v>
      </c>
      <c r="M1321" s="249" t="s">
        <v>1348</v>
      </c>
      <c r="N1321" s="249">
        <v>38</v>
      </c>
      <c r="O1321" s="249" t="s">
        <v>5479</v>
      </c>
    </row>
    <row r="1322" spans="2:15" ht="24" hidden="1">
      <c r="B1322" s="247" t="s">
        <v>5480</v>
      </c>
      <c r="C1322" s="247" t="s">
        <v>5481</v>
      </c>
      <c r="D1322" s="248">
        <v>42765</v>
      </c>
      <c r="E1322" s="248">
        <v>42768</v>
      </c>
      <c r="F1322" s="248">
        <v>42857</v>
      </c>
      <c r="G1322" s="247">
        <v>0</v>
      </c>
      <c r="H1322" s="247" t="s">
        <v>5482</v>
      </c>
      <c r="I1322" s="247" t="s">
        <v>5112</v>
      </c>
      <c r="J1322" s="247" t="s">
        <v>3291</v>
      </c>
      <c r="K1322" s="249" t="s">
        <v>1354</v>
      </c>
      <c r="L1322" s="247" t="s">
        <v>1373</v>
      </c>
      <c r="M1322" s="249" t="s">
        <v>1348</v>
      </c>
      <c r="N1322" s="249">
        <v>8</v>
      </c>
      <c r="O1322" s="249" t="s">
        <v>5483</v>
      </c>
    </row>
    <row r="1323" spans="2:15" ht="15" customHeight="1">
      <c r="B1323" s="247" t="s">
        <v>5484</v>
      </c>
      <c r="C1323" s="247" t="s">
        <v>5485</v>
      </c>
      <c r="D1323" s="248">
        <v>42766</v>
      </c>
      <c r="E1323" s="248">
        <v>43678</v>
      </c>
      <c r="F1323" s="248">
        <v>44773</v>
      </c>
      <c r="G1323" s="247">
        <v>0</v>
      </c>
      <c r="H1323" s="247" t="s">
        <v>5486</v>
      </c>
      <c r="I1323" s="247" t="s">
        <v>5487</v>
      </c>
      <c r="J1323" s="247" t="s">
        <v>3270</v>
      </c>
      <c r="K1323" s="249" t="s">
        <v>1890</v>
      </c>
      <c r="L1323" s="247" t="s">
        <v>1380</v>
      </c>
      <c r="M1323" s="249" t="s">
        <v>1348</v>
      </c>
      <c r="N1323" s="249">
        <v>33</v>
      </c>
      <c r="O1323" s="249" t="s">
        <v>4806</v>
      </c>
    </row>
    <row r="1324" spans="2:15" ht="15" hidden="1" customHeight="1">
      <c r="B1324" s="247" t="s">
        <v>5488</v>
      </c>
      <c r="C1324" s="247" t="s">
        <v>5489</v>
      </c>
      <c r="D1324" s="248">
        <v>42767</v>
      </c>
      <c r="E1324" s="248">
        <v>42788</v>
      </c>
      <c r="F1324" s="248">
        <v>42877</v>
      </c>
      <c r="G1324" s="247">
        <v>0</v>
      </c>
      <c r="H1324" s="247" t="s">
        <v>5490</v>
      </c>
      <c r="I1324" s="247" t="s">
        <v>5491</v>
      </c>
      <c r="J1324" s="247" t="s">
        <v>3291</v>
      </c>
      <c r="K1324" s="249" t="s">
        <v>1354</v>
      </c>
      <c r="L1324" s="247" t="s">
        <v>1380</v>
      </c>
      <c r="M1324" s="249" t="s">
        <v>1348</v>
      </c>
      <c r="N1324" s="249">
        <v>28</v>
      </c>
      <c r="O1324" s="249" t="s">
        <v>5492</v>
      </c>
    </row>
    <row r="1325" spans="2:15" ht="25.5" hidden="1">
      <c r="B1325" s="247" t="s">
        <v>5493</v>
      </c>
      <c r="C1325" s="247" t="s">
        <v>5494</v>
      </c>
      <c r="D1325" s="248">
        <v>42768</v>
      </c>
      <c r="E1325" s="248">
        <v>42788</v>
      </c>
      <c r="F1325" s="248">
        <v>42877</v>
      </c>
      <c r="G1325" s="247">
        <v>0</v>
      </c>
      <c r="H1325" s="247" t="s">
        <v>5495</v>
      </c>
      <c r="I1325" s="247" t="s">
        <v>5496</v>
      </c>
      <c r="J1325" s="247" t="s">
        <v>3291</v>
      </c>
      <c r="K1325" s="249" t="s">
        <v>1354</v>
      </c>
      <c r="L1325" s="247" t="s">
        <v>1373</v>
      </c>
      <c r="M1325" s="249" t="s">
        <v>1348</v>
      </c>
      <c r="N1325" s="249">
        <v>12</v>
      </c>
      <c r="O1325" s="249" t="s">
        <v>5497</v>
      </c>
    </row>
    <row r="1326" spans="2:15" ht="15" hidden="1" customHeight="1">
      <c r="B1326" s="247" t="s">
        <v>5498</v>
      </c>
      <c r="C1326" s="247" t="s">
        <v>5499</v>
      </c>
      <c r="D1326" s="248">
        <v>42768</v>
      </c>
      <c r="E1326" s="248">
        <v>42788</v>
      </c>
      <c r="F1326" s="248">
        <v>42877</v>
      </c>
      <c r="G1326" s="247">
        <v>0</v>
      </c>
      <c r="H1326" s="247" t="s">
        <v>4720</v>
      </c>
      <c r="I1326" s="247" t="s">
        <v>4721</v>
      </c>
      <c r="J1326" s="247" t="s">
        <v>3291</v>
      </c>
      <c r="K1326" s="249" t="s">
        <v>1354</v>
      </c>
      <c r="L1326" s="247" t="s">
        <v>1380</v>
      </c>
      <c r="M1326" s="249" t="s">
        <v>1348</v>
      </c>
      <c r="N1326" s="249">
        <v>90</v>
      </c>
      <c r="O1326" s="249" t="s">
        <v>5500</v>
      </c>
    </row>
    <row r="1327" spans="2:15" ht="15" hidden="1" customHeight="1">
      <c r="B1327" s="247" t="s">
        <v>5501</v>
      </c>
      <c r="C1327" s="247" t="s">
        <v>5502</v>
      </c>
      <c r="D1327" s="248">
        <v>42769</v>
      </c>
      <c r="E1327" s="248">
        <v>42788</v>
      </c>
      <c r="F1327" s="248">
        <v>42877</v>
      </c>
      <c r="G1327" s="247">
        <v>0</v>
      </c>
      <c r="H1327" s="247" t="s">
        <v>4389</v>
      </c>
      <c r="I1327" s="247" t="s">
        <v>4390</v>
      </c>
      <c r="J1327" s="247" t="s">
        <v>3291</v>
      </c>
      <c r="K1327" s="249" t="s">
        <v>1354</v>
      </c>
      <c r="L1327" s="247" t="s">
        <v>1380</v>
      </c>
      <c r="M1327" s="249" t="s">
        <v>1348</v>
      </c>
      <c r="N1327" s="249">
        <v>10</v>
      </c>
      <c r="O1327" s="249" t="s">
        <v>4397</v>
      </c>
    </row>
    <row r="1328" spans="2:15" ht="15" customHeight="1">
      <c r="B1328" s="247" t="s">
        <v>5503</v>
      </c>
      <c r="C1328" s="247" t="s">
        <v>1342</v>
      </c>
      <c r="D1328" s="248">
        <v>42772</v>
      </c>
      <c r="E1328" s="248"/>
      <c r="F1328" s="248"/>
      <c r="G1328" s="247"/>
      <c r="H1328" s="247" t="s">
        <v>5285</v>
      </c>
      <c r="I1328" s="247" t="s">
        <v>5286</v>
      </c>
      <c r="J1328" s="247" t="s">
        <v>3270</v>
      </c>
      <c r="K1328" s="249" t="s">
        <v>1346</v>
      </c>
      <c r="L1328" s="247" t="s">
        <v>1380</v>
      </c>
      <c r="M1328" s="249" t="s">
        <v>1348</v>
      </c>
      <c r="N1328" s="249">
        <v>72</v>
      </c>
      <c r="O1328" s="249" t="s">
        <v>5296</v>
      </c>
    </row>
    <row r="1329" spans="2:15" ht="15" customHeight="1">
      <c r="B1329" s="247" t="s">
        <v>5504</v>
      </c>
      <c r="C1329" s="247" t="s">
        <v>1342</v>
      </c>
      <c r="D1329" s="248">
        <v>42772</v>
      </c>
      <c r="E1329" s="248"/>
      <c r="F1329" s="248"/>
      <c r="G1329" s="247"/>
      <c r="H1329" s="247" t="s">
        <v>5505</v>
      </c>
      <c r="I1329" s="247" t="s">
        <v>5506</v>
      </c>
      <c r="J1329" s="247" t="s">
        <v>3291</v>
      </c>
      <c r="K1329" s="249" t="s">
        <v>1346</v>
      </c>
      <c r="L1329" s="247" t="s">
        <v>1380</v>
      </c>
      <c r="M1329" s="249" t="s">
        <v>1348</v>
      </c>
      <c r="N1329" s="249">
        <v>0</v>
      </c>
      <c r="O1329" s="249" t="s">
        <v>5507</v>
      </c>
    </row>
    <row r="1330" spans="2:15" ht="15" customHeight="1">
      <c r="B1330" s="247" t="s">
        <v>5508</v>
      </c>
      <c r="C1330" s="247" t="s">
        <v>5509</v>
      </c>
      <c r="D1330" s="248">
        <v>42773</v>
      </c>
      <c r="E1330" s="248">
        <v>42947</v>
      </c>
      <c r="F1330" s="248">
        <v>44043</v>
      </c>
      <c r="G1330" s="247">
        <v>0</v>
      </c>
      <c r="H1330" s="247" t="s">
        <v>5365</v>
      </c>
      <c r="I1330" s="247" t="s">
        <v>5366</v>
      </c>
      <c r="J1330" s="247" t="s">
        <v>3270</v>
      </c>
      <c r="K1330" s="249" t="s">
        <v>3222</v>
      </c>
      <c r="L1330" s="247" t="s">
        <v>1380</v>
      </c>
      <c r="M1330" s="249" t="s">
        <v>1348</v>
      </c>
      <c r="N1330" s="249">
        <v>85</v>
      </c>
      <c r="O1330" s="249" t="s">
        <v>4165</v>
      </c>
    </row>
    <row r="1331" spans="2:15" ht="24" hidden="1" customHeight="1">
      <c r="B1331" s="247" t="s">
        <v>5510</v>
      </c>
      <c r="C1331" s="247" t="s">
        <v>5511</v>
      </c>
      <c r="D1331" s="248">
        <v>40135</v>
      </c>
      <c r="E1331" s="248">
        <v>40590</v>
      </c>
      <c r="F1331" s="248">
        <v>43147</v>
      </c>
      <c r="G1331" s="247">
        <v>2</v>
      </c>
      <c r="H1331" s="247" t="s">
        <v>5512</v>
      </c>
      <c r="I1331" s="247" t="s">
        <v>5513</v>
      </c>
      <c r="J1331" s="247" t="s">
        <v>3276</v>
      </c>
      <c r="K1331" s="249" t="s">
        <v>1354</v>
      </c>
      <c r="L1331" s="247" t="s">
        <v>1380</v>
      </c>
      <c r="M1331" s="249" t="s">
        <v>1348</v>
      </c>
      <c r="N1331" s="249">
        <v>250</v>
      </c>
      <c r="O1331" s="249" t="s">
        <v>5514</v>
      </c>
    </row>
    <row r="1332" spans="2:15" ht="15" customHeight="1">
      <c r="B1332" s="247" t="s">
        <v>5515</v>
      </c>
      <c r="C1332" s="247" t="s">
        <v>1342</v>
      </c>
      <c r="D1332" s="248">
        <v>42773</v>
      </c>
      <c r="E1332" s="248"/>
      <c r="F1332" s="248"/>
      <c r="G1332" s="247"/>
      <c r="H1332" s="247" t="s">
        <v>5516</v>
      </c>
      <c r="I1332" s="247" t="s">
        <v>5517</v>
      </c>
      <c r="J1332" s="247" t="s">
        <v>3270</v>
      </c>
      <c r="K1332" s="249" t="s">
        <v>1346</v>
      </c>
      <c r="L1332" s="247" t="s">
        <v>1380</v>
      </c>
      <c r="M1332" s="249" t="s">
        <v>1348</v>
      </c>
      <c r="N1332" s="249">
        <v>70</v>
      </c>
      <c r="O1332" s="249" t="s">
        <v>5278</v>
      </c>
    </row>
    <row r="1333" spans="2:15" ht="15" customHeight="1">
      <c r="B1333" s="247" t="s">
        <v>5518</v>
      </c>
      <c r="C1333" s="247" t="s">
        <v>1342</v>
      </c>
      <c r="D1333" s="248">
        <v>42773</v>
      </c>
      <c r="E1333" s="248"/>
      <c r="F1333" s="248"/>
      <c r="G1333" s="247"/>
      <c r="H1333" s="247" t="s">
        <v>4720</v>
      </c>
      <c r="I1333" s="247" t="s">
        <v>4721</v>
      </c>
      <c r="J1333" s="247" t="s">
        <v>3270</v>
      </c>
      <c r="K1333" s="249" t="s">
        <v>1346</v>
      </c>
      <c r="L1333" s="247" t="s">
        <v>3322</v>
      </c>
      <c r="M1333" s="249" t="s">
        <v>1348</v>
      </c>
      <c r="N1333" s="249">
        <v>275</v>
      </c>
      <c r="O1333" s="249" t="s">
        <v>4725</v>
      </c>
    </row>
    <row r="1334" spans="2:15" ht="15" customHeight="1">
      <c r="B1334" s="247" t="s">
        <v>5519</v>
      </c>
      <c r="C1334" s="247" t="s">
        <v>1342</v>
      </c>
      <c r="D1334" s="248">
        <v>42774</v>
      </c>
      <c r="E1334" s="248"/>
      <c r="F1334" s="248"/>
      <c r="G1334" s="247"/>
      <c r="H1334" s="247" t="s">
        <v>5285</v>
      </c>
      <c r="I1334" s="247" t="s">
        <v>5286</v>
      </c>
      <c r="J1334" s="247" t="s">
        <v>3270</v>
      </c>
      <c r="K1334" s="249" t="s">
        <v>1346</v>
      </c>
      <c r="L1334" s="247" t="s">
        <v>1380</v>
      </c>
      <c r="M1334" s="249" t="s">
        <v>1348</v>
      </c>
      <c r="N1334" s="249">
        <v>63</v>
      </c>
      <c r="O1334" s="249" t="s">
        <v>5287</v>
      </c>
    </row>
    <row r="1335" spans="2:15" ht="15" customHeight="1">
      <c r="B1335" s="247" t="s">
        <v>5520</v>
      </c>
      <c r="C1335" s="247" t="s">
        <v>1342</v>
      </c>
      <c r="D1335" s="248">
        <v>42774</v>
      </c>
      <c r="E1335" s="248"/>
      <c r="F1335" s="248"/>
      <c r="G1335" s="247"/>
      <c r="H1335" s="247" t="s">
        <v>5285</v>
      </c>
      <c r="I1335" s="247" t="s">
        <v>5286</v>
      </c>
      <c r="J1335" s="247" t="s">
        <v>3270</v>
      </c>
      <c r="K1335" s="249" t="s">
        <v>1346</v>
      </c>
      <c r="L1335" s="247" t="s">
        <v>1380</v>
      </c>
      <c r="M1335" s="249" t="s">
        <v>1348</v>
      </c>
      <c r="N1335" s="249">
        <v>56</v>
      </c>
      <c r="O1335" s="249" t="s">
        <v>5290</v>
      </c>
    </row>
    <row r="1336" spans="2:15" ht="15" hidden="1" customHeight="1">
      <c r="B1336" s="247" t="s">
        <v>5521</v>
      </c>
      <c r="C1336" s="247" t="s">
        <v>5522</v>
      </c>
      <c r="D1336" s="248">
        <v>42774</v>
      </c>
      <c r="E1336" s="248">
        <v>42788</v>
      </c>
      <c r="F1336" s="248">
        <v>42877</v>
      </c>
      <c r="G1336" s="247">
        <v>0</v>
      </c>
      <c r="H1336" s="247" t="s">
        <v>3471</v>
      </c>
      <c r="I1336" s="247" t="s">
        <v>3472</v>
      </c>
      <c r="J1336" s="247" t="s">
        <v>3291</v>
      </c>
      <c r="K1336" s="249" t="s">
        <v>1354</v>
      </c>
      <c r="L1336" s="247" t="s">
        <v>1380</v>
      </c>
      <c r="M1336" s="249" t="s">
        <v>1348</v>
      </c>
      <c r="N1336" s="249">
        <v>8</v>
      </c>
      <c r="O1336" s="249" t="s">
        <v>2507</v>
      </c>
    </row>
    <row r="1337" spans="2:15" ht="15" customHeight="1">
      <c r="B1337" s="247" t="s">
        <v>5523</v>
      </c>
      <c r="C1337" s="247" t="s">
        <v>1342</v>
      </c>
      <c r="D1337" s="248">
        <v>42774</v>
      </c>
      <c r="E1337" s="248"/>
      <c r="F1337" s="248"/>
      <c r="G1337" s="247"/>
      <c r="H1337" s="247" t="s">
        <v>5524</v>
      </c>
      <c r="I1337" s="247" t="s">
        <v>5525</v>
      </c>
      <c r="J1337" s="247" t="s">
        <v>3336</v>
      </c>
      <c r="K1337" s="249" t="s">
        <v>1346</v>
      </c>
      <c r="L1337" s="247" t="s">
        <v>3337</v>
      </c>
      <c r="M1337" s="249" t="s">
        <v>1348</v>
      </c>
      <c r="N1337" s="249">
        <v>0</v>
      </c>
      <c r="O1337" s="249" t="s">
        <v>5526</v>
      </c>
    </row>
    <row r="1338" spans="2:15" ht="15" customHeight="1">
      <c r="B1338" s="247" t="s">
        <v>5527</v>
      </c>
      <c r="C1338" s="247" t="s">
        <v>1342</v>
      </c>
      <c r="D1338" s="248">
        <v>42775</v>
      </c>
      <c r="E1338" s="248"/>
      <c r="F1338" s="248"/>
      <c r="G1338" s="247"/>
      <c r="H1338" s="247" t="s">
        <v>5285</v>
      </c>
      <c r="I1338" s="247" t="s">
        <v>5286</v>
      </c>
      <c r="J1338" s="247" t="s">
        <v>3270</v>
      </c>
      <c r="K1338" s="249" t="s">
        <v>1346</v>
      </c>
      <c r="L1338" s="247" t="s">
        <v>1380</v>
      </c>
      <c r="M1338" s="249" t="s">
        <v>1348</v>
      </c>
      <c r="N1338" s="249">
        <v>82</v>
      </c>
      <c r="O1338" s="249" t="s">
        <v>5293</v>
      </c>
    </row>
    <row r="1339" spans="2:15" ht="15" customHeight="1">
      <c r="B1339" s="247" t="s">
        <v>5528</v>
      </c>
      <c r="C1339" s="247" t="s">
        <v>5529</v>
      </c>
      <c r="D1339" s="248">
        <v>42775</v>
      </c>
      <c r="E1339" s="248">
        <v>43462</v>
      </c>
      <c r="F1339" s="248">
        <v>44557</v>
      </c>
      <c r="G1339" s="247">
        <v>0</v>
      </c>
      <c r="H1339" s="247" t="s">
        <v>3785</v>
      </c>
      <c r="I1339" s="247" t="s">
        <v>3786</v>
      </c>
      <c r="J1339" s="247" t="s">
        <v>3270</v>
      </c>
      <c r="K1339" s="249" t="s">
        <v>1890</v>
      </c>
      <c r="L1339" s="247" t="s">
        <v>1380</v>
      </c>
      <c r="M1339" s="249" t="s">
        <v>1348</v>
      </c>
      <c r="N1339" s="249">
        <v>12</v>
      </c>
      <c r="O1339" s="249" t="s">
        <v>5530</v>
      </c>
    </row>
    <row r="1340" spans="2:15" ht="15" customHeight="1">
      <c r="B1340" s="247" t="s">
        <v>5531</v>
      </c>
      <c r="C1340" s="247" t="s">
        <v>5532</v>
      </c>
      <c r="D1340" s="248">
        <v>42775</v>
      </c>
      <c r="E1340" s="248">
        <v>43441</v>
      </c>
      <c r="F1340" s="248">
        <v>44536</v>
      </c>
      <c r="G1340" s="247">
        <v>0</v>
      </c>
      <c r="H1340" s="247" t="s">
        <v>3785</v>
      </c>
      <c r="I1340" s="247" t="s">
        <v>3786</v>
      </c>
      <c r="J1340" s="247" t="s">
        <v>3270</v>
      </c>
      <c r="K1340" s="249" t="s">
        <v>1890</v>
      </c>
      <c r="L1340" s="247" t="s">
        <v>1380</v>
      </c>
      <c r="M1340" s="249" t="s">
        <v>1348</v>
      </c>
      <c r="N1340" s="249">
        <v>75</v>
      </c>
      <c r="O1340" s="249" t="s">
        <v>4132</v>
      </c>
    </row>
    <row r="1341" spans="2:15" ht="15" customHeight="1">
      <c r="B1341" s="247" t="s">
        <v>5533</v>
      </c>
      <c r="C1341" s="247" t="s">
        <v>1342</v>
      </c>
      <c r="D1341" s="248">
        <v>42776</v>
      </c>
      <c r="E1341" s="248"/>
      <c r="F1341" s="248"/>
      <c r="G1341" s="247"/>
      <c r="H1341" s="247" t="s">
        <v>3488</v>
      </c>
      <c r="I1341" s="247" t="s">
        <v>3489</v>
      </c>
      <c r="J1341" s="247" t="s">
        <v>3270</v>
      </c>
      <c r="K1341" s="249" t="s">
        <v>1346</v>
      </c>
      <c r="L1341" s="247" t="s">
        <v>1380</v>
      </c>
      <c r="M1341" s="249" t="s">
        <v>1348</v>
      </c>
      <c r="N1341" s="249">
        <v>0</v>
      </c>
      <c r="O1341" s="249" t="s">
        <v>5534</v>
      </c>
    </row>
    <row r="1342" spans="2:15" ht="24" hidden="1" customHeight="1">
      <c r="B1342" s="247" t="s">
        <v>5535</v>
      </c>
      <c r="C1342" s="247" t="s">
        <v>5536</v>
      </c>
      <c r="D1342" s="248">
        <v>40135</v>
      </c>
      <c r="E1342" s="248">
        <v>40590</v>
      </c>
      <c r="F1342" s="248">
        <v>41686</v>
      </c>
      <c r="G1342" s="247">
        <v>0</v>
      </c>
      <c r="H1342" s="247" t="s">
        <v>5512</v>
      </c>
      <c r="I1342" s="247" t="s">
        <v>5513</v>
      </c>
      <c r="J1342" s="247" t="s">
        <v>3276</v>
      </c>
      <c r="K1342" s="249" t="s">
        <v>1354</v>
      </c>
      <c r="L1342" s="247" t="s">
        <v>1380</v>
      </c>
      <c r="M1342" s="249" t="s">
        <v>1348</v>
      </c>
      <c r="N1342" s="249">
        <v>250</v>
      </c>
      <c r="O1342" s="249" t="s">
        <v>5537</v>
      </c>
    </row>
    <row r="1343" spans="2:15" ht="15" hidden="1" customHeight="1">
      <c r="B1343" s="247" t="s">
        <v>5538</v>
      </c>
      <c r="C1343" s="247" t="s">
        <v>5539</v>
      </c>
      <c r="D1343" s="248">
        <v>42776</v>
      </c>
      <c r="E1343" s="248">
        <v>42788</v>
      </c>
      <c r="F1343" s="248">
        <v>42877</v>
      </c>
      <c r="G1343" s="247">
        <v>0</v>
      </c>
      <c r="H1343" s="247" t="s">
        <v>4109</v>
      </c>
      <c r="I1343" s="247" t="s">
        <v>4110</v>
      </c>
      <c r="J1343" s="247" t="s">
        <v>3291</v>
      </c>
      <c r="K1343" s="249" t="s">
        <v>1354</v>
      </c>
      <c r="L1343" s="247" t="s">
        <v>1380</v>
      </c>
      <c r="M1343" s="249" t="s">
        <v>1348</v>
      </c>
      <c r="N1343" s="249">
        <v>10</v>
      </c>
      <c r="O1343" s="249" t="s">
        <v>5540</v>
      </c>
    </row>
    <row r="1344" spans="2:15" ht="24" customHeight="1">
      <c r="B1344" s="247" t="s">
        <v>5541</v>
      </c>
      <c r="C1344" s="247" t="s">
        <v>1342</v>
      </c>
      <c r="D1344" s="248">
        <v>42776</v>
      </c>
      <c r="E1344" s="248"/>
      <c r="F1344" s="248"/>
      <c r="G1344" s="247"/>
      <c r="H1344" s="247" t="s">
        <v>5542</v>
      </c>
      <c r="I1344" s="247" t="s">
        <v>5543</v>
      </c>
      <c r="J1344" s="247" t="s">
        <v>3270</v>
      </c>
      <c r="K1344" s="249" t="s">
        <v>1346</v>
      </c>
      <c r="L1344" s="247" t="s">
        <v>1380</v>
      </c>
      <c r="M1344" s="249" t="s">
        <v>1348</v>
      </c>
      <c r="N1344" s="249">
        <v>76</v>
      </c>
      <c r="O1344" s="249" t="s">
        <v>5544</v>
      </c>
    </row>
    <row r="1345" spans="2:15" ht="15" customHeight="1">
      <c r="B1345" s="247" t="s">
        <v>5545</v>
      </c>
      <c r="C1345" s="247" t="s">
        <v>5546</v>
      </c>
      <c r="D1345" s="248">
        <v>40680</v>
      </c>
      <c r="E1345" s="248">
        <v>41192</v>
      </c>
      <c r="F1345" s="248">
        <v>43748</v>
      </c>
      <c r="G1345" s="247">
        <v>0</v>
      </c>
      <c r="H1345" s="247" t="s">
        <v>5547</v>
      </c>
      <c r="I1345" s="247" t="s">
        <v>1342</v>
      </c>
      <c r="J1345" s="247" t="s">
        <v>3270</v>
      </c>
      <c r="K1345" s="249" t="s">
        <v>1354</v>
      </c>
      <c r="L1345" s="247" t="s">
        <v>1380</v>
      </c>
      <c r="M1345" s="249" t="s">
        <v>1348</v>
      </c>
      <c r="N1345" s="249">
        <v>90</v>
      </c>
      <c r="O1345" s="249" t="s">
        <v>5548</v>
      </c>
    </row>
    <row r="1346" spans="2:15" ht="15" hidden="1" customHeight="1">
      <c r="B1346" s="247" t="s">
        <v>5549</v>
      </c>
      <c r="C1346" s="247" t="s">
        <v>5550</v>
      </c>
      <c r="D1346" s="248">
        <v>42782</v>
      </c>
      <c r="E1346" s="248">
        <v>42788</v>
      </c>
      <c r="F1346" s="248">
        <v>42877</v>
      </c>
      <c r="G1346" s="247">
        <v>0</v>
      </c>
      <c r="H1346" s="247" t="s">
        <v>5551</v>
      </c>
      <c r="I1346" s="247" t="s">
        <v>5552</v>
      </c>
      <c r="J1346" s="247" t="s">
        <v>3291</v>
      </c>
      <c r="K1346" s="249" t="s">
        <v>1354</v>
      </c>
      <c r="L1346" s="247" t="s">
        <v>1380</v>
      </c>
      <c r="M1346" s="249" t="s">
        <v>1348</v>
      </c>
      <c r="N1346" s="249">
        <v>22</v>
      </c>
      <c r="O1346" s="249" t="s">
        <v>5553</v>
      </c>
    </row>
    <row r="1347" spans="2:15" ht="15" hidden="1" customHeight="1">
      <c r="B1347" s="247" t="s">
        <v>5554</v>
      </c>
      <c r="C1347" s="247" t="s">
        <v>5555</v>
      </c>
      <c r="D1347" s="248">
        <v>42786</v>
      </c>
      <c r="E1347" s="248">
        <v>42788</v>
      </c>
      <c r="F1347" s="248">
        <v>42877</v>
      </c>
      <c r="G1347" s="247">
        <v>0</v>
      </c>
      <c r="H1347" s="247" t="s">
        <v>5556</v>
      </c>
      <c r="I1347" s="247" t="s">
        <v>5557</v>
      </c>
      <c r="J1347" s="247" t="s">
        <v>3291</v>
      </c>
      <c r="K1347" s="249" t="s">
        <v>1354</v>
      </c>
      <c r="L1347" s="247" t="s">
        <v>1380</v>
      </c>
      <c r="M1347" s="249" t="s">
        <v>1348</v>
      </c>
      <c r="N1347" s="249">
        <v>35</v>
      </c>
      <c r="O1347" s="249" t="s">
        <v>5558</v>
      </c>
    </row>
    <row r="1348" spans="2:15" ht="15" hidden="1" customHeight="1">
      <c r="B1348" s="247" t="s">
        <v>5559</v>
      </c>
      <c r="C1348" s="247" t="s">
        <v>5560</v>
      </c>
      <c r="D1348" s="248">
        <v>42786</v>
      </c>
      <c r="E1348" s="248">
        <v>42788</v>
      </c>
      <c r="F1348" s="248">
        <v>42877</v>
      </c>
      <c r="G1348" s="247">
        <v>0</v>
      </c>
      <c r="H1348" s="247" t="s">
        <v>1343</v>
      </c>
      <c r="I1348" s="247" t="s">
        <v>1344</v>
      </c>
      <c r="J1348" s="247" t="s">
        <v>3291</v>
      </c>
      <c r="K1348" s="249" t="s">
        <v>1354</v>
      </c>
      <c r="L1348" s="247" t="s">
        <v>1373</v>
      </c>
      <c r="M1348" s="249" t="s">
        <v>1348</v>
      </c>
      <c r="N1348" s="249">
        <v>10</v>
      </c>
      <c r="O1348" s="249" t="s">
        <v>5561</v>
      </c>
    </row>
    <row r="1349" spans="2:15" ht="15" hidden="1" customHeight="1">
      <c r="B1349" s="247" t="s">
        <v>5562</v>
      </c>
      <c r="C1349" s="247" t="s">
        <v>5563</v>
      </c>
      <c r="D1349" s="248">
        <v>42787</v>
      </c>
      <c r="E1349" s="248">
        <v>42796</v>
      </c>
      <c r="F1349" s="248">
        <v>42888</v>
      </c>
      <c r="G1349" s="247">
        <v>0</v>
      </c>
      <c r="H1349" s="247" t="s">
        <v>5564</v>
      </c>
      <c r="I1349" s="247" t="s">
        <v>5565</v>
      </c>
      <c r="J1349" s="247" t="s">
        <v>3291</v>
      </c>
      <c r="K1349" s="249" t="s">
        <v>1354</v>
      </c>
      <c r="L1349" s="247" t="s">
        <v>1361</v>
      </c>
      <c r="M1349" s="249" t="s">
        <v>1348</v>
      </c>
      <c r="N1349" s="249">
        <v>10</v>
      </c>
      <c r="O1349" s="249" t="s">
        <v>5566</v>
      </c>
    </row>
    <row r="1350" spans="2:15" ht="15" customHeight="1">
      <c r="B1350" s="247" t="s">
        <v>5567</v>
      </c>
      <c r="C1350" s="247" t="s">
        <v>5568</v>
      </c>
      <c r="D1350" s="248">
        <v>42787</v>
      </c>
      <c r="E1350" s="248">
        <v>43152</v>
      </c>
      <c r="F1350" s="248">
        <v>44248</v>
      </c>
      <c r="G1350" s="247">
        <v>0</v>
      </c>
      <c r="H1350" s="247" t="s">
        <v>5569</v>
      </c>
      <c r="I1350" s="247" t="s">
        <v>5570</v>
      </c>
      <c r="J1350" s="247" t="s">
        <v>3270</v>
      </c>
      <c r="K1350" s="249" t="s">
        <v>1354</v>
      </c>
      <c r="L1350" s="247" t="s">
        <v>1380</v>
      </c>
      <c r="M1350" s="249" t="s">
        <v>1348</v>
      </c>
      <c r="N1350" s="249">
        <v>45</v>
      </c>
      <c r="O1350" s="249" t="s">
        <v>5571</v>
      </c>
    </row>
    <row r="1351" spans="2:15" ht="15" hidden="1" customHeight="1">
      <c r="B1351" s="247" t="s">
        <v>5572</v>
      </c>
      <c r="C1351" s="247" t="s">
        <v>5573</v>
      </c>
      <c r="D1351" s="248">
        <v>42788</v>
      </c>
      <c r="E1351" s="248">
        <v>42796</v>
      </c>
      <c r="F1351" s="248">
        <v>42888</v>
      </c>
      <c r="G1351" s="247">
        <v>0</v>
      </c>
      <c r="H1351" s="247" t="s">
        <v>5574</v>
      </c>
      <c r="I1351" s="247" t="s">
        <v>5575</v>
      </c>
      <c r="J1351" s="247" t="s">
        <v>3291</v>
      </c>
      <c r="K1351" s="249" t="s">
        <v>1354</v>
      </c>
      <c r="L1351" s="247" t="s">
        <v>1380</v>
      </c>
      <c r="M1351" s="249" t="s">
        <v>1348</v>
      </c>
      <c r="N1351" s="249">
        <v>40</v>
      </c>
      <c r="O1351" s="249" t="s">
        <v>5576</v>
      </c>
    </row>
    <row r="1352" spans="2:15" ht="15" hidden="1" customHeight="1">
      <c r="B1352" s="247" t="s">
        <v>5577</v>
      </c>
      <c r="C1352" s="247" t="s">
        <v>5578</v>
      </c>
      <c r="D1352" s="248">
        <v>42788</v>
      </c>
      <c r="E1352" s="248">
        <v>42796</v>
      </c>
      <c r="F1352" s="248">
        <v>42888</v>
      </c>
      <c r="G1352" s="247">
        <v>0</v>
      </c>
      <c r="H1352" s="247" t="s">
        <v>5579</v>
      </c>
      <c r="I1352" s="247" t="s">
        <v>5580</v>
      </c>
      <c r="J1352" s="247" t="s">
        <v>3291</v>
      </c>
      <c r="K1352" s="249" t="s">
        <v>1354</v>
      </c>
      <c r="L1352" s="247" t="s">
        <v>1380</v>
      </c>
      <c r="M1352" s="249" t="s">
        <v>1348</v>
      </c>
      <c r="N1352" s="249">
        <v>90</v>
      </c>
      <c r="O1352" s="249" t="s">
        <v>5581</v>
      </c>
    </row>
    <row r="1353" spans="2:15" ht="15" hidden="1" customHeight="1">
      <c r="B1353" s="247" t="s">
        <v>5582</v>
      </c>
      <c r="C1353" s="247" t="s">
        <v>5583</v>
      </c>
      <c r="D1353" s="248">
        <v>40303</v>
      </c>
      <c r="E1353" s="248">
        <v>40592</v>
      </c>
      <c r="F1353" s="248">
        <v>42418</v>
      </c>
      <c r="G1353" s="247">
        <v>1</v>
      </c>
      <c r="H1353" s="247" t="s">
        <v>5584</v>
      </c>
      <c r="I1353" s="247" t="s">
        <v>5585</v>
      </c>
      <c r="J1353" s="247" t="s">
        <v>3276</v>
      </c>
      <c r="K1353" s="249" t="s">
        <v>1354</v>
      </c>
      <c r="L1353" s="247" t="s">
        <v>1380</v>
      </c>
      <c r="M1353" s="249" t="s">
        <v>1348</v>
      </c>
      <c r="N1353" s="249">
        <v>84</v>
      </c>
      <c r="O1353" s="249" t="s">
        <v>5586</v>
      </c>
    </row>
    <row r="1354" spans="2:15" ht="15" customHeight="1">
      <c r="B1354" s="247" t="s">
        <v>5587</v>
      </c>
      <c r="C1354" s="247" t="s">
        <v>5588</v>
      </c>
      <c r="D1354" s="248">
        <v>42793</v>
      </c>
      <c r="E1354" s="248">
        <v>43390</v>
      </c>
      <c r="F1354" s="248">
        <v>44485</v>
      </c>
      <c r="G1354" s="247">
        <v>0</v>
      </c>
      <c r="H1354" s="247" t="s">
        <v>4894</v>
      </c>
      <c r="I1354" s="247" t="s">
        <v>4895</v>
      </c>
      <c r="J1354" s="247" t="s">
        <v>3270</v>
      </c>
      <c r="K1354" s="249" t="s">
        <v>1354</v>
      </c>
      <c r="L1354" s="247" t="s">
        <v>1380</v>
      </c>
      <c r="M1354" s="249" t="s">
        <v>1348</v>
      </c>
      <c r="N1354" s="249">
        <v>38</v>
      </c>
      <c r="O1354" s="249" t="s">
        <v>4896</v>
      </c>
    </row>
    <row r="1355" spans="2:15" ht="15" customHeight="1">
      <c r="B1355" s="247" t="s">
        <v>5589</v>
      </c>
      <c r="C1355" s="247" t="s">
        <v>5590</v>
      </c>
      <c r="D1355" s="248">
        <v>42789</v>
      </c>
      <c r="E1355" s="248">
        <v>43083</v>
      </c>
      <c r="F1355" s="248">
        <v>44179</v>
      </c>
      <c r="G1355" s="247">
        <v>0</v>
      </c>
      <c r="H1355" s="247" t="s">
        <v>5591</v>
      </c>
      <c r="I1355" s="247" t="s">
        <v>5592</v>
      </c>
      <c r="J1355" s="247" t="s">
        <v>3270</v>
      </c>
      <c r="K1355" s="249" t="s">
        <v>1354</v>
      </c>
      <c r="L1355" s="247" t="s">
        <v>1380</v>
      </c>
      <c r="M1355" s="249" t="s">
        <v>1348</v>
      </c>
      <c r="N1355" s="249">
        <v>22</v>
      </c>
      <c r="O1355" s="249" t="s">
        <v>5593</v>
      </c>
    </row>
    <row r="1356" spans="2:15" ht="15" customHeight="1">
      <c r="B1356" s="247" t="s">
        <v>5594</v>
      </c>
      <c r="C1356" s="247" t="s">
        <v>5595</v>
      </c>
      <c r="D1356" s="248">
        <v>42789</v>
      </c>
      <c r="E1356" s="248">
        <v>43040</v>
      </c>
      <c r="F1356" s="248">
        <v>44136</v>
      </c>
      <c r="G1356" s="247">
        <v>0</v>
      </c>
      <c r="H1356" s="247" t="s">
        <v>5276</v>
      </c>
      <c r="I1356" s="247" t="s">
        <v>5277</v>
      </c>
      <c r="J1356" s="247" t="s">
        <v>3270</v>
      </c>
      <c r="K1356" s="249" t="s">
        <v>1354</v>
      </c>
      <c r="L1356" s="247" t="s">
        <v>1380</v>
      </c>
      <c r="M1356" s="249" t="s">
        <v>1348</v>
      </c>
      <c r="N1356" s="249">
        <v>14</v>
      </c>
      <c r="O1356" s="249" t="s">
        <v>5281</v>
      </c>
    </row>
    <row r="1357" spans="2:15" ht="24" customHeight="1">
      <c r="B1357" s="247" t="s">
        <v>5596</v>
      </c>
      <c r="C1357" s="247" t="s">
        <v>5597</v>
      </c>
      <c r="D1357" s="248">
        <v>42793</v>
      </c>
      <c r="E1357" s="248">
        <v>43043</v>
      </c>
      <c r="F1357" s="248">
        <v>46695</v>
      </c>
      <c r="G1357" s="247">
        <v>0</v>
      </c>
      <c r="H1357" s="247" t="s">
        <v>5390</v>
      </c>
      <c r="I1357" s="247" t="s">
        <v>5391</v>
      </c>
      <c r="J1357" s="247" t="s">
        <v>3401</v>
      </c>
      <c r="K1357" s="249" t="s">
        <v>1890</v>
      </c>
      <c r="L1357" s="247" t="s">
        <v>1373</v>
      </c>
      <c r="M1357" s="249" t="s">
        <v>1348</v>
      </c>
      <c r="N1357" s="249">
        <v>3</v>
      </c>
      <c r="O1357" s="249" t="s">
        <v>5598</v>
      </c>
    </row>
    <row r="1358" spans="2:15" ht="24" hidden="1" customHeight="1">
      <c r="B1358" s="247" t="s">
        <v>5599</v>
      </c>
      <c r="C1358" s="247" t="s">
        <v>5600</v>
      </c>
      <c r="D1358" s="248">
        <v>42794</v>
      </c>
      <c r="E1358" s="248">
        <v>42801</v>
      </c>
      <c r="F1358" s="248">
        <v>42893</v>
      </c>
      <c r="G1358" s="247">
        <v>0</v>
      </c>
      <c r="H1358" s="247" t="s">
        <v>5601</v>
      </c>
      <c r="I1358" s="247" t="s">
        <v>5602</v>
      </c>
      <c r="J1358" s="247" t="s">
        <v>3291</v>
      </c>
      <c r="K1358" s="249" t="s">
        <v>1354</v>
      </c>
      <c r="L1358" s="247" t="s">
        <v>1373</v>
      </c>
      <c r="M1358" s="249" t="s">
        <v>1348</v>
      </c>
      <c r="N1358" s="249">
        <v>20</v>
      </c>
      <c r="O1358" s="249" t="s">
        <v>5603</v>
      </c>
    </row>
    <row r="1359" spans="2:15" ht="15" customHeight="1">
      <c r="B1359" s="247" t="s">
        <v>5604</v>
      </c>
      <c r="C1359" s="247" t="s">
        <v>5605</v>
      </c>
      <c r="D1359" s="248">
        <v>42794</v>
      </c>
      <c r="E1359" s="248">
        <v>42997</v>
      </c>
      <c r="F1359" s="248">
        <v>45188</v>
      </c>
      <c r="G1359" s="247">
        <v>1</v>
      </c>
      <c r="H1359" s="247" t="s">
        <v>5505</v>
      </c>
      <c r="I1359" s="247" t="s">
        <v>5506</v>
      </c>
      <c r="J1359" s="247" t="s">
        <v>3270</v>
      </c>
      <c r="K1359" s="249" t="s">
        <v>1890</v>
      </c>
      <c r="L1359" s="247" t="s">
        <v>1380</v>
      </c>
      <c r="M1359" s="249" t="s">
        <v>1348</v>
      </c>
      <c r="N1359" s="249">
        <v>75</v>
      </c>
      <c r="O1359" s="249" t="s">
        <v>3746</v>
      </c>
    </row>
    <row r="1360" spans="2:15" ht="15" customHeight="1">
      <c r="B1360" s="247" t="s">
        <v>5606</v>
      </c>
      <c r="C1360" s="247" t="s">
        <v>1342</v>
      </c>
      <c r="D1360" s="248">
        <v>42794</v>
      </c>
      <c r="E1360" s="248"/>
      <c r="F1360" s="248"/>
      <c r="G1360" s="247"/>
      <c r="H1360" s="247" t="s">
        <v>5607</v>
      </c>
      <c r="I1360" s="247" t="s">
        <v>5608</v>
      </c>
      <c r="J1360" s="247" t="s">
        <v>3291</v>
      </c>
      <c r="K1360" s="249" t="s">
        <v>1346</v>
      </c>
      <c r="L1360" s="247" t="s">
        <v>4433</v>
      </c>
      <c r="M1360" s="249" t="s">
        <v>1348</v>
      </c>
      <c r="N1360" s="249">
        <v>0</v>
      </c>
      <c r="O1360" s="249" t="s">
        <v>5609</v>
      </c>
    </row>
    <row r="1361" spans="2:15" ht="15" hidden="1" customHeight="1">
      <c r="B1361" s="247" t="s">
        <v>5610</v>
      </c>
      <c r="C1361" s="247" t="s">
        <v>5611</v>
      </c>
      <c r="D1361" s="248">
        <v>42795</v>
      </c>
      <c r="E1361" s="248">
        <v>42796</v>
      </c>
      <c r="F1361" s="248">
        <v>42888</v>
      </c>
      <c r="G1361" s="247">
        <v>0</v>
      </c>
      <c r="H1361" s="247" t="s">
        <v>2082</v>
      </c>
      <c r="I1361" s="247" t="s">
        <v>2083</v>
      </c>
      <c r="J1361" s="247" t="s">
        <v>3291</v>
      </c>
      <c r="K1361" s="249" t="s">
        <v>1354</v>
      </c>
      <c r="L1361" s="247" t="s">
        <v>1373</v>
      </c>
      <c r="M1361" s="249" t="s">
        <v>1348</v>
      </c>
      <c r="N1361" s="249">
        <v>7</v>
      </c>
      <c r="O1361" s="249" t="s">
        <v>5612</v>
      </c>
    </row>
    <row r="1362" spans="2:15" ht="24" hidden="1" customHeight="1">
      <c r="B1362" s="247" t="s">
        <v>5613</v>
      </c>
      <c r="C1362" s="247" t="s">
        <v>5614</v>
      </c>
      <c r="D1362" s="248">
        <v>42796</v>
      </c>
      <c r="E1362" s="248">
        <v>42797</v>
      </c>
      <c r="F1362" s="248">
        <v>42889</v>
      </c>
      <c r="G1362" s="247">
        <v>0</v>
      </c>
      <c r="H1362" s="247" t="s">
        <v>5376</v>
      </c>
      <c r="I1362" s="247" t="s">
        <v>5377</v>
      </c>
      <c r="J1362" s="247" t="s">
        <v>3291</v>
      </c>
      <c r="K1362" s="249" t="s">
        <v>1354</v>
      </c>
      <c r="L1362" s="247" t="s">
        <v>1380</v>
      </c>
      <c r="M1362" s="249" t="s">
        <v>1348</v>
      </c>
      <c r="N1362" s="249">
        <v>65</v>
      </c>
      <c r="O1362" s="249" t="s">
        <v>5615</v>
      </c>
    </row>
    <row r="1363" spans="2:15" ht="24" hidden="1" customHeight="1">
      <c r="B1363" s="247" t="s">
        <v>5616</v>
      </c>
      <c r="C1363" s="247" t="s">
        <v>5617</v>
      </c>
      <c r="D1363" s="248">
        <v>42796</v>
      </c>
      <c r="E1363" s="248">
        <v>42797</v>
      </c>
      <c r="F1363" s="248">
        <v>42889</v>
      </c>
      <c r="G1363" s="247">
        <v>0</v>
      </c>
      <c r="H1363" s="247" t="s">
        <v>5376</v>
      </c>
      <c r="I1363" s="247" t="s">
        <v>5377</v>
      </c>
      <c r="J1363" s="247" t="s">
        <v>3291</v>
      </c>
      <c r="K1363" s="249" t="s">
        <v>1354</v>
      </c>
      <c r="L1363" s="247" t="s">
        <v>1380</v>
      </c>
      <c r="M1363" s="249" t="s">
        <v>1348</v>
      </c>
      <c r="N1363" s="249">
        <v>55</v>
      </c>
      <c r="O1363" s="249" t="s">
        <v>5618</v>
      </c>
    </row>
    <row r="1364" spans="2:15" ht="15" hidden="1" customHeight="1">
      <c r="B1364" s="247" t="s">
        <v>5619</v>
      </c>
      <c r="C1364" s="247" t="s">
        <v>5620</v>
      </c>
      <c r="D1364" s="248">
        <v>40697</v>
      </c>
      <c r="E1364" s="248">
        <v>40763</v>
      </c>
      <c r="F1364" s="248">
        <v>43320</v>
      </c>
      <c r="G1364" s="247">
        <v>0</v>
      </c>
      <c r="H1364" s="247" t="s">
        <v>5621</v>
      </c>
      <c r="I1364" s="247" t="s">
        <v>5622</v>
      </c>
      <c r="J1364" s="247" t="s">
        <v>3276</v>
      </c>
      <c r="K1364" s="249" t="s">
        <v>1354</v>
      </c>
      <c r="L1364" s="247" t="s">
        <v>1380</v>
      </c>
      <c r="M1364" s="249" t="s">
        <v>1348</v>
      </c>
      <c r="N1364" s="249">
        <v>72.31</v>
      </c>
      <c r="O1364" s="249" t="s">
        <v>5623</v>
      </c>
    </row>
    <row r="1365" spans="2:15" ht="15" hidden="1" customHeight="1">
      <c r="B1365" s="247" t="s">
        <v>5624</v>
      </c>
      <c r="C1365" s="247" t="s">
        <v>5625</v>
      </c>
      <c r="D1365" s="248">
        <v>40205</v>
      </c>
      <c r="E1365" s="248">
        <v>40598</v>
      </c>
      <c r="F1365" s="248">
        <v>43095</v>
      </c>
      <c r="G1365" s="247">
        <v>1</v>
      </c>
      <c r="H1365" s="247" t="s">
        <v>4344</v>
      </c>
      <c r="I1365" s="247" t="s">
        <v>4345</v>
      </c>
      <c r="J1365" s="247" t="s">
        <v>3276</v>
      </c>
      <c r="K1365" s="249" t="s">
        <v>2455</v>
      </c>
      <c r="L1365" s="247" t="s">
        <v>1380</v>
      </c>
      <c r="M1365" s="249" t="s">
        <v>1348</v>
      </c>
      <c r="N1365" s="249">
        <v>230</v>
      </c>
      <c r="O1365" s="249" t="s">
        <v>5626</v>
      </c>
    </row>
    <row r="1366" spans="2:15" ht="15" hidden="1" customHeight="1">
      <c r="B1366" s="247" t="s">
        <v>5627</v>
      </c>
      <c r="C1366" s="247" t="s">
        <v>5628</v>
      </c>
      <c r="D1366" s="248">
        <v>42797</v>
      </c>
      <c r="E1366" s="248">
        <v>42811</v>
      </c>
      <c r="F1366" s="248">
        <v>42903</v>
      </c>
      <c r="G1366" s="247">
        <v>0</v>
      </c>
      <c r="H1366" s="247" t="s">
        <v>5058</v>
      </c>
      <c r="I1366" s="247" t="s">
        <v>5059</v>
      </c>
      <c r="J1366" s="247" t="s">
        <v>3291</v>
      </c>
      <c r="K1366" s="249" t="s">
        <v>1354</v>
      </c>
      <c r="L1366" s="247" t="s">
        <v>1373</v>
      </c>
      <c r="M1366" s="249" t="s">
        <v>1348</v>
      </c>
      <c r="N1366" s="249">
        <v>10</v>
      </c>
      <c r="O1366" s="249" t="s">
        <v>5629</v>
      </c>
    </row>
    <row r="1367" spans="2:15" ht="15" customHeight="1">
      <c r="B1367" s="247" t="s">
        <v>5630</v>
      </c>
      <c r="C1367" s="247" t="s">
        <v>1342</v>
      </c>
      <c r="D1367" s="248">
        <v>42800</v>
      </c>
      <c r="E1367" s="248"/>
      <c r="F1367" s="248"/>
      <c r="G1367" s="247"/>
      <c r="H1367" s="247" t="s">
        <v>1343</v>
      </c>
      <c r="I1367" s="247" t="s">
        <v>1344</v>
      </c>
      <c r="J1367" s="247" t="s">
        <v>3291</v>
      </c>
      <c r="K1367" s="249" t="s">
        <v>1346</v>
      </c>
      <c r="L1367" s="247" t="s">
        <v>1380</v>
      </c>
      <c r="M1367" s="249" t="s">
        <v>1348</v>
      </c>
      <c r="N1367" s="249">
        <v>0</v>
      </c>
      <c r="O1367" s="249" t="s">
        <v>5631</v>
      </c>
    </row>
    <row r="1368" spans="2:15" ht="15" customHeight="1">
      <c r="B1368" s="247" t="s">
        <v>5632</v>
      </c>
      <c r="C1368" s="247" t="s">
        <v>1342</v>
      </c>
      <c r="D1368" s="248">
        <v>42801</v>
      </c>
      <c r="E1368" s="248"/>
      <c r="F1368" s="248"/>
      <c r="G1368" s="247"/>
      <c r="H1368" s="247" t="s">
        <v>5633</v>
      </c>
      <c r="I1368" s="247" t="s">
        <v>5634</v>
      </c>
      <c r="J1368" s="247" t="s">
        <v>3351</v>
      </c>
      <c r="K1368" s="249" t="s">
        <v>1346</v>
      </c>
      <c r="L1368" s="247" t="s">
        <v>1380</v>
      </c>
      <c r="M1368" s="249" t="s">
        <v>3807</v>
      </c>
      <c r="N1368" s="249">
        <v>0</v>
      </c>
      <c r="O1368" s="249" t="s">
        <v>5635</v>
      </c>
    </row>
    <row r="1369" spans="2:15" ht="15" customHeight="1">
      <c r="B1369" s="247" t="s">
        <v>5636</v>
      </c>
      <c r="C1369" s="247" t="s">
        <v>5637</v>
      </c>
      <c r="D1369" s="248">
        <v>42801</v>
      </c>
      <c r="E1369" s="248">
        <v>42957</v>
      </c>
      <c r="F1369" s="248">
        <v>45148</v>
      </c>
      <c r="G1369" s="247">
        <v>1</v>
      </c>
      <c r="H1369" s="247" t="s">
        <v>5638</v>
      </c>
      <c r="I1369" s="247" t="s">
        <v>5639</v>
      </c>
      <c r="J1369" s="247" t="s">
        <v>3270</v>
      </c>
      <c r="K1369" s="249" t="s">
        <v>1890</v>
      </c>
      <c r="L1369" s="247" t="s">
        <v>1380</v>
      </c>
      <c r="M1369" s="249" t="s">
        <v>1348</v>
      </c>
      <c r="N1369" s="249">
        <v>80</v>
      </c>
      <c r="O1369" s="249" t="s">
        <v>5640</v>
      </c>
    </row>
    <row r="1370" spans="2:15" ht="24" hidden="1" customHeight="1">
      <c r="B1370" s="247" t="s">
        <v>5641</v>
      </c>
      <c r="C1370" s="247" t="s">
        <v>5642</v>
      </c>
      <c r="D1370" s="248">
        <v>42802</v>
      </c>
      <c r="E1370" s="248">
        <v>42811</v>
      </c>
      <c r="F1370" s="248">
        <v>42903</v>
      </c>
      <c r="G1370" s="247">
        <v>0</v>
      </c>
      <c r="H1370" s="247" t="s">
        <v>4693</v>
      </c>
      <c r="I1370" s="247" t="s">
        <v>4694</v>
      </c>
      <c r="J1370" s="247" t="s">
        <v>3291</v>
      </c>
      <c r="K1370" s="249" t="s">
        <v>1354</v>
      </c>
      <c r="L1370" s="247" t="s">
        <v>1380</v>
      </c>
      <c r="M1370" s="249" t="s">
        <v>1348</v>
      </c>
      <c r="N1370" s="249">
        <v>68</v>
      </c>
      <c r="O1370" s="249" t="s">
        <v>5643</v>
      </c>
    </row>
    <row r="1371" spans="2:15" ht="15" hidden="1" customHeight="1">
      <c r="B1371" s="247" t="s">
        <v>5644</v>
      </c>
      <c r="C1371" s="247" t="s">
        <v>5645</v>
      </c>
      <c r="D1371" s="248">
        <v>42802</v>
      </c>
      <c r="E1371" s="248">
        <v>42825</v>
      </c>
      <c r="F1371" s="248">
        <v>42916</v>
      </c>
      <c r="G1371" s="247">
        <v>0</v>
      </c>
      <c r="H1371" s="247" t="s">
        <v>5646</v>
      </c>
      <c r="I1371" s="247" t="s">
        <v>5647</v>
      </c>
      <c r="J1371" s="247" t="s">
        <v>3291</v>
      </c>
      <c r="K1371" s="249" t="s">
        <v>1354</v>
      </c>
      <c r="L1371" s="247" t="s">
        <v>4433</v>
      </c>
      <c r="M1371" s="249" t="s">
        <v>1348</v>
      </c>
      <c r="N1371" s="249">
        <v>100</v>
      </c>
      <c r="O1371" s="249" t="s">
        <v>5648</v>
      </c>
    </row>
    <row r="1372" spans="2:15" ht="15" hidden="1" customHeight="1">
      <c r="B1372" s="247" t="s">
        <v>5649</v>
      </c>
      <c r="C1372" s="247" t="s">
        <v>5650</v>
      </c>
      <c r="D1372" s="248">
        <v>42802</v>
      </c>
      <c r="E1372" s="248">
        <v>42816</v>
      </c>
      <c r="F1372" s="248">
        <v>42908</v>
      </c>
      <c r="G1372" s="247">
        <v>0</v>
      </c>
      <c r="H1372" s="247" t="s">
        <v>5646</v>
      </c>
      <c r="I1372" s="247" t="s">
        <v>5647</v>
      </c>
      <c r="J1372" s="247" t="s">
        <v>3291</v>
      </c>
      <c r="K1372" s="249" t="s">
        <v>1354</v>
      </c>
      <c r="L1372" s="247" t="s">
        <v>4433</v>
      </c>
      <c r="M1372" s="249" t="s">
        <v>1348</v>
      </c>
      <c r="N1372" s="249">
        <v>58</v>
      </c>
      <c r="O1372" s="249" t="s">
        <v>5651</v>
      </c>
    </row>
    <row r="1373" spans="2:15" ht="15" customHeight="1">
      <c r="B1373" s="247" t="s">
        <v>5652</v>
      </c>
      <c r="C1373" s="247" t="s">
        <v>1342</v>
      </c>
      <c r="D1373" s="248">
        <v>42802</v>
      </c>
      <c r="E1373" s="248"/>
      <c r="F1373" s="248"/>
      <c r="G1373" s="247"/>
      <c r="H1373" s="247" t="s">
        <v>5216</v>
      </c>
      <c r="I1373" s="247" t="s">
        <v>5217</v>
      </c>
      <c r="J1373" s="247" t="s">
        <v>3270</v>
      </c>
      <c r="K1373" s="249" t="s">
        <v>3506</v>
      </c>
      <c r="L1373" s="247" t="s">
        <v>1380</v>
      </c>
      <c r="M1373" s="249" t="s">
        <v>1348</v>
      </c>
      <c r="N1373" s="249">
        <v>28</v>
      </c>
      <c r="O1373" s="249" t="s">
        <v>4997</v>
      </c>
    </row>
    <row r="1374" spans="2:15" ht="15" hidden="1" customHeight="1">
      <c r="B1374" s="247" t="s">
        <v>5653</v>
      </c>
      <c r="C1374" s="247" t="s">
        <v>5654</v>
      </c>
      <c r="D1374" s="248">
        <v>42803</v>
      </c>
      <c r="E1374" s="248">
        <v>42811</v>
      </c>
      <c r="F1374" s="248">
        <v>42903</v>
      </c>
      <c r="G1374" s="247">
        <v>0</v>
      </c>
      <c r="H1374" s="247" t="s">
        <v>5655</v>
      </c>
      <c r="I1374" s="247" t="s">
        <v>5656</v>
      </c>
      <c r="J1374" s="247" t="s">
        <v>3291</v>
      </c>
      <c r="K1374" s="249" t="s">
        <v>1354</v>
      </c>
      <c r="L1374" s="247" t="s">
        <v>1373</v>
      </c>
      <c r="M1374" s="249" t="s">
        <v>1348</v>
      </c>
      <c r="N1374" s="249">
        <v>13</v>
      </c>
      <c r="O1374" s="249" t="s">
        <v>5657</v>
      </c>
    </row>
    <row r="1375" spans="2:15" ht="15" hidden="1" customHeight="1">
      <c r="B1375" s="247" t="s">
        <v>5658</v>
      </c>
      <c r="C1375" s="247" t="s">
        <v>5659</v>
      </c>
      <c r="D1375" s="248">
        <v>42804</v>
      </c>
      <c r="E1375" s="248">
        <v>42811</v>
      </c>
      <c r="F1375" s="248">
        <v>42903</v>
      </c>
      <c r="G1375" s="247">
        <v>0</v>
      </c>
      <c r="H1375" s="247" t="s">
        <v>5660</v>
      </c>
      <c r="I1375" s="247" t="s">
        <v>5661</v>
      </c>
      <c r="J1375" s="247" t="s">
        <v>3291</v>
      </c>
      <c r="K1375" s="249" t="s">
        <v>1354</v>
      </c>
      <c r="L1375" s="247" t="s">
        <v>1380</v>
      </c>
      <c r="M1375" s="249" t="s">
        <v>1348</v>
      </c>
      <c r="N1375" s="249">
        <v>62</v>
      </c>
      <c r="O1375" s="249" t="s">
        <v>5662</v>
      </c>
    </row>
    <row r="1376" spans="2:15" ht="15" hidden="1" customHeight="1">
      <c r="B1376" s="247" t="s">
        <v>5663</v>
      </c>
      <c r="C1376" s="247" t="s">
        <v>5664</v>
      </c>
      <c r="D1376" s="248">
        <v>40204</v>
      </c>
      <c r="E1376" s="248">
        <v>40598</v>
      </c>
      <c r="F1376" s="248">
        <v>42424</v>
      </c>
      <c r="G1376" s="247">
        <v>1</v>
      </c>
      <c r="H1376" s="247" t="s">
        <v>4344</v>
      </c>
      <c r="I1376" s="247" t="s">
        <v>4345</v>
      </c>
      <c r="J1376" s="247" t="s">
        <v>3276</v>
      </c>
      <c r="K1376" s="249" t="s">
        <v>2455</v>
      </c>
      <c r="L1376" s="247" t="s">
        <v>1380</v>
      </c>
      <c r="M1376" s="249" t="s">
        <v>1348</v>
      </c>
      <c r="N1376" s="249">
        <v>236</v>
      </c>
      <c r="O1376" s="249" t="s">
        <v>5665</v>
      </c>
    </row>
    <row r="1377" spans="2:15" ht="24" customHeight="1">
      <c r="B1377" s="247" t="s">
        <v>5666</v>
      </c>
      <c r="C1377" s="247" t="s">
        <v>5667</v>
      </c>
      <c r="D1377" s="248">
        <v>42754</v>
      </c>
      <c r="E1377" s="248">
        <v>43073</v>
      </c>
      <c r="F1377" s="248">
        <v>44169</v>
      </c>
      <c r="G1377" s="247">
        <v>0</v>
      </c>
      <c r="H1377" s="247" t="s">
        <v>5668</v>
      </c>
      <c r="I1377" s="247" t="s">
        <v>4837</v>
      </c>
      <c r="J1377" s="247" t="s">
        <v>3270</v>
      </c>
      <c r="K1377" s="249" t="s">
        <v>1354</v>
      </c>
      <c r="L1377" s="247" t="s">
        <v>1380</v>
      </c>
      <c r="M1377" s="249" t="s">
        <v>1348</v>
      </c>
      <c r="N1377" s="249">
        <v>12</v>
      </c>
      <c r="O1377" s="249" t="s">
        <v>4838</v>
      </c>
    </row>
    <row r="1378" spans="2:15" ht="15" hidden="1" customHeight="1">
      <c r="B1378" s="247" t="s">
        <v>5669</v>
      </c>
      <c r="C1378" s="247" t="s">
        <v>5670</v>
      </c>
      <c r="D1378" s="248">
        <v>42807</v>
      </c>
      <c r="E1378" s="248">
        <v>42816</v>
      </c>
      <c r="F1378" s="248">
        <v>42908</v>
      </c>
      <c r="G1378" s="247">
        <v>0</v>
      </c>
      <c r="H1378" s="247" t="s">
        <v>4063</v>
      </c>
      <c r="I1378" s="247" t="s">
        <v>4064</v>
      </c>
      <c r="J1378" s="247" t="s">
        <v>3291</v>
      </c>
      <c r="K1378" s="249" t="s">
        <v>1354</v>
      </c>
      <c r="L1378" s="247" t="s">
        <v>1380</v>
      </c>
      <c r="M1378" s="249" t="s">
        <v>1348</v>
      </c>
      <c r="N1378" s="249">
        <v>8</v>
      </c>
      <c r="O1378" s="249" t="s">
        <v>5671</v>
      </c>
    </row>
    <row r="1379" spans="2:15" ht="24" customHeight="1">
      <c r="B1379" s="247" t="s">
        <v>5672</v>
      </c>
      <c r="C1379" s="247" t="s">
        <v>5673</v>
      </c>
      <c r="D1379" s="248">
        <v>42807</v>
      </c>
      <c r="E1379" s="248">
        <v>42909</v>
      </c>
      <c r="F1379" s="248">
        <v>45831</v>
      </c>
      <c r="G1379" s="247">
        <v>0</v>
      </c>
      <c r="H1379" s="247" t="s">
        <v>5674</v>
      </c>
      <c r="I1379" s="247" t="s">
        <v>5675</v>
      </c>
      <c r="J1379" s="247" t="s">
        <v>3419</v>
      </c>
      <c r="K1379" s="249" t="s">
        <v>1890</v>
      </c>
      <c r="L1379" s="247" t="s">
        <v>1380</v>
      </c>
      <c r="M1379" s="249" t="s">
        <v>1348</v>
      </c>
      <c r="N1379" s="249">
        <v>143</v>
      </c>
      <c r="O1379" s="249" t="s">
        <v>5676</v>
      </c>
    </row>
    <row r="1380" spans="2:15" ht="15" customHeight="1">
      <c r="B1380" s="247" t="s">
        <v>5677</v>
      </c>
      <c r="C1380" s="247" t="s">
        <v>5678</v>
      </c>
      <c r="D1380" s="248">
        <v>42808</v>
      </c>
      <c r="E1380" s="248">
        <v>43075</v>
      </c>
      <c r="F1380" s="248">
        <v>45266</v>
      </c>
      <c r="G1380" s="247">
        <v>1</v>
      </c>
      <c r="H1380" s="247" t="s">
        <v>5646</v>
      </c>
      <c r="I1380" s="247" t="s">
        <v>5647</v>
      </c>
      <c r="J1380" s="247" t="s">
        <v>3270</v>
      </c>
      <c r="K1380" s="249" t="s">
        <v>1890</v>
      </c>
      <c r="L1380" s="247" t="s">
        <v>4433</v>
      </c>
      <c r="M1380" s="249" t="s">
        <v>1348</v>
      </c>
      <c r="N1380" s="249">
        <v>100</v>
      </c>
      <c r="O1380" s="249" t="s">
        <v>5679</v>
      </c>
    </row>
    <row r="1381" spans="2:15" ht="15" customHeight="1">
      <c r="B1381" s="247" t="s">
        <v>5680</v>
      </c>
      <c r="C1381" s="247" t="s">
        <v>5681</v>
      </c>
      <c r="D1381" s="248">
        <v>42808</v>
      </c>
      <c r="E1381" s="248">
        <v>43053</v>
      </c>
      <c r="F1381" s="248">
        <v>45244</v>
      </c>
      <c r="G1381" s="247">
        <v>1</v>
      </c>
      <c r="H1381" s="247" t="s">
        <v>5646</v>
      </c>
      <c r="I1381" s="247" t="s">
        <v>5647</v>
      </c>
      <c r="J1381" s="247" t="s">
        <v>3270</v>
      </c>
      <c r="K1381" s="249" t="s">
        <v>1890</v>
      </c>
      <c r="L1381" s="247" t="s">
        <v>4433</v>
      </c>
      <c r="M1381" s="249" t="s">
        <v>1348</v>
      </c>
      <c r="N1381" s="249">
        <v>58</v>
      </c>
      <c r="O1381" s="249" t="s">
        <v>5651</v>
      </c>
    </row>
    <row r="1382" spans="2:15" ht="24" hidden="1" customHeight="1">
      <c r="B1382" s="247" t="s">
        <v>5682</v>
      </c>
      <c r="C1382" s="247" t="s">
        <v>5683</v>
      </c>
      <c r="D1382" s="248">
        <v>42809</v>
      </c>
      <c r="E1382" s="248">
        <v>42824</v>
      </c>
      <c r="F1382" s="248">
        <v>42916</v>
      </c>
      <c r="G1382" s="247">
        <v>0</v>
      </c>
      <c r="H1382" s="247" t="s">
        <v>5417</v>
      </c>
      <c r="I1382" s="247" t="s">
        <v>5418</v>
      </c>
      <c r="J1382" s="247" t="s">
        <v>3291</v>
      </c>
      <c r="K1382" s="249" t="s">
        <v>1354</v>
      </c>
      <c r="L1382" s="247" t="s">
        <v>1373</v>
      </c>
      <c r="M1382" s="249" t="s">
        <v>1348</v>
      </c>
      <c r="N1382" s="249">
        <v>14</v>
      </c>
      <c r="O1382" s="249" t="s">
        <v>5684</v>
      </c>
    </row>
    <row r="1383" spans="2:15" ht="24" hidden="1" customHeight="1">
      <c r="B1383" s="247" t="s">
        <v>5685</v>
      </c>
      <c r="C1383" s="247" t="s">
        <v>5686</v>
      </c>
      <c r="D1383" s="248">
        <v>42809</v>
      </c>
      <c r="E1383" s="248">
        <v>42824</v>
      </c>
      <c r="F1383" s="248">
        <v>42916</v>
      </c>
      <c r="G1383" s="247">
        <v>0</v>
      </c>
      <c r="H1383" s="247" t="s">
        <v>5417</v>
      </c>
      <c r="I1383" s="247" t="s">
        <v>5418</v>
      </c>
      <c r="J1383" s="247" t="s">
        <v>3291</v>
      </c>
      <c r="K1383" s="249" t="s">
        <v>1354</v>
      </c>
      <c r="L1383" s="247" t="s">
        <v>1373</v>
      </c>
      <c r="M1383" s="249" t="s">
        <v>1348</v>
      </c>
      <c r="N1383" s="249">
        <v>14</v>
      </c>
      <c r="O1383" s="249" t="s">
        <v>5687</v>
      </c>
    </row>
    <row r="1384" spans="2:15" ht="15" customHeight="1">
      <c r="B1384" s="247" t="s">
        <v>5688</v>
      </c>
      <c r="C1384" s="247" t="s">
        <v>5689</v>
      </c>
      <c r="D1384" s="248">
        <v>42809</v>
      </c>
      <c r="E1384" s="248">
        <v>43276</v>
      </c>
      <c r="F1384" s="248">
        <v>44372</v>
      </c>
      <c r="G1384" s="247">
        <v>0</v>
      </c>
      <c r="H1384" s="247" t="s">
        <v>5690</v>
      </c>
      <c r="I1384" s="247" t="s">
        <v>5691</v>
      </c>
      <c r="J1384" s="247" t="s">
        <v>3270</v>
      </c>
      <c r="K1384" s="249" t="s">
        <v>1354</v>
      </c>
      <c r="L1384" s="247" t="s">
        <v>1380</v>
      </c>
      <c r="M1384" s="249" t="s">
        <v>1348</v>
      </c>
      <c r="N1384" s="249">
        <v>50</v>
      </c>
      <c r="O1384" s="249" t="s">
        <v>5692</v>
      </c>
    </row>
    <row r="1385" spans="2:15" ht="15" customHeight="1">
      <c r="B1385" s="247" t="s">
        <v>5693</v>
      </c>
      <c r="C1385" s="247" t="s">
        <v>1342</v>
      </c>
      <c r="D1385" s="248">
        <v>42809</v>
      </c>
      <c r="E1385" s="248"/>
      <c r="F1385" s="248"/>
      <c r="G1385" s="247"/>
      <c r="H1385" s="247" t="s">
        <v>5690</v>
      </c>
      <c r="I1385" s="247" t="s">
        <v>5691</v>
      </c>
      <c r="J1385" s="247" t="s">
        <v>3270</v>
      </c>
      <c r="K1385" s="249" t="s">
        <v>3506</v>
      </c>
      <c r="L1385" s="247" t="s">
        <v>1380</v>
      </c>
      <c r="M1385" s="249" t="s">
        <v>1348</v>
      </c>
      <c r="N1385" s="249">
        <v>60</v>
      </c>
      <c r="O1385" s="249" t="s">
        <v>5694</v>
      </c>
    </row>
    <row r="1386" spans="2:15" ht="15" customHeight="1">
      <c r="B1386" s="247" t="s">
        <v>5695</v>
      </c>
      <c r="C1386" s="247" t="s">
        <v>5696</v>
      </c>
      <c r="D1386" s="248">
        <v>42809</v>
      </c>
      <c r="E1386" s="248">
        <v>43509</v>
      </c>
      <c r="F1386" s="248">
        <v>44605</v>
      </c>
      <c r="G1386" s="247">
        <v>0</v>
      </c>
      <c r="H1386" s="247" t="s">
        <v>5690</v>
      </c>
      <c r="I1386" s="247" t="s">
        <v>5691</v>
      </c>
      <c r="J1386" s="247" t="s">
        <v>3270</v>
      </c>
      <c r="K1386" s="249" t="s">
        <v>1890</v>
      </c>
      <c r="L1386" s="247" t="s">
        <v>1380</v>
      </c>
      <c r="M1386" s="249" t="s">
        <v>1348</v>
      </c>
      <c r="N1386" s="249">
        <v>49</v>
      </c>
      <c r="O1386" s="249" t="s">
        <v>5697</v>
      </c>
    </row>
    <row r="1387" spans="2:15" ht="15" hidden="1" customHeight="1">
      <c r="B1387" s="247" t="s">
        <v>5698</v>
      </c>
      <c r="C1387" s="247" t="s">
        <v>5699</v>
      </c>
      <c r="D1387" s="248">
        <v>39513</v>
      </c>
      <c r="E1387" s="248">
        <v>40630</v>
      </c>
      <c r="F1387" s="248">
        <v>43187</v>
      </c>
      <c r="G1387" s="247">
        <v>0</v>
      </c>
      <c r="H1387" s="247" t="s">
        <v>5700</v>
      </c>
      <c r="I1387" s="247" t="s">
        <v>5701</v>
      </c>
      <c r="J1387" s="247" t="s">
        <v>3276</v>
      </c>
      <c r="K1387" s="249" t="s">
        <v>1354</v>
      </c>
      <c r="L1387" s="247" t="s">
        <v>1380</v>
      </c>
      <c r="M1387" s="249" t="s">
        <v>1348</v>
      </c>
      <c r="N1387" s="249">
        <v>40</v>
      </c>
      <c r="O1387" s="249" t="s">
        <v>5702</v>
      </c>
    </row>
    <row r="1388" spans="2:15" ht="15" hidden="1" customHeight="1">
      <c r="B1388" s="247" t="s">
        <v>5703</v>
      </c>
      <c r="C1388" s="247" t="s">
        <v>5704</v>
      </c>
      <c r="D1388" s="248">
        <v>42811</v>
      </c>
      <c r="E1388" s="248">
        <v>42824</v>
      </c>
      <c r="F1388" s="248">
        <v>42916</v>
      </c>
      <c r="G1388" s="247">
        <v>0</v>
      </c>
      <c r="H1388" s="247" t="s">
        <v>5705</v>
      </c>
      <c r="I1388" s="247" t="s">
        <v>5706</v>
      </c>
      <c r="J1388" s="247" t="s">
        <v>3291</v>
      </c>
      <c r="K1388" s="249" t="s">
        <v>1354</v>
      </c>
      <c r="L1388" s="247" t="s">
        <v>1380</v>
      </c>
      <c r="M1388" s="249" t="s">
        <v>1348</v>
      </c>
      <c r="N1388" s="249">
        <v>20</v>
      </c>
      <c r="O1388" s="249" t="s">
        <v>5707</v>
      </c>
    </row>
    <row r="1389" spans="2:15" ht="15" customHeight="1">
      <c r="B1389" s="247" t="s">
        <v>5708</v>
      </c>
      <c r="C1389" s="247" t="s">
        <v>1342</v>
      </c>
      <c r="D1389" s="248">
        <v>42815</v>
      </c>
      <c r="E1389" s="248"/>
      <c r="F1389" s="248"/>
      <c r="G1389" s="247"/>
      <c r="H1389" s="247" t="s">
        <v>5331</v>
      </c>
      <c r="I1389" s="247" t="s">
        <v>5332</v>
      </c>
      <c r="J1389" s="247" t="s">
        <v>3270</v>
      </c>
      <c r="K1389" s="249" t="s">
        <v>1346</v>
      </c>
      <c r="L1389" s="247" t="s">
        <v>1380</v>
      </c>
      <c r="M1389" s="249" t="s">
        <v>1348</v>
      </c>
      <c r="N1389" s="249">
        <v>46</v>
      </c>
      <c r="O1389" s="249" t="s">
        <v>5395</v>
      </c>
    </row>
    <row r="1390" spans="2:15" ht="15" customHeight="1">
      <c r="B1390" s="247" t="s">
        <v>5709</v>
      </c>
      <c r="C1390" s="247" t="s">
        <v>5710</v>
      </c>
      <c r="D1390" s="248">
        <v>42816</v>
      </c>
      <c r="E1390" s="248">
        <v>43465</v>
      </c>
      <c r="F1390" s="248">
        <v>44560</v>
      </c>
      <c r="G1390" s="247">
        <v>0</v>
      </c>
      <c r="H1390" s="247" t="s">
        <v>5711</v>
      </c>
      <c r="I1390" s="247" t="s">
        <v>5712</v>
      </c>
      <c r="J1390" s="247" t="s">
        <v>3270</v>
      </c>
      <c r="K1390" s="249" t="s">
        <v>1890</v>
      </c>
      <c r="L1390" s="247" t="s">
        <v>1380</v>
      </c>
      <c r="M1390" s="249" t="s">
        <v>1348</v>
      </c>
      <c r="N1390" s="249">
        <v>12</v>
      </c>
      <c r="O1390" s="249" t="s">
        <v>5631</v>
      </c>
    </row>
    <row r="1391" spans="2:15" ht="15" hidden="1" customHeight="1">
      <c r="B1391" s="247" t="s">
        <v>5713</v>
      </c>
      <c r="C1391" s="247" t="s">
        <v>5714</v>
      </c>
      <c r="D1391" s="248">
        <v>42818</v>
      </c>
      <c r="E1391" s="248">
        <v>42832</v>
      </c>
      <c r="F1391" s="248">
        <v>42923</v>
      </c>
      <c r="G1391" s="247">
        <v>0</v>
      </c>
      <c r="H1391" s="247" t="s">
        <v>1343</v>
      </c>
      <c r="I1391" s="247" t="s">
        <v>1344</v>
      </c>
      <c r="J1391" s="247" t="s">
        <v>3291</v>
      </c>
      <c r="K1391" s="249" t="s">
        <v>1354</v>
      </c>
      <c r="L1391" s="247" t="s">
        <v>1347</v>
      </c>
      <c r="M1391" s="249" t="s">
        <v>1348</v>
      </c>
      <c r="N1391" s="249">
        <v>157</v>
      </c>
      <c r="O1391" s="249" t="s">
        <v>3691</v>
      </c>
    </row>
    <row r="1392" spans="2:15" ht="15" hidden="1" customHeight="1">
      <c r="B1392" s="247" t="s">
        <v>5715</v>
      </c>
      <c r="C1392" s="247" t="s">
        <v>5716</v>
      </c>
      <c r="D1392" s="248">
        <v>42818</v>
      </c>
      <c r="E1392" s="248">
        <v>42830</v>
      </c>
      <c r="F1392" s="248">
        <v>42921</v>
      </c>
      <c r="G1392" s="247">
        <v>0</v>
      </c>
      <c r="H1392" s="247" t="s">
        <v>1343</v>
      </c>
      <c r="I1392" s="247" t="s">
        <v>1344</v>
      </c>
      <c r="J1392" s="247" t="s">
        <v>3291</v>
      </c>
      <c r="K1392" s="249" t="s">
        <v>1354</v>
      </c>
      <c r="L1392" s="247" t="s">
        <v>1347</v>
      </c>
      <c r="M1392" s="249" t="s">
        <v>1348</v>
      </c>
      <c r="N1392" s="249">
        <v>107</v>
      </c>
      <c r="O1392" s="249" t="s">
        <v>5717</v>
      </c>
    </row>
    <row r="1393" spans="2:15" ht="15" customHeight="1">
      <c r="B1393" s="247" t="s">
        <v>5718</v>
      </c>
      <c r="C1393" s="247" t="s">
        <v>1342</v>
      </c>
      <c r="D1393" s="248">
        <v>42821</v>
      </c>
      <c r="E1393" s="248"/>
      <c r="F1393" s="248"/>
      <c r="G1393" s="247"/>
      <c r="H1393" s="247" t="s">
        <v>5258</v>
      </c>
      <c r="I1393" s="247" t="s">
        <v>5259</v>
      </c>
      <c r="J1393" s="247" t="s">
        <v>3291</v>
      </c>
      <c r="K1393" s="249" t="s">
        <v>1346</v>
      </c>
      <c r="L1393" s="247" t="s">
        <v>1380</v>
      </c>
      <c r="M1393" s="249" t="s">
        <v>1348</v>
      </c>
      <c r="N1393" s="249">
        <v>0</v>
      </c>
      <c r="O1393" s="249" t="s">
        <v>5719</v>
      </c>
    </row>
    <row r="1394" spans="2:15" ht="24" customHeight="1">
      <c r="B1394" s="247" t="s">
        <v>5720</v>
      </c>
      <c r="C1394" s="247" t="s">
        <v>5721</v>
      </c>
      <c r="D1394" s="248">
        <v>42821</v>
      </c>
      <c r="E1394" s="248">
        <v>43153</v>
      </c>
      <c r="F1394" s="248">
        <v>45344</v>
      </c>
      <c r="G1394" s="247">
        <v>1</v>
      </c>
      <c r="H1394" s="247" t="s">
        <v>4063</v>
      </c>
      <c r="I1394" s="247" t="s">
        <v>4064</v>
      </c>
      <c r="J1394" s="247" t="s">
        <v>3298</v>
      </c>
      <c r="K1394" s="249" t="s">
        <v>1890</v>
      </c>
      <c r="L1394" s="247" t="s">
        <v>1380</v>
      </c>
      <c r="M1394" s="249" t="s">
        <v>1348</v>
      </c>
      <c r="N1394" s="249">
        <v>8</v>
      </c>
      <c r="O1394" s="249" t="s">
        <v>5671</v>
      </c>
    </row>
    <row r="1395" spans="2:15" ht="15" customHeight="1">
      <c r="B1395" s="247" t="s">
        <v>5722</v>
      </c>
      <c r="C1395" s="247" t="s">
        <v>1342</v>
      </c>
      <c r="D1395" s="248">
        <v>42821</v>
      </c>
      <c r="E1395" s="248"/>
      <c r="F1395" s="248"/>
      <c r="G1395" s="247"/>
      <c r="H1395" s="247" t="s">
        <v>5723</v>
      </c>
      <c r="I1395" s="247" t="s">
        <v>5724</v>
      </c>
      <c r="J1395" s="247" t="s">
        <v>3270</v>
      </c>
      <c r="K1395" s="249" t="s">
        <v>1346</v>
      </c>
      <c r="L1395" s="247" t="s">
        <v>4433</v>
      </c>
      <c r="M1395" s="249" t="s">
        <v>1348</v>
      </c>
      <c r="N1395" s="249">
        <v>52</v>
      </c>
      <c r="O1395" s="249" t="s">
        <v>5725</v>
      </c>
    </row>
    <row r="1396" spans="2:15" ht="24" hidden="1" customHeight="1">
      <c r="B1396" s="247" t="s">
        <v>5726</v>
      </c>
      <c r="C1396" s="247" t="s">
        <v>5727</v>
      </c>
      <c r="D1396" s="248">
        <v>42824</v>
      </c>
      <c r="E1396" s="248">
        <v>42830</v>
      </c>
      <c r="F1396" s="248">
        <v>42921</v>
      </c>
      <c r="G1396" s="247">
        <v>0</v>
      </c>
      <c r="H1396" s="247" t="s">
        <v>5728</v>
      </c>
      <c r="I1396" s="247" t="s">
        <v>5729</v>
      </c>
      <c r="J1396" s="247" t="s">
        <v>3291</v>
      </c>
      <c r="K1396" s="249" t="s">
        <v>1354</v>
      </c>
      <c r="L1396" s="247" t="s">
        <v>1373</v>
      </c>
      <c r="M1396" s="249" t="s">
        <v>1348</v>
      </c>
      <c r="N1396" s="249">
        <v>12.8</v>
      </c>
      <c r="O1396" s="249" t="s">
        <v>5561</v>
      </c>
    </row>
    <row r="1397" spans="2:15" ht="15" customHeight="1">
      <c r="B1397" s="247" t="s">
        <v>5730</v>
      </c>
      <c r="C1397" s="247" t="s">
        <v>1342</v>
      </c>
      <c r="D1397" s="248">
        <v>42824</v>
      </c>
      <c r="E1397" s="248"/>
      <c r="F1397" s="248"/>
      <c r="G1397" s="247"/>
      <c r="H1397" s="247" t="s">
        <v>4521</v>
      </c>
      <c r="I1397" s="247" t="s">
        <v>4522</v>
      </c>
      <c r="J1397" s="247" t="s">
        <v>3291</v>
      </c>
      <c r="K1397" s="249" t="s">
        <v>1346</v>
      </c>
      <c r="L1397" s="247" t="s">
        <v>4433</v>
      </c>
      <c r="M1397" s="249" t="s">
        <v>1348</v>
      </c>
      <c r="N1397" s="249">
        <v>0</v>
      </c>
      <c r="O1397" s="249" t="s">
        <v>5731</v>
      </c>
    </row>
    <row r="1398" spans="2:15" ht="15" hidden="1" customHeight="1">
      <c r="B1398" s="247" t="s">
        <v>5732</v>
      </c>
      <c r="C1398" s="247" t="s">
        <v>5733</v>
      </c>
      <c r="D1398" s="248">
        <v>40451</v>
      </c>
      <c r="E1398" s="248">
        <v>40631</v>
      </c>
      <c r="F1398" s="248">
        <v>43188</v>
      </c>
      <c r="G1398" s="247">
        <v>0</v>
      </c>
      <c r="H1398" s="247" t="s">
        <v>5734</v>
      </c>
      <c r="I1398" s="247" t="s">
        <v>1342</v>
      </c>
      <c r="J1398" s="247" t="s">
        <v>3276</v>
      </c>
      <c r="K1398" s="249" t="s">
        <v>1354</v>
      </c>
      <c r="L1398" s="247" t="s">
        <v>1380</v>
      </c>
      <c r="M1398" s="249" t="s">
        <v>1348</v>
      </c>
      <c r="N1398" s="249">
        <v>78</v>
      </c>
      <c r="O1398" s="249" t="s">
        <v>5735</v>
      </c>
    </row>
    <row r="1399" spans="2:15" ht="15" customHeight="1">
      <c r="B1399" s="247" t="s">
        <v>5736</v>
      </c>
      <c r="C1399" s="247" t="s">
        <v>1342</v>
      </c>
      <c r="D1399" s="248">
        <v>42824</v>
      </c>
      <c r="E1399" s="248"/>
      <c r="F1399" s="248"/>
      <c r="G1399" s="247"/>
      <c r="H1399" s="247" t="s">
        <v>4521</v>
      </c>
      <c r="I1399" s="247" t="s">
        <v>4522</v>
      </c>
      <c r="J1399" s="247" t="s">
        <v>3291</v>
      </c>
      <c r="K1399" s="249" t="s">
        <v>1346</v>
      </c>
      <c r="L1399" s="247" t="s">
        <v>4433</v>
      </c>
      <c r="M1399" s="249" t="s">
        <v>1348</v>
      </c>
      <c r="N1399" s="249">
        <v>0</v>
      </c>
      <c r="O1399" s="249" t="s">
        <v>5737</v>
      </c>
    </row>
    <row r="1400" spans="2:15" ht="15" hidden="1" customHeight="1">
      <c r="B1400" s="247" t="s">
        <v>5738</v>
      </c>
      <c r="C1400" s="247" t="s">
        <v>5739</v>
      </c>
      <c r="D1400" s="248">
        <v>42828</v>
      </c>
      <c r="E1400" s="248">
        <v>42860</v>
      </c>
      <c r="F1400" s="248">
        <v>42952</v>
      </c>
      <c r="G1400" s="247">
        <v>0</v>
      </c>
      <c r="H1400" s="247" t="s">
        <v>1385</v>
      </c>
      <c r="I1400" s="247" t="s">
        <v>1386</v>
      </c>
      <c r="J1400" s="247" t="s">
        <v>3291</v>
      </c>
      <c r="K1400" s="249" t="s">
        <v>1354</v>
      </c>
      <c r="L1400" s="247" t="s">
        <v>3395</v>
      </c>
      <c r="M1400" s="249" t="s">
        <v>1348</v>
      </c>
      <c r="N1400" s="249">
        <v>368</v>
      </c>
      <c r="O1400" s="249" t="s">
        <v>5740</v>
      </c>
    </row>
    <row r="1401" spans="2:15" ht="15" customHeight="1">
      <c r="B1401" s="247" t="s">
        <v>5741</v>
      </c>
      <c r="C1401" s="247" t="s">
        <v>5742</v>
      </c>
      <c r="D1401" s="248">
        <v>42828</v>
      </c>
      <c r="E1401" s="248">
        <v>42997</v>
      </c>
      <c r="F1401" s="248">
        <v>45188</v>
      </c>
      <c r="G1401" s="247">
        <v>1</v>
      </c>
      <c r="H1401" s="247" t="s">
        <v>5705</v>
      </c>
      <c r="I1401" s="247" t="s">
        <v>5706</v>
      </c>
      <c r="J1401" s="247" t="s">
        <v>3270</v>
      </c>
      <c r="K1401" s="249" t="s">
        <v>1890</v>
      </c>
      <c r="L1401" s="247" t="s">
        <v>1380</v>
      </c>
      <c r="M1401" s="249" t="s">
        <v>1348</v>
      </c>
      <c r="N1401" s="249">
        <v>20</v>
      </c>
      <c r="O1401" s="249" t="s">
        <v>5707</v>
      </c>
    </row>
    <row r="1402" spans="2:15" ht="15" customHeight="1">
      <c r="B1402" s="247" t="s">
        <v>5743</v>
      </c>
      <c r="C1402" s="247" t="s">
        <v>5744</v>
      </c>
      <c r="D1402" s="248">
        <v>42829</v>
      </c>
      <c r="E1402" s="248">
        <v>43465</v>
      </c>
      <c r="F1402" s="248">
        <v>44561</v>
      </c>
      <c r="G1402" s="247">
        <v>0</v>
      </c>
      <c r="H1402" s="247" t="s">
        <v>5745</v>
      </c>
      <c r="I1402" s="247" t="s">
        <v>5746</v>
      </c>
      <c r="J1402" s="247" t="s">
        <v>3270</v>
      </c>
      <c r="K1402" s="249" t="s">
        <v>1890</v>
      </c>
      <c r="L1402" s="247" t="s">
        <v>1380</v>
      </c>
      <c r="M1402" s="249" t="s">
        <v>1348</v>
      </c>
      <c r="N1402" s="249">
        <v>44.46</v>
      </c>
      <c r="O1402" s="249" t="s">
        <v>5747</v>
      </c>
    </row>
    <row r="1403" spans="2:15" ht="15" hidden="1" customHeight="1">
      <c r="B1403" s="247" t="s">
        <v>5748</v>
      </c>
      <c r="C1403" s="247" t="s">
        <v>5749</v>
      </c>
      <c r="D1403" s="248">
        <v>42832</v>
      </c>
      <c r="E1403" s="248">
        <v>42845</v>
      </c>
      <c r="F1403" s="248">
        <v>42936</v>
      </c>
      <c r="G1403" s="247">
        <v>0</v>
      </c>
      <c r="H1403" s="247" t="s">
        <v>5750</v>
      </c>
      <c r="I1403" s="247" t="s">
        <v>5751</v>
      </c>
      <c r="J1403" s="247" t="s">
        <v>3291</v>
      </c>
      <c r="K1403" s="249" t="s">
        <v>1354</v>
      </c>
      <c r="L1403" s="247" t="s">
        <v>1380</v>
      </c>
      <c r="M1403" s="249" t="s">
        <v>1348</v>
      </c>
      <c r="N1403" s="249">
        <v>30</v>
      </c>
      <c r="O1403" s="249" t="s">
        <v>5752</v>
      </c>
    </row>
    <row r="1404" spans="2:15" ht="15" hidden="1" customHeight="1">
      <c r="B1404" s="247" t="s">
        <v>5753</v>
      </c>
      <c r="C1404" s="247" t="s">
        <v>5754</v>
      </c>
      <c r="D1404" s="248">
        <v>42831</v>
      </c>
      <c r="E1404" s="248">
        <v>42845</v>
      </c>
      <c r="F1404" s="248">
        <v>42936</v>
      </c>
      <c r="G1404" s="247">
        <v>0</v>
      </c>
      <c r="H1404" s="247" t="s">
        <v>5755</v>
      </c>
      <c r="I1404" s="247" t="s">
        <v>5756</v>
      </c>
      <c r="J1404" s="247" t="s">
        <v>3291</v>
      </c>
      <c r="K1404" s="249" t="s">
        <v>1354</v>
      </c>
      <c r="L1404" s="247" t="s">
        <v>1380</v>
      </c>
      <c r="M1404" s="249" t="s">
        <v>1348</v>
      </c>
      <c r="N1404" s="249">
        <v>100</v>
      </c>
      <c r="O1404" s="249" t="s">
        <v>5757</v>
      </c>
    </row>
    <row r="1405" spans="2:15" ht="15" hidden="1" customHeight="1">
      <c r="B1405" s="247" t="s">
        <v>5758</v>
      </c>
      <c r="C1405" s="247" t="s">
        <v>5759</v>
      </c>
      <c r="D1405" s="248">
        <v>42831</v>
      </c>
      <c r="E1405" s="248">
        <v>42845</v>
      </c>
      <c r="F1405" s="248">
        <v>42936</v>
      </c>
      <c r="G1405" s="247">
        <v>0</v>
      </c>
      <c r="H1405" s="247" t="s">
        <v>5750</v>
      </c>
      <c r="I1405" s="247" t="s">
        <v>5751</v>
      </c>
      <c r="J1405" s="247" t="s">
        <v>3291</v>
      </c>
      <c r="K1405" s="249" t="s">
        <v>1354</v>
      </c>
      <c r="L1405" s="247" t="s">
        <v>1380</v>
      </c>
      <c r="M1405" s="249" t="s">
        <v>1348</v>
      </c>
      <c r="N1405" s="249">
        <v>51</v>
      </c>
      <c r="O1405" s="249" t="s">
        <v>5760</v>
      </c>
    </row>
    <row r="1406" spans="2:15" ht="15" hidden="1" customHeight="1">
      <c r="B1406" s="247" t="s">
        <v>5761</v>
      </c>
      <c r="C1406" s="247" t="s">
        <v>5762</v>
      </c>
      <c r="D1406" s="248">
        <v>42831</v>
      </c>
      <c r="E1406" s="248">
        <v>42845</v>
      </c>
      <c r="F1406" s="248">
        <v>42936</v>
      </c>
      <c r="G1406" s="247">
        <v>0</v>
      </c>
      <c r="H1406" s="247" t="s">
        <v>5755</v>
      </c>
      <c r="I1406" s="247" t="s">
        <v>5756</v>
      </c>
      <c r="J1406" s="247" t="s">
        <v>3291</v>
      </c>
      <c r="K1406" s="249" t="s">
        <v>1354</v>
      </c>
      <c r="L1406" s="247" t="s">
        <v>1380</v>
      </c>
      <c r="M1406" s="249" t="s">
        <v>1348</v>
      </c>
      <c r="N1406" s="249">
        <v>100</v>
      </c>
      <c r="O1406" s="249" t="s">
        <v>5763</v>
      </c>
    </row>
    <row r="1407" spans="2:15" ht="25.5" hidden="1" customHeight="1">
      <c r="B1407" s="247" t="s">
        <v>5764</v>
      </c>
      <c r="C1407" s="247" t="s">
        <v>5765</v>
      </c>
      <c r="D1407" s="248">
        <v>42832</v>
      </c>
      <c r="E1407" s="248">
        <v>42845</v>
      </c>
      <c r="F1407" s="248">
        <v>42936</v>
      </c>
      <c r="G1407" s="247">
        <v>0</v>
      </c>
      <c r="H1407" s="247" t="s">
        <v>5766</v>
      </c>
      <c r="I1407" s="247" t="s">
        <v>5767</v>
      </c>
      <c r="J1407" s="247" t="s">
        <v>3291</v>
      </c>
      <c r="K1407" s="249" t="s">
        <v>1354</v>
      </c>
      <c r="L1407" s="247" t="s">
        <v>1380</v>
      </c>
      <c r="M1407" s="249" t="s">
        <v>1348</v>
      </c>
      <c r="N1407" s="249">
        <v>28</v>
      </c>
      <c r="O1407" s="249" t="s">
        <v>5768</v>
      </c>
    </row>
    <row r="1408" spans="2:15" ht="15" customHeight="1">
      <c r="B1408" s="247" t="s">
        <v>5769</v>
      </c>
      <c r="C1408" s="247" t="s">
        <v>1342</v>
      </c>
      <c r="D1408" s="248">
        <v>42835</v>
      </c>
      <c r="E1408" s="248"/>
      <c r="F1408" s="248"/>
      <c r="G1408" s="247"/>
      <c r="H1408" s="247" t="s">
        <v>3653</v>
      </c>
      <c r="I1408" s="247" t="s">
        <v>3654</v>
      </c>
      <c r="J1408" s="247" t="s">
        <v>3270</v>
      </c>
      <c r="K1408" s="249" t="s">
        <v>1346</v>
      </c>
      <c r="L1408" s="247" t="s">
        <v>4433</v>
      </c>
      <c r="M1408" s="249" t="s">
        <v>1348</v>
      </c>
      <c r="N1408" s="249">
        <v>0</v>
      </c>
      <c r="O1408" s="249" t="s">
        <v>5098</v>
      </c>
    </row>
    <row r="1409" spans="2:15" ht="15" hidden="1" customHeight="1">
      <c r="B1409" s="247" t="s">
        <v>5770</v>
      </c>
      <c r="C1409" s="247" t="s">
        <v>5771</v>
      </c>
      <c r="D1409" s="248">
        <v>40169</v>
      </c>
      <c r="E1409" s="248">
        <v>40631</v>
      </c>
      <c r="F1409" s="248">
        <v>43188</v>
      </c>
      <c r="G1409" s="247">
        <v>2</v>
      </c>
      <c r="H1409" s="247" t="s">
        <v>3334</v>
      </c>
      <c r="I1409" s="247" t="s">
        <v>3335</v>
      </c>
      <c r="J1409" s="247" t="s">
        <v>3276</v>
      </c>
      <c r="K1409" s="249" t="s">
        <v>1354</v>
      </c>
      <c r="L1409" s="247" t="s">
        <v>1380</v>
      </c>
      <c r="M1409" s="249" t="s">
        <v>1348</v>
      </c>
      <c r="N1409" s="249">
        <v>70</v>
      </c>
      <c r="O1409" s="249" t="s">
        <v>5772</v>
      </c>
    </row>
    <row r="1410" spans="2:15" ht="15" hidden="1" customHeight="1">
      <c r="B1410" s="247" t="s">
        <v>5773</v>
      </c>
      <c r="C1410" s="247" t="s">
        <v>5774</v>
      </c>
      <c r="D1410" s="248">
        <v>42835</v>
      </c>
      <c r="E1410" s="248">
        <v>42845</v>
      </c>
      <c r="F1410" s="248">
        <v>42936</v>
      </c>
      <c r="G1410" s="247">
        <v>0</v>
      </c>
      <c r="H1410" s="247" t="s">
        <v>5775</v>
      </c>
      <c r="I1410" s="247" t="s">
        <v>5776</v>
      </c>
      <c r="J1410" s="247" t="s">
        <v>3291</v>
      </c>
      <c r="K1410" s="249" t="s">
        <v>1354</v>
      </c>
      <c r="L1410" s="247" t="s">
        <v>1380</v>
      </c>
      <c r="M1410" s="249" t="s">
        <v>1348</v>
      </c>
      <c r="N1410" s="249">
        <v>90</v>
      </c>
      <c r="O1410" s="249" t="s">
        <v>5777</v>
      </c>
    </row>
    <row r="1411" spans="2:15" ht="15" hidden="1" customHeight="1">
      <c r="B1411" s="247" t="s">
        <v>5778</v>
      </c>
      <c r="C1411" s="247" t="s">
        <v>5779</v>
      </c>
      <c r="D1411" s="248">
        <v>42835</v>
      </c>
      <c r="E1411" s="248">
        <v>42845</v>
      </c>
      <c r="F1411" s="248">
        <v>42936</v>
      </c>
      <c r="G1411" s="247">
        <v>0</v>
      </c>
      <c r="H1411" s="247" t="s">
        <v>5775</v>
      </c>
      <c r="I1411" s="247" t="s">
        <v>5776</v>
      </c>
      <c r="J1411" s="247" t="s">
        <v>3291</v>
      </c>
      <c r="K1411" s="249" t="s">
        <v>1354</v>
      </c>
      <c r="L1411" s="247" t="s">
        <v>1380</v>
      </c>
      <c r="M1411" s="249" t="s">
        <v>1348</v>
      </c>
      <c r="N1411" s="249">
        <v>40</v>
      </c>
      <c r="O1411" s="249" t="s">
        <v>5780</v>
      </c>
    </row>
    <row r="1412" spans="2:15" ht="15" hidden="1" customHeight="1">
      <c r="B1412" s="247" t="s">
        <v>5781</v>
      </c>
      <c r="C1412" s="247" t="s">
        <v>5782</v>
      </c>
      <c r="D1412" s="248">
        <v>42836</v>
      </c>
      <c r="E1412" s="248">
        <v>42845</v>
      </c>
      <c r="F1412" s="248">
        <v>42936</v>
      </c>
      <c r="G1412" s="247">
        <v>0</v>
      </c>
      <c r="H1412" s="247" t="s">
        <v>5783</v>
      </c>
      <c r="I1412" s="247" t="s">
        <v>1342</v>
      </c>
      <c r="J1412" s="247" t="s">
        <v>3291</v>
      </c>
      <c r="K1412" s="249" t="s">
        <v>1354</v>
      </c>
      <c r="L1412" s="247" t="s">
        <v>4433</v>
      </c>
      <c r="M1412" s="249" t="s">
        <v>1348</v>
      </c>
      <c r="N1412" s="249">
        <v>75</v>
      </c>
      <c r="O1412" s="249" t="s">
        <v>3451</v>
      </c>
    </row>
    <row r="1413" spans="2:15" ht="15" customHeight="1">
      <c r="B1413" s="247" t="s">
        <v>5784</v>
      </c>
      <c r="C1413" s="247" t="s">
        <v>1342</v>
      </c>
      <c r="D1413" s="248">
        <v>42837</v>
      </c>
      <c r="E1413" s="248"/>
      <c r="F1413" s="248"/>
      <c r="G1413" s="247"/>
      <c r="H1413" s="247" t="s">
        <v>4994</v>
      </c>
      <c r="I1413" s="247" t="s">
        <v>4995</v>
      </c>
      <c r="J1413" s="247" t="s">
        <v>3270</v>
      </c>
      <c r="K1413" s="249" t="s">
        <v>1346</v>
      </c>
      <c r="L1413" s="247" t="s">
        <v>1380</v>
      </c>
      <c r="M1413" s="249" t="s">
        <v>1348</v>
      </c>
      <c r="N1413" s="249">
        <v>28</v>
      </c>
      <c r="O1413" s="249" t="s">
        <v>4997</v>
      </c>
    </row>
    <row r="1414" spans="2:15" ht="24" customHeight="1">
      <c r="B1414" s="247" t="s">
        <v>5785</v>
      </c>
      <c r="C1414" s="247" t="s">
        <v>1342</v>
      </c>
      <c r="D1414" s="248">
        <v>42839</v>
      </c>
      <c r="E1414" s="248"/>
      <c r="F1414" s="248"/>
      <c r="G1414" s="247"/>
      <c r="H1414" s="247" t="s">
        <v>5786</v>
      </c>
      <c r="I1414" s="247" t="s">
        <v>5787</v>
      </c>
      <c r="J1414" s="247" t="s">
        <v>3270</v>
      </c>
      <c r="K1414" s="249" t="s">
        <v>1346</v>
      </c>
      <c r="L1414" s="247" t="s">
        <v>1380</v>
      </c>
      <c r="M1414" s="249" t="s">
        <v>1348</v>
      </c>
      <c r="N1414" s="249">
        <v>16</v>
      </c>
      <c r="O1414" s="249" t="s">
        <v>5788</v>
      </c>
    </row>
    <row r="1415" spans="2:15" ht="15" hidden="1" customHeight="1">
      <c r="B1415" s="247" t="s">
        <v>5789</v>
      </c>
      <c r="C1415" s="247" t="s">
        <v>5790</v>
      </c>
      <c r="D1415" s="248">
        <v>42843</v>
      </c>
      <c r="E1415" s="248">
        <v>42851</v>
      </c>
      <c r="F1415" s="248">
        <v>42942</v>
      </c>
      <c r="G1415" s="247">
        <v>0</v>
      </c>
      <c r="H1415" s="247" t="s">
        <v>5791</v>
      </c>
      <c r="I1415" s="247" t="s">
        <v>5792</v>
      </c>
      <c r="J1415" s="247" t="s">
        <v>3291</v>
      </c>
      <c r="K1415" s="249" t="s">
        <v>1354</v>
      </c>
      <c r="L1415" s="247" t="s">
        <v>1380</v>
      </c>
      <c r="M1415" s="249" t="s">
        <v>1348</v>
      </c>
      <c r="N1415" s="249">
        <v>20</v>
      </c>
      <c r="O1415" s="249" t="s">
        <v>5793</v>
      </c>
    </row>
    <row r="1416" spans="2:15" ht="15" customHeight="1">
      <c r="B1416" s="247" t="s">
        <v>5794</v>
      </c>
      <c r="C1416" s="247" t="s">
        <v>1342</v>
      </c>
      <c r="D1416" s="248">
        <v>42843</v>
      </c>
      <c r="E1416" s="248"/>
      <c r="F1416" s="248"/>
      <c r="G1416" s="247"/>
      <c r="H1416" s="247" t="s">
        <v>5795</v>
      </c>
      <c r="I1416" s="247" t="s">
        <v>5796</v>
      </c>
      <c r="J1416" s="247" t="s">
        <v>3270</v>
      </c>
      <c r="K1416" s="249" t="s">
        <v>1346</v>
      </c>
      <c r="L1416" s="247" t="s">
        <v>1380</v>
      </c>
      <c r="M1416" s="249" t="s">
        <v>1348</v>
      </c>
      <c r="N1416" s="249">
        <v>0</v>
      </c>
      <c r="O1416" s="249" t="s">
        <v>3645</v>
      </c>
    </row>
    <row r="1417" spans="2:15" ht="15" hidden="1" customHeight="1">
      <c r="B1417" s="247" t="s">
        <v>5797</v>
      </c>
      <c r="C1417" s="247" t="s">
        <v>5798</v>
      </c>
      <c r="D1417" s="248">
        <v>42846</v>
      </c>
      <c r="E1417" s="248">
        <v>42851</v>
      </c>
      <c r="F1417" s="248">
        <v>42942</v>
      </c>
      <c r="G1417" s="247">
        <v>0</v>
      </c>
      <c r="H1417" s="247" t="s">
        <v>5799</v>
      </c>
      <c r="I1417" s="247" t="s">
        <v>1342</v>
      </c>
      <c r="J1417" s="247" t="s">
        <v>3291</v>
      </c>
      <c r="K1417" s="249" t="s">
        <v>1354</v>
      </c>
      <c r="L1417" s="247" t="s">
        <v>1380</v>
      </c>
      <c r="M1417" s="249" t="s">
        <v>1348</v>
      </c>
      <c r="N1417" s="249">
        <v>92</v>
      </c>
      <c r="O1417" s="249" t="s">
        <v>5800</v>
      </c>
    </row>
    <row r="1418" spans="2:15" ht="15" hidden="1" customHeight="1">
      <c r="B1418" s="247" t="s">
        <v>5801</v>
      </c>
      <c r="C1418" s="247" t="s">
        <v>5802</v>
      </c>
      <c r="D1418" s="248">
        <v>42846</v>
      </c>
      <c r="E1418" s="248">
        <v>42851</v>
      </c>
      <c r="F1418" s="248">
        <v>42942</v>
      </c>
      <c r="G1418" s="247">
        <v>0</v>
      </c>
      <c r="H1418" s="247" t="s">
        <v>5803</v>
      </c>
      <c r="I1418" s="247" t="s">
        <v>5804</v>
      </c>
      <c r="J1418" s="247" t="s">
        <v>3291</v>
      </c>
      <c r="K1418" s="249" t="s">
        <v>1354</v>
      </c>
      <c r="L1418" s="247" t="s">
        <v>1380</v>
      </c>
      <c r="M1418" s="249" t="s">
        <v>1348</v>
      </c>
      <c r="N1418" s="249">
        <v>18</v>
      </c>
      <c r="O1418" s="249" t="s">
        <v>5805</v>
      </c>
    </row>
    <row r="1419" spans="2:15" ht="15" customHeight="1">
      <c r="B1419" s="247" t="s">
        <v>5806</v>
      </c>
      <c r="C1419" s="247" t="s">
        <v>1342</v>
      </c>
      <c r="D1419" s="248">
        <v>42846</v>
      </c>
      <c r="E1419" s="248"/>
      <c r="F1419" s="248"/>
      <c r="G1419" s="247"/>
      <c r="H1419" s="247" t="s">
        <v>5803</v>
      </c>
      <c r="I1419" s="247" t="s">
        <v>5804</v>
      </c>
      <c r="J1419" s="247" t="s">
        <v>3270</v>
      </c>
      <c r="K1419" s="249" t="s">
        <v>1346</v>
      </c>
      <c r="L1419" s="247" t="s">
        <v>1380</v>
      </c>
      <c r="M1419" s="249" t="s">
        <v>1348</v>
      </c>
      <c r="N1419" s="249">
        <v>0</v>
      </c>
      <c r="O1419" s="249" t="s">
        <v>5805</v>
      </c>
    </row>
    <row r="1420" spans="2:15" ht="15" customHeight="1">
      <c r="B1420" s="247" t="s">
        <v>5807</v>
      </c>
      <c r="C1420" s="247" t="s">
        <v>5808</v>
      </c>
      <c r="D1420" s="248">
        <v>40095</v>
      </c>
      <c r="E1420" s="248">
        <v>41295</v>
      </c>
      <c r="F1420" s="248">
        <v>44217</v>
      </c>
      <c r="G1420" s="247">
        <v>2</v>
      </c>
      <c r="H1420" s="247" t="s">
        <v>5809</v>
      </c>
      <c r="I1420" s="247" t="s">
        <v>5810</v>
      </c>
      <c r="J1420" s="247" t="s">
        <v>3270</v>
      </c>
      <c r="K1420" s="249" t="s">
        <v>1354</v>
      </c>
      <c r="L1420" s="247" t="s">
        <v>1380</v>
      </c>
      <c r="M1420" s="249" t="s">
        <v>1348</v>
      </c>
      <c r="N1420" s="249">
        <v>120</v>
      </c>
      <c r="O1420" s="249" t="s">
        <v>3619</v>
      </c>
    </row>
    <row r="1421" spans="2:15" ht="24" customHeight="1">
      <c r="B1421" s="247" t="s">
        <v>5811</v>
      </c>
      <c r="C1421" s="247" t="s">
        <v>1342</v>
      </c>
      <c r="D1421" s="248">
        <v>42846</v>
      </c>
      <c r="E1421" s="248"/>
      <c r="F1421" s="248"/>
      <c r="G1421" s="247"/>
      <c r="H1421" s="247" t="s">
        <v>5426</v>
      </c>
      <c r="I1421" s="247" t="s">
        <v>5427</v>
      </c>
      <c r="J1421" s="247" t="s">
        <v>3291</v>
      </c>
      <c r="K1421" s="249" t="s">
        <v>1346</v>
      </c>
      <c r="L1421" s="247" t="s">
        <v>1380</v>
      </c>
      <c r="M1421" s="249" t="s">
        <v>1348</v>
      </c>
      <c r="N1421" s="249">
        <v>0</v>
      </c>
      <c r="O1421" s="249" t="s">
        <v>5812</v>
      </c>
    </row>
    <row r="1422" spans="2:15" ht="15" customHeight="1">
      <c r="B1422" s="247" t="s">
        <v>5813</v>
      </c>
      <c r="C1422" s="247" t="s">
        <v>1342</v>
      </c>
      <c r="D1422" s="248">
        <v>42849</v>
      </c>
      <c r="E1422" s="248"/>
      <c r="F1422" s="248"/>
      <c r="G1422" s="247"/>
      <c r="H1422" s="247" t="s">
        <v>5814</v>
      </c>
      <c r="I1422" s="247" t="s">
        <v>5815</v>
      </c>
      <c r="J1422" s="247" t="s">
        <v>3291</v>
      </c>
      <c r="K1422" s="249" t="s">
        <v>1346</v>
      </c>
      <c r="L1422" s="247" t="s">
        <v>1380</v>
      </c>
      <c r="M1422" s="249" t="s">
        <v>1348</v>
      </c>
      <c r="N1422" s="249">
        <v>0</v>
      </c>
      <c r="O1422" s="249" t="s">
        <v>5816</v>
      </c>
    </row>
    <row r="1423" spans="2:15" ht="15" hidden="1" customHeight="1">
      <c r="B1423" s="247" t="s">
        <v>5817</v>
      </c>
      <c r="C1423" s="247" t="s">
        <v>5818</v>
      </c>
      <c r="D1423" s="248">
        <v>42849</v>
      </c>
      <c r="E1423" s="248">
        <v>42851</v>
      </c>
      <c r="F1423" s="248">
        <v>42942</v>
      </c>
      <c r="G1423" s="247">
        <v>0</v>
      </c>
      <c r="H1423" s="247" t="s">
        <v>5814</v>
      </c>
      <c r="I1423" s="247" t="s">
        <v>5815</v>
      </c>
      <c r="J1423" s="247" t="s">
        <v>3291</v>
      </c>
      <c r="K1423" s="249" t="s">
        <v>1354</v>
      </c>
      <c r="L1423" s="247" t="s">
        <v>1380</v>
      </c>
      <c r="M1423" s="249" t="s">
        <v>1348</v>
      </c>
      <c r="N1423" s="249">
        <v>68.900000000000006</v>
      </c>
      <c r="O1423" s="249" t="s">
        <v>5819</v>
      </c>
    </row>
    <row r="1424" spans="2:15" ht="15" hidden="1" customHeight="1">
      <c r="B1424" s="247" t="s">
        <v>5820</v>
      </c>
      <c r="C1424" s="247" t="s">
        <v>5821</v>
      </c>
      <c r="D1424" s="248">
        <v>42849</v>
      </c>
      <c r="E1424" s="248">
        <v>44053</v>
      </c>
      <c r="F1424" s="248">
        <v>45148</v>
      </c>
      <c r="G1424" s="247">
        <v>1</v>
      </c>
      <c r="H1424" s="247" t="s">
        <v>3722</v>
      </c>
      <c r="I1424" s="247" t="s">
        <v>3723</v>
      </c>
      <c r="J1424" s="247" t="s">
        <v>3270</v>
      </c>
      <c r="K1424" s="249" t="s">
        <v>1890</v>
      </c>
      <c r="L1424" s="247" t="s">
        <v>1380</v>
      </c>
      <c r="M1424" s="249" t="s">
        <v>1348</v>
      </c>
      <c r="N1424" s="249">
        <v>100</v>
      </c>
      <c r="O1424" s="249" t="s">
        <v>5822</v>
      </c>
    </row>
    <row r="1425" spans="2:15" ht="15" customHeight="1">
      <c r="B1425" s="247" t="s">
        <v>5823</v>
      </c>
      <c r="C1425" s="247" t="s">
        <v>5824</v>
      </c>
      <c r="D1425" s="248">
        <v>42849</v>
      </c>
      <c r="E1425" s="248">
        <v>42957</v>
      </c>
      <c r="F1425" s="248">
        <v>44053</v>
      </c>
      <c r="G1425" s="247">
        <v>0</v>
      </c>
      <c r="H1425" s="247" t="s">
        <v>3722</v>
      </c>
      <c r="I1425" s="247" t="s">
        <v>3723</v>
      </c>
      <c r="J1425" s="247" t="s">
        <v>3270</v>
      </c>
      <c r="K1425" s="249" t="s">
        <v>3222</v>
      </c>
      <c r="L1425" s="247" t="s">
        <v>1380</v>
      </c>
      <c r="M1425" s="249" t="s">
        <v>1348</v>
      </c>
      <c r="N1425" s="249">
        <v>34</v>
      </c>
      <c r="O1425" s="249" t="s">
        <v>5825</v>
      </c>
    </row>
    <row r="1426" spans="2:15" ht="15" customHeight="1">
      <c r="B1426" s="247" t="s">
        <v>5826</v>
      </c>
      <c r="C1426" s="247" t="s">
        <v>1342</v>
      </c>
      <c r="D1426" s="248">
        <v>42851</v>
      </c>
      <c r="E1426" s="248"/>
      <c r="F1426" s="248"/>
      <c r="G1426" s="247"/>
      <c r="H1426" s="247" t="s">
        <v>5827</v>
      </c>
      <c r="I1426" s="247" t="s">
        <v>5828</v>
      </c>
      <c r="J1426" s="247" t="s">
        <v>3270</v>
      </c>
      <c r="K1426" s="249" t="s">
        <v>1346</v>
      </c>
      <c r="L1426" s="247" t="s">
        <v>1380</v>
      </c>
      <c r="M1426" s="249" t="s">
        <v>1348</v>
      </c>
      <c r="N1426" s="249">
        <v>0</v>
      </c>
      <c r="O1426" s="249" t="s">
        <v>5829</v>
      </c>
    </row>
    <row r="1427" spans="2:15" ht="15" customHeight="1">
      <c r="B1427" s="247" t="s">
        <v>5830</v>
      </c>
      <c r="C1427" s="247" t="s">
        <v>1342</v>
      </c>
      <c r="D1427" s="248">
        <v>42852</v>
      </c>
      <c r="E1427" s="248"/>
      <c r="F1427" s="248"/>
      <c r="G1427" s="247"/>
      <c r="H1427" s="247" t="s">
        <v>5831</v>
      </c>
      <c r="I1427" s="247" t="s">
        <v>5832</v>
      </c>
      <c r="J1427" s="247" t="s">
        <v>3291</v>
      </c>
      <c r="K1427" s="249" t="s">
        <v>1346</v>
      </c>
      <c r="L1427" s="247" t="s">
        <v>1380</v>
      </c>
      <c r="M1427" s="249" t="s">
        <v>1348</v>
      </c>
      <c r="N1427" s="249">
        <v>0</v>
      </c>
      <c r="O1427" s="249" t="s">
        <v>5833</v>
      </c>
    </row>
    <row r="1428" spans="2:15" ht="15" hidden="1" customHeight="1">
      <c r="B1428" s="247" t="s">
        <v>5834</v>
      </c>
      <c r="C1428" s="247" t="s">
        <v>5835</v>
      </c>
      <c r="D1428" s="248">
        <v>42852</v>
      </c>
      <c r="E1428" s="248">
        <v>42859</v>
      </c>
      <c r="F1428" s="248">
        <v>42951</v>
      </c>
      <c r="G1428" s="247">
        <v>0</v>
      </c>
      <c r="H1428" s="247" t="s">
        <v>5831</v>
      </c>
      <c r="I1428" s="247" t="s">
        <v>5832</v>
      </c>
      <c r="J1428" s="247" t="s">
        <v>3291</v>
      </c>
      <c r="K1428" s="249" t="s">
        <v>1354</v>
      </c>
      <c r="L1428" s="247" t="s">
        <v>1380</v>
      </c>
      <c r="M1428" s="249" t="s">
        <v>1348</v>
      </c>
      <c r="N1428" s="249">
        <v>40</v>
      </c>
      <c r="O1428" s="249" t="s">
        <v>5836</v>
      </c>
    </row>
    <row r="1429" spans="2:15" ht="15" customHeight="1">
      <c r="B1429" s="247" t="s">
        <v>5837</v>
      </c>
      <c r="C1429" s="247" t="s">
        <v>1342</v>
      </c>
      <c r="D1429" s="248">
        <v>42853</v>
      </c>
      <c r="E1429" s="248"/>
      <c r="F1429" s="248"/>
      <c r="G1429" s="247"/>
      <c r="H1429" s="247" t="s">
        <v>3433</v>
      </c>
      <c r="I1429" s="247" t="s">
        <v>3434</v>
      </c>
      <c r="J1429" s="247" t="s">
        <v>3291</v>
      </c>
      <c r="K1429" s="249" t="s">
        <v>1346</v>
      </c>
      <c r="L1429" s="247" t="s">
        <v>1380</v>
      </c>
      <c r="M1429" s="249" t="s">
        <v>1348</v>
      </c>
      <c r="N1429" s="249">
        <v>0</v>
      </c>
      <c r="O1429" s="249" t="s">
        <v>5838</v>
      </c>
    </row>
    <row r="1430" spans="2:15" ht="15" hidden="1" customHeight="1">
      <c r="B1430" s="247" t="s">
        <v>5839</v>
      </c>
      <c r="C1430" s="247" t="s">
        <v>5840</v>
      </c>
      <c r="D1430" s="248">
        <v>42853</v>
      </c>
      <c r="E1430" s="248">
        <v>42860</v>
      </c>
      <c r="F1430" s="248">
        <v>42952</v>
      </c>
      <c r="G1430" s="247">
        <v>0</v>
      </c>
      <c r="H1430" s="247" t="s">
        <v>5841</v>
      </c>
      <c r="I1430" s="247" t="s">
        <v>5842</v>
      </c>
      <c r="J1430" s="247" t="s">
        <v>3291</v>
      </c>
      <c r="K1430" s="249" t="s">
        <v>1354</v>
      </c>
      <c r="L1430" s="247" t="s">
        <v>1380</v>
      </c>
      <c r="M1430" s="249" t="s">
        <v>1348</v>
      </c>
      <c r="N1430" s="249">
        <v>10</v>
      </c>
      <c r="O1430" s="249" t="s">
        <v>5838</v>
      </c>
    </row>
    <row r="1431" spans="2:15" ht="15" customHeight="1">
      <c r="B1431" s="247" t="s">
        <v>5843</v>
      </c>
      <c r="C1431" s="247" t="s">
        <v>5844</v>
      </c>
      <c r="D1431" s="248">
        <v>41470</v>
      </c>
      <c r="E1431" s="248">
        <v>41491</v>
      </c>
      <c r="F1431" s="248">
        <v>44048</v>
      </c>
      <c r="G1431" s="247">
        <v>2</v>
      </c>
      <c r="H1431" s="247" t="s">
        <v>5845</v>
      </c>
      <c r="I1431" s="247" t="s">
        <v>5846</v>
      </c>
      <c r="J1431" s="247" t="s">
        <v>3270</v>
      </c>
      <c r="K1431" s="249" t="s">
        <v>1354</v>
      </c>
      <c r="L1431" s="247" t="s">
        <v>1380</v>
      </c>
      <c r="M1431" s="249" t="s">
        <v>1348</v>
      </c>
      <c r="N1431" s="249">
        <v>100</v>
      </c>
      <c r="O1431" s="249" t="s">
        <v>5847</v>
      </c>
    </row>
    <row r="1432" spans="2:15" hidden="1">
      <c r="B1432" s="247" t="s">
        <v>5848</v>
      </c>
      <c r="C1432" s="247" t="s">
        <v>5849</v>
      </c>
      <c r="D1432" s="248">
        <v>42853</v>
      </c>
      <c r="E1432" s="248">
        <v>42860</v>
      </c>
      <c r="F1432" s="248">
        <v>42952</v>
      </c>
      <c r="G1432" s="247">
        <v>0</v>
      </c>
      <c r="H1432" s="247" t="s">
        <v>5841</v>
      </c>
      <c r="I1432" s="247" t="s">
        <v>5842</v>
      </c>
      <c r="J1432" s="247" t="s">
        <v>3291</v>
      </c>
      <c r="K1432" s="249" t="s">
        <v>1354</v>
      </c>
      <c r="L1432" s="247" t="s">
        <v>1380</v>
      </c>
      <c r="M1432" s="249" t="s">
        <v>1348</v>
      </c>
      <c r="N1432" s="249">
        <v>10</v>
      </c>
      <c r="O1432" s="249" t="s">
        <v>5850</v>
      </c>
    </row>
    <row r="1433" spans="2:15" ht="15" hidden="1" customHeight="1">
      <c r="B1433" s="247" t="s">
        <v>5851</v>
      </c>
      <c r="C1433" s="247" t="s">
        <v>5852</v>
      </c>
      <c r="D1433" s="248">
        <v>42853</v>
      </c>
      <c r="E1433" s="248">
        <v>42859</v>
      </c>
      <c r="F1433" s="248">
        <v>42951</v>
      </c>
      <c r="G1433" s="247">
        <v>0</v>
      </c>
      <c r="H1433" s="247" t="s">
        <v>5853</v>
      </c>
      <c r="I1433" s="247" t="s">
        <v>1342</v>
      </c>
      <c r="J1433" s="247" t="s">
        <v>3291</v>
      </c>
      <c r="K1433" s="249" t="s">
        <v>1354</v>
      </c>
      <c r="L1433" s="247" t="s">
        <v>1380</v>
      </c>
      <c r="M1433" s="249" t="s">
        <v>1348</v>
      </c>
      <c r="N1433" s="249">
        <v>75</v>
      </c>
      <c r="O1433" s="249" t="s">
        <v>3847</v>
      </c>
    </row>
    <row r="1434" spans="2:15" ht="15" hidden="1" customHeight="1">
      <c r="B1434" s="247" t="s">
        <v>5854</v>
      </c>
      <c r="C1434" s="247" t="s">
        <v>5855</v>
      </c>
      <c r="D1434" s="248">
        <v>42853</v>
      </c>
      <c r="E1434" s="248">
        <v>42859</v>
      </c>
      <c r="F1434" s="248">
        <v>42951</v>
      </c>
      <c r="G1434" s="247">
        <v>0</v>
      </c>
      <c r="H1434" s="247" t="s">
        <v>5856</v>
      </c>
      <c r="I1434" s="247" t="s">
        <v>5857</v>
      </c>
      <c r="J1434" s="247" t="s">
        <v>3291</v>
      </c>
      <c r="K1434" s="249" t="s">
        <v>1354</v>
      </c>
      <c r="L1434" s="247" t="s">
        <v>1380</v>
      </c>
      <c r="M1434" s="249" t="s">
        <v>1348</v>
      </c>
      <c r="N1434" s="249">
        <v>10</v>
      </c>
      <c r="O1434" s="249" t="s">
        <v>5858</v>
      </c>
    </row>
    <row r="1435" spans="2:15" ht="24">
      <c r="B1435" s="247" t="s">
        <v>5859</v>
      </c>
      <c r="C1435" s="247" t="s">
        <v>5860</v>
      </c>
      <c r="D1435" s="248">
        <v>42857</v>
      </c>
      <c r="E1435" s="248">
        <v>42957</v>
      </c>
      <c r="F1435" s="248">
        <v>46609</v>
      </c>
      <c r="G1435" s="247">
        <v>0</v>
      </c>
      <c r="H1435" s="247" t="s">
        <v>5134</v>
      </c>
      <c r="I1435" s="247" t="s">
        <v>5135</v>
      </c>
      <c r="J1435" s="247" t="s">
        <v>3401</v>
      </c>
      <c r="K1435" s="249" t="s">
        <v>1890</v>
      </c>
      <c r="L1435" s="247" t="s">
        <v>1373</v>
      </c>
      <c r="M1435" s="249" t="s">
        <v>1348</v>
      </c>
      <c r="N1435" s="249">
        <v>10</v>
      </c>
      <c r="O1435" s="249" t="s">
        <v>5360</v>
      </c>
    </row>
    <row r="1436" spans="2:15" ht="15" customHeight="1">
      <c r="B1436" s="247" t="s">
        <v>5861</v>
      </c>
      <c r="C1436" s="247" t="s">
        <v>1342</v>
      </c>
      <c r="D1436" s="248">
        <v>42858</v>
      </c>
      <c r="E1436" s="248"/>
      <c r="F1436" s="248"/>
      <c r="G1436" s="247"/>
      <c r="H1436" s="247" t="s">
        <v>5144</v>
      </c>
      <c r="I1436" s="247" t="s">
        <v>5145</v>
      </c>
      <c r="J1436" s="247" t="s">
        <v>3291</v>
      </c>
      <c r="K1436" s="249" t="s">
        <v>1346</v>
      </c>
      <c r="L1436" s="247" t="s">
        <v>1380</v>
      </c>
      <c r="M1436" s="249" t="s">
        <v>1348</v>
      </c>
      <c r="N1436" s="249">
        <v>0</v>
      </c>
      <c r="O1436" s="249" t="s">
        <v>5862</v>
      </c>
    </row>
    <row r="1437" spans="2:15" ht="15" hidden="1" customHeight="1">
      <c r="B1437" s="247" t="s">
        <v>5863</v>
      </c>
      <c r="C1437" s="247" t="s">
        <v>5864</v>
      </c>
      <c r="D1437" s="248">
        <v>42858</v>
      </c>
      <c r="E1437" s="248">
        <v>42860</v>
      </c>
      <c r="F1437" s="248">
        <v>42952</v>
      </c>
      <c r="G1437" s="247">
        <v>0</v>
      </c>
      <c r="H1437" s="247" t="s">
        <v>5058</v>
      </c>
      <c r="I1437" s="247" t="s">
        <v>5059</v>
      </c>
      <c r="J1437" s="247" t="s">
        <v>3291</v>
      </c>
      <c r="K1437" s="249" t="s">
        <v>1354</v>
      </c>
      <c r="L1437" s="247" t="s">
        <v>1373</v>
      </c>
      <c r="M1437" s="249" t="s">
        <v>1348</v>
      </c>
      <c r="N1437" s="249">
        <v>10</v>
      </c>
      <c r="O1437" s="249" t="s">
        <v>5356</v>
      </c>
    </row>
    <row r="1438" spans="2:15" ht="15" hidden="1" customHeight="1">
      <c r="B1438" s="247" t="s">
        <v>5865</v>
      </c>
      <c r="C1438" s="247" t="s">
        <v>5866</v>
      </c>
      <c r="D1438" s="248">
        <v>42858</v>
      </c>
      <c r="E1438" s="248">
        <v>42860</v>
      </c>
      <c r="F1438" s="248">
        <v>42952</v>
      </c>
      <c r="G1438" s="247">
        <v>0</v>
      </c>
      <c r="H1438" s="247" t="s">
        <v>5058</v>
      </c>
      <c r="I1438" s="247" t="s">
        <v>5059</v>
      </c>
      <c r="J1438" s="247" t="s">
        <v>3291</v>
      </c>
      <c r="K1438" s="249" t="s">
        <v>1354</v>
      </c>
      <c r="L1438" s="247" t="s">
        <v>1373</v>
      </c>
      <c r="M1438" s="249" t="s">
        <v>1348</v>
      </c>
      <c r="N1438" s="249">
        <v>10</v>
      </c>
      <c r="O1438" s="249" t="s">
        <v>5409</v>
      </c>
    </row>
    <row r="1439" spans="2:15" ht="15" customHeight="1">
      <c r="B1439" s="247" t="s">
        <v>5867</v>
      </c>
      <c r="C1439" s="247" t="s">
        <v>1342</v>
      </c>
      <c r="D1439" s="248">
        <v>42860</v>
      </c>
      <c r="E1439" s="248"/>
      <c r="F1439" s="248"/>
      <c r="G1439" s="247"/>
      <c r="H1439" s="247" t="s">
        <v>5455</v>
      </c>
      <c r="I1439" s="247" t="s">
        <v>5456</v>
      </c>
      <c r="J1439" s="247" t="s">
        <v>3270</v>
      </c>
      <c r="K1439" s="249" t="s">
        <v>1346</v>
      </c>
      <c r="L1439" s="247" t="s">
        <v>1380</v>
      </c>
      <c r="M1439" s="249" t="s">
        <v>1348</v>
      </c>
      <c r="N1439" s="249">
        <v>0</v>
      </c>
      <c r="O1439" s="249" t="s">
        <v>5457</v>
      </c>
    </row>
    <row r="1440" spans="2:15" ht="15" customHeight="1">
      <c r="B1440" s="247" t="s">
        <v>5868</v>
      </c>
      <c r="C1440" s="247" t="s">
        <v>1342</v>
      </c>
      <c r="D1440" s="248">
        <v>42860</v>
      </c>
      <c r="E1440" s="248"/>
      <c r="F1440" s="248"/>
      <c r="G1440" s="247"/>
      <c r="H1440" s="247" t="s">
        <v>5869</v>
      </c>
      <c r="I1440" s="247" t="s">
        <v>5870</v>
      </c>
      <c r="J1440" s="247" t="s">
        <v>3291</v>
      </c>
      <c r="K1440" s="249" t="s">
        <v>1346</v>
      </c>
      <c r="L1440" s="247" t="s">
        <v>1380</v>
      </c>
      <c r="M1440" s="249" t="s">
        <v>1348</v>
      </c>
      <c r="N1440" s="249">
        <v>0</v>
      </c>
      <c r="O1440" s="249" t="s">
        <v>4664</v>
      </c>
    </row>
    <row r="1441" spans="2:15" ht="15" customHeight="1">
      <c r="B1441" s="247" t="s">
        <v>5871</v>
      </c>
      <c r="C1441" s="247" t="s">
        <v>1342</v>
      </c>
      <c r="D1441" s="248">
        <v>42860</v>
      </c>
      <c r="E1441" s="248"/>
      <c r="F1441" s="248"/>
      <c r="G1441" s="247"/>
      <c r="H1441" s="247" t="s">
        <v>5872</v>
      </c>
      <c r="I1441" s="247" t="s">
        <v>5873</v>
      </c>
      <c r="J1441" s="247" t="s">
        <v>3291</v>
      </c>
      <c r="K1441" s="249" t="s">
        <v>1346</v>
      </c>
      <c r="L1441" s="247" t="s">
        <v>1380</v>
      </c>
      <c r="M1441" s="249" t="s">
        <v>1348</v>
      </c>
      <c r="N1441" s="249">
        <v>0</v>
      </c>
      <c r="O1441" s="249" t="s">
        <v>3746</v>
      </c>
    </row>
    <row r="1442" spans="2:15" ht="15" hidden="1" customHeight="1">
      <c r="B1442" s="247" t="s">
        <v>5874</v>
      </c>
      <c r="C1442" s="247" t="s">
        <v>5875</v>
      </c>
      <c r="D1442" s="248">
        <v>40396</v>
      </c>
      <c r="E1442" s="248">
        <v>41516</v>
      </c>
      <c r="F1442" s="248">
        <v>43342</v>
      </c>
      <c r="G1442" s="247">
        <v>1</v>
      </c>
      <c r="H1442" s="247" t="s">
        <v>5876</v>
      </c>
      <c r="I1442" s="247" t="s">
        <v>5877</v>
      </c>
      <c r="J1442" s="247" t="s">
        <v>3270</v>
      </c>
      <c r="K1442" s="249" t="s">
        <v>3222</v>
      </c>
      <c r="L1442" s="247" t="s">
        <v>1380</v>
      </c>
      <c r="M1442" s="249" t="s">
        <v>1348</v>
      </c>
      <c r="N1442" s="249">
        <v>18</v>
      </c>
      <c r="O1442" s="249" t="s">
        <v>5878</v>
      </c>
    </row>
    <row r="1443" spans="2:15" ht="15" hidden="1" customHeight="1">
      <c r="B1443" s="247" t="s">
        <v>5879</v>
      </c>
      <c r="C1443" s="247" t="s">
        <v>5880</v>
      </c>
      <c r="D1443" s="248">
        <v>42860</v>
      </c>
      <c r="E1443" s="248">
        <v>42929</v>
      </c>
      <c r="F1443" s="248">
        <v>43021</v>
      </c>
      <c r="G1443" s="247">
        <v>0</v>
      </c>
      <c r="H1443" s="247" t="s">
        <v>5814</v>
      </c>
      <c r="I1443" s="247" t="s">
        <v>5815</v>
      </c>
      <c r="J1443" s="247" t="s">
        <v>3291</v>
      </c>
      <c r="K1443" s="249" t="s">
        <v>1354</v>
      </c>
      <c r="L1443" s="247" t="s">
        <v>4433</v>
      </c>
      <c r="M1443" s="249" t="s">
        <v>1348</v>
      </c>
      <c r="N1443" s="249">
        <v>60</v>
      </c>
      <c r="O1443" s="249" t="s">
        <v>5881</v>
      </c>
    </row>
    <row r="1444" spans="2:15" ht="24" customHeight="1">
      <c r="B1444" s="247" t="s">
        <v>5882</v>
      </c>
      <c r="C1444" s="247" t="s">
        <v>1342</v>
      </c>
      <c r="D1444" s="248">
        <v>42860</v>
      </c>
      <c r="E1444" s="248"/>
      <c r="F1444" s="248"/>
      <c r="G1444" s="247"/>
      <c r="H1444" s="247" t="s">
        <v>3437</v>
      </c>
      <c r="I1444" s="247" t="s">
        <v>3438</v>
      </c>
      <c r="J1444" s="247" t="s">
        <v>3291</v>
      </c>
      <c r="K1444" s="249" t="s">
        <v>1346</v>
      </c>
      <c r="L1444" s="247" t="s">
        <v>1380</v>
      </c>
      <c r="M1444" s="249" t="s">
        <v>1348</v>
      </c>
      <c r="N1444" s="249">
        <v>0</v>
      </c>
      <c r="O1444" s="249" t="s">
        <v>5883</v>
      </c>
    </row>
    <row r="1445" spans="2:15" ht="24" hidden="1" customHeight="1">
      <c r="B1445" s="247" t="s">
        <v>5884</v>
      </c>
      <c r="C1445" s="247" t="s">
        <v>5885</v>
      </c>
      <c r="D1445" s="248">
        <v>42860</v>
      </c>
      <c r="E1445" s="248">
        <v>43017</v>
      </c>
      <c r="F1445" s="248">
        <v>43109</v>
      </c>
      <c r="G1445" s="247">
        <v>0</v>
      </c>
      <c r="H1445" s="247" t="s">
        <v>4720</v>
      </c>
      <c r="I1445" s="247" t="s">
        <v>4721</v>
      </c>
      <c r="J1445" s="247" t="s">
        <v>3291</v>
      </c>
      <c r="K1445" s="249" t="s">
        <v>1354</v>
      </c>
      <c r="L1445" s="247" t="s">
        <v>4479</v>
      </c>
      <c r="M1445" s="249" t="s">
        <v>1348</v>
      </c>
      <c r="N1445" s="249">
        <v>29</v>
      </c>
      <c r="O1445" s="249" t="s">
        <v>5886</v>
      </c>
    </row>
    <row r="1446" spans="2:15" ht="24" customHeight="1">
      <c r="B1446" s="247" t="s">
        <v>5887</v>
      </c>
      <c r="C1446" s="247" t="s">
        <v>1342</v>
      </c>
      <c r="D1446" s="248">
        <v>42860</v>
      </c>
      <c r="E1446" s="248"/>
      <c r="F1446" s="248"/>
      <c r="G1446" s="247"/>
      <c r="H1446" s="247" t="s">
        <v>3437</v>
      </c>
      <c r="I1446" s="247" t="s">
        <v>3438</v>
      </c>
      <c r="J1446" s="247" t="s">
        <v>3291</v>
      </c>
      <c r="K1446" s="249" t="s">
        <v>1346</v>
      </c>
      <c r="L1446" s="247" t="s">
        <v>1380</v>
      </c>
      <c r="M1446" s="249" t="s">
        <v>1348</v>
      </c>
      <c r="N1446" s="249">
        <v>0</v>
      </c>
      <c r="O1446" s="249" t="s">
        <v>5888</v>
      </c>
    </row>
    <row r="1447" spans="2:15" ht="15" hidden="1" customHeight="1">
      <c r="B1447" s="247" t="s">
        <v>5889</v>
      </c>
      <c r="C1447" s="247" t="s">
        <v>5890</v>
      </c>
      <c r="D1447" s="248">
        <v>42863</v>
      </c>
      <c r="E1447" s="248">
        <v>42877</v>
      </c>
      <c r="F1447" s="248">
        <v>42969</v>
      </c>
      <c r="G1447" s="247">
        <v>0</v>
      </c>
      <c r="H1447" s="247" t="s">
        <v>3653</v>
      </c>
      <c r="I1447" s="247" t="s">
        <v>3654</v>
      </c>
      <c r="J1447" s="247" t="s">
        <v>3291</v>
      </c>
      <c r="K1447" s="249" t="s">
        <v>1354</v>
      </c>
      <c r="L1447" s="247" t="s">
        <v>4433</v>
      </c>
      <c r="M1447" s="249" t="s">
        <v>1348</v>
      </c>
      <c r="N1447" s="249">
        <v>100</v>
      </c>
      <c r="O1447" s="249" t="s">
        <v>5891</v>
      </c>
    </row>
    <row r="1448" spans="2:15" ht="15" customHeight="1">
      <c r="B1448" s="247" t="s">
        <v>5892</v>
      </c>
      <c r="C1448" s="247" t="s">
        <v>1342</v>
      </c>
      <c r="D1448" s="248">
        <v>42863</v>
      </c>
      <c r="E1448" s="248"/>
      <c r="F1448" s="248"/>
      <c r="G1448" s="247"/>
      <c r="H1448" s="247" t="s">
        <v>3653</v>
      </c>
      <c r="I1448" s="247" t="s">
        <v>3654</v>
      </c>
      <c r="J1448" s="247" t="s">
        <v>3291</v>
      </c>
      <c r="K1448" s="249" t="s">
        <v>1346</v>
      </c>
      <c r="L1448" s="247" t="s">
        <v>4433</v>
      </c>
      <c r="M1448" s="249" t="s">
        <v>1348</v>
      </c>
      <c r="N1448" s="249">
        <v>0</v>
      </c>
      <c r="O1448" s="249" t="s">
        <v>5891</v>
      </c>
    </row>
    <row r="1449" spans="2:15" ht="15" hidden="1" customHeight="1">
      <c r="B1449" s="247" t="s">
        <v>5893</v>
      </c>
      <c r="C1449" s="247" t="s">
        <v>5894</v>
      </c>
      <c r="D1449" s="248">
        <v>42863</v>
      </c>
      <c r="E1449" s="248">
        <v>42877</v>
      </c>
      <c r="F1449" s="248">
        <v>42969</v>
      </c>
      <c r="G1449" s="247">
        <v>0</v>
      </c>
      <c r="H1449" s="247" t="s">
        <v>5895</v>
      </c>
      <c r="I1449" s="247" t="s">
        <v>5896</v>
      </c>
      <c r="J1449" s="247" t="s">
        <v>3291</v>
      </c>
      <c r="K1449" s="249" t="s">
        <v>1354</v>
      </c>
      <c r="L1449" s="247" t="s">
        <v>1373</v>
      </c>
      <c r="M1449" s="249" t="s">
        <v>1348</v>
      </c>
      <c r="N1449" s="249">
        <v>25</v>
      </c>
      <c r="O1449" s="249" t="s">
        <v>5897</v>
      </c>
    </row>
    <row r="1450" spans="2:15" ht="24" hidden="1" customHeight="1">
      <c r="B1450" s="247" t="s">
        <v>5898</v>
      </c>
      <c r="C1450" s="247" t="s">
        <v>5899</v>
      </c>
      <c r="D1450" s="248">
        <v>42863</v>
      </c>
      <c r="E1450" s="248">
        <v>42929</v>
      </c>
      <c r="F1450" s="248">
        <v>43021</v>
      </c>
      <c r="G1450" s="247">
        <v>0</v>
      </c>
      <c r="H1450" s="247" t="s">
        <v>5900</v>
      </c>
      <c r="I1450" s="247" t="s">
        <v>5901</v>
      </c>
      <c r="J1450" s="247" t="s">
        <v>3291</v>
      </c>
      <c r="K1450" s="249" t="s">
        <v>1354</v>
      </c>
      <c r="L1450" s="247" t="s">
        <v>1380</v>
      </c>
      <c r="M1450" s="249" t="s">
        <v>1348</v>
      </c>
      <c r="N1450" s="249">
        <v>95.9</v>
      </c>
      <c r="O1450" s="249" t="s">
        <v>5902</v>
      </c>
    </row>
    <row r="1451" spans="2:15" ht="24" customHeight="1">
      <c r="B1451" s="247" t="s">
        <v>5903</v>
      </c>
      <c r="C1451" s="247" t="s">
        <v>1342</v>
      </c>
      <c r="D1451" s="248">
        <v>42863</v>
      </c>
      <c r="E1451" s="248"/>
      <c r="F1451" s="248"/>
      <c r="G1451" s="247"/>
      <c r="H1451" s="247" t="s">
        <v>5900</v>
      </c>
      <c r="I1451" s="247" t="s">
        <v>5901</v>
      </c>
      <c r="J1451" s="247" t="s">
        <v>3291</v>
      </c>
      <c r="K1451" s="249" t="s">
        <v>1346</v>
      </c>
      <c r="L1451" s="247" t="s">
        <v>1380</v>
      </c>
      <c r="M1451" s="249" t="s">
        <v>1348</v>
      </c>
      <c r="N1451" s="249">
        <v>0</v>
      </c>
      <c r="O1451" s="249" t="s">
        <v>5904</v>
      </c>
    </row>
    <row r="1452" spans="2:15" ht="24" customHeight="1">
      <c r="B1452" s="247" t="s">
        <v>5905</v>
      </c>
      <c r="C1452" s="247" t="s">
        <v>1342</v>
      </c>
      <c r="D1452" s="248">
        <v>42863</v>
      </c>
      <c r="E1452" s="248"/>
      <c r="F1452" s="248"/>
      <c r="G1452" s="247"/>
      <c r="H1452" s="247" t="s">
        <v>5900</v>
      </c>
      <c r="I1452" s="247" t="s">
        <v>5901</v>
      </c>
      <c r="J1452" s="247" t="s">
        <v>3291</v>
      </c>
      <c r="K1452" s="249" t="s">
        <v>1346</v>
      </c>
      <c r="L1452" s="247" t="s">
        <v>1380</v>
      </c>
      <c r="M1452" s="249" t="s">
        <v>1348</v>
      </c>
      <c r="N1452" s="249">
        <v>0</v>
      </c>
      <c r="O1452" s="249" t="s">
        <v>5906</v>
      </c>
    </row>
    <row r="1453" spans="2:15" ht="15" hidden="1" customHeight="1">
      <c r="B1453" s="247" t="s">
        <v>5907</v>
      </c>
      <c r="C1453" s="247" t="s">
        <v>5908</v>
      </c>
      <c r="D1453" s="248">
        <v>40305</v>
      </c>
      <c r="E1453" s="248">
        <v>40935</v>
      </c>
      <c r="F1453" s="248">
        <v>42031</v>
      </c>
      <c r="G1453" s="247">
        <v>0</v>
      </c>
      <c r="H1453" s="247" t="s">
        <v>5909</v>
      </c>
      <c r="I1453" s="247" t="s">
        <v>5910</v>
      </c>
      <c r="J1453" s="247" t="s">
        <v>3276</v>
      </c>
      <c r="K1453" s="249" t="s">
        <v>2455</v>
      </c>
      <c r="L1453" s="247" t="s">
        <v>1380</v>
      </c>
      <c r="M1453" s="249" t="s">
        <v>1348</v>
      </c>
      <c r="N1453" s="249">
        <v>74</v>
      </c>
      <c r="O1453" s="249" t="s">
        <v>5911</v>
      </c>
    </row>
    <row r="1454" spans="2:15" ht="15" customHeight="1">
      <c r="B1454" s="247" t="s">
        <v>5912</v>
      </c>
      <c r="C1454" s="247" t="s">
        <v>1342</v>
      </c>
      <c r="D1454" s="248">
        <v>42864</v>
      </c>
      <c r="E1454" s="248"/>
      <c r="F1454" s="248"/>
      <c r="G1454" s="247"/>
      <c r="H1454" s="247" t="s">
        <v>5638</v>
      </c>
      <c r="I1454" s="247" t="s">
        <v>5639</v>
      </c>
      <c r="J1454" s="247" t="s">
        <v>3270</v>
      </c>
      <c r="K1454" s="249" t="s">
        <v>1346</v>
      </c>
      <c r="L1454" s="247" t="s">
        <v>1380</v>
      </c>
      <c r="M1454" s="249" t="s">
        <v>1348</v>
      </c>
      <c r="N1454" s="249">
        <v>0</v>
      </c>
      <c r="O1454" s="249" t="s">
        <v>5640</v>
      </c>
    </row>
    <row r="1455" spans="2:15" ht="15" customHeight="1">
      <c r="B1455" s="247" t="s">
        <v>5913</v>
      </c>
      <c r="C1455" s="247" t="s">
        <v>5914</v>
      </c>
      <c r="D1455" s="248">
        <v>42865</v>
      </c>
      <c r="E1455" s="248">
        <v>43703</v>
      </c>
      <c r="F1455" s="248">
        <v>44798</v>
      </c>
      <c r="G1455" s="247">
        <v>0</v>
      </c>
      <c r="H1455" s="247" t="s">
        <v>5551</v>
      </c>
      <c r="I1455" s="247" t="s">
        <v>5552</v>
      </c>
      <c r="J1455" s="247" t="s">
        <v>3270</v>
      </c>
      <c r="K1455" s="249" t="s">
        <v>2455</v>
      </c>
      <c r="L1455" s="247" t="s">
        <v>1380</v>
      </c>
      <c r="M1455" s="249" t="s">
        <v>1348</v>
      </c>
      <c r="N1455" s="249">
        <v>22</v>
      </c>
      <c r="O1455" s="249" t="s">
        <v>5915</v>
      </c>
    </row>
    <row r="1456" spans="2:15" ht="15" hidden="1" customHeight="1">
      <c r="B1456" s="247" t="s">
        <v>5916</v>
      </c>
      <c r="C1456" s="247" t="s">
        <v>5917</v>
      </c>
      <c r="D1456" s="248">
        <v>42865</v>
      </c>
      <c r="E1456" s="248">
        <v>42929</v>
      </c>
      <c r="F1456" s="248">
        <v>43021</v>
      </c>
      <c r="G1456" s="247">
        <v>0</v>
      </c>
      <c r="H1456" s="247" t="s">
        <v>5569</v>
      </c>
      <c r="I1456" s="247" t="s">
        <v>5570</v>
      </c>
      <c r="J1456" s="247" t="s">
        <v>3291</v>
      </c>
      <c r="K1456" s="249" t="s">
        <v>1354</v>
      </c>
      <c r="L1456" s="247" t="s">
        <v>4433</v>
      </c>
      <c r="M1456" s="249" t="s">
        <v>1348</v>
      </c>
      <c r="N1456" s="249">
        <v>80.7</v>
      </c>
      <c r="O1456" s="249" t="s">
        <v>5918</v>
      </c>
    </row>
    <row r="1457" spans="2:15" ht="15" customHeight="1">
      <c r="B1457" s="247" t="s">
        <v>5919</v>
      </c>
      <c r="C1457" s="247" t="s">
        <v>1342</v>
      </c>
      <c r="D1457" s="248">
        <v>42865</v>
      </c>
      <c r="E1457" s="248"/>
      <c r="F1457" s="248"/>
      <c r="G1457" s="247"/>
      <c r="H1457" s="247" t="s">
        <v>5569</v>
      </c>
      <c r="I1457" s="247" t="s">
        <v>5570</v>
      </c>
      <c r="J1457" s="247" t="s">
        <v>3291</v>
      </c>
      <c r="K1457" s="249" t="s">
        <v>1346</v>
      </c>
      <c r="L1457" s="247" t="s">
        <v>4433</v>
      </c>
      <c r="M1457" s="249" t="s">
        <v>1348</v>
      </c>
      <c r="N1457" s="249">
        <v>0</v>
      </c>
      <c r="O1457" s="249" t="s">
        <v>5920</v>
      </c>
    </row>
    <row r="1458" spans="2:15" ht="25.5" customHeight="1">
      <c r="B1458" s="247" t="s">
        <v>5921</v>
      </c>
      <c r="C1458" s="247" t="s">
        <v>5922</v>
      </c>
      <c r="D1458" s="248">
        <v>42865</v>
      </c>
      <c r="E1458" s="248">
        <v>43378</v>
      </c>
      <c r="F1458" s="248">
        <v>44474</v>
      </c>
      <c r="G1458" s="247">
        <v>0</v>
      </c>
      <c r="H1458" s="247" t="s">
        <v>5766</v>
      </c>
      <c r="I1458" s="247" t="s">
        <v>5767</v>
      </c>
      <c r="J1458" s="247" t="s">
        <v>3270</v>
      </c>
      <c r="K1458" s="249" t="s">
        <v>1354</v>
      </c>
      <c r="L1458" s="247" t="s">
        <v>1380</v>
      </c>
      <c r="M1458" s="249" t="s">
        <v>1348</v>
      </c>
      <c r="N1458" s="249">
        <v>28</v>
      </c>
      <c r="O1458" s="249" t="s">
        <v>5768</v>
      </c>
    </row>
    <row r="1459" spans="2:15" ht="15" customHeight="1">
      <c r="B1459" s="247" t="s">
        <v>5923</v>
      </c>
      <c r="C1459" s="247" t="s">
        <v>5924</v>
      </c>
      <c r="D1459" s="248">
        <v>42866</v>
      </c>
      <c r="E1459" s="248">
        <v>43075</v>
      </c>
      <c r="F1459" s="248">
        <v>44171</v>
      </c>
      <c r="G1459" s="247">
        <v>0</v>
      </c>
      <c r="H1459" s="247" t="s">
        <v>4208</v>
      </c>
      <c r="I1459" s="247" t="s">
        <v>4209</v>
      </c>
      <c r="J1459" s="247" t="s">
        <v>3270</v>
      </c>
      <c r="K1459" s="249" t="s">
        <v>1354</v>
      </c>
      <c r="L1459" s="247" t="s">
        <v>1380</v>
      </c>
      <c r="M1459" s="249" t="s">
        <v>1348</v>
      </c>
      <c r="N1459" s="249">
        <v>100</v>
      </c>
      <c r="O1459" s="249" t="s">
        <v>5925</v>
      </c>
    </row>
    <row r="1460" spans="2:15" ht="24" customHeight="1">
      <c r="B1460" s="247" t="s">
        <v>5926</v>
      </c>
      <c r="C1460" s="247" t="s">
        <v>1342</v>
      </c>
      <c r="D1460" s="248">
        <v>42866</v>
      </c>
      <c r="E1460" s="248"/>
      <c r="F1460" s="248"/>
      <c r="G1460" s="247"/>
      <c r="H1460" s="247" t="s">
        <v>3330</v>
      </c>
      <c r="I1460" s="247" t="s">
        <v>3331</v>
      </c>
      <c r="J1460" s="247" t="s">
        <v>3291</v>
      </c>
      <c r="K1460" s="249" t="s">
        <v>1346</v>
      </c>
      <c r="L1460" s="247" t="s">
        <v>1380</v>
      </c>
      <c r="M1460" s="249" t="s">
        <v>1348</v>
      </c>
      <c r="N1460" s="249">
        <v>0</v>
      </c>
      <c r="O1460" s="249" t="s">
        <v>5927</v>
      </c>
    </row>
    <row r="1461" spans="2:15" ht="25.5" hidden="1" customHeight="1">
      <c r="B1461" s="247" t="s">
        <v>5928</v>
      </c>
      <c r="C1461" s="247" t="s">
        <v>5929</v>
      </c>
      <c r="D1461" s="248">
        <v>42867</v>
      </c>
      <c r="E1461" s="248">
        <v>44315</v>
      </c>
      <c r="F1461" s="248">
        <v>45775</v>
      </c>
      <c r="G1461" s="247">
        <v>0</v>
      </c>
      <c r="H1461" s="247" t="s">
        <v>4375</v>
      </c>
      <c r="I1461" s="247" t="s">
        <v>4376</v>
      </c>
      <c r="J1461" s="247" t="s">
        <v>3419</v>
      </c>
      <c r="K1461" s="249" t="s">
        <v>1890</v>
      </c>
      <c r="L1461" s="247" t="s">
        <v>1380</v>
      </c>
      <c r="M1461" s="249" t="s">
        <v>1348</v>
      </c>
      <c r="N1461" s="249">
        <v>147</v>
      </c>
      <c r="O1461" s="249" t="s">
        <v>5930</v>
      </c>
    </row>
    <row r="1462" spans="2:15" ht="15" hidden="1" customHeight="1">
      <c r="B1462" s="247" t="s">
        <v>5931</v>
      </c>
      <c r="C1462" s="247" t="s">
        <v>5932</v>
      </c>
      <c r="D1462" s="248">
        <v>42870</v>
      </c>
      <c r="E1462" s="248">
        <v>42877</v>
      </c>
      <c r="F1462" s="248">
        <v>42969</v>
      </c>
      <c r="G1462" s="247">
        <v>0</v>
      </c>
      <c r="H1462" s="247" t="s">
        <v>3653</v>
      </c>
      <c r="I1462" s="247" t="s">
        <v>3654</v>
      </c>
      <c r="J1462" s="247" t="s">
        <v>3291</v>
      </c>
      <c r="K1462" s="249" t="s">
        <v>1354</v>
      </c>
      <c r="L1462" s="247" t="s">
        <v>4433</v>
      </c>
      <c r="M1462" s="249" t="s">
        <v>1348</v>
      </c>
      <c r="N1462" s="249">
        <v>75</v>
      </c>
      <c r="O1462" s="249" t="s">
        <v>5933</v>
      </c>
    </row>
    <row r="1463" spans="2:15" ht="15" hidden="1" customHeight="1">
      <c r="B1463" s="247" t="s">
        <v>5934</v>
      </c>
      <c r="C1463" s="247" t="s">
        <v>5935</v>
      </c>
      <c r="D1463" s="248">
        <v>42870</v>
      </c>
      <c r="E1463" s="248">
        <v>42877</v>
      </c>
      <c r="F1463" s="248">
        <v>42969</v>
      </c>
      <c r="G1463" s="247">
        <v>0</v>
      </c>
      <c r="H1463" s="247" t="s">
        <v>4260</v>
      </c>
      <c r="I1463" s="247" t="s">
        <v>4261</v>
      </c>
      <c r="J1463" s="247" t="s">
        <v>3291</v>
      </c>
      <c r="K1463" s="249" t="s">
        <v>1354</v>
      </c>
      <c r="L1463" s="247" t="s">
        <v>1380</v>
      </c>
      <c r="M1463" s="249" t="s">
        <v>1348</v>
      </c>
      <c r="N1463" s="249">
        <v>118</v>
      </c>
      <c r="O1463" s="249" t="s">
        <v>5936</v>
      </c>
    </row>
    <row r="1464" spans="2:15" ht="24" customHeight="1">
      <c r="B1464" s="247" t="s">
        <v>5937</v>
      </c>
      <c r="C1464" s="247" t="s">
        <v>5938</v>
      </c>
      <c r="D1464" s="248">
        <v>39967</v>
      </c>
      <c r="E1464" s="248">
        <v>40941</v>
      </c>
      <c r="F1464" s="248">
        <v>43498</v>
      </c>
      <c r="G1464" s="247">
        <v>0</v>
      </c>
      <c r="H1464" s="247" t="s">
        <v>4304</v>
      </c>
      <c r="I1464" s="247" t="s">
        <v>4305</v>
      </c>
      <c r="J1464" s="247" t="s">
        <v>3276</v>
      </c>
      <c r="K1464" s="249" t="s">
        <v>1354</v>
      </c>
      <c r="L1464" s="247" t="s">
        <v>1380</v>
      </c>
      <c r="M1464" s="249" t="s">
        <v>1348</v>
      </c>
      <c r="N1464" s="249">
        <v>44</v>
      </c>
      <c r="O1464" s="249" t="s">
        <v>5939</v>
      </c>
    </row>
    <row r="1465" spans="2:15" ht="15" hidden="1" customHeight="1">
      <c r="B1465" s="247" t="s">
        <v>5940</v>
      </c>
      <c r="C1465" s="247" t="s">
        <v>5941</v>
      </c>
      <c r="D1465" s="248">
        <v>42871</v>
      </c>
      <c r="E1465" s="248">
        <v>42877</v>
      </c>
      <c r="F1465" s="248">
        <v>42969</v>
      </c>
      <c r="G1465" s="247">
        <v>0</v>
      </c>
      <c r="H1465" s="247" t="s">
        <v>5468</v>
      </c>
      <c r="I1465" s="247" t="s">
        <v>5469</v>
      </c>
      <c r="J1465" s="247" t="s">
        <v>3291</v>
      </c>
      <c r="K1465" s="249" t="s">
        <v>1354</v>
      </c>
      <c r="L1465" s="247" t="s">
        <v>1380</v>
      </c>
      <c r="M1465" s="249" t="s">
        <v>1348</v>
      </c>
      <c r="N1465" s="249">
        <v>10</v>
      </c>
      <c r="O1465" s="249" t="s">
        <v>5942</v>
      </c>
    </row>
    <row r="1466" spans="2:15" ht="15" customHeight="1">
      <c r="B1466" s="247" t="s">
        <v>5943</v>
      </c>
      <c r="C1466" s="247" t="s">
        <v>1342</v>
      </c>
      <c r="D1466" s="248">
        <v>42871</v>
      </c>
      <c r="E1466" s="248"/>
      <c r="F1466" s="248"/>
      <c r="G1466" s="247"/>
      <c r="H1466" s="247" t="s">
        <v>3310</v>
      </c>
      <c r="I1466" s="247" t="s">
        <v>3311</v>
      </c>
      <c r="J1466" s="247" t="s">
        <v>3291</v>
      </c>
      <c r="K1466" s="249" t="s">
        <v>1346</v>
      </c>
      <c r="L1466" s="247" t="s">
        <v>1347</v>
      </c>
      <c r="M1466" s="249" t="s">
        <v>1348</v>
      </c>
      <c r="N1466" s="249">
        <v>0</v>
      </c>
      <c r="O1466" s="249" t="s">
        <v>5944</v>
      </c>
    </row>
    <row r="1467" spans="2:15" ht="15" customHeight="1">
      <c r="B1467" s="247" t="s">
        <v>5945</v>
      </c>
      <c r="C1467" s="247" t="s">
        <v>1342</v>
      </c>
      <c r="D1467" s="248">
        <v>42865</v>
      </c>
      <c r="E1467" s="248"/>
      <c r="F1467" s="248"/>
      <c r="G1467" s="247"/>
      <c r="H1467" s="247" t="s">
        <v>3310</v>
      </c>
      <c r="I1467" s="247" t="s">
        <v>3311</v>
      </c>
      <c r="J1467" s="247" t="s">
        <v>3291</v>
      </c>
      <c r="K1467" s="249" t="s">
        <v>1346</v>
      </c>
      <c r="L1467" s="247" t="s">
        <v>1347</v>
      </c>
      <c r="M1467" s="249" t="s">
        <v>1348</v>
      </c>
      <c r="N1467" s="249">
        <v>0</v>
      </c>
      <c r="O1467" s="249" t="s">
        <v>4879</v>
      </c>
    </row>
    <row r="1468" spans="2:15" ht="15" hidden="1" customHeight="1">
      <c r="B1468" s="247" t="s">
        <v>5946</v>
      </c>
      <c r="C1468" s="247" t="s">
        <v>5947</v>
      </c>
      <c r="D1468" s="248">
        <v>42871</v>
      </c>
      <c r="E1468" s="248">
        <v>42877</v>
      </c>
      <c r="F1468" s="248">
        <v>42969</v>
      </c>
      <c r="G1468" s="247">
        <v>0</v>
      </c>
      <c r="H1468" s="247" t="s">
        <v>3310</v>
      </c>
      <c r="I1468" s="247" t="s">
        <v>3311</v>
      </c>
      <c r="J1468" s="247" t="s">
        <v>3291</v>
      </c>
      <c r="K1468" s="249" t="s">
        <v>1354</v>
      </c>
      <c r="L1468" s="247" t="s">
        <v>1347</v>
      </c>
      <c r="M1468" s="249" t="s">
        <v>1348</v>
      </c>
      <c r="N1468" s="249">
        <v>180</v>
      </c>
      <c r="O1468" s="249" t="s">
        <v>5948</v>
      </c>
    </row>
    <row r="1469" spans="2:15" ht="15" customHeight="1">
      <c r="B1469" s="247" t="s">
        <v>5949</v>
      </c>
      <c r="C1469" s="247" t="s">
        <v>1342</v>
      </c>
      <c r="D1469" s="248">
        <v>42871</v>
      </c>
      <c r="E1469" s="248"/>
      <c r="F1469" s="248"/>
      <c r="G1469" s="247"/>
      <c r="H1469" s="247" t="s">
        <v>5950</v>
      </c>
      <c r="I1469" s="247" t="s">
        <v>5951</v>
      </c>
      <c r="J1469" s="247" t="s">
        <v>3270</v>
      </c>
      <c r="K1469" s="249" t="s">
        <v>1346</v>
      </c>
      <c r="L1469" s="247" t="s">
        <v>1380</v>
      </c>
      <c r="M1469" s="249" t="s">
        <v>1348</v>
      </c>
      <c r="N1469" s="249">
        <v>0</v>
      </c>
      <c r="O1469" s="249" t="s">
        <v>5952</v>
      </c>
    </row>
    <row r="1470" spans="2:15" ht="25.5" hidden="1" customHeight="1">
      <c r="B1470" s="247" t="s">
        <v>5953</v>
      </c>
      <c r="C1470" s="247" t="s">
        <v>5954</v>
      </c>
      <c r="D1470" s="248">
        <v>42872</v>
      </c>
      <c r="E1470" s="248">
        <v>42877</v>
      </c>
      <c r="F1470" s="248">
        <v>42969</v>
      </c>
      <c r="G1470" s="247">
        <v>0</v>
      </c>
      <c r="H1470" s="247" t="s">
        <v>3433</v>
      </c>
      <c r="I1470" s="247" t="s">
        <v>3434</v>
      </c>
      <c r="J1470" s="247" t="s">
        <v>3291</v>
      </c>
      <c r="K1470" s="249" t="s">
        <v>1354</v>
      </c>
      <c r="L1470" s="247" t="s">
        <v>1380</v>
      </c>
      <c r="M1470" s="249" t="s">
        <v>1348</v>
      </c>
      <c r="N1470" s="249">
        <v>10</v>
      </c>
      <c r="O1470" s="249" t="s">
        <v>5955</v>
      </c>
    </row>
    <row r="1471" spans="2:15" ht="15" hidden="1" customHeight="1">
      <c r="B1471" s="247" t="s">
        <v>5956</v>
      </c>
      <c r="C1471" s="247" t="s">
        <v>5957</v>
      </c>
      <c r="D1471" s="248">
        <v>42874</v>
      </c>
      <c r="E1471" s="248">
        <v>42877</v>
      </c>
      <c r="F1471" s="248">
        <v>42969</v>
      </c>
      <c r="G1471" s="247">
        <v>0</v>
      </c>
      <c r="H1471" s="247" t="s">
        <v>5958</v>
      </c>
      <c r="I1471" s="247" t="s">
        <v>5959</v>
      </c>
      <c r="J1471" s="247" t="s">
        <v>3291</v>
      </c>
      <c r="K1471" s="249" t="s">
        <v>1354</v>
      </c>
      <c r="L1471" s="247" t="s">
        <v>1380</v>
      </c>
      <c r="M1471" s="249" t="s">
        <v>1348</v>
      </c>
      <c r="N1471" s="249">
        <v>10</v>
      </c>
      <c r="O1471" s="249" t="s">
        <v>5960</v>
      </c>
    </row>
    <row r="1472" spans="2:15" ht="15" customHeight="1">
      <c r="B1472" s="247" t="s">
        <v>5961</v>
      </c>
      <c r="C1472" s="247" t="s">
        <v>1342</v>
      </c>
      <c r="D1472" s="248">
        <v>42877</v>
      </c>
      <c r="E1472" s="248"/>
      <c r="F1472" s="248"/>
      <c r="G1472" s="247"/>
      <c r="H1472" s="247" t="s">
        <v>5872</v>
      </c>
      <c r="I1472" s="247" t="s">
        <v>5873</v>
      </c>
      <c r="J1472" s="247" t="s">
        <v>3291</v>
      </c>
      <c r="K1472" s="249" t="s">
        <v>1346</v>
      </c>
      <c r="L1472" s="247" t="s">
        <v>1380</v>
      </c>
      <c r="M1472" s="249" t="s">
        <v>1348</v>
      </c>
      <c r="N1472" s="249">
        <v>0</v>
      </c>
      <c r="O1472" s="249" t="s">
        <v>5571</v>
      </c>
    </row>
    <row r="1473" spans="2:15" ht="15" customHeight="1">
      <c r="B1473" s="247" t="s">
        <v>5962</v>
      </c>
      <c r="C1473" s="247" t="s">
        <v>1342</v>
      </c>
      <c r="D1473" s="248">
        <v>42878</v>
      </c>
      <c r="E1473" s="248"/>
      <c r="F1473" s="248"/>
      <c r="G1473" s="247"/>
      <c r="H1473" s="247" t="s">
        <v>5869</v>
      </c>
      <c r="I1473" s="247" t="s">
        <v>5870</v>
      </c>
      <c r="J1473" s="247" t="s">
        <v>3291</v>
      </c>
      <c r="K1473" s="249" t="s">
        <v>1346</v>
      </c>
      <c r="L1473" s="247" t="s">
        <v>1380</v>
      </c>
      <c r="M1473" s="249" t="s">
        <v>1348</v>
      </c>
      <c r="N1473" s="249">
        <v>0</v>
      </c>
      <c r="O1473" s="249" t="s">
        <v>5963</v>
      </c>
    </row>
    <row r="1474" spans="2:15" ht="15" hidden="1" customHeight="1">
      <c r="B1474" s="247" t="s">
        <v>5964</v>
      </c>
      <c r="C1474" s="247" t="s">
        <v>5965</v>
      </c>
      <c r="D1474" s="248">
        <v>42878</v>
      </c>
      <c r="E1474" s="248">
        <v>42894</v>
      </c>
      <c r="F1474" s="248">
        <v>42986</v>
      </c>
      <c r="G1474" s="247">
        <v>0</v>
      </c>
      <c r="H1474" s="247" t="s">
        <v>3445</v>
      </c>
      <c r="I1474" s="247" t="s">
        <v>3446</v>
      </c>
      <c r="J1474" s="247" t="s">
        <v>3291</v>
      </c>
      <c r="K1474" s="249" t="s">
        <v>1354</v>
      </c>
      <c r="L1474" s="247" t="s">
        <v>4433</v>
      </c>
      <c r="M1474" s="249" t="s">
        <v>1348</v>
      </c>
      <c r="N1474" s="249">
        <v>60</v>
      </c>
      <c r="O1474" s="249" t="s">
        <v>5966</v>
      </c>
    </row>
    <row r="1475" spans="2:15" ht="15" customHeight="1">
      <c r="B1475" s="247" t="s">
        <v>5967</v>
      </c>
      <c r="C1475" s="247" t="s">
        <v>5968</v>
      </c>
      <c r="D1475" s="248">
        <v>40471</v>
      </c>
      <c r="E1475" s="248">
        <v>41068</v>
      </c>
      <c r="F1475" s="248">
        <v>43624</v>
      </c>
      <c r="G1475" s="247">
        <v>0</v>
      </c>
      <c r="H1475" s="247" t="s">
        <v>5969</v>
      </c>
      <c r="I1475" s="247" t="s">
        <v>1342</v>
      </c>
      <c r="J1475" s="247" t="s">
        <v>3336</v>
      </c>
      <c r="K1475" s="249" t="s">
        <v>1354</v>
      </c>
      <c r="L1475" s="247" t="s">
        <v>5970</v>
      </c>
      <c r="M1475" s="249" t="s">
        <v>1348</v>
      </c>
      <c r="N1475" s="249">
        <v>262</v>
      </c>
      <c r="O1475" s="249" t="s">
        <v>5971</v>
      </c>
    </row>
    <row r="1476" spans="2:15" ht="24" customHeight="1">
      <c r="B1476" s="247" t="s">
        <v>5972</v>
      </c>
      <c r="C1476" s="247" t="s">
        <v>5973</v>
      </c>
      <c r="D1476" s="248">
        <v>40182</v>
      </c>
      <c r="E1476" s="248">
        <v>41059</v>
      </c>
      <c r="F1476" s="248">
        <v>43614</v>
      </c>
      <c r="G1476" s="247">
        <v>0</v>
      </c>
      <c r="H1476" s="247" t="s">
        <v>5974</v>
      </c>
      <c r="I1476" s="247" t="s">
        <v>5975</v>
      </c>
      <c r="J1476" s="247" t="s">
        <v>3276</v>
      </c>
      <c r="K1476" s="249" t="s">
        <v>2455</v>
      </c>
      <c r="L1476" s="247" t="s">
        <v>1380</v>
      </c>
      <c r="M1476" s="249" t="s">
        <v>1348</v>
      </c>
      <c r="N1476" s="249">
        <v>19</v>
      </c>
      <c r="O1476" s="249" t="s">
        <v>5976</v>
      </c>
    </row>
    <row r="1477" spans="2:15" ht="15" customHeight="1">
      <c r="B1477" s="247" t="s">
        <v>5977</v>
      </c>
      <c r="C1477" s="247" t="s">
        <v>1342</v>
      </c>
      <c r="D1477" s="248">
        <v>42878</v>
      </c>
      <c r="E1477" s="248"/>
      <c r="F1477" s="248"/>
      <c r="G1477" s="247"/>
      <c r="H1477" s="247" t="s">
        <v>5978</v>
      </c>
      <c r="I1477" s="247" t="s">
        <v>5979</v>
      </c>
      <c r="J1477" s="247" t="s">
        <v>3291</v>
      </c>
      <c r="K1477" s="249" t="s">
        <v>1346</v>
      </c>
      <c r="L1477" s="247" t="s">
        <v>1380</v>
      </c>
      <c r="M1477" s="249" t="s">
        <v>1348</v>
      </c>
      <c r="N1477" s="249">
        <v>0</v>
      </c>
      <c r="O1477" s="249" t="s">
        <v>5822</v>
      </c>
    </row>
    <row r="1478" spans="2:15" ht="15" hidden="1" customHeight="1">
      <c r="B1478" s="247" t="s">
        <v>5980</v>
      </c>
      <c r="C1478" s="247" t="s">
        <v>5981</v>
      </c>
      <c r="D1478" s="248">
        <v>42879</v>
      </c>
      <c r="E1478" s="248">
        <v>42894</v>
      </c>
      <c r="F1478" s="248">
        <v>42986</v>
      </c>
      <c r="G1478" s="247">
        <v>0</v>
      </c>
      <c r="H1478" s="247" t="s">
        <v>5982</v>
      </c>
      <c r="I1478" s="247" t="s">
        <v>5983</v>
      </c>
      <c r="J1478" s="247" t="s">
        <v>3291</v>
      </c>
      <c r="K1478" s="249" t="s">
        <v>1354</v>
      </c>
      <c r="L1478" s="247" t="s">
        <v>1373</v>
      </c>
      <c r="M1478" s="249" t="s">
        <v>1348</v>
      </c>
      <c r="N1478" s="249">
        <v>10</v>
      </c>
      <c r="O1478" s="249" t="s">
        <v>5984</v>
      </c>
    </row>
    <row r="1479" spans="2:15" ht="15" customHeight="1">
      <c r="B1479" s="247" t="s">
        <v>5985</v>
      </c>
      <c r="C1479" s="247" t="s">
        <v>5986</v>
      </c>
      <c r="D1479" s="248">
        <v>42886</v>
      </c>
      <c r="E1479" s="248">
        <v>43160</v>
      </c>
      <c r="F1479" s="248">
        <v>44256</v>
      </c>
      <c r="G1479" s="247">
        <v>0</v>
      </c>
      <c r="H1479" s="247" t="s">
        <v>5987</v>
      </c>
      <c r="I1479" s="247" t="s">
        <v>5988</v>
      </c>
      <c r="J1479" s="247" t="s">
        <v>3270</v>
      </c>
      <c r="K1479" s="249" t="s">
        <v>1354</v>
      </c>
      <c r="L1479" s="247" t="s">
        <v>1380</v>
      </c>
      <c r="M1479" s="249" t="s">
        <v>1348</v>
      </c>
      <c r="N1479" s="249">
        <v>27.4</v>
      </c>
      <c r="O1479" s="249" t="s">
        <v>5989</v>
      </c>
    </row>
    <row r="1480" spans="2:15" ht="24" customHeight="1">
      <c r="B1480" s="247" t="s">
        <v>5990</v>
      </c>
      <c r="C1480" s="247" t="s">
        <v>5991</v>
      </c>
      <c r="D1480" s="248">
        <v>42886</v>
      </c>
      <c r="E1480" s="248">
        <v>43203</v>
      </c>
      <c r="F1480" s="248">
        <v>44299</v>
      </c>
      <c r="G1480" s="247">
        <v>0</v>
      </c>
      <c r="H1480" s="247" t="s">
        <v>5482</v>
      </c>
      <c r="I1480" s="247" t="s">
        <v>5112</v>
      </c>
      <c r="J1480" s="247" t="s">
        <v>3270</v>
      </c>
      <c r="K1480" s="249" t="s">
        <v>1354</v>
      </c>
      <c r="L1480" s="247" t="s">
        <v>1380</v>
      </c>
      <c r="M1480" s="249" t="s">
        <v>1348</v>
      </c>
      <c r="N1480" s="249">
        <v>16</v>
      </c>
      <c r="O1480" s="249" t="s">
        <v>5992</v>
      </c>
    </row>
    <row r="1481" spans="2:15" ht="15" customHeight="1">
      <c r="B1481" s="247" t="s">
        <v>5993</v>
      </c>
      <c r="C1481" s="247" t="s">
        <v>5994</v>
      </c>
      <c r="D1481" s="248">
        <v>42886</v>
      </c>
      <c r="E1481" s="248">
        <v>43152</v>
      </c>
      <c r="F1481" s="248">
        <v>44248</v>
      </c>
      <c r="G1481" s="247">
        <v>0</v>
      </c>
      <c r="H1481" s="247" t="s">
        <v>5156</v>
      </c>
      <c r="I1481" s="247" t="s">
        <v>5157</v>
      </c>
      <c r="J1481" s="247" t="s">
        <v>3270</v>
      </c>
      <c r="K1481" s="249" t="s">
        <v>3222</v>
      </c>
      <c r="L1481" s="247" t="s">
        <v>1380</v>
      </c>
      <c r="M1481" s="249" t="s">
        <v>1348</v>
      </c>
      <c r="N1481" s="249">
        <v>24</v>
      </c>
      <c r="O1481" s="249" t="s">
        <v>5995</v>
      </c>
    </row>
    <row r="1482" spans="2:15" ht="15" hidden="1" customHeight="1">
      <c r="B1482" s="247" t="s">
        <v>5996</v>
      </c>
      <c r="C1482" s="247" t="s">
        <v>5997</v>
      </c>
      <c r="D1482" s="248">
        <v>42888</v>
      </c>
      <c r="E1482" s="248">
        <v>43028</v>
      </c>
      <c r="F1482" s="248">
        <v>43120</v>
      </c>
      <c r="G1482" s="247">
        <v>0</v>
      </c>
      <c r="H1482" s="247" t="s">
        <v>5998</v>
      </c>
      <c r="I1482" s="247" t="s">
        <v>5999</v>
      </c>
      <c r="J1482" s="247" t="s">
        <v>3291</v>
      </c>
      <c r="K1482" s="249" t="s">
        <v>1354</v>
      </c>
      <c r="L1482" s="247" t="s">
        <v>1373</v>
      </c>
      <c r="M1482" s="249" t="s">
        <v>1348</v>
      </c>
      <c r="N1482" s="249">
        <v>8</v>
      </c>
      <c r="O1482" s="249" t="s">
        <v>6000</v>
      </c>
    </row>
    <row r="1483" spans="2:15" ht="15" customHeight="1">
      <c r="B1483" s="247" t="s">
        <v>6001</v>
      </c>
      <c r="C1483" s="247" t="s">
        <v>1342</v>
      </c>
      <c r="D1483" s="248">
        <v>42891</v>
      </c>
      <c r="E1483" s="248"/>
      <c r="F1483" s="248"/>
      <c r="G1483" s="247"/>
      <c r="H1483" s="247" t="s">
        <v>6002</v>
      </c>
      <c r="I1483" s="247" t="s">
        <v>6003</v>
      </c>
      <c r="J1483" s="247" t="s">
        <v>3270</v>
      </c>
      <c r="K1483" s="249" t="s">
        <v>1346</v>
      </c>
      <c r="L1483" s="247" t="s">
        <v>1380</v>
      </c>
      <c r="M1483" s="249" t="s">
        <v>1348</v>
      </c>
      <c r="N1483" s="249">
        <v>0</v>
      </c>
      <c r="O1483" s="249" t="s">
        <v>6004</v>
      </c>
    </row>
    <row r="1484" spans="2:15" ht="15" customHeight="1">
      <c r="B1484" s="247" t="s">
        <v>6005</v>
      </c>
      <c r="C1484" s="247" t="s">
        <v>6006</v>
      </c>
      <c r="D1484" s="248">
        <v>42599</v>
      </c>
      <c r="E1484" s="248">
        <v>43005</v>
      </c>
      <c r="F1484" s="248">
        <v>44101</v>
      </c>
      <c r="G1484" s="247">
        <v>0</v>
      </c>
      <c r="H1484" s="247" t="s">
        <v>3822</v>
      </c>
      <c r="I1484" s="247" t="s">
        <v>3823</v>
      </c>
      <c r="J1484" s="247" t="s">
        <v>3270</v>
      </c>
      <c r="K1484" s="249" t="s">
        <v>3222</v>
      </c>
      <c r="L1484" s="247" t="s">
        <v>1380</v>
      </c>
      <c r="M1484" s="249" t="s">
        <v>1348</v>
      </c>
      <c r="N1484" s="249">
        <v>210</v>
      </c>
      <c r="O1484" s="249" t="s">
        <v>6007</v>
      </c>
    </row>
    <row r="1485" spans="2:15" ht="24" hidden="1" customHeight="1">
      <c r="B1485" s="247" t="s">
        <v>6008</v>
      </c>
      <c r="C1485" s="247" t="s">
        <v>6009</v>
      </c>
      <c r="D1485" s="248">
        <v>42893</v>
      </c>
      <c r="E1485" s="248">
        <v>42900</v>
      </c>
      <c r="F1485" s="248">
        <v>42992</v>
      </c>
      <c r="G1485" s="247">
        <v>0</v>
      </c>
      <c r="H1485" s="247" t="s">
        <v>6010</v>
      </c>
      <c r="I1485" s="247" t="s">
        <v>6011</v>
      </c>
      <c r="J1485" s="247" t="s">
        <v>3291</v>
      </c>
      <c r="K1485" s="249" t="s">
        <v>1354</v>
      </c>
      <c r="L1485" s="247" t="s">
        <v>1380</v>
      </c>
      <c r="M1485" s="249" t="s">
        <v>1348</v>
      </c>
      <c r="N1485" s="249">
        <v>80</v>
      </c>
      <c r="O1485" s="249" t="s">
        <v>6012</v>
      </c>
    </row>
    <row r="1486" spans="2:15" ht="24" hidden="1" customHeight="1">
      <c r="B1486" s="247" t="s">
        <v>6013</v>
      </c>
      <c r="C1486" s="247" t="s">
        <v>6014</v>
      </c>
      <c r="D1486" s="248">
        <v>42893</v>
      </c>
      <c r="E1486" s="248">
        <v>42900</v>
      </c>
      <c r="F1486" s="248">
        <v>42992</v>
      </c>
      <c r="G1486" s="247">
        <v>0</v>
      </c>
      <c r="H1486" s="247" t="s">
        <v>6010</v>
      </c>
      <c r="I1486" s="247" t="s">
        <v>6011</v>
      </c>
      <c r="J1486" s="247" t="s">
        <v>3291</v>
      </c>
      <c r="K1486" s="249" t="s">
        <v>1354</v>
      </c>
      <c r="L1486" s="247" t="s">
        <v>1380</v>
      </c>
      <c r="M1486" s="249" t="s">
        <v>1348</v>
      </c>
      <c r="N1486" s="249">
        <v>90</v>
      </c>
      <c r="O1486" s="249" t="s">
        <v>6015</v>
      </c>
    </row>
    <row r="1487" spans="2:15" ht="15" hidden="1" customHeight="1">
      <c r="B1487" s="247" t="s">
        <v>6016</v>
      </c>
      <c r="C1487" s="247" t="s">
        <v>6017</v>
      </c>
      <c r="D1487" s="248">
        <v>40203</v>
      </c>
      <c r="E1487" s="248">
        <v>41080</v>
      </c>
      <c r="F1487" s="248">
        <v>42175</v>
      </c>
      <c r="G1487" s="247">
        <v>0</v>
      </c>
      <c r="H1487" s="247" t="s">
        <v>6018</v>
      </c>
      <c r="I1487" s="247" t="s">
        <v>6019</v>
      </c>
      <c r="J1487" s="247" t="s">
        <v>3276</v>
      </c>
      <c r="K1487" s="249" t="s">
        <v>2455</v>
      </c>
      <c r="L1487" s="247" t="s">
        <v>1380</v>
      </c>
      <c r="M1487" s="249" t="s">
        <v>1348</v>
      </c>
      <c r="N1487" s="249">
        <v>72.48</v>
      </c>
      <c r="O1487" s="249" t="s">
        <v>6020</v>
      </c>
    </row>
    <row r="1488" spans="2:15" ht="24" hidden="1" customHeight="1">
      <c r="B1488" s="247" t="s">
        <v>6021</v>
      </c>
      <c r="C1488" s="247" t="s">
        <v>6022</v>
      </c>
      <c r="D1488" s="248">
        <v>42893</v>
      </c>
      <c r="E1488" s="248">
        <v>42900</v>
      </c>
      <c r="F1488" s="248">
        <v>42992</v>
      </c>
      <c r="G1488" s="247">
        <v>0</v>
      </c>
      <c r="H1488" s="247" t="s">
        <v>6010</v>
      </c>
      <c r="I1488" s="247" t="s">
        <v>6011</v>
      </c>
      <c r="J1488" s="247" t="s">
        <v>3291</v>
      </c>
      <c r="K1488" s="249" t="s">
        <v>1354</v>
      </c>
      <c r="L1488" s="247" t="s">
        <v>1380</v>
      </c>
      <c r="M1488" s="249" t="s">
        <v>1348</v>
      </c>
      <c r="N1488" s="249">
        <v>90</v>
      </c>
      <c r="O1488" s="249" t="s">
        <v>6023</v>
      </c>
    </row>
    <row r="1489" spans="2:15" ht="15" hidden="1" customHeight="1">
      <c r="B1489" s="247" t="s">
        <v>6024</v>
      </c>
      <c r="C1489" s="247" t="s">
        <v>6025</v>
      </c>
      <c r="D1489" s="248">
        <v>42893</v>
      </c>
      <c r="E1489" s="248">
        <v>42900</v>
      </c>
      <c r="F1489" s="248">
        <v>42992</v>
      </c>
      <c r="G1489" s="247">
        <v>0</v>
      </c>
      <c r="H1489" s="247" t="s">
        <v>6026</v>
      </c>
      <c r="I1489" s="247" t="s">
        <v>6027</v>
      </c>
      <c r="J1489" s="247" t="s">
        <v>3291</v>
      </c>
      <c r="K1489" s="249" t="s">
        <v>1354</v>
      </c>
      <c r="L1489" s="247" t="s">
        <v>1373</v>
      </c>
      <c r="M1489" s="249" t="s">
        <v>1348</v>
      </c>
      <c r="N1489" s="249">
        <v>10</v>
      </c>
      <c r="O1489" s="249" t="s">
        <v>6028</v>
      </c>
    </row>
    <row r="1490" spans="2:15" ht="15" hidden="1" customHeight="1">
      <c r="B1490" s="247" t="s">
        <v>6029</v>
      </c>
      <c r="C1490" s="247" t="s">
        <v>6030</v>
      </c>
      <c r="D1490" s="248">
        <v>42893</v>
      </c>
      <c r="E1490" s="248">
        <v>43028</v>
      </c>
      <c r="F1490" s="248">
        <v>43120</v>
      </c>
      <c r="G1490" s="247">
        <v>0</v>
      </c>
      <c r="H1490" s="247" t="s">
        <v>1343</v>
      </c>
      <c r="I1490" s="247" t="s">
        <v>1344</v>
      </c>
      <c r="J1490" s="247" t="s">
        <v>3291</v>
      </c>
      <c r="K1490" s="249" t="s">
        <v>1354</v>
      </c>
      <c r="L1490" s="247" t="s">
        <v>4433</v>
      </c>
      <c r="M1490" s="249" t="s">
        <v>1348</v>
      </c>
      <c r="N1490" s="249">
        <v>75</v>
      </c>
      <c r="O1490" s="249" t="s">
        <v>5816</v>
      </c>
    </row>
    <row r="1491" spans="2:15" ht="15" customHeight="1">
      <c r="B1491" s="247" t="s">
        <v>6031</v>
      </c>
      <c r="C1491" s="247" t="s">
        <v>1342</v>
      </c>
      <c r="D1491" s="248">
        <v>42893</v>
      </c>
      <c r="E1491" s="248"/>
      <c r="F1491" s="248"/>
      <c r="G1491" s="247"/>
      <c r="H1491" s="247" t="s">
        <v>1343</v>
      </c>
      <c r="I1491" s="247" t="s">
        <v>1344</v>
      </c>
      <c r="J1491" s="247" t="s">
        <v>3291</v>
      </c>
      <c r="K1491" s="249" t="s">
        <v>1346</v>
      </c>
      <c r="L1491" s="247" t="s">
        <v>4433</v>
      </c>
      <c r="M1491" s="249" t="s">
        <v>1348</v>
      </c>
      <c r="N1491" s="249">
        <v>0</v>
      </c>
      <c r="O1491" s="249" t="s">
        <v>4848</v>
      </c>
    </row>
    <row r="1492" spans="2:15" ht="15" hidden="1" customHeight="1">
      <c r="B1492" s="247" t="s">
        <v>6032</v>
      </c>
      <c r="C1492" s="247" t="s">
        <v>6033</v>
      </c>
      <c r="D1492" s="248">
        <v>42893</v>
      </c>
      <c r="E1492" s="248">
        <v>42900</v>
      </c>
      <c r="F1492" s="248">
        <v>42992</v>
      </c>
      <c r="G1492" s="247">
        <v>0</v>
      </c>
      <c r="H1492" s="247" t="s">
        <v>6034</v>
      </c>
      <c r="I1492" s="247" t="s">
        <v>6035</v>
      </c>
      <c r="J1492" s="247" t="s">
        <v>3291</v>
      </c>
      <c r="K1492" s="249" t="s">
        <v>1354</v>
      </c>
      <c r="L1492" s="247" t="s">
        <v>1373</v>
      </c>
      <c r="M1492" s="249" t="s">
        <v>1348</v>
      </c>
      <c r="N1492" s="249">
        <v>6</v>
      </c>
      <c r="O1492" s="249" t="s">
        <v>3850</v>
      </c>
    </row>
    <row r="1493" spans="2:15" ht="15" hidden="1" customHeight="1">
      <c r="B1493" s="247" t="s">
        <v>6036</v>
      </c>
      <c r="C1493" s="247" t="s">
        <v>6037</v>
      </c>
      <c r="D1493" s="248">
        <v>42893</v>
      </c>
      <c r="E1493" s="248">
        <v>42951</v>
      </c>
      <c r="F1493" s="248">
        <v>43043</v>
      </c>
      <c r="G1493" s="247">
        <v>0</v>
      </c>
      <c r="H1493" s="247" t="s">
        <v>6038</v>
      </c>
      <c r="I1493" s="247" t="s">
        <v>6039</v>
      </c>
      <c r="J1493" s="247" t="s">
        <v>3291</v>
      </c>
      <c r="K1493" s="249" t="s">
        <v>1354</v>
      </c>
      <c r="L1493" s="247" t="s">
        <v>1380</v>
      </c>
      <c r="M1493" s="249" t="s">
        <v>1348</v>
      </c>
      <c r="N1493" s="249">
        <v>42</v>
      </c>
      <c r="O1493" s="249" t="s">
        <v>6040</v>
      </c>
    </row>
    <row r="1494" spans="2:15" ht="15" customHeight="1">
      <c r="B1494" s="247" t="s">
        <v>6041</v>
      </c>
      <c r="C1494" s="247" t="s">
        <v>6042</v>
      </c>
      <c r="D1494" s="248">
        <v>42894</v>
      </c>
      <c r="E1494" s="248">
        <v>43160</v>
      </c>
      <c r="F1494" s="248">
        <v>45352</v>
      </c>
      <c r="G1494" s="247">
        <v>1</v>
      </c>
      <c r="H1494" s="247" t="s">
        <v>5524</v>
      </c>
      <c r="I1494" s="247" t="s">
        <v>5525</v>
      </c>
      <c r="J1494" s="247" t="s">
        <v>3336</v>
      </c>
      <c r="K1494" s="249" t="s">
        <v>1890</v>
      </c>
      <c r="L1494" s="247" t="s">
        <v>3337</v>
      </c>
      <c r="M1494" s="249" t="s">
        <v>1348</v>
      </c>
      <c r="N1494" s="249">
        <v>560</v>
      </c>
      <c r="O1494" s="249" t="s">
        <v>5526</v>
      </c>
    </row>
    <row r="1495" spans="2:15" ht="15" hidden="1" customHeight="1">
      <c r="B1495" s="247" t="s">
        <v>6043</v>
      </c>
      <c r="C1495" s="247" t="s">
        <v>6044</v>
      </c>
      <c r="D1495" s="248">
        <v>42894</v>
      </c>
      <c r="E1495" s="248">
        <v>42929</v>
      </c>
      <c r="F1495" s="248">
        <v>43021</v>
      </c>
      <c r="G1495" s="247">
        <v>0</v>
      </c>
      <c r="H1495" s="247" t="s">
        <v>5073</v>
      </c>
      <c r="I1495" s="247" t="s">
        <v>5074</v>
      </c>
      <c r="J1495" s="247" t="s">
        <v>3291</v>
      </c>
      <c r="K1495" s="249" t="s">
        <v>1354</v>
      </c>
      <c r="L1495" s="247" t="s">
        <v>1347</v>
      </c>
      <c r="M1495" s="249" t="s">
        <v>1348</v>
      </c>
      <c r="N1495" s="249">
        <v>293</v>
      </c>
      <c r="O1495" s="249" t="s">
        <v>5075</v>
      </c>
    </row>
    <row r="1496" spans="2:15" ht="15" customHeight="1">
      <c r="B1496" s="247" t="s">
        <v>6045</v>
      </c>
      <c r="C1496" s="247" t="s">
        <v>1342</v>
      </c>
      <c r="D1496" s="248">
        <v>42898</v>
      </c>
      <c r="E1496" s="248"/>
      <c r="F1496" s="248"/>
      <c r="G1496" s="247"/>
      <c r="H1496" s="247" t="s">
        <v>5312</v>
      </c>
      <c r="I1496" s="247" t="s">
        <v>5313</v>
      </c>
      <c r="J1496" s="247" t="s">
        <v>3270</v>
      </c>
      <c r="K1496" s="249" t="s">
        <v>1346</v>
      </c>
      <c r="L1496" s="247" t="s">
        <v>1380</v>
      </c>
      <c r="M1496" s="249" t="s">
        <v>1348</v>
      </c>
      <c r="N1496" s="249">
        <v>100</v>
      </c>
      <c r="O1496" s="249" t="s">
        <v>5314</v>
      </c>
    </row>
    <row r="1497" spans="2:15" ht="15" customHeight="1">
      <c r="B1497" s="247" t="s">
        <v>6046</v>
      </c>
      <c r="C1497" s="247" t="s">
        <v>1342</v>
      </c>
      <c r="D1497" s="248">
        <v>42898</v>
      </c>
      <c r="E1497" s="248"/>
      <c r="F1497" s="248"/>
      <c r="G1497" s="247"/>
      <c r="H1497" s="247" t="s">
        <v>3802</v>
      </c>
      <c r="I1497" s="247" t="s">
        <v>3803</v>
      </c>
      <c r="J1497" s="247" t="s">
        <v>3291</v>
      </c>
      <c r="K1497" s="249" t="s">
        <v>1346</v>
      </c>
      <c r="L1497" s="247" t="s">
        <v>1380</v>
      </c>
      <c r="M1497" s="249" t="s">
        <v>1348</v>
      </c>
      <c r="N1497" s="249">
        <v>0</v>
      </c>
      <c r="O1497" s="249" t="s">
        <v>6047</v>
      </c>
    </row>
    <row r="1498" spans="2:15" ht="15" hidden="1" customHeight="1">
      <c r="B1498" s="247" t="s">
        <v>6048</v>
      </c>
      <c r="C1498" s="247" t="s">
        <v>6049</v>
      </c>
      <c r="D1498" s="248">
        <v>40164</v>
      </c>
      <c r="E1498" s="248">
        <v>40801</v>
      </c>
      <c r="F1498" s="248">
        <v>43358</v>
      </c>
      <c r="G1498" s="247">
        <v>0</v>
      </c>
      <c r="H1498" s="247" t="s">
        <v>6050</v>
      </c>
      <c r="I1498" s="247" t="s">
        <v>1342</v>
      </c>
      <c r="J1498" s="247" t="s">
        <v>3276</v>
      </c>
      <c r="K1498" s="249" t="s">
        <v>1354</v>
      </c>
      <c r="L1498" s="247" t="s">
        <v>1380</v>
      </c>
      <c r="M1498" s="249" t="s">
        <v>1348</v>
      </c>
      <c r="N1498" s="249">
        <v>21</v>
      </c>
      <c r="O1498" s="249" t="s">
        <v>6051</v>
      </c>
    </row>
    <row r="1499" spans="2:15" ht="15" customHeight="1">
      <c r="B1499" s="247" t="s">
        <v>6052</v>
      </c>
      <c r="C1499" s="247" t="s">
        <v>1342</v>
      </c>
      <c r="D1499" s="248">
        <v>42898</v>
      </c>
      <c r="E1499" s="248"/>
      <c r="F1499" s="248"/>
      <c r="G1499" s="247"/>
      <c r="H1499" s="247" t="s">
        <v>3802</v>
      </c>
      <c r="I1499" s="247" t="s">
        <v>3803</v>
      </c>
      <c r="J1499" s="247" t="s">
        <v>3291</v>
      </c>
      <c r="K1499" s="249" t="s">
        <v>1346</v>
      </c>
      <c r="L1499" s="247" t="s">
        <v>1380</v>
      </c>
      <c r="M1499" s="249" t="s">
        <v>1348</v>
      </c>
      <c r="N1499" s="249">
        <v>0</v>
      </c>
      <c r="O1499" s="249" t="s">
        <v>6053</v>
      </c>
    </row>
    <row r="1500" spans="2:15" ht="15" customHeight="1">
      <c r="B1500" s="247" t="s">
        <v>6054</v>
      </c>
      <c r="C1500" s="247" t="s">
        <v>1342</v>
      </c>
      <c r="D1500" s="248">
        <v>42899</v>
      </c>
      <c r="E1500" s="248"/>
      <c r="F1500" s="248"/>
      <c r="G1500" s="247"/>
      <c r="H1500" s="247" t="s">
        <v>5204</v>
      </c>
      <c r="I1500" s="247" t="s">
        <v>5205</v>
      </c>
      <c r="J1500" s="247" t="s">
        <v>3291</v>
      </c>
      <c r="K1500" s="249" t="s">
        <v>1346</v>
      </c>
      <c r="L1500" s="247" t="s">
        <v>1373</v>
      </c>
      <c r="M1500" s="249" t="s">
        <v>1348</v>
      </c>
      <c r="N1500" s="249">
        <v>0</v>
      </c>
      <c r="O1500" s="249" t="s">
        <v>5206</v>
      </c>
    </row>
    <row r="1501" spans="2:15" ht="15" customHeight="1">
      <c r="B1501" s="247" t="s">
        <v>6055</v>
      </c>
      <c r="C1501" s="247" t="s">
        <v>1342</v>
      </c>
      <c r="D1501" s="248">
        <v>42899</v>
      </c>
      <c r="E1501" s="248"/>
      <c r="F1501" s="248"/>
      <c r="G1501" s="247"/>
      <c r="H1501" s="247" t="s">
        <v>3310</v>
      </c>
      <c r="I1501" s="247" t="s">
        <v>3311</v>
      </c>
      <c r="J1501" s="247" t="s">
        <v>3291</v>
      </c>
      <c r="K1501" s="249" t="s">
        <v>1346</v>
      </c>
      <c r="L1501" s="247" t="s">
        <v>6056</v>
      </c>
      <c r="M1501" s="249" t="s">
        <v>1348</v>
      </c>
      <c r="N1501" s="249">
        <v>0</v>
      </c>
      <c r="O1501" s="249" t="s">
        <v>6057</v>
      </c>
    </row>
    <row r="1502" spans="2:15" ht="24" customHeight="1">
      <c r="B1502" s="247" t="s">
        <v>6058</v>
      </c>
      <c r="C1502" s="247" t="s">
        <v>6059</v>
      </c>
      <c r="D1502" s="248">
        <v>42899</v>
      </c>
      <c r="E1502" s="248">
        <v>43056</v>
      </c>
      <c r="F1502" s="248">
        <v>46708</v>
      </c>
      <c r="G1502" s="247">
        <v>0</v>
      </c>
      <c r="H1502" s="247" t="s">
        <v>4531</v>
      </c>
      <c r="I1502" s="247" t="s">
        <v>4532</v>
      </c>
      <c r="J1502" s="247" t="s">
        <v>3401</v>
      </c>
      <c r="K1502" s="249" t="s">
        <v>1890</v>
      </c>
      <c r="L1502" s="247" t="s">
        <v>1373</v>
      </c>
      <c r="M1502" s="249" t="s">
        <v>1348</v>
      </c>
      <c r="N1502" s="249">
        <v>14</v>
      </c>
      <c r="O1502" s="249" t="s">
        <v>4965</v>
      </c>
    </row>
    <row r="1503" spans="2:15" ht="15" customHeight="1">
      <c r="B1503" s="247" t="s">
        <v>6060</v>
      </c>
      <c r="C1503" s="247" t="s">
        <v>6061</v>
      </c>
      <c r="D1503" s="248">
        <v>42900</v>
      </c>
      <c r="E1503" s="248">
        <v>43347</v>
      </c>
      <c r="F1503" s="248">
        <v>44442</v>
      </c>
      <c r="G1503" s="247">
        <v>0</v>
      </c>
      <c r="H1503" s="247" t="s">
        <v>6062</v>
      </c>
      <c r="I1503" s="247" t="s">
        <v>6063</v>
      </c>
      <c r="J1503" s="247" t="s">
        <v>3270</v>
      </c>
      <c r="K1503" s="249" t="s">
        <v>1354</v>
      </c>
      <c r="L1503" s="247" t="s">
        <v>1380</v>
      </c>
      <c r="M1503" s="249" t="s">
        <v>1348</v>
      </c>
      <c r="N1503" s="249">
        <v>100</v>
      </c>
      <c r="O1503" s="249" t="s">
        <v>5022</v>
      </c>
    </row>
    <row r="1504" spans="2:15" ht="15" customHeight="1">
      <c r="B1504" s="247" t="s">
        <v>6064</v>
      </c>
      <c r="C1504" s="247" t="s">
        <v>6065</v>
      </c>
      <c r="D1504" s="248">
        <v>42900</v>
      </c>
      <c r="E1504" s="248">
        <v>43263</v>
      </c>
      <c r="F1504" s="248">
        <v>44359</v>
      </c>
      <c r="G1504" s="247">
        <v>0</v>
      </c>
      <c r="H1504" s="247" t="s">
        <v>6062</v>
      </c>
      <c r="I1504" s="247" t="s">
        <v>6063</v>
      </c>
      <c r="J1504" s="247" t="s">
        <v>3270</v>
      </c>
      <c r="K1504" s="249" t="s">
        <v>1354</v>
      </c>
      <c r="L1504" s="247" t="s">
        <v>1380</v>
      </c>
      <c r="M1504" s="249" t="s">
        <v>1348</v>
      </c>
      <c r="N1504" s="249">
        <v>100</v>
      </c>
      <c r="O1504" s="249" t="s">
        <v>5777</v>
      </c>
    </row>
    <row r="1505" spans="2:15" ht="15" hidden="1" customHeight="1">
      <c r="B1505" s="247" t="s">
        <v>6066</v>
      </c>
      <c r="C1505" s="247" t="s">
        <v>6067</v>
      </c>
      <c r="D1505" s="248">
        <v>42900</v>
      </c>
      <c r="E1505" s="248">
        <v>42907</v>
      </c>
      <c r="F1505" s="248">
        <v>42999</v>
      </c>
      <c r="G1505" s="247">
        <v>0</v>
      </c>
      <c r="H1505" s="247" t="s">
        <v>5299</v>
      </c>
      <c r="I1505" s="247" t="s">
        <v>5145</v>
      </c>
      <c r="J1505" s="247" t="s">
        <v>3291</v>
      </c>
      <c r="K1505" s="249" t="s">
        <v>1354</v>
      </c>
      <c r="L1505" s="247" t="s">
        <v>1380</v>
      </c>
      <c r="M1505" s="249" t="s">
        <v>1348</v>
      </c>
      <c r="N1505" s="249">
        <v>25</v>
      </c>
      <c r="O1505" s="249" t="s">
        <v>4729</v>
      </c>
    </row>
    <row r="1506" spans="2:15" ht="24" customHeight="1">
      <c r="B1506" s="247" t="s">
        <v>6068</v>
      </c>
      <c r="C1506" s="247" t="s">
        <v>1342</v>
      </c>
      <c r="D1506" s="248">
        <v>42901</v>
      </c>
      <c r="E1506" s="248"/>
      <c r="F1506" s="248"/>
      <c r="G1506" s="247"/>
      <c r="H1506" s="247" t="s">
        <v>3310</v>
      </c>
      <c r="I1506" s="247" t="s">
        <v>3311</v>
      </c>
      <c r="J1506" s="247" t="s">
        <v>3401</v>
      </c>
      <c r="K1506" s="249" t="s">
        <v>1346</v>
      </c>
      <c r="L1506" s="247" t="s">
        <v>1380</v>
      </c>
      <c r="M1506" s="249" t="s">
        <v>1348</v>
      </c>
      <c r="N1506" s="249">
        <v>0</v>
      </c>
      <c r="O1506" s="249" t="s">
        <v>4247</v>
      </c>
    </row>
    <row r="1507" spans="2:15" ht="15" customHeight="1">
      <c r="B1507" s="247" t="s">
        <v>6069</v>
      </c>
      <c r="C1507" s="247" t="s">
        <v>1342</v>
      </c>
      <c r="D1507" s="248">
        <v>42901</v>
      </c>
      <c r="E1507" s="248"/>
      <c r="F1507" s="248"/>
      <c r="G1507" s="247"/>
      <c r="H1507" s="247" t="s">
        <v>3310</v>
      </c>
      <c r="I1507" s="247" t="s">
        <v>3311</v>
      </c>
      <c r="J1507" s="247" t="s">
        <v>3291</v>
      </c>
      <c r="K1507" s="249" t="s">
        <v>1346</v>
      </c>
      <c r="L1507" s="247" t="s">
        <v>6056</v>
      </c>
      <c r="M1507" s="249" t="s">
        <v>1348</v>
      </c>
      <c r="N1507" s="249">
        <v>0</v>
      </c>
      <c r="O1507" s="249" t="s">
        <v>6070</v>
      </c>
    </row>
    <row r="1508" spans="2:15" ht="15" customHeight="1">
      <c r="B1508" s="247" t="s">
        <v>6071</v>
      </c>
      <c r="C1508" s="247" t="s">
        <v>1342</v>
      </c>
      <c r="D1508" s="248">
        <v>42901</v>
      </c>
      <c r="E1508" s="248"/>
      <c r="F1508" s="248"/>
      <c r="G1508" s="247"/>
      <c r="H1508" s="247" t="s">
        <v>3310</v>
      </c>
      <c r="I1508" s="247" t="s">
        <v>3311</v>
      </c>
      <c r="J1508" s="247" t="s">
        <v>3291</v>
      </c>
      <c r="K1508" s="249" t="s">
        <v>1346</v>
      </c>
      <c r="L1508" s="247" t="s">
        <v>6056</v>
      </c>
      <c r="M1508" s="249" t="s">
        <v>1348</v>
      </c>
      <c r="N1508" s="249">
        <v>0</v>
      </c>
      <c r="O1508" s="249" t="s">
        <v>6072</v>
      </c>
    </row>
    <row r="1509" spans="2:15" ht="15" hidden="1" customHeight="1">
      <c r="B1509" s="247" t="s">
        <v>6073</v>
      </c>
      <c r="C1509" s="247" t="s">
        <v>6074</v>
      </c>
      <c r="D1509" s="248">
        <v>40094</v>
      </c>
      <c r="E1509" s="248">
        <v>41082</v>
      </c>
      <c r="F1509" s="248">
        <v>42177</v>
      </c>
      <c r="G1509" s="247">
        <v>0</v>
      </c>
      <c r="H1509" s="247" t="s">
        <v>6075</v>
      </c>
      <c r="I1509" s="247" t="s">
        <v>6076</v>
      </c>
      <c r="J1509" s="247" t="s">
        <v>3276</v>
      </c>
      <c r="K1509" s="249" t="s">
        <v>2455</v>
      </c>
      <c r="L1509" s="247" t="s">
        <v>1380</v>
      </c>
      <c r="M1509" s="249" t="s">
        <v>1348</v>
      </c>
      <c r="N1509" s="249">
        <v>144</v>
      </c>
      <c r="O1509" s="249" t="s">
        <v>6077</v>
      </c>
    </row>
    <row r="1510" spans="2:15" ht="15" hidden="1" customHeight="1">
      <c r="B1510" s="247" t="s">
        <v>6078</v>
      </c>
      <c r="C1510" s="247" t="s">
        <v>6079</v>
      </c>
      <c r="D1510" s="248">
        <v>42901</v>
      </c>
      <c r="E1510" s="248">
        <v>43017</v>
      </c>
      <c r="F1510" s="248">
        <v>43109</v>
      </c>
      <c r="G1510" s="247">
        <v>0</v>
      </c>
      <c r="H1510" s="247" t="s">
        <v>6080</v>
      </c>
      <c r="I1510" s="247" t="s">
        <v>6081</v>
      </c>
      <c r="J1510" s="247" t="s">
        <v>3291</v>
      </c>
      <c r="K1510" s="249" t="s">
        <v>1354</v>
      </c>
      <c r="L1510" s="247" t="s">
        <v>1380</v>
      </c>
      <c r="M1510" s="249" t="s">
        <v>1348</v>
      </c>
      <c r="N1510" s="249">
        <v>10</v>
      </c>
      <c r="O1510" s="249" t="s">
        <v>6082</v>
      </c>
    </row>
    <row r="1511" spans="2:15" ht="24" hidden="1" customHeight="1">
      <c r="B1511" s="247" t="s">
        <v>6083</v>
      </c>
      <c r="C1511" s="247" t="s">
        <v>6084</v>
      </c>
      <c r="D1511" s="248">
        <v>42901</v>
      </c>
      <c r="E1511" s="248">
        <v>43909</v>
      </c>
      <c r="F1511" s="248">
        <v>45369</v>
      </c>
      <c r="G1511" s="247">
        <v>0</v>
      </c>
      <c r="H1511" s="247" t="s">
        <v>3310</v>
      </c>
      <c r="I1511" s="247" t="s">
        <v>3311</v>
      </c>
      <c r="J1511" s="247" t="s">
        <v>4459</v>
      </c>
      <c r="K1511" s="249" t="s">
        <v>1890</v>
      </c>
      <c r="L1511" s="247" t="s">
        <v>1347</v>
      </c>
      <c r="M1511" s="249" t="s">
        <v>1348</v>
      </c>
      <c r="N1511" s="249">
        <v>20</v>
      </c>
      <c r="O1511" s="249" t="s">
        <v>4247</v>
      </c>
    </row>
    <row r="1512" spans="2:15" ht="15" customHeight="1">
      <c r="B1512" s="247" t="s">
        <v>6085</v>
      </c>
      <c r="C1512" s="247" t="s">
        <v>1342</v>
      </c>
      <c r="D1512" s="248">
        <v>42906</v>
      </c>
      <c r="E1512" s="248"/>
      <c r="F1512" s="248"/>
      <c r="G1512" s="247"/>
      <c r="H1512" s="247" t="s">
        <v>5239</v>
      </c>
      <c r="I1512" s="247" t="s">
        <v>5240</v>
      </c>
      <c r="J1512" s="247" t="s">
        <v>3270</v>
      </c>
      <c r="K1512" s="249" t="s">
        <v>1346</v>
      </c>
      <c r="L1512" s="247" t="s">
        <v>1380</v>
      </c>
      <c r="M1512" s="249" t="s">
        <v>1348</v>
      </c>
      <c r="N1512" s="249">
        <v>0</v>
      </c>
      <c r="O1512" s="249" t="s">
        <v>5241</v>
      </c>
    </row>
    <row r="1513" spans="2:15" ht="15" customHeight="1">
      <c r="B1513" s="247" t="s">
        <v>6086</v>
      </c>
      <c r="C1513" s="247" t="s">
        <v>1342</v>
      </c>
      <c r="D1513" s="248">
        <v>42906</v>
      </c>
      <c r="E1513" s="248"/>
      <c r="F1513" s="248"/>
      <c r="G1513" s="247"/>
      <c r="H1513" s="247" t="s">
        <v>5239</v>
      </c>
      <c r="I1513" s="247" t="s">
        <v>5240</v>
      </c>
      <c r="J1513" s="247" t="s">
        <v>3270</v>
      </c>
      <c r="K1513" s="249" t="s">
        <v>1346</v>
      </c>
      <c r="L1513" s="247" t="s">
        <v>1380</v>
      </c>
      <c r="M1513" s="249" t="s">
        <v>1348</v>
      </c>
      <c r="N1513" s="249">
        <v>0</v>
      </c>
      <c r="O1513" s="249" t="s">
        <v>6087</v>
      </c>
    </row>
    <row r="1514" spans="2:15" ht="15" customHeight="1">
      <c r="B1514" s="247" t="s">
        <v>6088</v>
      </c>
      <c r="C1514" s="247" t="s">
        <v>1342</v>
      </c>
      <c r="D1514" s="248">
        <v>42906</v>
      </c>
      <c r="E1514" s="248"/>
      <c r="F1514" s="248"/>
      <c r="G1514" s="247"/>
      <c r="H1514" s="247" t="s">
        <v>3461</v>
      </c>
      <c r="I1514" s="247" t="s">
        <v>3462</v>
      </c>
      <c r="J1514" s="247" t="s">
        <v>3270</v>
      </c>
      <c r="K1514" s="249" t="s">
        <v>3506</v>
      </c>
      <c r="L1514" s="247" t="s">
        <v>1380</v>
      </c>
      <c r="M1514" s="249" t="s">
        <v>1348</v>
      </c>
      <c r="N1514" s="249">
        <v>25</v>
      </c>
      <c r="O1514" s="249" t="s">
        <v>4119</v>
      </c>
    </row>
    <row r="1515" spans="2:15" ht="15" customHeight="1">
      <c r="B1515" s="247" t="s">
        <v>6089</v>
      </c>
      <c r="C1515" s="247" t="s">
        <v>1342</v>
      </c>
      <c r="D1515" s="248">
        <v>42906</v>
      </c>
      <c r="E1515" s="248"/>
      <c r="F1515" s="248"/>
      <c r="G1515" s="247"/>
      <c r="H1515" s="247" t="s">
        <v>5239</v>
      </c>
      <c r="I1515" s="247" t="s">
        <v>5240</v>
      </c>
      <c r="J1515" s="247" t="s">
        <v>3270</v>
      </c>
      <c r="K1515" s="249" t="s">
        <v>1346</v>
      </c>
      <c r="L1515" s="247" t="s">
        <v>1380</v>
      </c>
      <c r="M1515" s="249" t="s">
        <v>1348</v>
      </c>
      <c r="N1515" s="249">
        <v>0</v>
      </c>
      <c r="O1515" s="249" t="s">
        <v>5086</v>
      </c>
    </row>
    <row r="1516" spans="2:15" ht="25.5" hidden="1">
      <c r="B1516" s="247" t="s">
        <v>6090</v>
      </c>
      <c r="C1516" s="247" t="s">
        <v>6091</v>
      </c>
      <c r="D1516" s="248">
        <v>42906</v>
      </c>
      <c r="E1516" s="248">
        <v>42929</v>
      </c>
      <c r="F1516" s="248">
        <v>43021</v>
      </c>
      <c r="G1516" s="247">
        <v>0</v>
      </c>
      <c r="H1516" s="247" t="s">
        <v>6092</v>
      </c>
      <c r="I1516" s="247" t="s">
        <v>6093</v>
      </c>
      <c r="J1516" s="247" t="s">
        <v>3291</v>
      </c>
      <c r="K1516" s="249" t="s">
        <v>1354</v>
      </c>
      <c r="L1516" s="247" t="s">
        <v>1380</v>
      </c>
      <c r="M1516" s="249" t="s">
        <v>1348</v>
      </c>
      <c r="N1516" s="249">
        <v>16</v>
      </c>
      <c r="O1516" s="249" t="s">
        <v>6094</v>
      </c>
    </row>
    <row r="1517" spans="2:15" ht="24" customHeight="1">
      <c r="B1517" s="247" t="s">
        <v>6095</v>
      </c>
      <c r="C1517" s="247" t="s">
        <v>1342</v>
      </c>
      <c r="D1517" s="248">
        <v>42907</v>
      </c>
      <c r="E1517" s="248"/>
      <c r="F1517" s="248"/>
      <c r="G1517" s="247"/>
      <c r="H1517" s="247" t="s">
        <v>4304</v>
      </c>
      <c r="I1517" s="247" t="s">
        <v>4305</v>
      </c>
      <c r="J1517" s="247" t="s">
        <v>3270</v>
      </c>
      <c r="K1517" s="249" t="s">
        <v>3506</v>
      </c>
      <c r="L1517" s="247" t="s">
        <v>1380</v>
      </c>
      <c r="M1517" s="249" t="s">
        <v>1348</v>
      </c>
      <c r="N1517" s="249">
        <v>97.7</v>
      </c>
      <c r="O1517" s="249" t="s">
        <v>6096</v>
      </c>
    </row>
    <row r="1518" spans="2:15" ht="24" customHeight="1">
      <c r="B1518" s="247" t="s">
        <v>6097</v>
      </c>
      <c r="C1518" s="247" t="s">
        <v>1342</v>
      </c>
      <c r="D1518" s="248">
        <v>42907</v>
      </c>
      <c r="E1518" s="248"/>
      <c r="F1518" s="248"/>
      <c r="G1518" s="247"/>
      <c r="H1518" s="247" t="s">
        <v>4304</v>
      </c>
      <c r="I1518" s="247" t="s">
        <v>4305</v>
      </c>
      <c r="J1518" s="247" t="s">
        <v>3270</v>
      </c>
      <c r="K1518" s="249" t="s">
        <v>1346</v>
      </c>
      <c r="L1518" s="247" t="s">
        <v>1380</v>
      </c>
      <c r="M1518" s="249" t="s">
        <v>1348</v>
      </c>
      <c r="N1518" s="249">
        <v>92.3</v>
      </c>
      <c r="O1518" s="249" t="s">
        <v>3312</v>
      </c>
    </row>
    <row r="1519" spans="2:15" ht="15" customHeight="1">
      <c r="B1519" s="247" t="s">
        <v>6098</v>
      </c>
      <c r="C1519" s="247" t="s">
        <v>1342</v>
      </c>
      <c r="D1519" s="248">
        <v>42908</v>
      </c>
      <c r="E1519" s="248"/>
      <c r="F1519" s="248"/>
      <c r="G1519" s="247"/>
      <c r="H1519" s="247" t="s">
        <v>6099</v>
      </c>
      <c r="I1519" s="247" t="s">
        <v>6100</v>
      </c>
      <c r="J1519" s="247" t="s">
        <v>3270</v>
      </c>
      <c r="K1519" s="249" t="s">
        <v>1346</v>
      </c>
      <c r="L1519" s="247" t="s">
        <v>1380</v>
      </c>
      <c r="M1519" s="249" t="s">
        <v>1348</v>
      </c>
      <c r="N1519" s="249">
        <v>34</v>
      </c>
      <c r="O1519" s="249" t="s">
        <v>5558</v>
      </c>
    </row>
    <row r="1520" spans="2:15" ht="15" hidden="1" customHeight="1">
      <c r="B1520" s="247" t="s">
        <v>6101</v>
      </c>
      <c r="C1520" s="247" t="s">
        <v>6102</v>
      </c>
      <c r="D1520" s="248">
        <v>39862</v>
      </c>
      <c r="E1520" s="248">
        <v>40753</v>
      </c>
      <c r="F1520" s="248">
        <v>43310</v>
      </c>
      <c r="G1520" s="247">
        <v>0</v>
      </c>
      <c r="H1520" s="247" t="s">
        <v>6103</v>
      </c>
      <c r="I1520" s="247" t="s">
        <v>6104</v>
      </c>
      <c r="J1520" s="247" t="s">
        <v>3276</v>
      </c>
      <c r="K1520" s="249" t="s">
        <v>1354</v>
      </c>
      <c r="L1520" s="247" t="s">
        <v>1380</v>
      </c>
      <c r="M1520" s="249" t="s">
        <v>1348</v>
      </c>
      <c r="N1520" s="249">
        <v>42.5</v>
      </c>
      <c r="O1520" s="249" t="s">
        <v>6105</v>
      </c>
    </row>
    <row r="1521" spans="2:15" ht="24" customHeight="1">
      <c r="B1521" s="247" t="s">
        <v>6106</v>
      </c>
      <c r="C1521" s="247" t="s">
        <v>1342</v>
      </c>
      <c r="D1521" s="248">
        <v>42909</v>
      </c>
      <c r="E1521" s="248"/>
      <c r="F1521" s="248"/>
      <c r="G1521" s="247"/>
      <c r="H1521" s="247" t="s">
        <v>4304</v>
      </c>
      <c r="I1521" s="247" t="s">
        <v>4305</v>
      </c>
      <c r="J1521" s="247" t="s">
        <v>3270</v>
      </c>
      <c r="K1521" s="249" t="s">
        <v>1346</v>
      </c>
      <c r="L1521" s="247" t="s">
        <v>1380</v>
      </c>
      <c r="M1521" s="249" t="s">
        <v>1348</v>
      </c>
      <c r="N1521" s="249">
        <v>0</v>
      </c>
      <c r="O1521" s="249" t="s">
        <v>5939</v>
      </c>
    </row>
    <row r="1522" spans="2:15" ht="24" customHeight="1">
      <c r="B1522" s="247" t="s">
        <v>6107</v>
      </c>
      <c r="C1522" s="247" t="s">
        <v>1342</v>
      </c>
      <c r="D1522" s="248">
        <v>42909</v>
      </c>
      <c r="E1522" s="248"/>
      <c r="F1522" s="248"/>
      <c r="G1522" s="247"/>
      <c r="H1522" s="247" t="s">
        <v>4304</v>
      </c>
      <c r="I1522" s="247" t="s">
        <v>4305</v>
      </c>
      <c r="J1522" s="247" t="s">
        <v>3298</v>
      </c>
      <c r="K1522" s="249" t="s">
        <v>1346</v>
      </c>
      <c r="L1522" s="247" t="s">
        <v>1380</v>
      </c>
      <c r="M1522" s="249" t="s">
        <v>1348</v>
      </c>
      <c r="N1522" s="249">
        <v>4.2</v>
      </c>
      <c r="O1522" s="249" t="s">
        <v>6108</v>
      </c>
    </row>
    <row r="1523" spans="2:15" ht="24" customHeight="1">
      <c r="B1523" s="247" t="s">
        <v>6109</v>
      </c>
      <c r="C1523" s="247" t="s">
        <v>1342</v>
      </c>
      <c r="D1523" s="248">
        <v>42909</v>
      </c>
      <c r="E1523" s="248"/>
      <c r="F1523" s="248"/>
      <c r="G1523" s="247"/>
      <c r="H1523" s="247" t="s">
        <v>4304</v>
      </c>
      <c r="I1523" s="247" t="s">
        <v>4305</v>
      </c>
      <c r="J1523" s="247" t="s">
        <v>3298</v>
      </c>
      <c r="K1523" s="249" t="s">
        <v>1346</v>
      </c>
      <c r="L1523" s="247" t="s">
        <v>1380</v>
      </c>
      <c r="M1523" s="249" t="s">
        <v>1348</v>
      </c>
      <c r="N1523" s="249">
        <v>3.4</v>
      </c>
      <c r="O1523" s="249" t="s">
        <v>6110</v>
      </c>
    </row>
    <row r="1524" spans="2:15" ht="15" customHeight="1">
      <c r="B1524" s="247" t="s">
        <v>6111</v>
      </c>
      <c r="C1524" s="247" t="s">
        <v>1342</v>
      </c>
      <c r="D1524" s="248">
        <v>42908</v>
      </c>
      <c r="E1524" s="248"/>
      <c r="F1524" s="248"/>
      <c r="G1524" s="247"/>
      <c r="H1524" s="247" t="s">
        <v>6112</v>
      </c>
      <c r="I1524" s="247" t="s">
        <v>6113</v>
      </c>
      <c r="J1524" s="247" t="s">
        <v>3291</v>
      </c>
      <c r="K1524" s="249" t="s">
        <v>1346</v>
      </c>
      <c r="L1524" s="247" t="s">
        <v>4433</v>
      </c>
      <c r="M1524" s="249" t="s">
        <v>1348</v>
      </c>
      <c r="N1524" s="249">
        <v>0</v>
      </c>
      <c r="O1524" s="249" t="s">
        <v>1342</v>
      </c>
    </row>
    <row r="1525" spans="2:15" ht="15" hidden="1" customHeight="1">
      <c r="B1525" s="247" t="s">
        <v>6114</v>
      </c>
      <c r="C1525" s="247" t="s">
        <v>6115</v>
      </c>
      <c r="D1525" s="248">
        <v>42908</v>
      </c>
      <c r="E1525" s="248">
        <v>42926</v>
      </c>
      <c r="F1525" s="248">
        <v>43018</v>
      </c>
      <c r="G1525" s="247">
        <v>0</v>
      </c>
      <c r="H1525" s="247" t="s">
        <v>6112</v>
      </c>
      <c r="I1525" s="247" t="s">
        <v>6113</v>
      </c>
      <c r="J1525" s="247" t="s">
        <v>3291</v>
      </c>
      <c r="K1525" s="249" t="s">
        <v>1354</v>
      </c>
      <c r="L1525" s="247" t="s">
        <v>4433</v>
      </c>
      <c r="M1525" s="249" t="s">
        <v>1348</v>
      </c>
      <c r="N1525" s="249">
        <v>75</v>
      </c>
      <c r="O1525" s="249" t="s">
        <v>6116</v>
      </c>
    </row>
    <row r="1526" spans="2:15" ht="15" hidden="1" customHeight="1">
      <c r="B1526" s="247" t="s">
        <v>6117</v>
      </c>
      <c r="C1526" s="247" t="s">
        <v>6118</v>
      </c>
      <c r="D1526" s="248">
        <v>42913</v>
      </c>
      <c r="E1526" s="248">
        <v>42926</v>
      </c>
      <c r="F1526" s="248">
        <v>43018</v>
      </c>
      <c r="G1526" s="247">
        <v>0</v>
      </c>
      <c r="H1526" s="247" t="s">
        <v>5799</v>
      </c>
      <c r="I1526" s="247" t="s">
        <v>1342</v>
      </c>
      <c r="J1526" s="247" t="s">
        <v>3291</v>
      </c>
      <c r="K1526" s="249" t="s">
        <v>1354</v>
      </c>
      <c r="L1526" s="247" t="s">
        <v>1380</v>
      </c>
      <c r="M1526" s="249" t="s">
        <v>1348</v>
      </c>
      <c r="N1526" s="249">
        <v>16</v>
      </c>
      <c r="O1526" s="249" t="s">
        <v>6119</v>
      </c>
    </row>
    <row r="1527" spans="2:15" ht="15" hidden="1" customHeight="1">
      <c r="B1527" s="247" t="s">
        <v>6120</v>
      </c>
      <c r="C1527" s="247" t="s">
        <v>6121</v>
      </c>
      <c r="D1527" s="248">
        <v>42915</v>
      </c>
      <c r="E1527" s="248">
        <v>42926</v>
      </c>
      <c r="F1527" s="248">
        <v>43018</v>
      </c>
      <c r="G1527" s="247">
        <v>0</v>
      </c>
      <c r="H1527" s="247" t="s">
        <v>6122</v>
      </c>
      <c r="I1527" s="247" t="s">
        <v>6123</v>
      </c>
      <c r="J1527" s="247" t="s">
        <v>3291</v>
      </c>
      <c r="K1527" s="249" t="s">
        <v>1354</v>
      </c>
      <c r="L1527" s="247" t="s">
        <v>1380</v>
      </c>
      <c r="M1527" s="249" t="s">
        <v>1348</v>
      </c>
      <c r="N1527" s="249">
        <v>85</v>
      </c>
      <c r="O1527" s="249" t="s">
        <v>6124</v>
      </c>
    </row>
    <row r="1528" spans="2:15" ht="15" customHeight="1">
      <c r="B1528" s="247" t="s">
        <v>6125</v>
      </c>
      <c r="C1528" s="247" t="s">
        <v>1342</v>
      </c>
      <c r="D1528" s="248">
        <v>42916</v>
      </c>
      <c r="E1528" s="248"/>
      <c r="F1528" s="248"/>
      <c r="G1528" s="247"/>
      <c r="H1528" s="247" t="s">
        <v>5432</v>
      </c>
      <c r="I1528" s="247" t="s">
        <v>5433</v>
      </c>
      <c r="J1528" s="247" t="s">
        <v>3270</v>
      </c>
      <c r="K1528" s="249" t="s">
        <v>1346</v>
      </c>
      <c r="L1528" s="247" t="s">
        <v>1380</v>
      </c>
      <c r="M1528" s="249" t="s">
        <v>1348</v>
      </c>
      <c r="N1528" s="249">
        <v>0</v>
      </c>
      <c r="O1528" s="249" t="s">
        <v>5434</v>
      </c>
    </row>
    <row r="1529" spans="2:15" ht="15" customHeight="1">
      <c r="B1529" s="247" t="s">
        <v>6126</v>
      </c>
      <c r="C1529" s="247" t="s">
        <v>1342</v>
      </c>
      <c r="D1529" s="248">
        <v>42916</v>
      </c>
      <c r="E1529" s="248"/>
      <c r="F1529" s="248"/>
      <c r="G1529" s="247"/>
      <c r="H1529" s="247" t="s">
        <v>5432</v>
      </c>
      <c r="I1529" s="247" t="s">
        <v>5433</v>
      </c>
      <c r="J1529" s="247" t="s">
        <v>3270</v>
      </c>
      <c r="K1529" s="249" t="s">
        <v>3506</v>
      </c>
      <c r="L1529" s="247" t="s">
        <v>1380</v>
      </c>
      <c r="M1529" s="249" t="s">
        <v>1348</v>
      </c>
      <c r="N1529" s="249">
        <v>64</v>
      </c>
      <c r="O1529" s="249" t="s">
        <v>5447</v>
      </c>
    </row>
    <row r="1530" spans="2:15" ht="15" customHeight="1">
      <c r="B1530" s="247" t="s">
        <v>6127</v>
      </c>
      <c r="C1530" s="247" t="s">
        <v>6128</v>
      </c>
      <c r="D1530" s="248">
        <v>42916</v>
      </c>
      <c r="E1530" s="248">
        <v>43216</v>
      </c>
      <c r="F1530" s="248">
        <v>44312</v>
      </c>
      <c r="G1530" s="247">
        <v>0</v>
      </c>
      <c r="H1530" s="247" t="s">
        <v>5442</v>
      </c>
      <c r="I1530" s="247" t="s">
        <v>5443</v>
      </c>
      <c r="J1530" s="247" t="s">
        <v>3270</v>
      </c>
      <c r="K1530" s="249" t="s">
        <v>1354</v>
      </c>
      <c r="L1530" s="247" t="s">
        <v>1380</v>
      </c>
      <c r="M1530" s="249" t="s">
        <v>1348</v>
      </c>
      <c r="N1530" s="249">
        <v>97</v>
      </c>
      <c r="O1530" s="249" t="s">
        <v>6129</v>
      </c>
    </row>
    <row r="1531" spans="2:15" ht="24" hidden="1" customHeight="1">
      <c r="B1531" s="247" t="s">
        <v>6130</v>
      </c>
      <c r="C1531" s="247" t="s">
        <v>6131</v>
      </c>
      <c r="D1531" s="248">
        <v>40308</v>
      </c>
      <c r="E1531" s="248">
        <v>40708</v>
      </c>
      <c r="F1531" s="248">
        <v>43265</v>
      </c>
      <c r="G1531" s="247">
        <v>0</v>
      </c>
      <c r="H1531" s="247" t="s">
        <v>6132</v>
      </c>
      <c r="I1531" s="247" t="s">
        <v>6133</v>
      </c>
      <c r="J1531" s="247" t="s">
        <v>3276</v>
      </c>
      <c r="K1531" s="249" t="s">
        <v>1354</v>
      </c>
      <c r="L1531" s="247" t="s">
        <v>1380</v>
      </c>
      <c r="M1531" s="249" t="s">
        <v>1348</v>
      </c>
      <c r="N1531" s="249">
        <v>215</v>
      </c>
      <c r="O1531" s="249" t="s">
        <v>6134</v>
      </c>
    </row>
    <row r="1532" spans="2:15" ht="15" customHeight="1">
      <c r="B1532" s="247" t="s">
        <v>6135</v>
      </c>
      <c r="C1532" s="247" t="s">
        <v>6136</v>
      </c>
      <c r="D1532" s="248">
        <v>42916</v>
      </c>
      <c r="E1532" s="248">
        <v>43634</v>
      </c>
      <c r="F1532" s="248">
        <v>44729</v>
      </c>
      <c r="G1532" s="247">
        <v>0</v>
      </c>
      <c r="H1532" s="247" t="s">
        <v>5442</v>
      </c>
      <c r="I1532" s="247" t="s">
        <v>5443</v>
      </c>
      <c r="J1532" s="247" t="s">
        <v>3270</v>
      </c>
      <c r="K1532" s="249" t="s">
        <v>1890</v>
      </c>
      <c r="L1532" s="247" t="s">
        <v>1380</v>
      </c>
      <c r="M1532" s="249" t="s">
        <v>1348</v>
      </c>
      <c r="N1532" s="249">
        <v>81.680000000000007</v>
      </c>
      <c r="O1532" s="249" t="s">
        <v>6137</v>
      </c>
    </row>
    <row r="1533" spans="2:15" ht="15" customHeight="1">
      <c r="B1533" s="247" t="s">
        <v>6138</v>
      </c>
      <c r="C1533" s="247" t="s">
        <v>1342</v>
      </c>
      <c r="D1533" s="248">
        <v>42916</v>
      </c>
      <c r="E1533" s="248"/>
      <c r="F1533" s="248"/>
      <c r="G1533" s="247"/>
      <c r="H1533" s="247" t="s">
        <v>5442</v>
      </c>
      <c r="I1533" s="247" t="s">
        <v>5443</v>
      </c>
      <c r="J1533" s="247" t="s">
        <v>3336</v>
      </c>
      <c r="K1533" s="249" t="s">
        <v>1346</v>
      </c>
      <c r="L1533" s="247" t="s">
        <v>1380</v>
      </c>
      <c r="M1533" s="249" t="s">
        <v>1348</v>
      </c>
      <c r="N1533" s="249">
        <v>0</v>
      </c>
      <c r="O1533" s="249" t="s">
        <v>5747</v>
      </c>
    </row>
    <row r="1534" spans="2:15">
      <c r="B1534" s="247" t="s">
        <v>6139</v>
      </c>
      <c r="C1534" s="247" t="s">
        <v>1342</v>
      </c>
      <c r="D1534" s="248">
        <v>42920</v>
      </c>
      <c r="E1534" s="248"/>
      <c r="F1534" s="248"/>
      <c r="G1534" s="247"/>
      <c r="H1534" s="247" t="s">
        <v>5869</v>
      </c>
      <c r="I1534" s="247" t="s">
        <v>5870</v>
      </c>
      <c r="J1534" s="247" t="s">
        <v>3270</v>
      </c>
      <c r="K1534" s="249" t="s">
        <v>1346</v>
      </c>
      <c r="L1534" s="247" t="s">
        <v>1380</v>
      </c>
      <c r="M1534" s="249" t="s">
        <v>1348</v>
      </c>
      <c r="N1534" s="249">
        <v>0</v>
      </c>
      <c r="O1534" s="249" t="s">
        <v>1342</v>
      </c>
    </row>
    <row r="1535" spans="2:15" ht="15" hidden="1" customHeight="1">
      <c r="B1535" s="247" t="s">
        <v>6140</v>
      </c>
      <c r="C1535" s="247" t="s">
        <v>6141</v>
      </c>
      <c r="D1535" s="248">
        <v>42920</v>
      </c>
      <c r="E1535" s="248">
        <v>42926</v>
      </c>
      <c r="F1535" s="248">
        <v>43018</v>
      </c>
      <c r="G1535" s="247">
        <v>0</v>
      </c>
      <c r="H1535" s="247" t="s">
        <v>5869</v>
      </c>
      <c r="I1535" s="247" t="s">
        <v>5870</v>
      </c>
      <c r="J1535" s="247" t="s">
        <v>3291</v>
      </c>
      <c r="K1535" s="249" t="s">
        <v>1354</v>
      </c>
      <c r="L1535" s="247" t="s">
        <v>1380</v>
      </c>
      <c r="M1535" s="249" t="s">
        <v>1348</v>
      </c>
      <c r="N1535" s="249">
        <v>90</v>
      </c>
      <c r="O1535" s="249" t="s">
        <v>4314</v>
      </c>
    </row>
    <row r="1536" spans="2:15" ht="24" customHeight="1">
      <c r="B1536" s="247" t="s">
        <v>6142</v>
      </c>
      <c r="C1536" s="247" t="s">
        <v>6143</v>
      </c>
      <c r="D1536" s="248">
        <v>42921</v>
      </c>
      <c r="E1536" s="248">
        <v>43040</v>
      </c>
      <c r="F1536" s="248">
        <v>44501</v>
      </c>
      <c r="G1536" s="247">
        <v>0</v>
      </c>
      <c r="H1536" s="247" t="s">
        <v>5151</v>
      </c>
      <c r="I1536" s="247" t="s">
        <v>5152</v>
      </c>
      <c r="J1536" s="247" t="s">
        <v>3419</v>
      </c>
      <c r="K1536" s="249" t="s">
        <v>1890</v>
      </c>
      <c r="L1536" s="247" t="s">
        <v>1380</v>
      </c>
      <c r="M1536" s="249" t="s">
        <v>1348</v>
      </c>
      <c r="N1536" s="249">
        <v>34</v>
      </c>
      <c r="O1536" s="249" t="s">
        <v>3376</v>
      </c>
    </row>
    <row r="1537" spans="2:15" ht="24" hidden="1" customHeight="1">
      <c r="B1537" s="247" t="s">
        <v>6144</v>
      </c>
      <c r="C1537" s="247" t="s">
        <v>6145</v>
      </c>
      <c r="D1537" s="248">
        <v>42922</v>
      </c>
      <c r="E1537" s="248">
        <v>42926</v>
      </c>
      <c r="F1537" s="248">
        <v>43018</v>
      </c>
      <c r="G1537" s="247">
        <v>0</v>
      </c>
      <c r="H1537" s="247" t="s">
        <v>5482</v>
      </c>
      <c r="I1537" s="247" t="s">
        <v>5112</v>
      </c>
      <c r="J1537" s="247" t="s">
        <v>3291</v>
      </c>
      <c r="K1537" s="249" t="s">
        <v>1354</v>
      </c>
      <c r="L1537" s="247" t="s">
        <v>1373</v>
      </c>
      <c r="M1537" s="249" t="s">
        <v>1348</v>
      </c>
      <c r="N1537" s="249">
        <v>13.26</v>
      </c>
      <c r="O1537" s="249" t="s">
        <v>6146</v>
      </c>
    </row>
    <row r="1538" spans="2:15" ht="15" hidden="1" customHeight="1">
      <c r="B1538" s="247" t="s">
        <v>6147</v>
      </c>
      <c r="C1538" s="247" t="s">
        <v>6148</v>
      </c>
      <c r="D1538" s="248">
        <v>42923</v>
      </c>
      <c r="E1538" s="248">
        <v>42929</v>
      </c>
      <c r="F1538" s="248">
        <v>43021</v>
      </c>
      <c r="G1538" s="247">
        <v>0</v>
      </c>
      <c r="H1538" s="247" t="s">
        <v>6149</v>
      </c>
      <c r="I1538" s="247" t="s">
        <v>6150</v>
      </c>
      <c r="J1538" s="247" t="s">
        <v>3291</v>
      </c>
      <c r="K1538" s="249" t="s">
        <v>1354</v>
      </c>
      <c r="L1538" s="247" t="s">
        <v>1380</v>
      </c>
      <c r="M1538" s="249" t="s">
        <v>1348</v>
      </c>
      <c r="N1538" s="249">
        <v>15</v>
      </c>
      <c r="O1538" s="249" t="s">
        <v>3815</v>
      </c>
    </row>
    <row r="1539" spans="2:15" ht="15" customHeight="1">
      <c r="B1539" s="247" t="s">
        <v>6151</v>
      </c>
      <c r="C1539" s="247" t="s">
        <v>1342</v>
      </c>
      <c r="D1539" s="248">
        <v>42923</v>
      </c>
      <c r="E1539" s="248"/>
      <c r="F1539" s="248"/>
      <c r="G1539" s="247"/>
      <c r="H1539" s="247" t="s">
        <v>5216</v>
      </c>
      <c r="I1539" s="247" t="s">
        <v>5217</v>
      </c>
      <c r="J1539" s="247" t="s">
        <v>3270</v>
      </c>
      <c r="K1539" s="249" t="s">
        <v>1346</v>
      </c>
      <c r="L1539" s="247" t="s">
        <v>1380</v>
      </c>
      <c r="M1539" s="249" t="s">
        <v>1348</v>
      </c>
      <c r="N1539" s="249">
        <v>0</v>
      </c>
      <c r="O1539" s="249" t="s">
        <v>6152</v>
      </c>
    </row>
    <row r="1540" spans="2:15" ht="24" customHeight="1">
      <c r="B1540" s="247" t="s">
        <v>6153</v>
      </c>
      <c r="C1540" s="247" t="s">
        <v>1342</v>
      </c>
      <c r="D1540" s="248">
        <v>42923</v>
      </c>
      <c r="E1540" s="248"/>
      <c r="F1540" s="248"/>
      <c r="G1540" s="247"/>
      <c r="H1540" s="247" t="s">
        <v>3907</v>
      </c>
      <c r="I1540" s="247" t="s">
        <v>3908</v>
      </c>
      <c r="J1540" s="247" t="s">
        <v>3270</v>
      </c>
      <c r="K1540" s="249" t="s">
        <v>1346</v>
      </c>
      <c r="L1540" s="247" t="s">
        <v>4091</v>
      </c>
      <c r="M1540" s="249" t="s">
        <v>1348</v>
      </c>
      <c r="N1540" s="249">
        <v>0</v>
      </c>
      <c r="O1540" s="249" t="s">
        <v>3910</v>
      </c>
    </row>
    <row r="1541" spans="2:15" ht="15" customHeight="1">
      <c r="B1541" s="247" t="s">
        <v>6154</v>
      </c>
      <c r="C1541" s="247" t="s">
        <v>6155</v>
      </c>
      <c r="D1541" s="248">
        <v>42927</v>
      </c>
      <c r="E1541" s="248">
        <v>43465</v>
      </c>
      <c r="F1541" s="248">
        <v>44561</v>
      </c>
      <c r="G1541" s="247">
        <v>0</v>
      </c>
      <c r="H1541" s="247" t="s">
        <v>3653</v>
      </c>
      <c r="I1541" s="247" t="s">
        <v>3654</v>
      </c>
      <c r="J1541" s="247" t="s">
        <v>3270</v>
      </c>
      <c r="K1541" s="249" t="s">
        <v>1890</v>
      </c>
      <c r="L1541" s="247" t="s">
        <v>1380</v>
      </c>
      <c r="M1541" s="249" t="s">
        <v>1348</v>
      </c>
      <c r="N1541" s="249">
        <v>75.5</v>
      </c>
      <c r="O1541" s="249" t="s">
        <v>5933</v>
      </c>
    </row>
    <row r="1542" spans="2:15" ht="15" hidden="1" customHeight="1">
      <c r="B1542" s="247" t="s">
        <v>6156</v>
      </c>
      <c r="C1542" s="247" t="s">
        <v>6157</v>
      </c>
      <c r="D1542" s="248">
        <v>38881</v>
      </c>
      <c r="E1542" s="248">
        <v>40708</v>
      </c>
      <c r="F1542" s="248">
        <v>43295</v>
      </c>
      <c r="G1542" s="247">
        <v>2</v>
      </c>
      <c r="H1542" s="247" t="s">
        <v>6158</v>
      </c>
      <c r="I1542" s="247" t="s">
        <v>1342</v>
      </c>
      <c r="J1542" s="247" t="s">
        <v>3276</v>
      </c>
      <c r="K1542" s="249" t="s">
        <v>3222</v>
      </c>
      <c r="L1542" s="247" t="s">
        <v>1380</v>
      </c>
      <c r="M1542" s="249" t="s">
        <v>1348</v>
      </c>
      <c r="N1542" s="249">
        <v>250</v>
      </c>
      <c r="O1542" s="249" t="s">
        <v>6159</v>
      </c>
    </row>
    <row r="1543" spans="2:15" ht="15" customHeight="1">
      <c r="B1543" s="247" t="s">
        <v>6160</v>
      </c>
      <c r="C1543" s="247" t="s">
        <v>1342</v>
      </c>
      <c r="D1543" s="248">
        <v>42927</v>
      </c>
      <c r="E1543" s="248"/>
      <c r="F1543" s="248"/>
      <c r="G1543" s="247"/>
      <c r="H1543" s="247" t="s">
        <v>3310</v>
      </c>
      <c r="I1543" s="247" t="s">
        <v>3311</v>
      </c>
      <c r="J1543" s="247" t="s">
        <v>3291</v>
      </c>
      <c r="K1543" s="249" t="s">
        <v>1346</v>
      </c>
      <c r="L1543" s="247" t="s">
        <v>1355</v>
      </c>
      <c r="M1543" s="249" t="s">
        <v>1348</v>
      </c>
      <c r="N1543" s="249">
        <v>0</v>
      </c>
      <c r="O1543" s="249" t="s">
        <v>3675</v>
      </c>
    </row>
    <row r="1544" spans="2:15" ht="15" customHeight="1">
      <c r="B1544" s="247" t="s">
        <v>6161</v>
      </c>
      <c r="C1544" s="247" t="s">
        <v>1342</v>
      </c>
      <c r="D1544" s="248">
        <v>42928</v>
      </c>
      <c r="E1544" s="248"/>
      <c r="F1544" s="248"/>
      <c r="G1544" s="247"/>
      <c r="H1544" s="247" t="s">
        <v>5750</v>
      </c>
      <c r="I1544" s="247" t="s">
        <v>5751</v>
      </c>
      <c r="J1544" s="247" t="s">
        <v>3270</v>
      </c>
      <c r="K1544" s="249" t="s">
        <v>1346</v>
      </c>
      <c r="L1544" s="247" t="s">
        <v>1380</v>
      </c>
      <c r="M1544" s="249" t="s">
        <v>1348</v>
      </c>
      <c r="N1544" s="249">
        <v>0</v>
      </c>
      <c r="O1544" s="249" t="s">
        <v>5760</v>
      </c>
    </row>
    <row r="1545" spans="2:15" ht="15" customHeight="1">
      <c r="B1545" s="247" t="s">
        <v>6162</v>
      </c>
      <c r="C1545" s="247" t="s">
        <v>1342</v>
      </c>
      <c r="D1545" s="248">
        <v>42926</v>
      </c>
      <c r="E1545" s="248"/>
      <c r="F1545" s="248"/>
      <c r="G1545" s="247"/>
      <c r="H1545" s="247" t="s">
        <v>4127</v>
      </c>
      <c r="I1545" s="247" t="s">
        <v>4128</v>
      </c>
      <c r="J1545" s="247" t="s">
        <v>3270</v>
      </c>
      <c r="K1545" s="249" t="s">
        <v>3506</v>
      </c>
      <c r="L1545" s="247" t="s">
        <v>1380</v>
      </c>
      <c r="M1545" s="249" t="s">
        <v>1348</v>
      </c>
      <c r="N1545" s="249">
        <v>54</v>
      </c>
      <c r="O1545" s="249" t="s">
        <v>6163</v>
      </c>
    </row>
    <row r="1546" spans="2:15" ht="15" hidden="1" customHeight="1">
      <c r="B1546" s="247" t="s">
        <v>6164</v>
      </c>
      <c r="C1546" s="247" t="s">
        <v>6165</v>
      </c>
      <c r="D1546" s="248">
        <v>42898</v>
      </c>
      <c r="E1546" s="248">
        <v>42901</v>
      </c>
      <c r="F1546" s="248">
        <v>42993</v>
      </c>
      <c r="G1546" s="247">
        <v>0</v>
      </c>
      <c r="H1546" s="247" t="s">
        <v>4804</v>
      </c>
      <c r="I1546" s="247" t="s">
        <v>4805</v>
      </c>
      <c r="J1546" s="247" t="s">
        <v>3291</v>
      </c>
      <c r="K1546" s="249" t="s">
        <v>1354</v>
      </c>
      <c r="L1546" s="247" t="s">
        <v>1380</v>
      </c>
      <c r="M1546" s="249" t="s">
        <v>1348</v>
      </c>
      <c r="N1546" s="249">
        <v>10</v>
      </c>
      <c r="O1546" s="249" t="s">
        <v>2155</v>
      </c>
    </row>
    <row r="1547" spans="2:15" ht="15" customHeight="1">
      <c r="B1547" s="247" t="s">
        <v>6166</v>
      </c>
      <c r="C1547" s="247" t="s">
        <v>1342</v>
      </c>
      <c r="D1547" s="248">
        <v>42929</v>
      </c>
      <c r="E1547" s="248"/>
      <c r="F1547" s="248"/>
      <c r="G1547" s="247"/>
      <c r="H1547" s="247" t="s">
        <v>4127</v>
      </c>
      <c r="I1547" s="247" t="s">
        <v>4128</v>
      </c>
      <c r="J1547" s="247" t="s">
        <v>3270</v>
      </c>
      <c r="K1547" s="249" t="s">
        <v>1346</v>
      </c>
      <c r="L1547" s="247" t="s">
        <v>1380</v>
      </c>
      <c r="M1547" s="249" t="s">
        <v>1348</v>
      </c>
      <c r="N1547" s="249">
        <v>0</v>
      </c>
      <c r="O1547" s="249" t="s">
        <v>6163</v>
      </c>
    </row>
    <row r="1548" spans="2:15" ht="24" hidden="1" customHeight="1">
      <c r="B1548" s="247" t="s">
        <v>6167</v>
      </c>
      <c r="C1548" s="247" t="s">
        <v>6168</v>
      </c>
      <c r="D1548" s="248">
        <v>42929</v>
      </c>
      <c r="E1548" s="248">
        <v>42933</v>
      </c>
      <c r="F1548" s="248">
        <v>43025</v>
      </c>
      <c r="G1548" s="247">
        <v>0</v>
      </c>
      <c r="H1548" s="247" t="s">
        <v>3330</v>
      </c>
      <c r="I1548" s="247" t="s">
        <v>3331</v>
      </c>
      <c r="J1548" s="247" t="s">
        <v>3291</v>
      </c>
      <c r="K1548" s="249" t="s">
        <v>1354</v>
      </c>
      <c r="L1548" s="247" t="s">
        <v>1380</v>
      </c>
      <c r="M1548" s="249" t="s">
        <v>1348</v>
      </c>
      <c r="N1548" s="249">
        <v>100</v>
      </c>
      <c r="O1548" s="249" t="s">
        <v>5333</v>
      </c>
    </row>
    <row r="1549" spans="2:15" ht="15" customHeight="1">
      <c r="B1549" s="247" t="s">
        <v>6169</v>
      </c>
      <c r="C1549" s="247" t="s">
        <v>6170</v>
      </c>
      <c r="D1549" s="248">
        <v>42930</v>
      </c>
      <c r="E1549" s="248">
        <v>43390</v>
      </c>
      <c r="F1549" s="248">
        <v>44486</v>
      </c>
      <c r="G1549" s="247">
        <v>0</v>
      </c>
      <c r="H1549" s="247" t="s">
        <v>6171</v>
      </c>
      <c r="I1549" s="247" t="s">
        <v>6172</v>
      </c>
      <c r="J1549" s="247" t="s">
        <v>3270</v>
      </c>
      <c r="K1549" s="249" t="s">
        <v>1354</v>
      </c>
      <c r="L1549" s="247" t="s">
        <v>1380</v>
      </c>
      <c r="M1549" s="249" t="s">
        <v>1348</v>
      </c>
      <c r="N1549" s="249">
        <v>97.14</v>
      </c>
      <c r="O1549" s="249" t="s">
        <v>6173</v>
      </c>
    </row>
    <row r="1550" spans="2:15" ht="15" customHeight="1">
      <c r="B1550" s="247" t="s">
        <v>6174</v>
      </c>
      <c r="C1550" s="247" t="s">
        <v>1342</v>
      </c>
      <c r="D1550" s="248">
        <v>42933</v>
      </c>
      <c r="E1550" s="248"/>
      <c r="F1550" s="248"/>
      <c r="G1550" s="247"/>
      <c r="H1550" s="247" t="s">
        <v>5660</v>
      </c>
      <c r="I1550" s="247" t="s">
        <v>5661</v>
      </c>
      <c r="J1550" s="247" t="s">
        <v>3291</v>
      </c>
      <c r="K1550" s="249" t="s">
        <v>1346</v>
      </c>
      <c r="L1550" s="247" t="s">
        <v>1380</v>
      </c>
      <c r="M1550" s="249" t="s">
        <v>1348</v>
      </c>
      <c r="N1550" s="249">
        <v>0</v>
      </c>
      <c r="O1550" s="249" t="s">
        <v>5662</v>
      </c>
    </row>
    <row r="1551" spans="2:15" ht="15" hidden="1" customHeight="1">
      <c r="B1551" s="247" t="s">
        <v>6175</v>
      </c>
      <c r="C1551" s="247" t="s">
        <v>6176</v>
      </c>
      <c r="D1551" s="248">
        <v>42933</v>
      </c>
      <c r="E1551" s="248">
        <v>42950</v>
      </c>
      <c r="F1551" s="248">
        <v>43042</v>
      </c>
      <c r="G1551" s="247">
        <v>0</v>
      </c>
      <c r="H1551" s="247" t="s">
        <v>5660</v>
      </c>
      <c r="I1551" s="247" t="s">
        <v>5661</v>
      </c>
      <c r="J1551" s="247" t="s">
        <v>3291</v>
      </c>
      <c r="K1551" s="249" t="s">
        <v>1354</v>
      </c>
      <c r="L1551" s="247" t="s">
        <v>1380</v>
      </c>
      <c r="M1551" s="249" t="s">
        <v>1348</v>
      </c>
      <c r="N1551" s="249">
        <v>62</v>
      </c>
      <c r="O1551" s="249" t="s">
        <v>5662</v>
      </c>
    </row>
    <row r="1552" spans="2:15" ht="15" customHeight="1">
      <c r="B1552" s="247" t="s">
        <v>6177</v>
      </c>
      <c r="C1552" s="247" t="s">
        <v>1342</v>
      </c>
      <c r="D1552" s="248">
        <v>42933</v>
      </c>
      <c r="E1552" s="248"/>
      <c r="F1552" s="248"/>
      <c r="G1552" s="247"/>
      <c r="H1552" s="247" t="s">
        <v>4320</v>
      </c>
      <c r="I1552" s="247" t="s">
        <v>4321</v>
      </c>
      <c r="J1552" s="247" t="s">
        <v>3270</v>
      </c>
      <c r="K1552" s="249" t="s">
        <v>1346</v>
      </c>
      <c r="L1552" s="247" t="s">
        <v>1380</v>
      </c>
      <c r="M1552" s="249" t="s">
        <v>1348</v>
      </c>
      <c r="N1552" s="249">
        <v>51</v>
      </c>
      <c r="O1552" s="249" t="s">
        <v>6178</v>
      </c>
    </row>
    <row r="1553" spans="2:15" ht="15" customHeight="1">
      <c r="B1553" s="247" t="s">
        <v>6179</v>
      </c>
      <c r="C1553" s="247" t="s">
        <v>6180</v>
      </c>
      <c r="D1553" s="248">
        <v>40108</v>
      </c>
      <c r="E1553" s="248">
        <v>40687</v>
      </c>
      <c r="F1553" s="248">
        <v>43609</v>
      </c>
      <c r="G1553" s="247">
        <v>2</v>
      </c>
      <c r="H1553" s="247" t="s">
        <v>5432</v>
      </c>
      <c r="I1553" s="247" t="s">
        <v>5433</v>
      </c>
      <c r="J1553" s="247" t="s">
        <v>3276</v>
      </c>
      <c r="K1553" s="249" t="s">
        <v>1354</v>
      </c>
      <c r="L1553" s="247" t="s">
        <v>1380</v>
      </c>
      <c r="M1553" s="249" t="s">
        <v>1348</v>
      </c>
      <c r="N1553" s="249">
        <v>66.41</v>
      </c>
      <c r="O1553" s="249" t="s">
        <v>6181</v>
      </c>
    </row>
    <row r="1554" spans="2:15" ht="15" hidden="1" customHeight="1">
      <c r="B1554" s="247" t="s">
        <v>6182</v>
      </c>
      <c r="C1554" s="247" t="s">
        <v>6183</v>
      </c>
      <c r="D1554" s="248">
        <v>42933</v>
      </c>
      <c r="E1554" s="248">
        <v>42950</v>
      </c>
      <c r="F1554" s="248">
        <v>43042</v>
      </c>
      <c r="G1554" s="247">
        <v>0</v>
      </c>
      <c r="H1554" s="247" t="s">
        <v>5144</v>
      </c>
      <c r="I1554" s="247" t="s">
        <v>5145</v>
      </c>
      <c r="J1554" s="247" t="s">
        <v>3291</v>
      </c>
      <c r="K1554" s="249" t="s">
        <v>1354</v>
      </c>
      <c r="L1554" s="247" t="s">
        <v>1380</v>
      </c>
      <c r="M1554" s="249" t="s">
        <v>1348</v>
      </c>
      <c r="N1554" s="249">
        <v>65</v>
      </c>
      <c r="O1554" s="249" t="s">
        <v>6184</v>
      </c>
    </row>
    <row r="1555" spans="2:15" ht="15" customHeight="1">
      <c r="B1555" s="247" t="s">
        <v>6185</v>
      </c>
      <c r="C1555" s="247" t="s">
        <v>6186</v>
      </c>
      <c r="D1555" s="248">
        <v>42933</v>
      </c>
      <c r="E1555" s="248">
        <v>43285</v>
      </c>
      <c r="F1555" s="248">
        <v>44381</v>
      </c>
      <c r="G1555" s="247">
        <v>0</v>
      </c>
      <c r="H1555" s="247" t="s">
        <v>5144</v>
      </c>
      <c r="I1555" s="247" t="s">
        <v>5145</v>
      </c>
      <c r="J1555" s="247" t="s">
        <v>3270</v>
      </c>
      <c r="K1555" s="249" t="s">
        <v>1354</v>
      </c>
      <c r="L1555" s="247" t="s">
        <v>1380</v>
      </c>
      <c r="M1555" s="249" t="s">
        <v>1348</v>
      </c>
      <c r="N1555" s="249">
        <v>25</v>
      </c>
      <c r="O1555" s="249" t="s">
        <v>6053</v>
      </c>
    </row>
    <row r="1556" spans="2:15" ht="15" hidden="1" customHeight="1">
      <c r="B1556" s="247" t="s">
        <v>6187</v>
      </c>
      <c r="C1556" s="247" t="s">
        <v>6188</v>
      </c>
      <c r="D1556" s="248">
        <v>42928</v>
      </c>
      <c r="E1556" s="248">
        <v>42950</v>
      </c>
      <c r="F1556" s="248">
        <v>43042</v>
      </c>
      <c r="G1556" s="247">
        <v>0</v>
      </c>
      <c r="H1556" s="247" t="s">
        <v>5814</v>
      </c>
      <c r="I1556" s="247" t="s">
        <v>5815</v>
      </c>
      <c r="J1556" s="247" t="s">
        <v>3291</v>
      </c>
      <c r="K1556" s="249" t="s">
        <v>1354</v>
      </c>
      <c r="L1556" s="247" t="s">
        <v>1373</v>
      </c>
      <c r="M1556" s="249" t="s">
        <v>1348</v>
      </c>
      <c r="N1556" s="249">
        <v>5.2</v>
      </c>
      <c r="O1556" s="249" t="s">
        <v>6189</v>
      </c>
    </row>
    <row r="1557" spans="2:15" ht="24" hidden="1" customHeight="1">
      <c r="B1557" s="247" t="s">
        <v>6190</v>
      </c>
      <c r="C1557" s="247" t="s">
        <v>6191</v>
      </c>
      <c r="D1557" s="248">
        <v>42936</v>
      </c>
      <c r="E1557" s="248">
        <v>42950</v>
      </c>
      <c r="F1557" s="248">
        <v>43042</v>
      </c>
      <c r="G1557" s="247">
        <v>0</v>
      </c>
      <c r="H1557" s="247" t="s">
        <v>5181</v>
      </c>
      <c r="I1557" s="247" t="s">
        <v>5182</v>
      </c>
      <c r="J1557" s="247" t="s">
        <v>3291</v>
      </c>
      <c r="K1557" s="249" t="s">
        <v>1354</v>
      </c>
      <c r="L1557" s="247" t="s">
        <v>1380</v>
      </c>
      <c r="M1557" s="249" t="s">
        <v>1348</v>
      </c>
      <c r="N1557" s="249">
        <v>121.5</v>
      </c>
      <c r="O1557" s="249" t="s">
        <v>6192</v>
      </c>
    </row>
    <row r="1558" spans="2:15" ht="15" customHeight="1">
      <c r="B1558" s="247" t="s">
        <v>6193</v>
      </c>
      <c r="C1558" s="247" t="s">
        <v>1342</v>
      </c>
      <c r="D1558" s="248">
        <v>42936</v>
      </c>
      <c r="E1558" s="248"/>
      <c r="F1558" s="248"/>
      <c r="G1558" s="247"/>
      <c r="H1558" s="247" t="s">
        <v>5755</v>
      </c>
      <c r="I1558" s="247" t="s">
        <v>5756</v>
      </c>
      <c r="J1558" s="247" t="s">
        <v>3270</v>
      </c>
      <c r="K1558" s="249" t="s">
        <v>3506</v>
      </c>
      <c r="L1558" s="247" t="s">
        <v>1380</v>
      </c>
      <c r="M1558" s="249" t="s">
        <v>1348</v>
      </c>
      <c r="N1558" s="249">
        <v>100</v>
      </c>
      <c r="O1558" s="249" t="s">
        <v>5757</v>
      </c>
    </row>
    <row r="1559" spans="2:15" ht="15" customHeight="1">
      <c r="B1559" s="247" t="s">
        <v>6194</v>
      </c>
      <c r="C1559" s="247" t="s">
        <v>1342</v>
      </c>
      <c r="D1559" s="248">
        <v>42936</v>
      </c>
      <c r="E1559" s="248"/>
      <c r="F1559" s="248"/>
      <c r="G1559" s="247"/>
      <c r="H1559" s="247" t="s">
        <v>5755</v>
      </c>
      <c r="I1559" s="247" t="s">
        <v>5756</v>
      </c>
      <c r="J1559" s="247" t="s">
        <v>3270</v>
      </c>
      <c r="K1559" s="249" t="s">
        <v>3506</v>
      </c>
      <c r="L1559" s="247" t="s">
        <v>1380</v>
      </c>
      <c r="M1559" s="249" t="s">
        <v>1348</v>
      </c>
      <c r="N1559" s="249">
        <v>100</v>
      </c>
      <c r="O1559" s="249" t="s">
        <v>5763</v>
      </c>
    </row>
    <row r="1560" spans="2:15" ht="15" customHeight="1">
      <c r="B1560" s="247" t="s">
        <v>6195</v>
      </c>
      <c r="C1560" s="247" t="s">
        <v>1342</v>
      </c>
      <c r="D1560" s="248">
        <v>42937</v>
      </c>
      <c r="E1560" s="248"/>
      <c r="F1560" s="248"/>
      <c r="G1560" s="247"/>
      <c r="H1560" s="247" t="s">
        <v>6196</v>
      </c>
      <c r="I1560" s="247" t="s">
        <v>6197</v>
      </c>
      <c r="J1560" s="247" t="s">
        <v>3291</v>
      </c>
      <c r="K1560" s="249" t="s">
        <v>1346</v>
      </c>
      <c r="L1560" s="247" t="s">
        <v>1380</v>
      </c>
      <c r="M1560" s="249" t="s">
        <v>1348</v>
      </c>
      <c r="N1560" s="249">
        <v>0</v>
      </c>
      <c r="O1560" s="249" t="s">
        <v>6198</v>
      </c>
    </row>
    <row r="1561" spans="2:15" ht="15" hidden="1" customHeight="1">
      <c r="B1561" s="247" t="s">
        <v>6199</v>
      </c>
      <c r="C1561" s="247" t="s">
        <v>6200</v>
      </c>
      <c r="D1561" s="248">
        <v>42937</v>
      </c>
      <c r="E1561" s="248">
        <v>42950</v>
      </c>
      <c r="F1561" s="248">
        <v>43042</v>
      </c>
      <c r="G1561" s="247">
        <v>0</v>
      </c>
      <c r="H1561" s="247" t="s">
        <v>6196</v>
      </c>
      <c r="I1561" s="247" t="s">
        <v>6197</v>
      </c>
      <c r="J1561" s="247" t="s">
        <v>3291</v>
      </c>
      <c r="K1561" s="249" t="s">
        <v>1354</v>
      </c>
      <c r="L1561" s="247" t="s">
        <v>1373</v>
      </c>
      <c r="M1561" s="249" t="s">
        <v>1348</v>
      </c>
      <c r="N1561" s="249">
        <v>8</v>
      </c>
      <c r="O1561" s="249" t="s">
        <v>6198</v>
      </c>
    </row>
    <row r="1562" spans="2:15">
      <c r="B1562" s="247" t="s">
        <v>6201</v>
      </c>
      <c r="C1562" s="247" t="s">
        <v>1342</v>
      </c>
      <c r="D1562" s="248">
        <v>42940</v>
      </c>
      <c r="E1562" s="248"/>
      <c r="F1562" s="248"/>
      <c r="G1562" s="247"/>
      <c r="H1562" s="247" t="s">
        <v>3445</v>
      </c>
      <c r="I1562" s="247" t="s">
        <v>3446</v>
      </c>
      <c r="J1562" s="247" t="s">
        <v>3270</v>
      </c>
      <c r="K1562" s="249" t="s">
        <v>1346</v>
      </c>
      <c r="L1562" s="247" t="s">
        <v>1380</v>
      </c>
      <c r="M1562" s="249" t="s">
        <v>1348</v>
      </c>
      <c r="N1562" s="249">
        <v>0</v>
      </c>
      <c r="O1562" s="249" t="s">
        <v>1342</v>
      </c>
    </row>
    <row r="1563" spans="2:15" ht="15" customHeight="1">
      <c r="B1563" s="247" t="s">
        <v>6202</v>
      </c>
      <c r="C1563" s="247" t="s">
        <v>6203</v>
      </c>
      <c r="D1563" s="248">
        <v>42941</v>
      </c>
      <c r="E1563" s="248">
        <v>43734</v>
      </c>
      <c r="F1563" s="248">
        <v>44829</v>
      </c>
      <c r="G1563" s="247">
        <v>0</v>
      </c>
      <c r="H1563" s="247" t="s">
        <v>5750</v>
      </c>
      <c r="I1563" s="247" t="s">
        <v>5751</v>
      </c>
      <c r="J1563" s="247" t="s">
        <v>3270</v>
      </c>
      <c r="K1563" s="249" t="s">
        <v>1890</v>
      </c>
      <c r="L1563" s="247" t="s">
        <v>1380</v>
      </c>
      <c r="M1563" s="249" t="s">
        <v>1348</v>
      </c>
      <c r="N1563" s="249">
        <v>30</v>
      </c>
      <c r="O1563" s="249" t="s">
        <v>5752</v>
      </c>
    </row>
    <row r="1564" spans="2:15" ht="15" hidden="1" customHeight="1">
      <c r="B1564" s="247" t="s">
        <v>6204</v>
      </c>
      <c r="C1564" s="247" t="s">
        <v>6205</v>
      </c>
      <c r="D1564" s="248">
        <v>39960</v>
      </c>
      <c r="E1564" s="248">
        <v>40682</v>
      </c>
      <c r="F1564" s="248">
        <v>41778</v>
      </c>
      <c r="G1564" s="247">
        <v>0</v>
      </c>
      <c r="H1564" s="247" t="s">
        <v>5909</v>
      </c>
      <c r="I1564" s="247" t="s">
        <v>5910</v>
      </c>
      <c r="J1564" s="247" t="s">
        <v>3276</v>
      </c>
      <c r="K1564" s="249" t="s">
        <v>2455</v>
      </c>
      <c r="L1564" s="247" t="s">
        <v>1380</v>
      </c>
      <c r="M1564" s="249" t="s">
        <v>1348</v>
      </c>
      <c r="N1564" s="249">
        <v>150</v>
      </c>
      <c r="O1564" s="249" t="s">
        <v>6206</v>
      </c>
    </row>
    <row r="1565" spans="2:15" ht="15" customHeight="1">
      <c r="B1565" s="247" t="s">
        <v>6207</v>
      </c>
      <c r="C1565" s="247" t="s">
        <v>6208</v>
      </c>
      <c r="D1565" s="248">
        <v>42942</v>
      </c>
      <c r="E1565" s="248">
        <v>43160</v>
      </c>
      <c r="F1565" s="248">
        <v>44256</v>
      </c>
      <c r="G1565" s="247">
        <v>0</v>
      </c>
      <c r="H1565" s="247" t="s">
        <v>5524</v>
      </c>
      <c r="I1565" s="247" t="s">
        <v>5525</v>
      </c>
      <c r="J1565" s="247" t="s">
        <v>3336</v>
      </c>
      <c r="K1565" s="249" t="s">
        <v>1354</v>
      </c>
      <c r="L1565" s="247" t="s">
        <v>3337</v>
      </c>
      <c r="M1565" s="249" t="s">
        <v>1348</v>
      </c>
      <c r="N1565" s="249">
        <v>765</v>
      </c>
      <c r="O1565" s="249" t="s">
        <v>6209</v>
      </c>
    </row>
    <row r="1566" spans="2:15" ht="15" hidden="1" customHeight="1">
      <c r="B1566" s="247" t="s">
        <v>6210</v>
      </c>
      <c r="C1566" s="247" t="s">
        <v>6211</v>
      </c>
      <c r="D1566" s="248">
        <v>42942</v>
      </c>
      <c r="E1566" s="248">
        <v>43017</v>
      </c>
      <c r="F1566" s="248">
        <v>43109</v>
      </c>
      <c r="G1566" s="247">
        <v>0</v>
      </c>
      <c r="H1566" s="247" t="s">
        <v>6212</v>
      </c>
      <c r="I1566" s="247" t="s">
        <v>6213</v>
      </c>
      <c r="J1566" s="247" t="s">
        <v>3291</v>
      </c>
      <c r="K1566" s="249" t="s">
        <v>1354</v>
      </c>
      <c r="L1566" s="247" t="s">
        <v>1380</v>
      </c>
      <c r="M1566" s="249" t="s">
        <v>1348</v>
      </c>
      <c r="N1566" s="249">
        <v>10</v>
      </c>
      <c r="O1566" s="249" t="s">
        <v>6214</v>
      </c>
    </row>
    <row r="1567" spans="2:15" ht="15" hidden="1" customHeight="1">
      <c r="B1567" s="247" t="s">
        <v>6215</v>
      </c>
      <c r="C1567" s="247" t="s">
        <v>6216</v>
      </c>
      <c r="D1567" s="248">
        <v>42942</v>
      </c>
      <c r="E1567" s="248">
        <v>42950</v>
      </c>
      <c r="F1567" s="248">
        <v>43042</v>
      </c>
      <c r="G1567" s="247">
        <v>0</v>
      </c>
      <c r="H1567" s="247" t="s">
        <v>5872</v>
      </c>
      <c r="I1567" s="247" t="s">
        <v>5873</v>
      </c>
      <c r="J1567" s="247" t="s">
        <v>3291</v>
      </c>
      <c r="K1567" s="249" t="s">
        <v>1354</v>
      </c>
      <c r="L1567" s="247" t="s">
        <v>1380</v>
      </c>
      <c r="M1567" s="249" t="s">
        <v>1348</v>
      </c>
      <c r="N1567" s="249">
        <v>13</v>
      </c>
      <c r="O1567" s="249" t="s">
        <v>3847</v>
      </c>
    </row>
    <row r="1568" spans="2:15" ht="15" customHeight="1">
      <c r="B1568" s="247" t="s">
        <v>6217</v>
      </c>
      <c r="C1568" s="247" t="s">
        <v>1342</v>
      </c>
      <c r="D1568" s="248">
        <v>42942</v>
      </c>
      <c r="E1568" s="248"/>
      <c r="F1568" s="248"/>
      <c r="G1568" s="247"/>
      <c r="H1568" s="247" t="s">
        <v>4904</v>
      </c>
      <c r="I1568" s="247" t="s">
        <v>4905</v>
      </c>
      <c r="J1568" s="247" t="s">
        <v>3270</v>
      </c>
      <c r="K1568" s="249" t="s">
        <v>3506</v>
      </c>
      <c r="L1568" s="247" t="s">
        <v>1380</v>
      </c>
      <c r="M1568" s="249" t="s">
        <v>1348</v>
      </c>
      <c r="N1568" s="249">
        <v>47</v>
      </c>
      <c r="O1568" s="249" t="s">
        <v>4906</v>
      </c>
    </row>
    <row r="1569" spans="2:15" ht="15" customHeight="1">
      <c r="B1569" s="247" t="s">
        <v>6218</v>
      </c>
      <c r="C1569" s="247" t="s">
        <v>1342</v>
      </c>
      <c r="D1569" s="248">
        <v>42942</v>
      </c>
      <c r="E1569" s="248"/>
      <c r="F1569" s="248"/>
      <c r="G1569" s="247"/>
      <c r="H1569" s="247" t="s">
        <v>4904</v>
      </c>
      <c r="I1569" s="247" t="s">
        <v>4905</v>
      </c>
      <c r="J1569" s="247" t="s">
        <v>3270</v>
      </c>
      <c r="K1569" s="249" t="s">
        <v>3506</v>
      </c>
      <c r="L1569" s="247" t="s">
        <v>1380</v>
      </c>
      <c r="M1569" s="249" t="s">
        <v>1348</v>
      </c>
      <c r="N1569" s="249">
        <v>60</v>
      </c>
      <c r="O1569" s="249" t="s">
        <v>4909</v>
      </c>
    </row>
    <row r="1570" spans="2:15" ht="15" hidden="1" customHeight="1">
      <c r="B1570" s="247" t="s">
        <v>6219</v>
      </c>
      <c r="C1570" s="247" t="s">
        <v>6220</v>
      </c>
      <c r="D1570" s="248">
        <v>42943</v>
      </c>
      <c r="E1570" s="248">
        <v>42955</v>
      </c>
      <c r="F1570" s="248">
        <v>43047</v>
      </c>
      <c r="G1570" s="247">
        <v>0</v>
      </c>
      <c r="H1570" s="247" t="s">
        <v>6221</v>
      </c>
      <c r="I1570" s="247" t="s">
        <v>6222</v>
      </c>
      <c r="J1570" s="247" t="s">
        <v>3291</v>
      </c>
      <c r="K1570" s="249" t="s">
        <v>1354</v>
      </c>
      <c r="L1570" s="247" t="s">
        <v>1373</v>
      </c>
      <c r="M1570" s="249" t="s">
        <v>1348</v>
      </c>
      <c r="N1570" s="249">
        <v>7</v>
      </c>
      <c r="O1570" s="249" t="s">
        <v>4351</v>
      </c>
    </row>
    <row r="1571" spans="2:15" ht="15" hidden="1" customHeight="1">
      <c r="B1571" s="247" t="s">
        <v>6223</v>
      </c>
      <c r="C1571" s="247" t="s">
        <v>6224</v>
      </c>
      <c r="D1571" s="248">
        <v>42943</v>
      </c>
      <c r="E1571" s="248">
        <v>42955</v>
      </c>
      <c r="F1571" s="248">
        <v>43047</v>
      </c>
      <c r="G1571" s="247">
        <v>0</v>
      </c>
      <c r="H1571" s="247" t="s">
        <v>4052</v>
      </c>
      <c r="I1571" s="247" t="s">
        <v>4053</v>
      </c>
      <c r="J1571" s="247" t="s">
        <v>3291</v>
      </c>
      <c r="K1571" s="249" t="s">
        <v>1354</v>
      </c>
      <c r="L1571" s="247" t="s">
        <v>1380</v>
      </c>
      <c r="M1571" s="249" t="s">
        <v>1348</v>
      </c>
      <c r="N1571" s="249">
        <v>4</v>
      </c>
      <c r="O1571" s="249" t="s">
        <v>6225</v>
      </c>
    </row>
    <row r="1572" spans="2:15" ht="15" customHeight="1">
      <c r="B1572" s="247" t="s">
        <v>6226</v>
      </c>
      <c r="C1572" s="247" t="s">
        <v>6227</v>
      </c>
      <c r="D1572" s="248">
        <v>42943</v>
      </c>
      <c r="E1572" s="248">
        <v>43160</v>
      </c>
      <c r="F1572" s="248">
        <v>44256</v>
      </c>
      <c r="G1572" s="247">
        <v>0</v>
      </c>
      <c r="H1572" s="247" t="s">
        <v>6228</v>
      </c>
      <c r="I1572" s="247" t="s">
        <v>6229</v>
      </c>
      <c r="J1572" s="247" t="s">
        <v>3270</v>
      </c>
      <c r="K1572" s="249" t="s">
        <v>1354</v>
      </c>
      <c r="L1572" s="247" t="s">
        <v>1380</v>
      </c>
      <c r="M1572" s="249" t="s">
        <v>1348</v>
      </c>
      <c r="N1572" s="249">
        <v>100</v>
      </c>
      <c r="O1572" s="249" t="s">
        <v>6230</v>
      </c>
    </row>
    <row r="1573" spans="2:15" ht="15" hidden="1" customHeight="1">
      <c r="B1573" s="247" t="s">
        <v>6231</v>
      </c>
      <c r="C1573" s="247" t="s">
        <v>6232</v>
      </c>
      <c r="D1573" s="248">
        <v>42944</v>
      </c>
      <c r="E1573" s="248">
        <v>42958</v>
      </c>
      <c r="F1573" s="248">
        <v>43050</v>
      </c>
      <c r="G1573" s="247">
        <v>0</v>
      </c>
      <c r="H1573" s="247" t="s">
        <v>6233</v>
      </c>
      <c r="I1573" s="247" t="s">
        <v>6234</v>
      </c>
      <c r="J1573" s="247" t="s">
        <v>3291</v>
      </c>
      <c r="K1573" s="249" t="s">
        <v>1354</v>
      </c>
      <c r="L1573" s="247" t="s">
        <v>3322</v>
      </c>
      <c r="M1573" s="249" t="s">
        <v>1348</v>
      </c>
      <c r="N1573" s="249">
        <v>64</v>
      </c>
      <c r="O1573" s="249" t="s">
        <v>6235</v>
      </c>
    </row>
    <row r="1574" spans="2:15" ht="15" hidden="1" customHeight="1">
      <c r="B1574" s="247" t="s">
        <v>6236</v>
      </c>
      <c r="C1574" s="247" t="s">
        <v>6237</v>
      </c>
      <c r="D1574" s="248">
        <v>42944</v>
      </c>
      <c r="E1574" s="248">
        <v>42955</v>
      </c>
      <c r="F1574" s="248">
        <v>43047</v>
      </c>
      <c r="G1574" s="247">
        <v>0</v>
      </c>
      <c r="H1574" s="247" t="s">
        <v>5705</v>
      </c>
      <c r="I1574" s="247" t="s">
        <v>5706</v>
      </c>
      <c r="J1574" s="247" t="s">
        <v>3291</v>
      </c>
      <c r="K1574" s="249" t="s">
        <v>1354</v>
      </c>
      <c r="L1574" s="247" t="s">
        <v>1380</v>
      </c>
      <c r="M1574" s="249" t="s">
        <v>1348</v>
      </c>
      <c r="N1574" s="249">
        <v>68</v>
      </c>
      <c r="O1574" s="249" t="s">
        <v>6238</v>
      </c>
    </row>
    <row r="1575" spans="2:15" ht="25.5" hidden="1" customHeight="1">
      <c r="B1575" s="247" t="s">
        <v>6239</v>
      </c>
      <c r="C1575" s="247" t="s">
        <v>6240</v>
      </c>
      <c r="D1575" s="248">
        <v>39850</v>
      </c>
      <c r="E1575" s="248">
        <v>40682</v>
      </c>
      <c r="F1575" s="248">
        <v>43239</v>
      </c>
      <c r="G1575" s="247">
        <v>0</v>
      </c>
      <c r="H1575" s="247" t="s">
        <v>6241</v>
      </c>
      <c r="I1575" s="247" t="s">
        <v>1342</v>
      </c>
      <c r="J1575" s="247" t="s">
        <v>3276</v>
      </c>
      <c r="K1575" s="249" t="s">
        <v>1354</v>
      </c>
      <c r="L1575" s="247" t="s">
        <v>1380</v>
      </c>
      <c r="M1575" s="249" t="s">
        <v>1348</v>
      </c>
      <c r="N1575" s="249">
        <v>28</v>
      </c>
      <c r="O1575" s="249" t="s">
        <v>6242</v>
      </c>
    </row>
    <row r="1576" spans="2:15" ht="15" customHeight="1">
      <c r="B1576" s="247" t="s">
        <v>6243</v>
      </c>
      <c r="C1576" s="247" t="s">
        <v>1342</v>
      </c>
      <c r="D1576" s="248">
        <v>42947</v>
      </c>
      <c r="E1576" s="248"/>
      <c r="F1576" s="248"/>
      <c r="G1576" s="247"/>
      <c r="H1576" s="247" t="s">
        <v>5795</v>
      </c>
      <c r="I1576" s="247" t="s">
        <v>5796</v>
      </c>
      <c r="J1576" s="247" t="s">
        <v>3270</v>
      </c>
      <c r="K1576" s="249" t="s">
        <v>1346</v>
      </c>
      <c r="L1576" s="247" t="s">
        <v>1380</v>
      </c>
      <c r="M1576" s="249" t="s">
        <v>1348</v>
      </c>
      <c r="N1576" s="249">
        <v>70</v>
      </c>
      <c r="O1576" s="249" t="s">
        <v>6244</v>
      </c>
    </row>
    <row r="1577" spans="2:15" ht="15" customHeight="1">
      <c r="B1577" s="247" t="s">
        <v>6245</v>
      </c>
      <c r="C1577" s="247" t="s">
        <v>1342</v>
      </c>
      <c r="D1577" s="248">
        <v>42947</v>
      </c>
      <c r="E1577" s="248"/>
      <c r="F1577" s="248"/>
      <c r="G1577" s="247"/>
      <c r="H1577" s="247" t="s">
        <v>4260</v>
      </c>
      <c r="I1577" s="247" t="s">
        <v>4261</v>
      </c>
      <c r="J1577" s="247" t="s">
        <v>3291</v>
      </c>
      <c r="K1577" s="249" t="s">
        <v>1346</v>
      </c>
      <c r="L1577" s="247" t="s">
        <v>4433</v>
      </c>
      <c r="M1577" s="249" t="s">
        <v>1348</v>
      </c>
      <c r="N1577" s="249">
        <v>0</v>
      </c>
      <c r="O1577" s="249" t="s">
        <v>6246</v>
      </c>
    </row>
    <row r="1578" spans="2:15" ht="15" customHeight="1">
      <c r="B1578" s="247" t="s">
        <v>6247</v>
      </c>
      <c r="C1578" s="247" t="s">
        <v>1342</v>
      </c>
      <c r="D1578" s="248">
        <v>42947</v>
      </c>
      <c r="E1578" s="248"/>
      <c r="F1578" s="248"/>
      <c r="G1578" s="247"/>
      <c r="H1578" s="247" t="s">
        <v>4260</v>
      </c>
      <c r="I1578" s="247" t="s">
        <v>4261</v>
      </c>
      <c r="J1578" s="247" t="s">
        <v>3291</v>
      </c>
      <c r="K1578" s="249" t="s">
        <v>1346</v>
      </c>
      <c r="L1578" s="247" t="s">
        <v>4433</v>
      </c>
      <c r="M1578" s="249" t="s">
        <v>1348</v>
      </c>
      <c r="N1578" s="249">
        <v>0</v>
      </c>
      <c r="O1578" s="249" t="s">
        <v>6248</v>
      </c>
    </row>
    <row r="1579" spans="2:15" ht="24" customHeight="1">
      <c r="B1579" s="247" t="s">
        <v>6249</v>
      </c>
      <c r="C1579" s="247" t="s">
        <v>6250</v>
      </c>
      <c r="D1579" s="248">
        <v>42948</v>
      </c>
      <c r="E1579" s="248">
        <v>43203</v>
      </c>
      <c r="F1579" s="248">
        <v>44299</v>
      </c>
      <c r="G1579" s="247">
        <v>0</v>
      </c>
      <c r="H1579" s="247" t="s">
        <v>5376</v>
      </c>
      <c r="I1579" s="247" t="s">
        <v>5377</v>
      </c>
      <c r="J1579" s="247" t="s">
        <v>3270</v>
      </c>
      <c r="K1579" s="249" t="s">
        <v>1354</v>
      </c>
      <c r="L1579" s="247" t="s">
        <v>1380</v>
      </c>
      <c r="M1579" s="249" t="s">
        <v>1348</v>
      </c>
      <c r="N1579" s="249">
        <v>65</v>
      </c>
      <c r="O1579" s="249" t="s">
        <v>5615</v>
      </c>
    </row>
    <row r="1580" spans="2:15" ht="24" customHeight="1">
      <c r="B1580" s="247" t="s">
        <v>6251</v>
      </c>
      <c r="C1580" s="247" t="s">
        <v>6252</v>
      </c>
      <c r="D1580" s="248">
        <v>42948</v>
      </c>
      <c r="E1580" s="248">
        <v>43203</v>
      </c>
      <c r="F1580" s="248">
        <v>44299</v>
      </c>
      <c r="G1580" s="247">
        <v>0</v>
      </c>
      <c r="H1580" s="247" t="s">
        <v>5376</v>
      </c>
      <c r="I1580" s="247" t="s">
        <v>5377</v>
      </c>
      <c r="J1580" s="247" t="s">
        <v>3270</v>
      </c>
      <c r="K1580" s="249" t="s">
        <v>1354</v>
      </c>
      <c r="L1580" s="247" t="s">
        <v>1380</v>
      </c>
      <c r="M1580" s="249" t="s">
        <v>1348</v>
      </c>
      <c r="N1580" s="249">
        <v>55</v>
      </c>
      <c r="O1580" s="249" t="s">
        <v>5618</v>
      </c>
    </row>
    <row r="1581" spans="2:15">
      <c r="B1581" s="247" t="s">
        <v>6253</v>
      </c>
      <c r="C1581" s="247" t="s">
        <v>1342</v>
      </c>
      <c r="D1581" s="248">
        <v>42948</v>
      </c>
      <c r="E1581" s="248"/>
      <c r="F1581" s="248"/>
      <c r="G1581" s="247"/>
      <c r="H1581" s="247" t="s">
        <v>5376</v>
      </c>
      <c r="I1581" s="247" t="s">
        <v>5377</v>
      </c>
      <c r="J1581" s="247" t="s">
        <v>3270</v>
      </c>
      <c r="K1581" s="249" t="s">
        <v>1346</v>
      </c>
      <c r="L1581" s="247" t="s">
        <v>1380</v>
      </c>
      <c r="M1581" s="249" t="s">
        <v>1348</v>
      </c>
      <c r="N1581" s="249">
        <v>0</v>
      </c>
      <c r="O1581" s="249" t="s">
        <v>1342</v>
      </c>
    </row>
    <row r="1582" spans="2:15" ht="15" customHeight="1">
      <c r="B1582" s="247" t="s">
        <v>6254</v>
      </c>
      <c r="C1582" s="247" t="s">
        <v>1342</v>
      </c>
      <c r="D1582" s="248">
        <v>42950</v>
      </c>
      <c r="E1582" s="248"/>
      <c r="F1582" s="248"/>
      <c r="G1582" s="247"/>
      <c r="H1582" s="247" t="s">
        <v>3610</v>
      </c>
      <c r="I1582" s="247" t="s">
        <v>3611</v>
      </c>
      <c r="J1582" s="247" t="s">
        <v>3270</v>
      </c>
      <c r="K1582" s="249" t="s">
        <v>1346</v>
      </c>
      <c r="L1582" s="247" t="s">
        <v>1380</v>
      </c>
      <c r="M1582" s="249" t="s">
        <v>1348</v>
      </c>
      <c r="N1582" s="249">
        <v>0</v>
      </c>
      <c r="O1582" s="249" t="s">
        <v>6255</v>
      </c>
    </row>
    <row r="1583" spans="2:15" ht="15" hidden="1" customHeight="1">
      <c r="B1583" s="247" t="s">
        <v>6256</v>
      </c>
      <c r="C1583" s="247" t="s">
        <v>6257</v>
      </c>
      <c r="D1583" s="248">
        <v>42950</v>
      </c>
      <c r="E1583" s="248">
        <v>42963</v>
      </c>
      <c r="F1583" s="248">
        <v>43055</v>
      </c>
      <c r="G1583" s="247">
        <v>0</v>
      </c>
      <c r="H1583" s="247" t="s">
        <v>4498</v>
      </c>
      <c r="I1583" s="247" t="s">
        <v>4499</v>
      </c>
      <c r="J1583" s="247" t="s">
        <v>3291</v>
      </c>
      <c r="K1583" s="249" t="s">
        <v>1354</v>
      </c>
      <c r="L1583" s="247" t="s">
        <v>1380</v>
      </c>
      <c r="M1583" s="249" t="s">
        <v>1348</v>
      </c>
      <c r="N1583" s="249">
        <v>10</v>
      </c>
      <c r="O1583" s="249" t="s">
        <v>3940</v>
      </c>
    </row>
    <row r="1584" spans="2:15" ht="24" customHeight="1">
      <c r="B1584" s="247" t="s">
        <v>6258</v>
      </c>
      <c r="C1584" s="247" t="s">
        <v>1342</v>
      </c>
      <c r="D1584" s="248">
        <v>42951</v>
      </c>
      <c r="E1584" s="248"/>
      <c r="F1584" s="248"/>
      <c r="G1584" s="247"/>
      <c r="H1584" s="247" t="s">
        <v>5376</v>
      </c>
      <c r="I1584" s="247" t="s">
        <v>5377</v>
      </c>
      <c r="J1584" s="247" t="s">
        <v>3291</v>
      </c>
      <c r="K1584" s="249" t="s">
        <v>1346</v>
      </c>
      <c r="L1584" s="247" t="s">
        <v>1380</v>
      </c>
      <c r="M1584" s="249" t="s">
        <v>1348</v>
      </c>
      <c r="N1584" s="249">
        <v>0</v>
      </c>
      <c r="O1584" s="249" t="s">
        <v>6244</v>
      </c>
    </row>
    <row r="1585" spans="2:15" ht="15" hidden="1" customHeight="1">
      <c r="B1585" s="247" t="s">
        <v>6259</v>
      </c>
      <c r="C1585" s="247" t="s">
        <v>6260</v>
      </c>
      <c r="D1585" s="248">
        <v>42951</v>
      </c>
      <c r="E1585" s="248">
        <v>42955</v>
      </c>
      <c r="F1585" s="248">
        <v>43047</v>
      </c>
      <c r="G1585" s="247">
        <v>0</v>
      </c>
      <c r="H1585" s="247" t="s">
        <v>6261</v>
      </c>
      <c r="I1585" s="247" t="s">
        <v>6262</v>
      </c>
      <c r="J1585" s="247" t="s">
        <v>3291</v>
      </c>
      <c r="K1585" s="249" t="s">
        <v>1354</v>
      </c>
      <c r="L1585" s="247" t="s">
        <v>1380</v>
      </c>
      <c r="M1585" s="249" t="s">
        <v>1348</v>
      </c>
      <c r="N1585" s="249">
        <v>8</v>
      </c>
      <c r="O1585" s="249" t="s">
        <v>6263</v>
      </c>
    </row>
    <row r="1586" spans="2:15" ht="15" hidden="1" customHeight="1">
      <c r="B1586" s="247" t="s">
        <v>6264</v>
      </c>
      <c r="C1586" s="247" t="s">
        <v>6265</v>
      </c>
      <c r="D1586" s="248">
        <v>40063</v>
      </c>
      <c r="E1586" s="248">
        <v>40578</v>
      </c>
      <c r="F1586" s="248">
        <v>43135</v>
      </c>
      <c r="G1586" s="247">
        <v>2</v>
      </c>
      <c r="H1586" s="247" t="s">
        <v>5156</v>
      </c>
      <c r="I1586" s="247" t="s">
        <v>5157</v>
      </c>
      <c r="J1586" s="247" t="s">
        <v>3276</v>
      </c>
      <c r="K1586" s="249" t="s">
        <v>1354</v>
      </c>
      <c r="L1586" s="247" t="s">
        <v>3636</v>
      </c>
      <c r="M1586" s="249" t="s">
        <v>1348</v>
      </c>
      <c r="N1586" s="249">
        <v>417</v>
      </c>
      <c r="O1586" s="249" t="s">
        <v>6266</v>
      </c>
    </row>
    <row r="1587" spans="2:15" ht="15" hidden="1" customHeight="1">
      <c r="B1587" s="247" t="s">
        <v>6267</v>
      </c>
      <c r="C1587" s="247" t="s">
        <v>6268</v>
      </c>
      <c r="D1587" s="248">
        <v>39883</v>
      </c>
      <c r="E1587" s="248">
        <v>40632</v>
      </c>
      <c r="F1587" s="248">
        <v>43189</v>
      </c>
      <c r="G1587" s="247">
        <v>0</v>
      </c>
      <c r="H1587" s="247" t="s">
        <v>3274</v>
      </c>
      <c r="I1587" s="247" t="s">
        <v>3275</v>
      </c>
      <c r="J1587" s="247" t="s">
        <v>3276</v>
      </c>
      <c r="K1587" s="249" t="s">
        <v>1354</v>
      </c>
      <c r="L1587" s="247" t="s">
        <v>1380</v>
      </c>
      <c r="M1587" s="249" t="s">
        <v>1348</v>
      </c>
      <c r="N1587" s="249">
        <v>71</v>
      </c>
      <c r="O1587" s="249" t="s">
        <v>6269</v>
      </c>
    </row>
    <row r="1588" spans="2:15" ht="15" hidden="1" customHeight="1">
      <c r="B1588" s="247" t="s">
        <v>6270</v>
      </c>
      <c r="C1588" s="247" t="s">
        <v>6271</v>
      </c>
      <c r="D1588" s="248">
        <v>42951</v>
      </c>
      <c r="E1588" s="248">
        <v>44252</v>
      </c>
      <c r="F1588" s="248">
        <v>45346</v>
      </c>
      <c r="G1588" s="247">
        <v>0</v>
      </c>
      <c r="H1588" s="247" t="s">
        <v>5856</v>
      </c>
      <c r="I1588" s="247" t="s">
        <v>5857</v>
      </c>
      <c r="J1588" s="247" t="s">
        <v>3270</v>
      </c>
      <c r="K1588" s="249" t="s">
        <v>1890</v>
      </c>
      <c r="L1588" s="247" t="s">
        <v>1380</v>
      </c>
      <c r="M1588" s="249" t="s">
        <v>1348</v>
      </c>
      <c r="N1588" s="249">
        <v>30</v>
      </c>
      <c r="O1588" s="249" t="s">
        <v>5858</v>
      </c>
    </row>
    <row r="1589" spans="2:15" ht="15" hidden="1" customHeight="1">
      <c r="B1589" s="247" t="s">
        <v>6272</v>
      </c>
      <c r="C1589" s="247" t="s">
        <v>6273</v>
      </c>
      <c r="D1589" s="248">
        <v>42951</v>
      </c>
      <c r="E1589" s="248">
        <v>42963</v>
      </c>
      <c r="F1589" s="248">
        <v>43055</v>
      </c>
      <c r="G1589" s="247">
        <v>0</v>
      </c>
      <c r="H1589" s="247" t="s">
        <v>4498</v>
      </c>
      <c r="I1589" s="247" t="s">
        <v>4499</v>
      </c>
      <c r="J1589" s="247" t="s">
        <v>3291</v>
      </c>
      <c r="K1589" s="249" t="s">
        <v>1354</v>
      </c>
      <c r="L1589" s="247" t="s">
        <v>1380</v>
      </c>
      <c r="M1589" s="249" t="s">
        <v>1348</v>
      </c>
      <c r="N1589" s="249">
        <v>10</v>
      </c>
      <c r="O1589" s="249" t="s">
        <v>4301</v>
      </c>
    </row>
    <row r="1590" spans="2:15" ht="15" hidden="1" customHeight="1">
      <c r="B1590" s="247" t="s">
        <v>6274</v>
      </c>
      <c r="C1590" s="247" t="s">
        <v>6275</v>
      </c>
      <c r="D1590" s="248">
        <v>42951</v>
      </c>
      <c r="E1590" s="248">
        <v>42963</v>
      </c>
      <c r="F1590" s="248">
        <v>43055</v>
      </c>
      <c r="G1590" s="247">
        <v>0</v>
      </c>
      <c r="H1590" s="247" t="s">
        <v>4498</v>
      </c>
      <c r="I1590" s="247" t="s">
        <v>4499</v>
      </c>
      <c r="J1590" s="247" t="s">
        <v>3291</v>
      </c>
      <c r="K1590" s="249" t="s">
        <v>1354</v>
      </c>
      <c r="L1590" s="247" t="s">
        <v>1380</v>
      </c>
      <c r="M1590" s="249" t="s">
        <v>1348</v>
      </c>
      <c r="N1590" s="249">
        <v>10</v>
      </c>
      <c r="O1590" s="249" t="s">
        <v>3975</v>
      </c>
    </row>
    <row r="1591" spans="2:15" ht="15" customHeight="1">
      <c r="B1591" s="247" t="s">
        <v>6276</v>
      </c>
      <c r="C1591" s="247" t="s">
        <v>6277</v>
      </c>
      <c r="D1591" s="248">
        <v>42955</v>
      </c>
      <c r="E1591" s="248">
        <v>43465</v>
      </c>
      <c r="F1591" s="248">
        <v>44560</v>
      </c>
      <c r="G1591" s="247">
        <v>0</v>
      </c>
      <c r="H1591" s="247" t="s">
        <v>5556</v>
      </c>
      <c r="I1591" s="247" t="s">
        <v>5557</v>
      </c>
      <c r="J1591" s="247" t="s">
        <v>3270</v>
      </c>
      <c r="K1591" s="249" t="s">
        <v>1890</v>
      </c>
      <c r="L1591" s="247" t="s">
        <v>1380</v>
      </c>
      <c r="M1591" s="249" t="s">
        <v>1348</v>
      </c>
      <c r="N1591" s="249">
        <v>35</v>
      </c>
      <c r="O1591" s="249" t="s">
        <v>5558</v>
      </c>
    </row>
    <row r="1592" spans="2:15" ht="24" customHeight="1">
      <c r="B1592" s="247" t="s">
        <v>6278</v>
      </c>
      <c r="C1592" s="247" t="s">
        <v>6279</v>
      </c>
      <c r="D1592" s="248">
        <v>42956</v>
      </c>
      <c r="E1592" s="248">
        <v>43307</v>
      </c>
      <c r="F1592" s="248">
        <v>44768</v>
      </c>
      <c r="G1592" s="247">
        <v>0</v>
      </c>
      <c r="H1592" s="247" t="s">
        <v>5381</v>
      </c>
      <c r="I1592" s="247" t="s">
        <v>5382</v>
      </c>
      <c r="J1592" s="247" t="s">
        <v>3419</v>
      </c>
      <c r="K1592" s="249" t="s">
        <v>1890</v>
      </c>
      <c r="L1592" s="247" t="s">
        <v>1380</v>
      </c>
      <c r="M1592" s="249" t="s">
        <v>1348</v>
      </c>
      <c r="N1592" s="249">
        <v>33.72</v>
      </c>
      <c r="O1592" s="249" t="s">
        <v>4493</v>
      </c>
    </row>
    <row r="1593" spans="2:15" ht="15" hidden="1" customHeight="1">
      <c r="B1593" s="247" t="s">
        <v>6280</v>
      </c>
      <c r="C1593" s="247" t="s">
        <v>6281</v>
      </c>
      <c r="D1593" s="248">
        <v>42956</v>
      </c>
      <c r="E1593" s="248">
        <v>42958</v>
      </c>
      <c r="F1593" s="248">
        <v>43050</v>
      </c>
      <c r="G1593" s="247">
        <v>0</v>
      </c>
      <c r="H1593" s="247" t="s">
        <v>6282</v>
      </c>
      <c r="I1593" s="247" t="s">
        <v>6283</v>
      </c>
      <c r="J1593" s="247" t="s">
        <v>3291</v>
      </c>
      <c r="K1593" s="249" t="s">
        <v>1354</v>
      </c>
      <c r="L1593" s="247" t="s">
        <v>1380</v>
      </c>
      <c r="M1593" s="249" t="s">
        <v>1348</v>
      </c>
      <c r="N1593" s="249">
        <v>28</v>
      </c>
      <c r="O1593" s="249" t="s">
        <v>6284</v>
      </c>
    </row>
    <row r="1594" spans="2:15" ht="15" customHeight="1">
      <c r="B1594" s="247" t="s">
        <v>6285</v>
      </c>
      <c r="C1594" s="247" t="s">
        <v>1342</v>
      </c>
      <c r="D1594" s="248">
        <v>42958</v>
      </c>
      <c r="E1594" s="248"/>
      <c r="F1594" s="248"/>
      <c r="G1594" s="247"/>
      <c r="H1594" s="247" t="s">
        <v>4685</v>
      </c>
      <c r="I1594" s="247" t="s">
        <v>4686</v>
      </c>
      <c r="J1594" s="247" t="s">
        <v>3270</v>
      </c>
      <c r="K1594" s="249" t="s">
        <v>1346</v>
      </c>
      <c r="L1594" s="247" t="s">
        <v>1380</v>
      </c>
      <c r="M1594" s="249" t="s">
        <v>1348</v>
      </c>
      <c r="N1594" s="249">
        <v>49.7</v>
      </c>
      <c r="O1594" s="249" t="s">
        <v>6286</v>
      </c>
    </row>
    <row r="1595" spans="2:15" ht="15" hidden="1" customHeight="1">
      <c r="B1595" s="247" t="s">
        <v>6287</v>
      </c>
      <c r="C1595" s="247" t="s">
        <v>6288</v>
      </c>
      <c r="D1595" s="248">
        <v>42958</v>
      </c>
      <c r="E1595" s="248">
        <v>42963</v>
      </c>
      <c r="F1595" s="248">
        <v>43055</v>
      </c>
      <c r="G1595" s="247">
        <v>0</v>
      </c>
      <c r="H1595" s="247" t="s">
        <v>6092</v>
      </c>
      <c r="I1595" s="247" t="s">
        <v>6093</v>
      </c>
      <c r="J1595" s="247" t="s">
        <v>3291</v>
      </c>
      <c r="K1595" s="249" t="s">
        <v>1354</v>
      </c>
      <c r="L1595" s="247" t="s">
        <v>1373</v>
      </c>
      <c r="M1595" s="249" t="s">
        <v>1348</v>
      </c>
      <c r="N1595" s="249">
        <v>8</v>
      </c>
      <c r="O1595" s="249" t="s">
        <v>6289</v>
      </c>
    </row>
    <row r="1596" spans="2:15" ht="15" customHeight="1">
      <c r="B1596" s="247" t="s">
        <v>6290</v>
      </c>
      <c r="C1596" s="247" t="s">
        <v>6291</v>
      </c>
      <c r="D1596" s="248">
        <v>42958</v>
      </c>
      <c r="E1596" s="248">
        <v>43161</v>
      </c>
      <c r="F1596" s="248">
        <v>44257</v>
      </c>
      <c r="G1596" s="247">
        <v>0</v>
      </c>
      <c r="H1596" s="247" t="s">
        <v>5853</v>
      </c>
      <c r="I1596" s="247" t="s">
        <v>1342</v>
      </c>
      <c r="J1596" s="247" t="s">
        <v>3270</v>
      </c>
      <c r="K1596" s="249" t="s">
        <v>1354</v>
      </c>
      <c r="L1596" s="247" t="s">
        <v>1380</v>
      </c>
      <c r="M1596" s="249" t="s">
        <v>1348</v>
      </c>
      <c r="N1596" s="249">
        <v>75</v>
      </c>
      <c r="O1596" s="249" t="s">
        <v>3847</v>
      </c>
    </row>
    <row r="1597" spans="2:15" ht="15" customHeight="1">
      <c r="B1597" s="247" t="s">
        <v>6292</v>
      </c>
      <c r="C1597" s="247" t="s">
        <v>1342</v>
      </c>
      <c r="D1597" s="248">
        <v>42961</v>
      </c>
      <c r="E1597" s="248"/>
      <c r="F1597" s="248"/>
      <c r="G1597" s="247"/>
      <c r="H1597" s="247" t="s">
        <v>6018</v>
      </c>
      <c r="I1597" s="247" t="s">
        <v>6019</v>
      </c>
      <c r="J1597" s="247" t="s">
        <v>3270</v>
      </c>
      <c r="K1597" s="249" t="s">
        <v>1346</v>
      </c>
      <c r="L1597" s="247" t="s">
        <v>1380</v>
      </c>
      <c r="M1597" s="249" t="s">
        <v>1348</v>
      </c>
      <c r="N1597" s="249">
        <v>100</v>
      </c>
      <c r="O1597" s="249" t="s">
        <v>6293</v>
      </c>
    </row>
    <row r="1598" spans="2:15" ht="24" hidden="1" customHeight="1">
      <c r="B1598" s="247" t="s">
        <v>6294</v>
      </c>
      <c r="C1598" s="247" t="s">
        <v>6295</v>
      </c>
      <c r="D1598" s="248">
        <v>40151</v>
      </c>
      <c r="E1598" s="248">
        <v>40632</v>
      </c>
      <c r="F1598" s="248">
        <v>43189</v>
      </c>
      <c r="G1598" s="247">
        <v>0</v>
      </c>
      <c r="H1598" s="247" t="s">
        <v>6296</v>
      </c>
      <c r="I1598" s="247" t="s">
        <v>1342</v>
      </c>
      <c r="J1598" s="247" t="s">
        <v>3276</v>
      </c>
      <c r="K1598" s="249" t="s">
        <v>1354</v>
      </c>
      <c r="L1598" s="247" t="s">
        <v>1380</v>
      </c>
      <c r="M1598" s="249" t="s">
        <v>1348</v>
      </c>
      <c r="N1598" s="249">
        <v>20</v>
      </c>
      <c r="O1598" s="249" t="s">
        <v>6297</v>
      </c>
    </row>
    <row r="1599" spans="2:15" ht="15" customHeight="1">
      <c r="B1599" s="247" t="s">
        <v>6298</v>
      </c>
      <c r="C1599" s="247" t="s">
        <v>6299</v>
      </c>
      <c r="D1599" s="248">
        <v>42961</v>
      </c>
      <c r="E1599" s="248">
        <v>43206</v>
      </c>
      <c r="F1599" s="248">
        <v>44302</v>
      </c>
      <c r="G1599" s="247">
        <v>0</v>
      </c>
      <c r="H1599" s="247" t="s">
        <v>6300</v>
      </c>
      <c r="I1599" s="247" t="s">
        <v>6301</v>
      </c>
      <c r="J1599" s="247" t="s">
        <v>3270</v>
      </c>
      <c r="K1599" s="249" t="s">
        <v>1354</v>
      </c>
      <c r="L1599" s="247" t="s">
        <v>4433</v>
      </c>
      <c r="M1599" s="249" t="s">
        <v>1348</v>
      </c>
      <c r="N1599" s="249">
        <v>75</v>
      </c>
      <c r="O1599" s="249" t="s">
        <v>3451</v>
      </c>
    </row>
    <row r="1600" spans="2:15" ht="15" customHeight="1">
      <c r="B1600" s="247" t="s">
        <v>6302</v>
      </c>
      <c r="C1600" s="247" t="s">
        <v>1342</v>
      </c>
      <c r="D1600" s="248">
        <v>42962</v>
      </c>
      <c r="E1600" s="248"/>
      <c r="F1600" s="248"/>
      <c r="G1600" s="247"/>
      <c r="H1600" s="247" t="s">
        <v>4976</v>
      </c>
      <c r="I1600" s="247" t="s">
        <v>4977</v>
      </c>
      <c r="J1600" s="247" t="s">
        <v>3270</v>
      </c>
      <c r="K1600" s="249" t="s">
        <v>1346</v>
      </c>
      <c r="L1600" s="247" t="s">
        <v>4433</v>
      </c>
      <c r="M1600" s="249" t="s">
        <v>1348</v>
      </c>
      <c r="N1600" s="249">
        <v>0</v>
      </c>
      <c r="O1600" s="249" t="s">
        <v>6303</v>
      </c>
    </row>
    <row r="1601" spans="2:15" ht="15" hidden="1" customHeight="1">
      <c r="B1601" s="247" t="s">
        <v>6304</v>
      </c>
      <c r="C1601" s="247" t="s">
        <v>6305</v>
      </c>
      <c r="D1601" s="248">
        <v>42963</v>
      </c>
      <c r="E1601" s="248">
        <v>43054</v>
      </c>
      <c r="F1601" s="248">
        <v>43146</v>
      </c>
      <c r="G1601" s="247">
        <v>0</v>
      </c>
      <c r="H1601" s="247" t="s">
        <v>6306</v>
      </c>
      <c r="I1601" s="247" t="s">
        <v>6307</v>
      </c>
      <c r="J1601" s="247" t="s">
        <v>3291</v>
      </c>
      <c r="K1601" s="249" t="s">
        <v>1354</v>
      </c>
      <c r="L1601" s="247" t="s">
        <v>1380</v>
      </c>
      <c r="M1601" s="249" t="s">
        <v>1348</v>
      </c>
      <c r="N1601" s="249">
        <v>11</v>
      </c>
      <c r="O1601" s="249" t="s">
        <v>6308</v>
      </c>
    </row>
    <row r="1602" spans="2:15" ht="24" hidden="1" customHeight="1">
      <c r="B1602" s="247" t="s">
        <v>6309</v>
      </c>
      <c r="C1602" s="247" t="s">
        <v>6310</v>
      </c>
      <c r="D1602" s="248">
        <v>42963</v>
      </c>
      <c r="E1602" s="248">
        <v>43054</v>
      </c>
      <c r="F1602" s="248">
        <v>43146</v>
      </c>
      <c r="G1602" s="247">
        <v>0</v>
      </c>
      <c r="H1602" s="247" t="s">
        <v>6311</v>
      </c>
      <c r="I1602" s="247" t="s">
        <v>1418</v>
      </c>
      <c r="J1602" s="247" t="s">
        <v>3291</v>
      </c>
      <c r="K1602" s="249" t="s">
        <v>1354</v>
      </c>
      <c r="L1602" s="247" t="s">
        <v>1380</v>
      </c>
      <c r="M1602" s="249" t="s">
        <v>1348</v>
      </c>
      <c r="N1602" s="249">
        <v>60</v>
      </c>
      <c r="O1602" s="249" t="s">
        <v>6312</v>
      </c>
    </row>
    <row r="1603" spans="2:15" ht="24" customHeight="1">
      <c r="B1603" s="247" t="s">
        <v>6313</v>
      </c>
      <c r="C1603" s="247" t="s">
        <v>1342</v>
      </c>
      <c r="D1603" s="248">
        <v>42963</v>
      </c>
      <c r="E1603" s="248"/>
      <c r="F1603" s="248"/>
      <c r="G1603" s="247"/>
      <c r="H1603" s="247" t="s">
        <v>6314</v>
      </c>
      <c r="I1603" s="247" t="s">
        <v>6315</v>
      </c>
      <c r="J1603" s="247" t="s">
        <v>3291</v>
      </c>
      <c r="K1603" s="249" t="s">
        <v>1346</v>
      </c>
      <c r="L1603" s="247" t="s">
        <v>1380</v>
      </c>
      <c r="M1603" s="249" t="s">
        <v>1348</v>
      </c>
      <c r="N1603" s="249">
        <v>0</v>
      </c>
      <c r="O1603" s="249" t="s">
        <v>6312</v>
      </c>
    </row>
    <row r="1604" spans="2:15" ht="15" customHeight="1">
      <c r="B1604" s="247" t="s">
        <v>6316</v>
      </c>
      <c r="C1604" s="247" t="s">
        <v>1342</v>
      </c>
      <c r="D1604" s="248">
        <v>42963</v>
      </c>
      <c r="E1604" s="248"/>
      <c r="F1604" s="248"/>
      <c r="G1604" s="247"/>
      <c r="H1604" s="247" t="s">
        <v>5711</v>
      </c>
      <c r="I1604" s="247" t="s">
        <v>5712</v>
      </c>
      <c r="J1604" s="247" t="s">
        <v>3270</v>
      </c>
      <c r="K1604" s="249" t="s">
        <v>1346</v>
      </c>
      <c r="L1604" s="247" t="s">
        <v>1380</v>
      </c>
      <c r="M1604" s="249" t="s">
        <v>1348</v>
      </c>
      <c r="N1604" s="249">
        <v>0</v>
      </c>
      <c r="O1604" s="249" t="s">
        <v>5125</v>
      </c>
    </row>
    <row r="1605" spans="2:15" ht="15" hidden="1" customHeight="1">
      <c r="B1605" s="247" t="s">
        <v>6317</v>
      </c>
      <c r="C1605" s="247" t="s">
        <v>6318</v>
      </c>
      <c r="D1605" s="248">
        <v>42963</v>
      </c>
      <c r="E1605" s="248">
        <v>42965</v>
      </c>
      <c r="F1605" s="248">
        <v>43057</v>
      </c>
      <c r="G1605" s="247">
        <v>0</v>
      </c>
      <c r="H1605" s="247" t="s">
        <v>6319</v>
      </c>
      <c r="I1605" s="247" t="s">
        <v>6320</v>
      </c>
      <c r="J1605" s="247" t="s">
        <v>3291</v>
      </c>
      <c r="K1605" s="249" t="s">
        <v>1354</v>
      </c>
      <c r="L1605" s="247" t="s">
        <v>1347</v>
      </c>
      <c r="M1605" s="249" t="s">
        <v>1348</v>
      </c>
      <c r="N1605" s="249">
        <v>80</v>
      </c>
      <c r="O1605" s="249" t="s">
        <v>4754</v>
      </c>
    </row>
    <row r="1606" spans="2:15" ht="15" customHeight="1">
      <c r="B1606" s="247" t="s">
        <v>6321</v>
      </c>
      <c r="C1606" s="247" t="s">
        <v>1342</v>
      </c>
      <c r="D1606" s="248">
        <v>42964</v>
      </c>
      <c r="E1606" s="248"/>
      <c r="F1606" s="248"/>
      <c r="G1606" s="247"/>
      <c r="H1606" s="247" t="s">
        <v>4715</v>
      </c>
      <c r="I1606" s="247" t="s">
        <v>4716</v>
      </c>
      <c r="J1606" s="247" t="s">
        <v>3336</v>
      </c>
      <c r="K1606" s="249" t="s">
        <v>1346</v>
      </c>
      <c r="L1606" s="247" t="s">
        <v>3337</v>
      </c>
      <c r="M1606" s="249" t="s">
        <v>1348</v>
      </c>
      <c r="N1606" s="249">
        <v>0</v>
      </c>
      <c r="O1606" s="249" t="s">
        <v>6322</v>
      </c>
    </row>
    <row r="1607" spans="2:15" ht="15" customHeight="1">
      <c r="B1607" s="247" t="s">
        <v>6323</v>
      </c>
      <c r="C1607" s="247" t="s">
        <v>1342</v>
      </c>
      <c r="D1607" s="248">
        <v>42964</v>
      </c>
      <c r="E1607" s="248"/>
      <c r="F1607" s="248"/>
      <c r="G1607" s="247"/>
      <c r="H1607" s="247" t="s">
        <v>5831</v>
      </c>
      <c r="I1607" s="247" t="s">
        <v>5832</v>
      </c>
      <c r="J1607" s="247" t="s">
        <v>3270</v>
      </c>
      <c r="K1607" s="249" t="s">
        <v>1346</v>
      </c>
      <c r="L1607" s="247" t="s">
        <v>1380</v>
      </c>
      <c r="M1607" s="249" t="s">
        <v>1348</v>
      </c>
      <c r="N1607" s="249">
        <v>0</v>
      </c>
      <c r="O1607" s="249" t="s">
        <v>6324</v>
      </c>
    </row>
    <row r="1608" spans="2:15" ht="15" customHeight="1">
      <c r="B1608" s="247" t="s">
        <v>6325</v>
      </c>
      <c r="C1608" s="247" t="s">
        <v>1342</v>
      </c>
      <c r="D1608" s="248">
        <v>42965</v>
      </c>
      <c r="E1608" s="248"/>
      <c r="F1608" s="248"/>
      <c r="G1608" s="247"/>
      <c r="H1608" s="247" t="s">
        <v>5978</v>
      </c>
      <c r="I1608" s="247" t="s">
        <v>5979</v>
      </c>
      <c r="J1608" s="247" t="s">
        <v>3291</v>
      </c>
      <c r="K1608" s="249" t="s">
        <v>1346</v>
      </c>
      <c r="L1608" s="247" t="s">
        <v>1380</v>
      </c>
      <c r="M1608" s="249" t="s">
        <v>1348</v>
      </c>
      <c r="N1608" s="249">
        <v>0</v>
      </c>
      <c r="O1608" s="249" t="s">
        <v>6326</v>
      </c>
    </row>
    <row r="1609" spans="2:15" ht="15" hidden="1" customHeight="1">
      <c r="B1609" s="247" t="s">
        <v>6327</v>
      </c>
      <c r="C1609" s="247" t="s">
        <v>6328</v>
      </c>
      <c r="D1609" s="248">
        <v>39960</v>
      </c>
      <c r="E1609" s="248">
        <v>40632</v>
      </c>
      <c r="F1609" s="248">
        <v>42459</v>
      </c>
      <c r="G1609" s="247">
        <v>1</v>
      </c>
      <c r="H1609" s="247" t="s">
        <v>5909</v>
      </c>
      <c r="I1609" s="247" t="s">
        <v>5910</v>
      </c>
      <c r="J1609" s="247" t="s">
        <v>3276</v>
      </c>
      <c r="K1609" s="249" t="s">
        <v>2455</v>
      </c>
      <c r="L1609" s="247" t="s">
        <v>1380</v>
      </c>
      <c r="M1609" s="249" t="s">
        <v>1348</v>
      </c>
      <c r="N1609" s="249">
        <v>189</v>
      </c>
      <c r="O1609" s="249" t="s">
        <v>4978</v>
      </c>
    </row>
    <row r="1610" spans="2:15" ht="15" hidden="1" customHeight="1">
      <c r="B1610" s="247" t="s">
        <v>6329</v>
      </c>
      <c r="C1610" s="247" t="s">
        <v>6330</v>
      </c>
      <c r="D1610" s="248">
        <v>42965</v>
      </c>
      <c r="E1610" s="248">
        <v>42978</v>
      </c>
      <c r="F1610" s="248">
        <v>43069</v>
      </c>
      <c r="G1610" s="247">
        <v>0</v>
      </c>
      <c r="H1610" s="247" t="s">
        <v>6092</v>
      </c>
      <c r="I1610" s="247" t="s">
        <v>6093</v>
      </c>
      <c r="J1610" s="247" t="s">
        <v>3291</v>
      </c>
      <c r="K1610" s="249" t="s">
        <v>1354</v>
      </c>
      <c r="L1610" s="247" t="s">
        <v>1380</v>
      </c>
      <c r="M1610" s="249" t="s">
        <v>1348</v>
      </c>
      <c r="N1610" s="249">
        <v>100</v>
      </c>
      <c r="O1610" s="249" t="s">
        <v>6331</v>
      </c>
    </row>
    <row r="1611" spans="2:15" ht="25.5" customHeight="1">
      <c r="B1611" s="247" t="s">
        <v>6332</v>
      </c>
      <c r="C1611" s="247" t="s">
        <v>1342</v>
      </c>
      <c r="D1611" s="248">
        <v>42965</v>
      </c>
      <c r="E1611" s="248"/>
      <c r="F1611" s="248"/>
      <c r="G1611" s="247"/>
      <c r="H1611" s="247" t="s">
        <v>3449</v>
      </c>
      <c r="I1611" s="247" t="s">
        <v>3450</v>
      </c>
      <c r="J1611" s="247" t="s">
        <v>3270</v>
      </c>
      <c r="K1611" s="249" t="s">
        <v>1346</v>
      </c>
      <c r="L1611" s="247" t="s">
        <v>1380</v>
      </c>
      <c r="M1611" s="249" t="s">
        <v>1348</v>
      </c>
      <c r="N1611" s="249">
        <v>0</v>
      </c>
      <c r="O1611" s="249" t="s">
        <v>6333</v>
      </c>
    </row>
    <row r="1612" spans="2:15" ht="15" hidden="1" customHeight="1">
      <c r="B1612" s="247" t="s">
        <v>6334</v>
      </c>
      <c r="C1612" s="247" t="s">
        <v>6335</v>
      </c>
      <c r="D1612" s="248">
        <v>42968</v>
      </c>
      <c r="E1612" s="248">
        <v>42978</v>
      </c>
      <c r="F1612" s="248">
        <v>43069</v>
      </c>
      <c r="G1612" s="247">
        <v>0</v>
      </c>
      <c r="H1612" s="247" t="s">
        <v>6336</v>
      </c>
      <c r="I1612" s="247" t="s">
        <v>6337</v>
      </c>
      <c r="J1612" s="247" t="s">
        <v>3291</v>
      </c>
      <c r="K1612" s="249" t="s">
        <v>1354</v>
      </c>
      <c r="L1612" s="247" t="s">
        <v>3384</v>
      </c>
      <c r="M1612" s="249" t="s">
        <v>1348</v>
      </c>
      <c r="N1612" s="249">
        <v>70</v>
      </c>
      <c r="O1612" s="249" t="s">
        <v>6338</v>
      </c>
    </row>
    <row r="1613" spans="2:15" ht="15" customHeight="1">
      <c r="B1613" s="247" t="s">
        <v>6339</v>
      </c>
      <c r="C1613" s="247" t="s">
        <v>1342</v>
      </c>
      <c r="D1613" s="248">
        <v>42968</v>
      </c>
      <c r="E1613" s="248"/>
      <c r="F1613" s="248"/>
      <c r="G1613" s="247"/>
      <c r="H1613" s="247" t="s">
        <v>5745</v>
      </c>
      <c r="I1613" s="247" t="s">
        <v>5746</v>
      </c>
      <c r="J1613" s="247" t="s">
        <v>3270</v>
      </c>
      <c r="K1613" s="249" t="s">
        <v>1346</v>
      </c>
      <c r="L1613" s="247" t="s">
        <v>1380</v>
      </c>
      <c r="M1613" s="249" t="s">
        <v>1348</v>
      </c>
      <c r="N1613" s="249">
        <v>0</v>
      </c>
      <c r="O1613" s="249" t="s">
        <v>6340</v>
      </c>
    </row>
    <row r="1614" spans="2:15" ht="15" hidden="1" customHeight="1">
      <c r="B1614" s="247" t="s">
        <v>6341</v>
      </c>
      <c r="C1614" s="247" t="s">
        <v>6342</v>
      </c>
      <c r="D1614" s="248">
        <v>42969</v>
      </c>
      <c r="E1614" s="248">
        <v>43017</v>
      </c>
      <c r="F1614" s="248">
        <v>43109</v>
      </c>
      <c r="G1614" s="247">
        <v>0</v>
      </c>
      <c r="H1614" s="247" t="s">
        <v>5299</v>
      </c>
      <c r="I1614" s="247" t="s">
        <v>5145</v>
      </c>
      <c r="J1614" s="247" t="s">
        <v>3291</v>
      </c>
      <c r="K1614" s="249" t="s">
        <v>1354</v>
      </c>
      <c r="L1614" s="247" t="s">
        <v>1380</v>
      </c>
      <c r="M1614" s="249" t="s">
        <v>1348</v>
      </c>
      <c r="N1614" s="249">
        <v>10</v>
      </c>
      <c r="O1614" s="249" t="s">
        <v>3782</v>
      </c>
    </row>
    <row r="1615" spans="2:15" ht="15" hidden="1" customHeight="1">
      <c r="B1615" s="247" t="s">
        <v>6343</v>
      </c>
      <c r="C1615" s="247" t="s">
        <v>6344</v>
      </c>
      <c r="D1615" s="248">
        <v>42969</v>
      </c>
      <c r="E1615" s="248">
        <v>42978</v>
      </c>
      <c r="F1615" s="248">
        <v>43069</v>
      </c>
      <c r="G1615" s="247">
        <v>0</v>
      </c>
      <c r="H1615" s="247" t="s">
        <v>3653</v>
      </c>
      <c r="I1615" s="247" t="s">
        <v>3654</v>
      </c>
      <c r="J1615" s="247" t="s">
        <v>3291</v>
      </c>
      <c r="K1615" s="249" t="s">
        <v>1354</v>
      </c>
      <c r="L1615" s="247" t="s">
        <v>4433</v>
      </c>
      <c r="M1615" s="249" t="s">
        <v>1348</v>
      </c>
      <c r="N1615" s="249">
        <v>99.1</v>
      </c>
      <c r="O1615" s="249" t="s">
        <v>6345</v>
      </c>
    </row>
    <row r="1616" spans="2:15" ht="24" hidden="1" customHeight="1">
      <c r="B1616" s="247" t="s">
        <v>6346</v>
      </c>
      <c r="C1616" s="247" t="s">
        <v>6347</v>
      </c>
      <c r="D1616" s="248">
        <v>42970</v>
      </c>
      <c r="E1616" s="248">
        <v>43125</v>
      </c>
      <c r="F1616" s="248">
        <v>43215</v>
      </c>
      <c r="G1616" s="247">
        <v>0</v>
      </c>
      <c r="H1616" s="247" t="s">
        <v>6348</v>
      </c>
      <c r="I1616" s="247" t="s">
        <v>6349</v>
      </c>
      <c r="J1616" s="247" t="s">
        <v>3291</v>
      </c>
      <c r="K1616" s="249" t="s">
        <v>1354</v>
      </c>
      <c r="L1616" s="247" t="s">
        <v>1347</v>
      </c>
      <c r="M1616" s="249" t="s">
        <v>1348</v>
      </c>
      <c r="N1616" s="249">
        <v>112</v>
      </c>
      <c r="O1616" s="249" t="s">
        <v>6350</v>
      </c>
    </row>
    <row r="1617" spans="2:15" ht="15" customHeight="1">
      <c r="B1617" s="247" t="s">
        <v>6351</v>
      </c>
      <c r="C1617" s="247" t="s">
        <v>1342</v>
      </c>
      <c r="D1617" s="248">
        <v>42971</v>
      </c>
      <c r="E1617" s="248"/>
      <c r="F1617" s="248"/>
      <c r="G1617" s="247"/>
      <c r="H1617" s="247" t="s">
        <v>6112</v>
      </c>
      <c r="I1617" s="247" t="s">
        <v>6113</v>
      </c>
      <c r="J1617" s="247" t="s">
        <v>3270</v>
      </c>
      <c r="K1617" s="249" t="s">
        <v>1346</v>
      </c>
      <c r="L1617" s="247" t="s">
        <v>4433</v>
      </c>
      <c r="M1617" s="249" t="s">
        <v>1348</v>
      </c>
      <c r="N1617" s="249">
        <v>0</v>
      </c>
      <c r="O1617" s="249" t="s">
        <v>6116</v>
      </c>
    </row>
    <row r="1618" spans="2:15" ht="24" customHeight="1">
      <c r="B1618" s="247" t="s">
        <v>6352</v>
      </c>
      <c r="C1618" s="247" t="s">
        <v>6353</v>
      </c>
      <c r="D1618" s="248">
        <v>42976</v>
      </c>
      <c r="E1618" s="248">
        <v>43329</v>
      </c>
      <c r="F1618" s="248">
        <v>44425</v>
      </c>
      <c r="G1618" s="247">
        <v>0</v>
      </c>
      <c r="H1618" s="247" t="s">
        <v>4693</v>
      </c>
      <c r="I1618" s="247" t="s">
        <v>4694</v>
      </c>
      <c r="J1618" s="247" t="s">
        <v>3270</v>
      </c>
      <c r="K1618" s="249" t="s">
        <v>1354</v>
      </c>
      <c r="L1618" s="247" t="s">
        <v>1380</v>
      </c>
      <c r="M1618" s="249" t="s">
        <v>1348</v>
      </c>
      <c r="N1618" s="249">
        <v>53.7</v>
      </c>
      <c r="O1618" s="249" t="s">
        <v>5643</v>
      </c>
    </row>
    <row r="1619" spans="2:15" ht="15" customHeight="1">
      <c r="B1619" s="247" t="s">
        <v>6354</v>
      </c>
      <c r="C1619" s="247" t="s">
        <v>1342</v>
      </c>
      <c r="D1619" s="248">
        <v>42976</v>
      </c>
      <c r="E1619" s="248"/>
      <c r="F1619" s="248"/>
      <c r="G1619" s="247"/>
      <c r="H1619" s="247" t="s">
        <v>3488</v>
      </c>
      <c r="I1619" s="247" t="s">
        <v>3489</v>
      </c>
      <c r="J1619" s="247" t="s">
        <v>3270</v>
      </c>
      <c r="K1619" s="249" t="s">
        <v>1346</v>
      </c>
      <c r="L1619" s="247" t="s">
        <v>3322</v>
      </c>
      <c r="M1619" s="249" t="s">
        <v>1348</v>
      </c>
      <c r="N1619" s="249">
        <v>0</v>
      </c>
      <c r="O1619" s="249" t="s">
        <v>6355</v>
      </c>
    </row>
    <row r="1620" spans="2:15" ht="15" hidden="1" customHeight="1">
      <c r="B1620" s="247" t="s">
        <v>6356</v>
      </c>
      <c r="C1620" s="247" t="s">
        <v>6357</v>
      </c>
      <c r="D1620" s="248">
        <v>40260</v>
      </c>
      <c r="E1620" s="248">
        <v>40632</v>
      </c>
      <c r="F1620" s="248">
        <v>43189</v>
      </c>
      <c r="G1620" s="247">
        <v>0</v>
      </c>
      <c r="H1620" s="247" t="s">
        <v>6358</v>
      </c>
      <c r="I1620" s="247" t="s">
        <v>6359</v>
      </c>
      <c r="J1620" s="247" t="s">
        <v>3276</v>
      </c>
      <c r="K1620" s="249" t="s">
        <v>1354</v>
      </c>
      <c r="L1620" s="247" t="s">
        <v>1380</v>
      </c>
      <c r="M1620" s="249" t="s">
        <v>1348</v>
      </c>
      <c r="N1620" s="249">
        <v>115</v>
      </c>
      <c r="O1620" s="249" t="s">
        <v>2194</v>
      </c>
    </row>
    <row r="1621" spans="2:15" ht="24">
      <c r="B1621" s="247" t="s">
        <v>6360</v>
      </c>
      <c r="C1621" s="247" t="s">
        <v>6361</v>
      </c>
      <c r="D1621" s="248">
        <v>42976</v>
      </c>
      <c r="E1621" s="248">
        <v>43186</v>
      </c>
      <c r="F1621" s="248">
        <v>46839</v>
      </c>
      <c r="G1621" s="247">
        <v>0</v>
      </c>
      <c r="H1621" s="247" t="s">
        <v>5982</v>
      </c>
      <c r="I1621" s="247" t="s">
        <v>5983</v>
      </c>
      <c r="J1621" s="247" t="s">
        <v>3401</v>
      </c>
      <c r="K1621" s="249" t="s">
        <v>1890</v>
      </c>
      <c r="L1621" s="247" t="s">
        <v>1373</v>
      </c>
      <c r="M1621" s="249" t="s">
        <v>1348</v>
      </c>
      <c r="N1621" s="249">
        <v>10</v>
      </c>
      <c r="O1621" s="249" t="s">
        <v>5984</v>
      </c>
    </row>
    <row r="1622" spans="2:15" ht="15" hidden="1" customHeight="1">
      <c r="B1622" s="247" t="s">
        <v>6362</v>
      </c>
      <c r="C1622" s="247" t="s">
        <v>6363</v>
      </c>
      <c r="D1622" s="248">
        <v>42977</v>
      </c>
      <c r="E1622" s="248">
        <v>42978</v>
      </c>
      <c r="F1622" s="248">
        <v>43069</v>
      </c>
      <c r="G1622" s="247">
        <v>0</v>
      </c>
      <c r="H1622" s="247" t="s">
        <v>6261</v>
      </c>
      <c r="I1622" s="247" t="s">
        <v>6262</v>
      </c>
      <c r="J1622" s="247" t="s">
        <v>3291</v>
      </c>
      <c r="K1622" s="249" t="s">
        <v>1354</v>
      </c>
      <c r="L1622" s="247" t="s">
        <v>1373</v>
      </c>
      <c r="M1622" s="249" t="s">
        <v>1348</v>
      </c>
      <c r="N1622" s="249">
        <v>17</v>
      </c>
      <c r="O1622" s="249" t="s">
        <v>6364</v>
      </c>
    </row>
    <row r="1623" spans="2:15" ht="15" customHeight="1">
      <c r="B1623" s="247" t="s">
        <v>6365</v>
      </c>
      <c r="C1623" s="247" t="s">
        <v>1342</v>
      </c>
      <c r="D1623" s="248">
        <v>42978</v>
      </c>
      <c r="E1623" s="248"/>
      <c r="F1623" s="248"/>
      <c r="G1623" s="247"/>
      <c r="H1623" s="247" t="s">
        <v>6366</v>
      </c>
      <c r="I1623" s="247" t="s">
        <v>1342</v>
      </c>
      <c r="J1623" s="247" t="s">
        <v>3291</v>
      </c>
      <c r="K1623" s="249" t="s">
        <v>1346</v>
      </c>
      <c r="L1623" s="247" t="s">
        <v>1380</v>
      </c>
      <c r="M1623" s="249" t="s">
        <v>1348</v>
      </c>
      <c r="N1623" s="249">
        <v>0</v>
      </c>
      <c r="O1623" s="249" t="s">
        <v>6367</v>
      </c>
    </row>
    <row r="1624" spans="2:15" ht="24">
      <c r="B1624" s="247" t="s">
        <v>6368</v>
      </c>
      <c r="C1624" s="247" t="s">
        <v>6369</v>
      </c>
      <c r="D1624" s="248">
        <v>42984</v>
      </c>
      <c r="E1624" s="248">
        <v>43091</v>
      </c>
      <c r="F1624" s="248">
        <v>46743</v>
      </c>
      <c r="G1624" s="247">
        <v>0</v>
      </c>
      <c r="H1624" s="247" t="s">
        <v>4146</v>
      </c>
      <c r="I1624" s="247" t="s">
        <v>4147</v>
      </c>
      <c r="J1624" s="247" t="s">
        <v>3401</v>
      </c>
      <c r="K1624" s="249" t="s">
        <v>1890</v>
      </c>
      <c r="L1624" s="247" t="s">
        <v>1373</v>
      </c>
      <c r="M1624" s="249" t="s">
        <v>1348</v>
      </c>
      <c r="N1624" s="249">
        <v>6</v>
      </c>
      <c r="O1624" s="249" t="s">
        <v>6370</v>
      </c>
    </row>
    <row r="1625" spans="2:15" ht="24">
      <c r="B1625" s="247" t="s">
        <v>6371</v>
      </c>
      <c r="C1625" s="247" t="s">
        <v>6372</v>
      </c>
      <c r="D1625" s="248">
        <v>42984</v>
      </c>
      <c r="E1625" s="248">
        <v>43465</v>
      </c>
      <c r="F1625" s="248">
        <v>47118</v>
      </c>
      <c r="G1625" s="247">
        <v>0</v>
      </c>
      <c r="H1625" s="247" t="s">
        <v>2082</v>
      </c>
      <c r="I1625" s="247" t="s">
        <v>2083</v>
      </c>
      <c r="J1625" s="247" t="s">
        <v>3401</v>
      </c>
      <c r="K1625" s="249" t="s">
        <v>1890</v>
      </c>
      <c r="L1625" s="247" t="s">
        <v>1373</v>
      </c>
      <c r="M1625" s="249" t="s">
        <v>1348</v>
      </c>
      <c r="N1625" s="249">
        <v>7</v>
      </c>
      <c r="O1625" s="249" t="s">
        <v>5612</v>
      </c>
    </row>
    <row r="1626" spans="2:15" ht="15" hidden="1" customHeight="1">
      <c r="B1626" s="247" t="s">
        <v>6373</v>
      </c>
      <c r="C1626" s="247" t="s">
        <v>6374</v>
      </c>
      <c r="D1626" s="248">
        <v>42985</v>
      </c>
      <c r="E1626" s="248">
        <v>44400</v>
      </c>
      <c r="F1626" s="248">
        <v>45495</v>
      </c>
      <c r="G1626" s="247">
        <v>0</v>
      </c>
      <c r="H1626" s="247" t="s">
        <v>5803</v>
      </c>
      <c r="I1626" s="247" t="s">
        <v>5804</v>
      </c>
      <c r="J1626" s="247" t="s">
        <v>3270</v>
      </c>
      <c r="K1626" s="249" t="s">
        <v>1890</v>
      </c>
      <c r="L1626" s="247" t="s">
        <v>1380</v>
      </c>
      <c r="M1626" s="249" t="s">
        <v>1348</v>
      </c>
      <c r="N1626" s="249">
        <v>18</v>
      </c>
      <c r="O1626" s="249" t="s">
        <v>5805</v>
      </c>
    </row>
    <row r="1627" spans="2:15" ht="15" customHeight="1">
      <c r="B1627" s="247" t="s">
        <v>6375</v>
      </c>
      <c r="C1627" s="247" t="s">
        <v>6376</v>
      </c>
      <c r="D1627" s="248">
        <v>42985</v>
      </c>
      <c r="E1627" s="248">
        <v>43180</v>
      </c>
      <c r="F1627" s="248">
        <v>45372</v>
      </c>
      <c r="G1627" s="247">
        <v>1</v>
      </c>
      <c r="H1627" s="247" t="s">
        <v>6377</v>
      </c>
      <c r="I1627" s="247" t="s">
        <v>6378</v>
      </c>
      <c r="J1627" s="247" t="s">
        <v>3270</v>
      </c>
      <c r="K1627" s="249" t="s">
        <v>1890</v>
      </c>
      <c r="L1627" s="247" t="s">
        <v>1380</v>
      </c>
      <c r="M1627" s="249" t="s">
        <v>1348</v>
      </c>
      <c r="N1627" s="249">
        <v>54</v>
      </c>
      <c r="O1627" s="249" t="s">
        <v>6379</v>
      </c>
    </row>
    <row r="1628" spans="2:15" ht="24" hidden="1" customHeight="1">
      <c r="B1628" s="247" t="s">
        <v>6380</v>
      </c>
      <c r="C1628" s="247" t="s">
        <v>6381</v>
      </c>
      <c r="D1628" s="248">
        <v>42977</v>
      </c>
      <c r="E1628" s="248">
        <v>43017</v>
      </c>
      <c r="F1628" s="248">
        <v>43109</v>
      </c>
      <c r="G1628" s="247">
        <v>0</v>
      </c>
      <c r="H1628" s="247" t="s">
        <v>6382</v>
      </c>
      <c r="I1628" s="247" t="s">
        <v>6383</v>
      </c>
      <c r="J1628" s="247" t="s">
        <v>3291</v>
      </c>
      <c r="K1628" s="249" t="s">
        <v>1354</v>
      </c>
      <c r="L1628" s="247" t="s">
        <v>1373</v>
      </c>
      <c r="M1628" s="249" t="s">
        <v>1348</v>
      </c>
      <c r="N1628" s="249">
        <v>8</v>
      </c>
      <c r="O1628" s="249" t="s">
        <v>6384</v>
      </c>
    </row>
    <row r="1629" spans="2:15" ht="15" customHeight="1">
      <c r="B1629" s="247" t="s">
        <v>6385</v>
      </c>
      <c r="C1629" s="247" t="s">
        <v>1342</v>
      </c>
      <c r="D1629" s="248">
        <v>42986</v>
      </c>
      <c r="E1629" s="248"/>
      <c r="F1629" s="248"/>
      <c r="G1629" s="247"/>
      <c r="H1629" s="247" t="s">
        <v>3653</v>
      </c>
      <c r="I1629" s="247" t="s">
        <v>3654</v>
      </c>
      <c r="J1629" s="247" t="s">
        <v>3270</v>
      </c>
      <c r="K1629" s="249" t="s">
        <v>1346</v>
      </c>
      <c r="L1629" s="247" t="s">
        <v>4433</v>
      </c>
      <c r="M1629" s="249" t="s">
        <v>1348</v>
      </c>
      <c r="N1629" s="249">
        <v>99.1</v>
      </c>
      <c r="O1629" s="249" t="s">
        <v>6386</v>
      </c>
    </row>
    <row r="1630" spans="2:15" ht="15" customHeight="1">
      <c r="B1630" s="247" t="s">
        <v>6387</v>
      </c>
      <c r="C1630" s="247" t="s">
        <v>1342</v>
      </c>
      <c r="D1630" s="248">
        <v>42989</v>
      </c>
      <c r="E1630" s="248"/>
      <c r="F1630" s="248"/>
      <c r="G1630" s="247"/>
      <c r="H1630" s="247" t="s">
        <v>4904</v>
      </c>
      <c r="I1630" s="247" t="s">
        <v>4905</v>
      </c>
      <c r="J1630" s="247" t="s">
        <v>3291</v>
      </c>
      <c r="K1630" s="249" t="s">
        <v>1346</v>
      </c>
      <c r="L1630" s="247" t="s">
        <v>1380</v>
      </c>
      <c r="M1630" s="249" t="s">
        <v>1348</v>
      </c>
      <c r="N1630" s="249">
        <v>0</v>
      </c>
      <c r="O1630" s="249" t="s">
        <v>6388</v>
      </c>
    </row>
    <row r="1631" spans="2:15" ht="15" hidden="1" customHeight="1">
      <c r="B1631" s="247" t="s">
        <v>6389</v>
      </c>
      <c r="C1631" s="247" t="s">
        <v>6390</v>
      </c>
      <c r="D1631" s="248">
        <v>39885</v>
      </c>
      <c r="E1631" s="248">
        <v>40632</v>
      </c>
      <c r="F1631" s="248">
        <v>43189</v>
      </c>
      <c r="G1631" s="247">
        <v>0</v>
      </c>
      <c r="H1631" s="247" t="s">
        <v>6391</v>
      </c>
      <c r="I1631" s="247" t="s">
        <v>6392</v>
      </c>
      <c r="J1631" s="247" t="s">
        <v>3276</v>
      </c>
      <c r="K1631" s="249" t="s">
        <v>1354</v>
      </c>
      <c r="L1631" s="247" t="s">
        <v>1380</v>
      </c>
      <c r="M1631" s="249" t="s">
        <v>1348</v>
      </c>
      <c r="N1631" s="249">
        <v>67.400000000000006</v>
      </c>
      <c r="O1631" s="249" t="s">
        <v>6393</v>
      </c>
    </row>
    <row r="1632" spans="2:15" ht="25.5" customHeight="1">
      <c r="B1632" s="247" t="s">
        <v>6394</v>
      </c>
      <c r="C1632" s="247" t="s">
        <v>1342</v>
      </c>
      <c r="D1632" s="248">
        <v>42989</v>
      </c>
      <c r="E1632" s="248"/>
      <c r="F1632" s="248"/>
      <c r="G1632" s="247"/>
      <c r="H1632" s="247" t="s">
        <v>4904</v>
      </c>
      <c r="I1632" s="247" t="s">
        <v>4905</v>
      </c>
      <c r="J1632" s="247" t="s">
        <v>3291</v>
      </c>
      <c r="K1632" s="249" t="s">
        <v>1346</v>
      </c>
      <c r="L1632" s="247" t="s">
        <v>1380</v>
      </c>
      <c r="M1632" s="249" t="s">
        <v>1348</v>
      </c>
      <c r="N1632" s="249">
        <v>0</v>
      </c>
      <c r="O1632" s="249" t="s">
        <v>6395</v>
      </c>
    </row>
    <row r="1633" spans="2:15" ht="15" customHeight="1">
      <c r="B1633" s="247" t="s">
        <v>6396</v>
      </c>
      <c r="C1633" s="247" t="s">
        <v>1342</v>
      </c>
      <c r="D1633" s="248">
        <v>42989</v>
      </c>
      <c r="E1633" s="248"/>
      <c r="F1633" s="248"/>
      <c r="G1633" s="247"/>
      <c r="H1633" s="247" t="s">
        <v>4904</v>
      </c>
      <c r="I1633" s="247" t="s">
        <v>4905</v>
      </c>
      <c r="J1633" s="247" t="s">
        <v>3291</v>
      </c>
      <c r="K1633" s="249" t="s">
        <v>1346</v>
      </c>
      <c r="L1633" s="247" t="s">
        <v>1380</v>
      </c>
      <c r="M1633" s="249" t="s">
        <v>1348</v>
      </c>
      <c r="N1633" s="249">
        <v>0</v>
      </c>
      <c r="O1633" s="249" t="s">
        <v>5618</v>
      </c>
    </row>
    <row r="1634" spans="2:15" ht="15" hidden="1" customHeight="1">
      <c r="B1634" s="247" t="s">
        <v>6397</v>
      </c>
      <c r="C1634" s="247" t="s">
        <v>6398</v>
      </c>
      <c r="D1634" s="248">
        <v>42989</v>
      </c>
      <c r="E1634" s="248">
        <v>43157</v>
      </c>
      <c r="F1634" s="248">
        <v>43246</v>
      </c>
      <c r="G1634" s="247">
        <v>0</v>
      </c>
      <c r="H1634" s="247" t="s">
        <v>3433</v>
      </c>
      <c r="I1634" s="247" t="s">
        <v>3434</v>
      </c>
      <c r="J1634" s="247" t="s">
        <v>3291</v>
      </c>
      <c r="K1634" s="249" t="s">
        <v>1354</v>
      </c>
      <c r="L1634" s="247" t="s">
        <v>1380</v>
      </c>
      <c r="M1634" s="249" t="s">
        <v>1348</v>
      </c>
      <c r="N1634" s="249">
        <v>3</v>
      </c>
      <c r="O1634" s="249" t="s">
        <v>6399</v>
      </c>
    </row>
    <row r="1635" spans="2:15" ht="24" hidden="1" customHeight="1">
      <c r="B1635" s="247" t="s">
        <v>6400</v>
      </c>
      <c r="C1635" s="247" t="s">
        <v>6401</v>
      </c>
      <c r="D1635" s="248">
        <v>42989</v>
      </c>
      <c r="E1635" s="248">
        <v>43017</v>
      </c>
      <c r="F1635" s="248">
        <v>43109</v>
      </c>
      <c r="G1635" s="247">
        <v>0</v>
      </c>
      <c r="H1635" s="247" t="s">
        <v>6402</v>
      </c>
      <c r="I1635" s="247" t="s">
        <v>6403</v>
      </c>
      <c r="J1635" s="247" t="s">
        <v>3291</v>
      </c>
      <c r="K1635" s="249" t="s">
        <v>1354</v>
      </c>
      <c r="L1635" s="247" t="s">
        <v>1347</v>
      </c>
      <c r="M1635" s="249" t="s">
        <v>1348</v>
      </c>
      <c r="N1635" s="249">
        <v>25</v>
      </c>
      <c r="O1635" s="249" t="s">
        <v>6404</v>
      </c>
    </row>
    <row r="1636" spans="2:15" ht="15" hidden="1" customHeight="1">
      <c r="B1636" s="247" t="s">
        <v>6405</v>
      </c>
      <c r="C1636" s="247" t="s">
        <v>6406</v>
      </c>
      <c r="D1636" s="248">
        <v>42990</v>
      </c>
      <c r="E1636" s="248">
        <v>43017</v>
      </c>
      <c r="F1636" s="248">
        <v>43109</v>
      </c>
      <c r="G1636" s="247">
        <v>0</v>
      </c>
      <c r="H1636" s="247" t="s">
        <v>5775</v>
      </c>
      <c r="I1636" s="247" t="s">
        <v>5776</v>
      </c>
      <c r="J1636" s="247" t="s">
        <v>3291</v>
      </c>
      <c r="K1636" s="249" t="s">
        <v>1354</v>
      </c>
      <c r="L1636" s="247" t="s">
        <v>1380</v>
      </c>
      <c r="M1636" s="249" t="s">
        <v>1348</v>
      </c>
      <c r="N1636" s="249">
        <v>75</v>
      </c>
      <c r="O1636" s="249" t="s">
        <v>6407</v>
      </c>
    </row>
    <row r="1637" spans="2:15" ht="15" hidden="1" customHeight="1">
      <c r="B1637" s="247" t="s">
        <v>6408</v>
      </c>
      <c r="C1637" s="247" t="s">
        <v>6409</v>
      </c>
      <c r="D1637" s="248">
        <v>42990</v>
      </c>
      <c r="E1637" s="248">
        <v>43017</v>
      </c>
      <c r="F1637" s="248">
        <v>43109</v>
      </c>
      <c r="G1637" s="247">
        <v>0</v>
      </c>
      <c r="H1637" s="247" t="s">
        <v>5775</v>
      </c>
      <c r="I1637" s="247" t="s">
        <v>5776</v>
      </c>
      <c r="J1637" s="247" t="s">
        <v>3291</v>
      </c>
      <c r="K1637" s="249" t="s">
        <v>1354</v>
      </c>
      <c r="L1637" s="247" t="s">
        <v>1380</v>
      </c>
      <c r="M1637" s="249" t="s">
        <v>1348</v>
      </c>
      <c r="N1637" s="249">
        <v>40</v>
      </c>
      <c r="O1637" s="249" t="s">
        <v>5780</v>
      </c>
    </row>
    <row r="1638" spans="2:15" ht="15" hidden="1" customHeight="1">
      <c r="B1638" s="247" t="s">
        <v>6410</v>
      </c>
      <c r="C1638" s="247" t="s">
        <v>6411</v>
      </c>
      <c r="D1638" s="248">
        <v>42991</v>
      </c>
      <c r="E1638" s="248">
        <v>43017</v>
      </c>
      <c r="F1638" s="248">
        <v>43109</v>
      </c>
      <c r="G1638" s="247">
        <v>0</v>
      </c>
      <c r="H1638" s="247" t="s">
        <v>6103</v>
      </c>
      <c r="I1638" s="247" t="s">
        <v>6104</v>
      </c>
      <c r="J1638" s="247" t="s">
        <v>3291</v>
      </c>
      <c r="K1638" s="249" t="s">
        <v>1354</v>
      </c>
      <c r="L1638" s="247" t="s">
        <v>1380</v>
      </c>
      <c r="M1638" s="249" t="s">
        <v>1348</v>
      </c>
      <c r="N1638" s="249">
        <v>14</v>
      </c>
      <c r="O1638" s="249" t="s">
        <v>6412</v>
      </c>
    </row>
    <row r="1639" spans="2:15" ht="15" customHeight="1">
      <c r="B1639" s="247" t="s">
        <v>6413</v>
      </c>
      <c r="C1639" s="247" t="s">
        <v>1342</v>
      </c>
      <c r="D1639" s="248">
        <v>42993</v>
      </c>
      <c r="E1639" s="248"/>
      <c r="F1639" s="248"/>
      <c r="G1639" s="247"/>
      <c r="H1639" s="247" t="s">
        <v>4052</v>
      </c>
      <c r="I1639" s="247" t="s">
        <v>4053</v>
      </c>
      <c r="J1639" s="247" t="s">
        <v>3291</v>
      </c>
      <c r="K1639" s="249" t="s">
        <v>1346</v>
      </c>
      <c r="L1639" s="247" t="s">
        <v>1380</v>
      </c>
      <c r="M1639" s="249" t="s">
        <v>1348</v>
      </c>
      <c r="N1639" s="249">
        <v>0</v>
      </c>
      <c r="O1639" s="249" t="s">
        <v>6414</v>
      </c>
    </row>
    <row r="1640" spans="2:15" ht="15" customHeight="1">
      <c r="B1640" s="247" t="s">
        <v>6415</v>
      </c>
      <c r="C1640" s="247" t="s">
        <v>1342</v>
      </c>
      <c r="D1640" s="248">
        <v>42993</v>
      </c>
      <c r="E1640" s="248"/>
      <c r="F1640" s="248"/>
      <c r="G1640" s="247"/>
      <c r="H1640" s="247" t="s">
        <v>5299</v>
      </c>
      <c r="I1640" s="247" t="s">
        <v>5145</v>
      </c>
      <c r="J1640" s="247" t="s">
        <v>3291</v>
      </c>
      <c r="K1640" s="249" t="s">
        <v>1346</v>
      </c>
      <c r="L1640" s="247" t="s">
        <v>1380</v>
      </c>
      <c r="M1640" s="249" t="s">
        <v>1348</v>
      </c>
      <c r="N1640" s="249">
        <v>0</v>
      </c>
      <c r="O1640" s="249" t="s">
        <v>6416</v>
      </c>
    </row>
    <row r="1641" spans="2:15" ht="15" hidden="1" customHeight="1">
      <c r="B1641" s="247" t="s">
        <v>6417</v>
      </c>
      <c r="C1641" s="247" t="s">
        <v>6418</v>
      </c>
      <c r="D1641" s="248">
        <v>42996</v>
      </c>
      <c r="E1641" s="248">
        <v>43017</v>
      </c>
      <c r="F1641" s="248">
        <v>43109</v>
      </c>
      <c r="G1641" s="247">
        <v>0</v>
      </c>
      <c r="H1641" s="247" t="s">
        <v>6419</v>
      </c>
      <c r="I1641" s="247" t="s">
        <v>6420</v>
      </c>
      <c r="J1641" s="247" t="s">
        <v>3291</v>
      </c>
      <c r="K1641" s="249" t="s">
        <v>1354</v>
      </c>
      <c r="L1641" s="247" t="s">
        <v>1373</v>
      </c>
      <c r="M1641" s="249" t="s">
        <v>1348</v>
      </c>
      <c r="N1641" s="249">
        <v>10</v>
      </c>
      <c r="O1641" s="249" t="s">
        <v>6421</v>
      </c>
    </row>
    <row r="1642" spans="2:15" ht="15" hidden="1" customHeight="1">
      <c r="B1642" s="247" t="s">
        <v>6422</v>
      </c>
      <c r="C1642" s="247" t="s">
        <v>6423</v>
      </c>
      <c r="D1642" s="248">
        <v>40031</v>
      </c>
      <c r="E1642" s="248">
        <v>40632</v>
      </c>
      <c r="F1642" s="248">
        <v>43189</v>
      </c>
      <c r="G1642" s="247">
        <v>2</v>
      </c>
      <c r="H1642" s="247" t="s">
        <v>6424</v>
      </c>
      <c r="I1642" s="247" t="s">
        <v>6425</v>
      </c>
      <c r="J1642" s="247" t="s">
        <v>3276</v>
      </c>
      <c r="K1642" s="249" t="s">
        <v>1354</v>
      </c>
      <c r="L1642" s="247" t="s">
        <v>1380</v>
      </c>
      <c r="M1642" s="249" t="s">
        <v>1348</v>
      </c>
      <c r="N1642" s="249">
        <v>140</v>
      </c>
      <c r="O1642" s="249" t="s">
        <v>6426</v>
      </c>
    </row>
    <row r="1643" spans="2:15" ht="15" hidden="1" customHeight="1">
      <c r="B1643" s="247" t="s">
        <v>6427</v>
      </c>
      <c r="C1643" s="247" t="s">
        <v>6428</v>
      </c>
      <c r="D1643" s="248">
        <v>42996</v>
      </c>
      <c r="E1643" s="248">
        <v>43054</v>
      </c>
      <c r="F1643" s="248">
        <v>43146</v>
      </c>
      <c r="G1643" s="247">
        <v>0</v>
      </c>
      <c r="H1643" s="247" t="s">
        <v>6419</v>
      </c>
      <c r="I1643" s="247" t="s">
        <v>6420</v>
      </c>
      <c r="J1643" s="247" t="s">
        <v>3291</v>
      </c>
      <c r="K1643" s="249" t="s">
        <v>1354</v>
      </c>
      <c r="L1643" s="247" t="s">
        <v>1373</v>
      </c>
      <c r="M1643" s="249" t="s">
        <v>1348</v>
      </c>
      <c r="N1643" s="249">
        <v>43</v>
      </c>
      <c r="O1643" s="249" t="s">
        <v>6429</v>
      </c>
    </row>
    <row r="1644" spans="2:15" ht="15" customHeight="1">
      <c r="B1644" s="247" t="s">
        <v>6430</v>
      </c>
      <c r="C1644" s="247" t="s">
        <v>1342</v>
      </c>
      <c r="D1644" s="248">
        <v>42997</v>
      </c>
      <c r="E1644" s="248"/>
      <c r="F1644" s="248"/>
      <c r="G1644" s="247"/>
      <c r="H1644" s="247" t="s">
        <v>5872</v>
      </c>
      <c r="I1644" s="247" t="s">
        <v>5873</v>
      </c>
      <c r="J1644" s="247" t="s">
        <v>3270</v>
      </c>
      <c r="K1644" s="249" t="s">
        <v>1346</v>
      </c>
      <c r="L1644" s="247" t="s">
        <v>1380</v>
      </c>
      <c r="M1644" s="249" t="s">
        <v>1348</v>
      </c>
      <c r="N1644" s="249">
        <v>0</v>
      </c>
      <c r="O1644" s="249" t="s">
        <v>6431</v>
      </c>
    </row>
    <row r="1645" spans="2:15" ht="15" customHeight="1">
      <c r="B1645" s="247" t="s">
        <v>6432</v>
      </c>
      <c r="C1645" s="247" t="s">
        <v>1342</v>
      </c>
      <c r="D1645" s="248">
        <v>42997</v>
      </c>
      <c r="E1645" s="248"/>
      <c r="F1645" s="248"/>
      <c r="G1645" s="247"/>
      <c r="H1645" s="247" t="s">
        <v>4260</v>
      </c>
      <c r="I1645" s="247" t="s">
        <v>4261</v>
      </c>
      <c r="J1645" s="247" t="s">
        <v>3270</v>
      </c>
      <c r="K1645" s="249" t="s">
        <v>1346</v>
      </c>
      <c r="L1645" s="247" t="s">
        <v>1380</v>
      </c>
      <c r="M1645" s="249" t="s">
        <v>1348</v>
      </c>
      <c r="N1645" s="249">
        <v>0</v>
      </c>
      <c r="O1645" s="249" t="s">
        <v>5936</v>
      </c>
    </row>
    <row r="1646" spans="2:15" ht="24" customHeight="1">
      <c r="B1646" s="247" t="s">
        <v>6433</v>
      </c>
      <c r="C1646" s="247" t="s">
        <v>1342</v>
      </c>
      <c r="D1646" s="248">
        <v>42998</v>
      </c>
      <c r="E1646" s="248"/>
      <c r="F1646" s="248"/>
      <c r="G1646" s="247"/>
      <c r="H1646" s="247" t="s">
        <v>5512</v>
      </c>
      <c r="I1646" s="247" t="s">
        <v>5513</v>
      </c>
      <c r="J1646" s="247" t="s">
        <v>3270</v>
      </c>
      <c r="K1646" s="249" t="s">
        <v>1346</v>
      </c>
      <c r="L1646" s="247" t="s">
        <v>1380</v>
      </c>
      <c r="M1646" s="249" t="s">
        <v>1348</v>
      </c>
      <c r="N1646" s="249">
        <v>0</v>
      </c>
      <c r="O1646" s="249" t="s">
        <v>6434</v>
      </c>
    </row>
    <row r="1647" spans="2:15" ht="24" customHeight="1">
      <c r="B1647" s="247" t="s">
        <v>6435</v>
      </c>
      <c r="C1647" s="247" t="s">
        <v>1342</v>
      </c>
      <c r="D1647" s="248">
        <v>42998</v>
      </c>
      <c r="E1647" s="248"/>
      <c r="F1647" s="248"/>
      <c r="G1647" s="247"/>
      <c r="H1647" s="247" t="s">
        <v>5512</v>
      </c>
      <c r="I1647" s="247" t="s">
        <v>5513</v>
      </c>
      <c r="J1647" s="247" t="s">
        <v>3270</v>
      </c>
      <c r="K1647" s="249" t="s">
        <v>1346</v>
      </c>
      <c r="L1647" s="247" t="s">
        <v>1380</v>
      </c>
      <c r="M1647" s="249" t="s">
        <v>1348</v>
      </c>
      <c r="N1647" s="249">
        <v>0</v>
      </c>
      <c r="O1647" s="249" t="s">
        <v>5537</v>
      </c>
    </row>
    <row r="1648" spans="2:15" ht="24" customHeight="1">
      <c r="B1648" s="247" t="s">
        <v>6436</v>
      </c>
      <c r="C1648" s="247" t="s">
        <v>1342</v>
      </c>
      <c r="D1648" s="248">
        <v>42998</v>
      </c>
      <c r="E1648" s="248"/>
      <c r="F1648" s="248"/>
      <c r="G1648" s="247"/>
      <c r="H1648" s="247" t="s">
        <v>6437</v>
      </c>
      <c r="I1648" s="247" t="s">
        <v>6438</v>
      </c>
      <c r="J1648" s="247" t="s">
        <v>3270</v>
      </c>
      <c r="K1648" s="249" t="s">
        <v>1346</v>
      </c>
      <c r="L1648" s="247" t="s">
        <v>1380</v>
      </c>
      <c r="M1648" s="249" t="s">
        <v>1348</v>
      </c>
      <c r="N1648" s="249">
        <v>0</v>
      </c>
      <c r="O1648" s="249" t="s">
        <v>3451</v>
      </c>
    </row>
    <row r="1649" spans="2:15" ht="15" customHeight="1">
      <c r="B1649" s="247" t="s">
        <v>6439</v>
      </c>
      <c r="C1649" s="247" t="s">
        <v>6440</v>
      </c>
      <c r="D1649" s="248">
        <v>42999</v>
      </c>
      <c r="E1649" s="248">
        <v>43747</v>
      </c>
      <c r="F1649" s="248">
        <v>44842</v>
      </c>
      <c r="G1649" s="247">
        <v>0</v>
      </c>
      <c r="H1649" s="247" t="s">
        <v>6441</v>
      </c>
      <c r="I1649" s="247" t="s">
        <v>6442</v>
      </c>
      <c r="J1649" s="247" t="s">
        <v>3336</v>
      </c>
      <c r="K1649" s="249" t="s">
        <v>1890</v>
      </c>
      <c r="L1649" s="247" t="s">
        <v>3337</v>
      </c>
      <c r="M1649" s="249" t="s">
        <v>1348</v>
      </c>
      <c r="N1649" s="249">
        <v>780</v>
      </c>
      <c r="O1649" s="249" t="s">
        <v>6322</v>
      </c>
    </row>
    <row r="1650" spans="2:15" ht="15" customHeight="1">
      <c r="B1650" s="247" t="s">
        <v>6443</v>
      </c>
      <c r="C1650" s="247" t="s">
        <v>1342</v>
      </c>
      <c r="D1650" s="248">
        <v>42999</v>
      </c>
      <c r="E1650" s="248"/>
      <c r="F1650" s="248"/>
      <c r="G1650" s="247"/>
      <c r="H1650" s="247" t="s">
        <v>5978</v>
      </c>
      <c r="I1650" s="247" t="s">
        <v>5979</v>
      </c>
      <c r="J1650" s="247" t="s">
        <v>3291</v>
      </c>
      <c r="K1650" s="249" t="s">
        <v>1346</v>
      </c>
      <c r="L1650" s="247" t="s">
        <v>1380</v>
      </c>
      <c r="M1650" s="249" t="s">
        <v>1348</v>
      </c>
      <c r="N1650" s="249">
        <v>0</v>
      </c>
      <c r="O1650" s="249" t="s">
        <v>6326</v>
      </c>
    </row>
    <row r="1651" spans="2:15" ht="15" hidden="1" customHeight="1">
      <c r="B1651" s="247" t="s">
        <v>6444</v>
      </c>
      <c r="C1651" s="247" t="s">
        <v>6445</v>
      </c>
      <c r="D1651" s="248">
        <v>42999</v>
      </c>
      <c r="E1651" s="248">
        <v>43017</v>
      </c>
      <c r="F1651" s="248">
        <v>43109</v>
      </c>
      <c r="G1651" s="247">
        <v>0</v>
      </c>
      <c r="H1651" s="247" t="s">
        <v>5750</v>
      </c>
      <c r="I1651" s="247" t="s">
        <v>5751</v>
      </c>
      <c r="J1651" s="247" t="s">
        <v>3291</v>
      </c>
      <c r="K1651" s="249" t="s">
        <v>1354</v>
      </c>
      <c r="L1651" s="247" t="s">
        <v>1347</v>
      </c>
      <c r="M1651" s="249" t="s">
        <v>1348</v>
      </c>
      <c r="N1651" s="249">
        <v>42</v>
      </c>
      <c r="O1651" s="249" t="s">
        <v>6446</v>
      </c>
    </row>
    <row r="1652" spans="2:15" ht="15" hidden="1" customHeight="1">
      <c r="B1652" s="247" t="s">
        <v>6447</v>
      </c>
      <c r="C1652" s="247" t="s">
        <v>6448</v>
      </c>
      <c r="D1652" s="248">
        <v>43003</v>
      </c>
      <c r="E1652" s="248">
        <v>43203</v>
      </c>
      <c r="F1652" s="248">
        <v>43294</v>
      </c>
      <c r="G1652" s="247">
        <v>0</v>
      </c>
      <c r="H1652" s="247" t="s">
        <v>4446</v>
      </c>
      <c r="I1652" s="247" t="s">
        <v>4447</v>
      </c>
      <c r="J1652" s="247" t="s">
        <v>3291</v>
      </c>
      <c r="K1652" s="249" t="s">
        <v>1354</v>
      </c>
      <c r="L1652" s="247" t="s">
        <v>1380</v>
      </c>
      <c r="M1652" s="249" t="s">
        <v>1348</v>
      </c>
      <c r="N1652" s="249">
        <v>118</v>
      </c>
      <c r="O1652" s="249" t="s">
        <v>5936</v>
      </c>
    </row>
    <row r="1653" spans="2:15" ht="15" hidden="1" customHeight="1">
      <c r="B1653" s="247" t="s">
        <v>6449</v>
      </c>
      <c r="C1653" s="247" t="s">
        <v>6450</v>
      </c>
      <c r="D1653" s="248">
        <v>40346</v>
      </c>
      <c r="E1653" s="248">
        <v>40631</v>
      </c>
      <c r="F1653" s="248">
        <v>43188</v>
      </c>
      <c r="G1653" s="247">
        <v>0</v>
      </c>
      <c r="H1653" s="247" t="s">
        <v>4851</v>
      </c>
      <c r="I1653" s="247" t="s">
        <v>4852</v>
      </c>
      <c r="J1653" s="247" t="s">
        <v>3276</v>
      </c>
      <c r="K1653" s="249" t="s">
        <v>1354</v>
      </c>
      <c r="L1653" s="247" t="s">
        <v>1380</v>
      </c>
      <c r="M1653" s="249" t="s">
        <v>1348</v>
      </c>
      <c r="N1653" s="249">
        <v>136</v>
      </c>
      <c r="O1653" s="249" t="s">
        <v>6451</v>
      </c>
    </row>
    <row r="1654" spans="2:15" ht="15" customHeight="1">
      <c r="B1654" s="247" t="s">
        <v>6452</v>
      </c>
      <c r="C1654" s="247" t="s">
        <v>6453</v>
      </c>
      <c r="D1654" s="248">
        <v>43004</v>
      </c>
      <c r="E1654" s="248">
        <v>43222</v>
      </c>
      <c r="F1654" s="248">
        <v>44318</v>
      </c>
      <c r="G1654" s="247">
        <v>0</v>
      </c>
      <c r="H1654" s="247" t="s">
        <v>4994</v>
      </c>
      <c r="I1654" s="247" t="s">
        <v>4995</v>
      </c>
      <c r="J1654" s="247" t="s">
        <v>3270</v>
      </c>
      <c r="K1654" s="249" t="s">
        <v>3222</v>
      </c>
      <c r="L1654" s="247" t="s">
        <v>1380</v>
      </c>
      <c r="M1654" s="249" t="s">
        <v>1348</v>
      </c>
      <c r="N1654" s="249">
        <v>28</v>
      </c>
      <c r="O1654" s="249" t="s">
        <v>4997</v>
      </c>
    </row>
    <row r="1655" spans="2:15" ht="15" customHeight="1">
      <c r="B1655" s="247" t="s">
        <v>6454</v>
      </c>
      <c r="C1655" s="247" t="s">
        <v>1342</v>
      </c>
      <c r="D1655" s="248">
        <v>43005</v>
      </c>
      <c r="E1655" s="248"/>
      <c r="F1655" s="248"/>
      <c r="G1655" s="247"/>
      <c r="H1655" s="247" t="s">
        <v>6455</v>
      </c>
      <c r="I1655" s="247" t="s">
        <v>6456</v>
      </c>
      <c r="J1655" s="247" t="s">
        <v>3291</v>
      </c>
      <c r="K1655" s="249" t="s">
        <v>1346</v>
      </c>
      <c r="L1655" s="247" t="s">
        <v>3337</v>
      </c>
      <c r="M1655" s="249" t="s">
        <v>1348</v>
      </c>
      <c r="N1655" s="249">
        <v>0</v>
      </c>
      <c r="O1655" s="249" t="s">
        <v>6457</v>
      </c>
    </row>
    <row r="1656" spans="2:15" ht="24" hidden="1" customHeight="1">
      <c r="B1656" s="247" t="s">
        <v>6458</v>
      </c>
      <c r="C1656" s="247" t="s">
        <v>6459</v>
      </c>
      <c r="D1656" s="248">
        <v>43005</v>
      </c>
      <c r="E1656" s="248">
        <v>43017</v>
      </c>
      <c r="F1656" s="248">
        <v>43109</v>
      </c>
      <c r="G1656" s="247">
        <v>0</v>
      </c>
      <c r="H1656" s="247" t="s">
        <v>5417</v>
      </c>
      <c r="I1656" s="247" t="s">
        <v>5418</v>
      </c>
      <c r="J1656" s="247" t="s">
        <v>3291</v>
      </c>
      <c r="K1656" s="249" t="s">
        <v>1354</v>
      </c>
      <c r="L1656" s="247" t="s">
        <v>1373</v>
      </c>
      <c r="M1656" s="249" t="s">
        <v>1348</v>
      </c>
      <c r="N1656" s="249">
        <v>12</v>
      </c>
      <c r="O1656" s="249" t="s">
        <v>6460</v>
      </c>
    </row>
    <row r="1657" spans="2:15" ht="15" customHeight="1">
      <c r="B1657" s="247" t="s">
        <v>6461</v>
      </c>
      <c r="C1657" s="247" t="s">
        <v>1342</v>
      </c>
      <c r="D1657" s="248">
        <v>43006</v>
      </c>
      <c r="E1657" s="248"/>
      <c r="F1657" s="248"/>
      <c r="G1657" s="247"/>
      <c r="H1657" s="247" t="s">
        <v>6462</v>
      </c>
      <c r="I1657" s="247" t="s">
        <v>6463</v>
      </c>
      <c r="J1657" s="247" t="s">
        <v>3270</v>
      </c>
      <c r="K1657" s="249" t="s">
        <v>1346</v>
      </c>
      <c r="L1657" s="247" t="s">
        <v>3384</v>
      </c>
      <c r="M1657" s="249" t="s">
        <v>1348</v>
      </c>
      <c r="N1657" s="249">
        <v>0</v>
      </c>
      <c r="O1657" s="249" t="s">
        <v>6464</v>
      </c>
    </row>
    <row r="1658" spans="2:15" ht="15" customHeight="1">
      <c r="B1658" s="247" t="s">
        <v>6465</v>
      </c>
      <c r="C1658" s="247" t="s">
        <v>1342</v>
      </c>
      <c r="D1658" s="248">
        <v>43006</v>
      </c>
      <c r="E1658" s="248"/>
      <c r="F1658" s="248"/>
      <c r="G1658" s="247"/>
      <c r="H1658" s="247" t="s">
        <v>4067</v>
      </c>
      <c r="I1658" s="247" t="s">
        <v>4068</v>
      </c>
      <c r="J1658" s="247" t="s">
        <v>3270</v>
      </c>
      <c r="K1658" s="249" t="s">
        <v>1346</v>
      </c>
      <c r="L1658" s="247" t="s">
        <v>3384</v>
      </c>
      <c r="M1658" s="249" t="s">
        <v>1348</v>
      </c>
      <c r="N1658" s="249">
        <v>0</v>
      </c>
      <c r="O1658" s="249" t="s">
        <v>6466</v>
      </c>
    </row>
    <row r="1659" spans="2:15" ht="15" customHeight="1">
      <c r="B1659" s="247" t="s">
        <v>6467</v>
      </c>
      <c r="C1659" s="247" t="s">
        <v>1342</v>
      </c>
      <c r="D1659" s="248">
        <v>43007</v>
      </c>
      <c r="E1659" s="248"/>
      <c r="F1659" s="248"/>
      <c r="G1659" s="247"/>
      <c r="H1659" s="247" t="s">
        <v>5490</v>
      </c>
      <c r="I1659" s="247" t="s">
        <v>5491</v>
      </c>
      <c r="J1659" s="247" t="s">
        <v>3270</v>
      </c>
      <c r="K1659" s="249" t="s">
        <v>1346</v>
      </c>
      <c r="L1659" s="247" t="s">
        <v>1380</v>
      </c>
      <c r="M1659" s="249" t="s">
        <v>1348</v>
      </c>
      <c r="N1659" s="249">
        <v>0</v>
      </c>
      <c r="O1659" s="249" t="s">
        <v>5492</v>
      </c>
    </row>
    <row r="1660" spans="2:15" ht="15" customHeight="1">
      <c r="B1660" s="247" t="s">
        <v>6468</v>
      </c>
      <c r="C1660" s="247" t="s">
        <v>6469</v>
      </c>
      <c r="D1660" s="248">
        <v>43007</v>
      </c>
      <c r="E1660" s="248">
        <v>43390</v>
      </c>
      <c r="F1660" s="248">
        <v>44485</v>
      </c>
      <c r="G1660" s="247">
        <v>0</v>
      </c>
      <c r="H1660" s="247" t="s">
        <v>4720</v>
      </c>
      <c r="I1660" s="247" t="s">
        <v>4721</v>
      </c>
      <c r="J1660" s="247" t="s">
        <v>3270</v>
      </c>
      <c r="K1660" s="249" t="s">
        <v>1354</v>
      </c>
      <c r="L1660" s="247" t="s">
        <v>1380</v>
      </c>
      <c r="M1660" s="249" t="s">
        <v>1348</v>
      </c>
      <c r="N1660" s="249">
        <v>90</v>
      </c>
      <c r="O1660" s="249" t="s">
        <v>5500</v>
      </c>
    </row>
    <row r="1661" spans="2:15" ht="15" hidden="1" customHeight="1">
      <c r="B1661" s="247" t="s">
        <v>6470</v>
      </c>
      <c r="C1661" s="247" t="s">
        <v>6471</v>
      </c>
      <c r="D1661" s="248">
        <v>43007</v>
      </c>
      <c r="E1661" s="248">
        <v>43017</v>
      </c>
      <c r="F1661" s="248">
        <v>43109</v>
      </c>
      <c r="G1661" s="247">
        <v>0</v>
      </c>
      <c r="H1661" s="247" t="s">
        <v>6472</v>
      </c>
      <c r="I1661" s="247" t="s">
        <v>6473</v>
      </c>
      <c r="J1661" s="247" t="s">
        <v>3291</v>
      </c>
      <c r="K1661" s="249" t="s">
        <v>1354</v>
      </c>
      <c r="L1661" s="247" t="s">
        <v>1380</v>
      </c>
      <c r="M1661" s="249" t="s">
        <v>1348</v>
      </c>
      <c r="N1661" s="249">
        <v>70</v>
      </c>
      <c r="O1661" s="249" t="s">
        <v>6474</v>
      </c>
    </row>
    <row r="1662" spans="2:15" ht="15" customHeight="1">
      <c r="B1662" s="247" t="s">
        <v>6475</v>
      </c>
      <c r="C1662" s="247" t="s">
        <v>6476</v>
      </c>
      <c r="D1662" s="248">
        <v>43007</v>
      </c>
      <c r="E1662" s="248">
        <v>43440</v>
      </c>
      <c r="F1662" s="248">
        <v>44535</v>
      </c>
      <c r="G1662" s="247">
        <v>0</v>
      </c>
      <c r="H1662" s="247" t="s">
        <v>6149</v>
      </c>
      <c r="I1662" s="247" t="s">
        <v>6150</v>
      </c>
      <c r="J1662" s="247" t="s">
        <v>3270</v>
      </c>
      <c r="K1662" s="249" t="s">
        <v>1890</v>
      </c>
      <c r="L1662" s="247" t="s">
        <v>1380</v>
      </c>
      <c r="M1662" s="249" t="s">
        <v>1348</v>
      </c>
      <c r="N1662" s="249">
        <v>15</v>
      </c>
      <c r="O1662" s="249" t="s">
        <v>3815</v>
      </c>
    </row>
    <row r="1663" spans="2:15" ht="24" hidden="1" customHeight="1">
      <c r="B1663" s="247" t="s">
        <v>6477</v>
      </c>
      <c r="C1663" s="247" t="s">
        <v>6478</v>
      </c>
      <c r="D1663" s="248">
        <v>43010</v>
      </c>
      <c r="E1663" s="248">
        <v>43017</v>
      </c>
      <c r="F1663" s="248">
        <v>43109</v>
      </c>
      <c r="G1663" s="247">
        <v>0</v>
      </c>
      <c r="H1663" s="247" t="s">
        <v>6479</v>
      </c>
      <c r="I1663" s="247" t="s">
        <v>6480</v>
      </c>
      <c r="J1663" s="247" t="s">
        <v>3291</v>
      </c>
      <c r="K1663" s="249" t="s">
        <v>1354</v>
      </c>
      <c r="L1663" s="247" t="s">
        <v>3322</v>
      </c>
      <c r="M1663" s="249" t="s">
        <v>1348</v>
      </c>
      <c r="N1663" s="249">
        <v>650.20000000000005</v>
      </c>
      <c r="O1663" s="249" t="s">
        <v>5631</v>
      </c>
    </row>
    <row r="1664" spans="2:15" ht="15" hidden="1" customHeight="1">
      <c r="B1664" s="247" t="s">
        <v>6481</v>
      </c>
      <c r="C1664" s="247" t="s">
        <v>6482</v>
      </c>
      <c r="D1664" s="248">
        <v>39763</v>
      </c>
      <c r="E1664" s="248">
        <v>40553</v>
      </c>
      <c r="F1664" s="248">
        <v>43110</v>
      </c>
      <c r="G1664" s="247">
        <v>2</v>
      </c>
      <c r="H1664" s="247" t="s">
        <v>6424</v>
      </c>
      <c r="I1664" s="247" t="s">
        <v>6425</v>
      </c>
      <c r="J1664" s="247" t="s">
        <v>3276</v>
      </c>
      <c r="K1664" s="249" t="s">
        <v>1354</v>
      </c>
      <c r="L1664" s="247" t="s">
        <v>1380</v>
      </c>
      <c r="M1664" s="249" t="s">
        <v>1348</v>
      </c>
      <c r="N1664" s="249">
        <v>130</v>
      </c>
      <c r="O1664" s="249" t="s">
        <v>6483</v>
      </c>
    </row>
    <row r="1665" spans="2:15" ht="24" customHeight="1">
      <c r="B1665" s="247" t="s">
        <v>6484</v>
      </c>
      <c r="C1665" s="247" t="s">
        <v>1342</v>
      </c>
      <c r="D1665" s="248">
        <v>43010</v>
      </c>
      <c r="E1665" s="248"/>
      <c r="F1665" s="248"/>
      <c r="G1665" s="247"/>
      <c r="H1665" s="247" t="s">
        <v>6479</v>
      </c>
      <c r="I1665" s="247" t="s">
        <v>6480</v>
      </c>
      <c r="J1665" s="247" t="s">
        <v>3291</v>
      </c>
      <c r="K1665" s="249" t="s">
        <v>1346</v>
      </c>
      <c r="L1665" s="247" t="s">
        <v>3322</v>
      </c>
      <c r="M1665" s="249" t="s">
        <v>1348</v>
      </c>
      <c r="N1665" s="249">
        <v>0</v>
      </c>
      <c r="O1665" s="249" t="s">
        <v>6485</v>
      </c>
    </row>
    <row r="1666" spans="2:15" ht="15" customHeight="1">
      <c r="B1666" s="247" t="s">
        <v>6486</v>
      </c>
      <c r="C1666" s="247" t="s">
        <v>1342</v>
      </c>
      <c r="D1666" s="248">
        <v>43010</v>
      </c>
      <c r="E1666" s="248"/>
      <c r="F1666" s="248"/>
      <c r="G1666" s="247"/>
      <c r="H1666" s="247" t="s">
        <v>3279</v>
      </c>
      <c r="I1666" s="247" t="s">
        <v>3280</v>
      </c>
      <c r="J1666" s="247" t="s">
        <v>3291</v>
      </c>
      <c r="K1666" s="249" t="s">
        <v>1346</v>
      </c>
      <c r="L1666" s="247" t="s">
        <v>1380</v>
      </c>
      <c r="M1666" s="249" t="s">
        <v>1348</v>
      </c>
      <c r="N1666" s="249">
        <v>0</v>
      </c>
      <c r="O1666" s="249" t="s">
        <v>6051</v>
      </c>
    </row>
    <row r="1667" spans="2:15" ht="15" hidden="1" customHeight="1">
      <c r="B1667" s="247" t="s">
        <v>6487</v>
      </c>
      <c r="C1667" s="247" t="s">
        <v>6488</v>
      </c>
      <c r="D1667" s="248">
        <v>43011</v>
      </c>
      <c r="E1667" s="248">
        <v>43028</v>
      </c>
      <c r="F1667" s="248">
        <v>43120</v>
      </c>
      <c r="G1667" s="247">
        <v>0</v>
      </c>
      <c r="H1667" s="247" t="s">
        <v>6489</v>
      </c>
      <c r="I1667" s="247" t="s">
        <v>6490</v>
      </c>
      <c r="J1667" s="247" t="s">
        <v>3291</v>
      </c>
      <c r="K1667" s="249" t="s">
        <v>1354</v>
      </c>
      <c r="L1667" s="247" t="s">
        <v>1373</v>
      </c>
      <c r="M1667" s="249" t="s">
        <v>1348</v>
      </c>
      <c r="N1667" s="249">
        <v>10</v>
      </c>
      <c r="O1667" s="249" t="s">
        <v>6421</v>
      </c>
    </row>
    <row r="1668" spans="2:15" ht="15" hidden="1" customHeight="1">
      <c r="B1668" s="247" t="s">
        <v>6491</v>
      </c>
      <c r="C1668" s="247" t="s">
        <v>6492</v>
      </c>
      <c r="D1668" s="248">
        <v>43011</v>
      </c>
      <c r="E1668" s="248">
        <v>43042</v>
      </c>
      <c r="F1668" s="248">
        <v>43134</v>
      </c>
      <c r="G1668" s="247">
        <v>0</v>
      </c>
      <c r="H1668" s="247" t="s">
        <v>4904</v>
      </c>
      <c r="I1668" s="247" t="s">
        <v>4905</v>
      </c>
      <c r="J1668" s="247" t="s">
        <v>3291</v>
      </c>
      <c r="K1668" s="249" t="s">
        <v>1354</v>
      </c>
      <c r="L1668" s="247" t="s">
        <v>1380</v>
      </c>
      <c r="M1668" s="249" t="s">
        <v>1348</v>
      </c>
      <c r="N1668" s="249">
        <v>100</v>
      </c>
      <c r="O1668" s="249" t="s">
        <v>6493</v>
      </c>
    </row>
    <row r="1669" spans="2:15" ht="15" hidden="1" customHeight="1">
      <c r="B1669" s="247" t="s">
        <v>6494</v>
      </c>
      <c r="C1669" s="247" t="s">
        <v>6495</v>
      </c>
      <c r="D1669" s="248">
        <v>43011</v>
      </c>
      <c r="E1669" s="248">
        <v>43042</v>
      </c>
      <c r="F1669" s="248">
        <v>43134</v>
      </c>
      <c r="G1669" s="247">
        <v>0</v>
      </c>
      <c r="H1669" s="247" t="s">
        <v>4904</v>
      </c>
      <c r="I1669" s="247" t="s">
        <v>4905</v>
      </c>
      <c r="J1669" s="247" t="s">
        <v>3291</v>
      </c>
      <c r="K1669" s="249" t="s">
        <v>1354</v>
      </c>
      <c r="L1669" s="247" t="s">
        <v>1380</v>
      </c>
      <c r="M1669" s="249" t="s">
        <v>1348</v>
      </c>
      <c r="N1669" s="249">
        <v>68</v>
      </c>
      <c r="O1669" s="249" t="s">
        <v>6496</v>
      </c>
    </row>
    <row r="1670" spans="2:15" ht="15" hidden="1" customHeight="1">
      <c r="B1670" s="247" t="s">
        <v>6497</v>
      </c>
      <c r="C1670" s="247" t="s">
        <v>6498</v>
      </c>
      <c r="D1670" s="248">
        <v>43011</v>
      </c>
      <c r="E1670" s="248">
        <v>43042</v>
      </c>
      <c r="F1670" s="248">
        <v>43134</v>
      </c>
      <c r="G1670" s="247">
        <v>0</v>
      </c>
      <c r="H1670" s="247" t="s">
        <v>4904</v>
      </c>
      <c r="I1670" s="247" t="s">
        <v>4905</v>
      </c>
      <c r="J1670" s="247" t="s">
        <v>3291</v>
      </c>
      <c r="K1670" s="249" t="s">
        <v>1354</v>
      </c>
      <c r="L1670" s="247" t="s">
        <v>1380</v>
      </c>
      <c r="M1670" s="249" t="s">
        <v>1348</v>
      </c>
      <c r="N1670" s="249">
        <v>100</v>
      </c>
      <c r="O1670" s="249" t="s">
        <v>6499</v>
      </c>
    </row>
    <row r="1671" spans="2:15" ht="15" hidden="1" customHeight="1">
      <c r="B1671" s="247" t="s">
        <v>6500</v>
      </c>
      <c r="C1671" s="247" t="s">
        <v>6501</v>
      </c>
      <c r="D1671" s="248">
        <v>43011</v>
      </c>
      <c r="E1671" s="248">
        <v>43017</v>
      </c>
      <c r="F1671" s="248">
        <v>43109</v>
      </c>
      <c r="G1671" s="247">
        <v>0</v>
      </c>
      <c r="H1671" s="247" t="s">
        <v>3488</v>
      </c>
      <c r="I1671" s="247" t="s">
        <v>3489</v>
      </c>
      <c r="J1671" s="247" t="s">
        <v>3291</v>
      </c>
      <c r="K1671" s="249" t="s">
        <v>1354</v>
      </c>
      <c r="L1671" s="247" t="s">
        <v>3384</v>
      </c>
      <c r="M1671" s="249" t="s">
        <v>1348</v>
      </c>
      <c r="N1671" s="249">
        <v>65</v>
      </c>
      <c r="O1671" s="249" t="s">
        <v>6464</v>
      </c>
    </row>
    <row r="1672" spans="2:15" ht="15" hidden="1" customHeight="1">
      <c r="B1672" s="247" t="s">
        <v>6502</v>
      </c>
      <c r="C1672" s="247" t="s">
        <v>6503</v>
      </c>
      <c r="D1672" s="248">
        <v>43011</v>
      </c>
      <c r="E1672" s="248">
        <v>43017</v>
      </c>
      <c r="F1672" s="248">
        <v>43109</v>
      </c>
      <c r="G1672" s="247">
        <v>0</v>
      </c>
      <c r="H1672" s="247" t="s">
        <v>4067</v>
      </c>
      <c r="I1672" s="247" t="s">
        <v>4068</v>
      </c>
      <c r="J1672" s="247" t="s">
        <v>3291</v>
      </c>
      <c r="K1672" s="249" t="s">
        <v>1354</v>
      </c>
      <c r="L1672" s="247" t="s">
        <v>3384</v>
      </c>
      <c r="M1672" s="249" t="s">
        <v>1348</v>
      </c>
      <c r="N1672" s="249">
        <v>38</v>
      </c>
      <c r="O1672" s="249" t="s">
        <v>6466</v>
      </c>
    </row>
    <row r="1673" spans="2:15" ht="15" customHeight="1">
      <c r="B1673" s="247" t="s">
        <v>6504</v>
      </c>
      <c r="C1673" s="247" t="s">
        <v>1342</v>
      </c>
      <c r="D1673" s="248">
        <v>43012</v>
      </c>
      <c r="E1673" s="248"/>
      <c r="F1673" s="248"/>
      <c r="G1673" s="247"/>
      <c r="H1673" s="247" t="s">
        <v>3918</v>
      </c>
      <c r="I1673" s="247" t="s">
        <v>3919</v>
      </c>
      <c r="J1673" s="247" t="s">
        <v>3270</v>
      </c>
      <c r="K1673" s="249" t="s">
        <v>1346</v>
      </c>
      <c r="L1673" s="247" t="s">
        <v>1380</v>
      </c>
      <c r="M1673" s="249" t="s">
        <v>1348</v>
      </c>
      <c r="N1673" s="249">
        <v>0</v>
      </c>
      <c r="O1673" s="249" t="s">
        <v>6505</v>
      </c>
    </row>
    <row r="1674" spans="2:15" ht="15" hidden="1" customHeight="1">
      <c r="B1674" s="247" t="s">
        <v>6506</v>
      </c>
      <c r="C1674" s="247" t="s">
        <v>6507</v>
      </c>
      <c r="D1674" s="248">
        <v>43012</v>
      </c>
      <c r="E1674" s="248">
        <v>43028</v>
      </c>
      <c r="F1674" s="248">
        <v>43120</v>
      </c>
      <c r="G1674" s="247">
        <v>0</v>
      </c>
      <c r="H1674" s="247" t="s">
        <v>5895</v>
      </c>
      <c r="I1674" s="247" t="s">
        <v>5896</v>
      </c>
      <c r="J1674" s="247" t="s">
        <v>3291</v>
      </c>
      <c r="K1674" s="249" t="s">
        <v>1354</v>
      </c>
      <c r="L1674" s="247" t="s">
        <v>1373</v>
      </c>
      <c r="M1674" s="249" t="s">
        <v>1348</v>
      </c>
      <c r="N1674" s="249">
        <v>9</v>
      </c>
      <c r="O1674" s="249" t="s">
        <v>5897</v>
      </c>
    </row>
    <row r="1675" spans="2:15" ht="15" hidden="1" customHeight="1">
      <c r="B1675" s="247" t="s">
        <v>6508</v>
      </c>
      <c r="C1675" s="247" t="s">
        <v>6509</v>
      </c>
      <c r="D1675" s="248">
        <v>39632</v>
      </c>
      <c r="E1675" s="248">
        <v>40553</v>
      </c>
      <c r="F1675" s="248">
        <v>43110</v>
      </c>
      <c r="G1675" s="247">
        <v>0</v>
      </c>
      <c r="H1675" s="247" t="s">
        <v>6510</v>
      </c>
      <c r="I1675" s="247" t="s">
        <v>6511</v>
      </c>
      <c r="J1675" s="247" t="s">
        <v>3276</v>
      </c>
      <c r="K1675" s="249" t="s">
        <v>1354</v>
      </c>
      <c r="L1675" s="247" t="s">
        <v>1380</v>
      </c>
      <c r="M1675" s="249" t="s">
        <v>1348</v>
      </c>
      <c r="N1675" s="249">
        <v>150</v>
      </c>
      <c r="O1675" s="249" t="s">
        <v>4442</v>
      </c>
    </row>
    <row r="1676" spans="2:15" ht="24">
      <c r="B1676" s="247" t="s">
        <v>6512</v>
      </c>
      <c r="C1676" s="247" t="s">
        <v>6513</v>
      </c>
      <c r="D1676" s="248">
        <v>43012</v>
      </c>
      <c r="E1676" s="248">
        <v>43196</v>
      </c>
      <c r="F1676" s="248">
        <v>46849</v>
      </c>
      <c r="G1676" s="247">
        <v>0</v>
      </c>
      <c r="H1676" s="247" t="s">
        <v>6034</v>
      </c>
      <c r="I1676" s="247" t="s">
        <v>6035</v>
      </c>
      <c r="J1676" s="247" t="s">
        <v>3401</v>
      </c>
      <c r="K1676" s="249" t="s">
        <v>1890</v>
      </c>
      <c r="L1676" s="247" t="s">
        <v>1373</v>
      </c>
      <c r="M1676" s="249" t="s">
        <v>1348</v>
      </c>
      <c r="N1676" s="249">
        <v>6</v>
      </c>
      <c r="O1676" s="249" t="s">
        <v>3850</v>
      </c>
    </row>
    <row r="1677" spans="2:15" ht="15" hidden="1" customHeight="1">
      <c r="B1677" s="247" t="s">
        <v>6514</v>
      </c>
      <c r="C1677" s="247" t="s">
        <v>6515</v>
      </c>
      <c r="D1677" s="248">
        <v>43012</v>
      </c>
      <c r="E1677" s="248">
        <v>43028</v>
      </c>
      <c r="F1677" s="248">
        <v>43120</v>
      </c>
      <c r="G1677" s="247">
        <v>0</v>
      </c>
      <c r="H1677" s="247" t="s">
        <v>3813</v>
      </c>
      <c r="I1677" s="247" t="s">
        <v>3814</v>
      </c>
      <c r="J1677" s="247" t="s">
        <v>3291</v>
      </c>
      <c r="K1677" s="249" t="s">
        <v>1354</v>
      </c>
      <c r="L1677" s="247" t="s">
        <v>1380</v>
      </c>
      <c r="M1677" s="249" t="s">
        <v>1348</v>
      </c>
      <c r="N1677" s="249">
        <v>100</v>
      </c>
      <c r="O1677" s="249" t="s">
        <v>6516</v>
      </c>
    </row>
    <row r="1678" spans="2:15" ht="15" customHeight="1">
      <c r="B1678" s="247" t="s">
        <v>6517</v>
      </c>
      <c r="C1678" s="247" t="s">
        <v>1342</v>
      </c>
      <c r="D1678" s="248">
        <v>43013</v>
      </c>
      <c r="E1678" s="248"/>
      <c r="F1678" s="248"/>
      <c r="G1678" s="247"/>
      <c r="H1678" s="247" t="s">
        <v>5073</v>
      </c>
      <c r="I1678" s="247" t="s">
        <v>5074</v>
      </c>
      <c r="J1678" s="247" t="s">
        <v>3291</v>
      </c>
      <c r="K1678" s="249" t="s">
        <v>1346</v>
      </c>
      <c r="L1678" s="247" t="s">
        <v>1347</v>
      </c>
      <c r="M1678" s="249" t="s">
        <v>1348</v>
      </c>
      <c r="N1678" s="249">
        <v>0</v>
      </c>
      <c r="O1678" s="249" t="s">
        <v>5075</v>
      </c>
    </row>
    <row r="1679" spans="2:15" ht="15" hidden="1" customHeight="1">
      <c r="B1679" s="247" t="s">
        <v>6518</v>
      </c>
      <c r="C1679" s="247" t="s">
        <v>6519</v>
      </c>
      <c r="D1679" s="248">
        <v>43013</v>
      </c>
      <c r="E1679" s="248">
        <v>43028</v>
      </c>
      <c r="F1679" s="248">
        <v>43120</v>
      </c>
      <c r="G1679" s="247">
        <v>0</v>
      </c>
      <c r="H1679" s="247" t="s">
        <v>1343</v>
      </c>
      <c r="I1679" s="247" t="s">
        <v>1344</v>
      </c>
      <c r="J1679" s="247" t="s">
        <v>3291</v>
      </c>
      <c r="K1679" s="249" t="s">
        <v>1354</v>
      </c>
      <c r="L1679" s="247" t="s">
        <v>1373</v>
      </c>
      <c r="M1679" s="249" t="s">
        <v>1348</v>
      </c>
      <c r="N1679" s="249">
        <v>3</v>
      </c>
      <c r="O1679" s="249" t="s">
        <v>6520</v>
      </c>
    </row>
    <row r="1680" spans="2:15" ht="24" customHeight="1">
      <c r="B1680" s="247" t="s">
        <v>6521</v>
      </c>
      <c r="C1680" s="247" t="s">
        <v>1342</v>
      </c>
      <c r="D1680" s="248">
        <v>43013</v>
      </c>
      <c r="E1680" s="248"/>
      <c r="F1680" s="248"/>
      <c r="G1680" s="247"/>
      <c r="H1680" s="247" t="s">
        <v>6522</v>
      </c>
      <c r="I1680" s="247" t="s">
        <v>6523</v>
      </c>
      <c r="J1680" s="247" t="s">
        <v>3291</v>
      </c>
      <c r="K1680" s="249" t="s">
        <v>1346</v>
      </c>
      <c r="L1680" s="247" t="s">
        <v>4479</v>
      </c>
      <c r="M1680" s="249" t="s">
        <v>1348</v>
      </c>
      <c r="N1680" s="249">
        <v>0</v>
      </c>
      <c r="O1680" s="249" t="s">
        <v>6524</v>
      </c>
    </row>
    <row r="1681" spans="2:15" ht="24" customHeight="1">
      <c r="B1681" s="247" t="s">
        <v>6525</v>
      </c>
      <c r="C1681" s="247" t="s">
        <v>1342</v>
      </c>
      <c r="D1681" s="248">
        <v>43013</v>
      </c>
      <c r="E1681" s="248"/>
      <c r="F1681" s="248"/>
      <c r="G1681" s="247"/>
      <c r="H1681" s="247" t="s">
        <v>6522</v>
      </c>
      <c r="I1681" s="247" t="s">
        <v>6523</v>
      </c>
      <c r="J1681" s="247" t="s">
        <v>3291</v>
      </c>
      <c r="K1681" s="249" t="s">
        <v>1346</v>
      </c>
      <c r="L1681" s="247" t="s">
        <v>4479</v>
      </c>
      <c r="M1681" s="249" t="s">
        <v>1348</v>
      </c>
      <c r="N1681" s="249">
        <v>0</v>
      </c>
      <c r="O1681" s="249" t="s">
        <v>6526</v>
      </c>
    </row>
    <row r="1682" spans="2:15" ht="15" customHeight="1">
      <c r="B1682" s="247" t="s">
        <v>6527</v>
      </c>
      <c r="C1682" s="247" t="s">
        <v>6528</v>
      </c>
      <c r="D1682" s="248">
        <v>43014</v>
      </c>
      <c r="E1682" s="248">
        <v>43383</v>
      </c>
      <c r="F1682" s="248">
        <v>44478</v>
      </c>
      <c r="G1682" s="247">
        <v>0</v>
      </c>
      <c r="H1682" s="247" t="s">
        <v>5216</v>
      </c>
      <c r="I1682" s="247" t="s">
        <v>5217</v>
      </c>
      <c r="J1682" s="247" t="s">
        <v>3270</v>
      </c>
      <c r="K1682" s="249" t="s">
        <v>1354</v>
      </c>
      <c r="L1682" s="247" t="s">
        <v>1380</v>
      </c>
      <c r="M1682" s="249" t="s">
        <v>1348</v>
      </c>
      <c r="N1682" s="249">
        <v>32</v>
      </c>
      <c r="O1682" s="249" t="s">
        <v>6529</v>
      </c>
    </row>
    <row r="1683" spans="2:15" ht="15" hidden="1" customHeight="1">
      <c r="B1683" s="247" t="s">
        <v>6530</v>
      </c>
      <c r="C1683" s="247" t="s">
        <v>6531</v>
      </c>
      <c r="D1683" s="248">
        <v>43024</v>
      </c>
      <c r="E1683" s="248">
        <v>43027</v>
      </c>
      <c r="F1683" s="248">
        <v>43119</v>
      </c>
      <c r="G1683" s="247">
        <v>0</v>
      </c>
      <c r="H1683" s="247" t="s">
        <v>3461</v>
      </c>
      <c r="I1683" s="247" t="s">
        <v>3462</v>
      </c>
      <c r="J1683" s="247" t="s">
        <v>3291</v>
      </c>
      <c r="K1683" s="249" t="s">
        <v>1354</v>
      </c>
      <c r="L1683" s="247" t="s">
        <v>4433</v>
      </c>
      <c r="M1683" s="249" t="s">
        <v>1348</v>
      </c>
      <c r="N1683" s="249">
        <v>100</v>
      </c>
      <c r="O1683" s="249" t="s">
        <v>6426</v>
      </c>
    </row>
    <row r="1684" spans="2:15" ht="24" customHeight="1">
      <c r="B1684" s="247" t="s">
        <v>6532</v>
      </c>
      <c r="C1684" s="247" t="s">
        <v>6533</v>
      </c>
      <c r="D1684" s="248">
        <v>43024</v>
      </c>
      <c r="E1684" s="248">
        <v>43465</v>
      </c>
      <c r="F1684" s="248">
        <v>44561</v>
      </c>
      <c r="G1684" s="247">
        <v>0</v>
      </c>
      <c r="H1684" s="247" t="s">
        <v>6534</v>
      </c>
      <c r="I1684" s="247" t="s">
        <v>6535</v>
      </c>
      <c r="J1684" s="247" t="s">
        <v>3270</v>
      </c>
      <c r="K1684" s="249" t="s">
        <v>1890</v>
      </c>
      <c r="L1684" s="247" t="s">
        <v>1380</v>
      </c>
      <c r="M1684" s="249" t="s">
        <v>1348</v>
      </c>
      <c r="N1684" s="249">
        <v>85</v>
      </c>
      <c r="O1684" s="249" t="s">
        <v>4272</v>
      </c>
    </row>
    <row r="1685" spans="2:15" ht="24" customHeight="1">
      <c r="B1685" s="247" t="s">
        <v>6536</v>
      </c>
      <c r="C1685" s="247" t="s">
        <v>6537</v>
      </c>
      <c r="D1685" s="248">
        <v>43024</v>
      </c>
      <c r="E1685" s="248">
        <v>43462</v>
      </c>
      <c r="F1685" s="248">
        <v>44558</v>
      </c>
      <c r="G1685" s="247">
        <v>0</v>
      </c>
      <c r="H1685" s="247" t="s">
        <v>6534</v>
      </c>
      <c r="I1685" s="247" t="s">
        <v>6535</v>
      </c>
      <c r="J1685" s="247" t="s">
        <v>3270</v>
      </c>
      <c r="K1685" s="249" t="s">
        <v>1890</v>
      </c>
      <c r="L1685" s="247" t="s">
        <v>1380</v>
      </c>
      <c r="M1685" s="249" t="s">
        <v>1348</v>
      </c>
      <c r="N1685" s="249">
        <v>34</v>
      </c>
      <c r="O1685" s="249" t="s">
        <v>6538</v>
      </c>
    </row>
    <row r="1686" spans="2:15" ht="15" hidden="1" customHeight="1">
      <c r="B1686" s="247" t="s">
        <v>6539</v>
      </c>
      <c r="C1686" s="247" t="s">
        <v>6540</v>
      </c>
      <c r="D1686" s="248">
        <v>39701</v>
      </c>
      <c r="E1686" s="248">
        <v>40682</v>
      </c>
      <c r="F1686" s="248">
        <v>43239</v>
      </c>
      <c r="G1686" s="247">
        <v>0</v>
      </c>
      <c r="H1686" s="247" t="s">
        <v>6541</v>
      </c>
      <c r="I1686" s="247" t="s">
        <v>1342</v>
      </c>
      <c r="J1686" s="247" t="s">
        <v>3276</v>
      </c>
      <c r="K1686" s="249" t="s">
        <v>1354</v>
      </c>
      <c r="L1686" s="247" t="s">
        <v>1380</v>
      </c>
      <c r="M1686" s="249" t="s">
        <v>1348</v>
      </c>
      <c r="N1686" s="249">
        <v>58</v>
      </c>
      <c r="O1686" s="249" t="s">
        <v>6542</v>
      </c>
    </row>
    <row r="1687" spans="2:15" ht="15" customHeight="1">
      <c r="B1687" s="247" t="s">
        <v>6543</v>
      </c>
      <c r="C1687" s="247" t="s">
        <v>1342</v>
      </c>
      <c r="D1687" s="248">
        <v>43024</v>
      </c>
      <c r="E1687" s="248"/>
      <c r="F1687" s="248"/>
      <c r="G1687" s="247"/>
      <c r="H1687" s="247" t="s">
        <v>4984</v>
      </c>
      <c r="I1687" s="247" t="s">
        <v>4985</v>
      </c>
      <c r="J1687" s="247" t="s">
        <v>3270</v>
      </c>
      <c r="K1687" s="249" t="s">
        <v>1346</v>
      </c>
      <c r="L1687" s="247" t="s">
        <v>1380</v>
      </c>
      <c r="M1687" s="249" t="s">
        <v>1348</v>
      </c>
      <c r="N1687" s="249">
        <v>0</v>
      </c>
      <c r="O1687" s="249" t="s">
        <v>6426</v>
      </c>
    </row>
    <row r="1688" spans="2:15" ht="24" hidden="1" customHeight="1">
      <c r="B1688" s="247" t="s">
        <v>6544</v>
      </c>
      <c r="C1688" s="247" t="s">
        <v>6545</v>
      </c>
      <c r="D1688" s="248">
        <v>43024</v>
      </c>
      <c r="E1688" s="248">
        <v>43027</v>
      </c>
      <c r="F1688" s="248">
        <v>43119</v>
      </c>
      <c r="G1688" s="247">
        <v>0</v>
      </c>
      <c r="H1688" s="247" t="s">
        <v>6546</v>
      </c>
      <c r="I1688" s="247" t="s">
        <v>6547</v>
      </c>
      <c r="J1688" s="247" t="s">
        <v>3291</v>
      </c>
      <c r="K1688" s="249" t="s">
        <v>1354</v>
      </c>
      <c r="L1688" s="247" t="s">
        <v>3337</v>
      </c>
      <c r="M1688" s="249" t="s">
        <v>1348</v>
      </c>
      <c r="N1688" s="249">
        <v>720</v>
      </c>
      <c r="O1688" s="249" t="s">
        <v>6548</v>
      </c>
    </row>
    <row r="1689" spans="2:15" ht="15" hidden="1" customHeight="1">
      <c r="B1689" s="247" t="s">
        <v>6549</v>
      </c>
      <c r="C1689" s="247" t="s">
        <v>6550</v>
      </c>
      <c r="D1689" s="248">
        <v>43025</v>
      </c>
      <c r="E1689" s="248">
        <v>43028</v>
      </c>
      <c r="F1689" s="248">
        <v>43120</v>
      </c>
      <c r="G1689" s="247">
        <v>0</v>
      </c>
      <c r="H1689" s="247" t="s">
        <v>4389</v>
      </c>
      <c r="I1689" s="247" t="s">
        <v>4390</v>
      </c>
      <c r="J1689" s="247" t="s">
        <v>3291</v>
      </c>
      <c r="K1689" s="249" t="s">
        <v>1354</v>
      </c>
      <c r="L1689" s="247" t="s">
        <v>1380</v>
      </c>
      <c r="M1689" s="249" t="s">
        <v>1348</v>
      </c>
      <c r="N1689" s="249">
        <v>10</v>
      </c>
      <c r="O1689" s="249" t="s">
        <v>6551</v>
      </c>
    </row>
    <row r="1690" spans="2:15" ht="15" customHeight="1">
      <c r="B1690" s="247" t="s">
        <v>6552</v>
      </c>
      <c r="C1690" s="247" t="s">
        <v>6553</v>
      </c>
      <c r="D1690" s="248">
        <v>43025</v>
      </c>
      <c r="E1690" s="248">
        <v>43244</v>
      </c>
      <c r="F1690" s="248">
        <v>44340</v>
      </c>
      <c r="G1690" s="247">
        <v>0</v>
      </c>
      <c r="H1690" s="247" t="s">
        <v>6103</v>
      </c>
      <c r="I1690" s="247" t="s">
        <v>6104</v>
      </c>
      <c r="J1690" s="247" t="s">
        <v>3270</v>
      </c>
      <c r="K1690" s="249" t="s">
        <v>1354</v>
      </c>
      <c r="L1690" s="247" t="s">
        <v>1380</v>
      </c>
      <c r="M1690" s="249" t="s">
        <v>1348</v>
      </c>
      <c r="N1690" s="249">
        <v>20</v>
      </c>
      <c r="O1690" s="249" t="s">
        <v>6412</v>
      </c>
    </row>
    <row r="1691" spans="2:15" ht="15" customHeight="1">
      <c r="B1691" s="247" t="s">
        <v>6554</v>
      </c>
      <c r="C1691" s="247" t="s">
        <v>6555</v>
      </c>
      <c r="D1691" s="248">
        <v>43026</v>
      </c>
      <c r="E1691" s="248">
        <v>43098</v>
      </c>
      <c r="F1691" s="248">
        <v>44194</v>
      </c>
      <c r="G1691" s="247">
        <v>0</v>
      </c>
      <c r="H1691" s="247" t="s">
        <v>6018</v>
      </c>
      <c r="I1691" s="247" t="s">
        <v>6019</v>
      </c>
      <c r="J1691" s="247" t="s">
        <v>3270</v>
      </c>
      <c r="K1691" s="249" t="s">
        <v>1354</v>
      </c>
      <c r="L1691" s="247" t="s">
        <v>1380</v>
      </c>
      <c r="M1691" s="249" t="s">
        <v>1348</v>
      </c>
      <c r="N1691" s="249">
        <v>100</v>
      </c>
      <c r="O1691" s="249" t="s">
        <v>6293</v>
      </c>
    </row>
    <row r="1692" spans="2:15" ht="15" customHeight="1">
      <c r="B1692" s="247" t="s">
        <v>6556</v>
      </c>
      <c r="C1692" s="247" t="s">
        <v>6557</v>
      </c>
      <c r="D1692" s="248">
        <v>43026</v>
      </c>
      <c r="E1692" s="248">
        <v>43222</v>
      </c>
      <c r="F1692" s="248">
        <v>44318</v>
      </c>
      <c r="G1692" s="247">
        <v>0</v>
      </c>
      <c r="H1692" s="247" t="s">
        <v>6558</v>
      </c>
      <c r="I1692" s="247" t="s">
        <v>6559</v>
      </c>
      <c r="J1692" s="247" t="s">
        <v>3270</v>
      </c>
      <c r="K1692" s="249" t="s">
        <v>1354</v>
      </c>
      <c r="L1692" s="247" t="s">
        <v>1380</v>
      </c>
      <c r="M1692" s="249" t="s">
        <v>1348</v>
      </c>
      <c r="N1692" s="249">
        <v>99.8</v>
      </c>
      <c r="O1692" s="249" t="s">
        <v>3327</v>
      </c>
    </row>
    <row r="1693" spans="2:15" ht="24" hidden="1" customHeight="1">
      <c r="B1693" s="247" t="s">
        <v>6560</v>
      </c>
      <c r="C1693" s="247" t="s">
        <v>6561</v>
      </c>
      <c r="D1693" s="248">
        <v>43026</v>
      </c>
      <c r="E1693" s="248">
        <v>43033</v>
      </c>
      <c r="F1693" s="248">
        <v>43125</v>
      </c>
      <c r="G1693" s="247">
        <v>0</v>
      </c>
      <c r="H1693" s="247" t="s">
        <v>6348</v>
      </c>
      <c r="I1693" s="247" t="s">
        <v>6349</v>
      </c>
      <c r="J1693" s="247" t="s">
        <v>3291</v>
      </c>
      <c r="K1693" s="249" t="s">
        <v>1354</v>
      </c>
      <c r="L1693" s="247" t="s">
        <v>1347</v>
      </c>
      <c r="M1693" s="249" t="s">
        <v>1348</v>
      </c>
      <c r="N1693" s="249">
        <v>25</v>
      </c>
      <c r="O1693" s="249" t="s">
        <v>6562</v>
      </c>
    </row>
    <row r="1694" spans="2:15" ht="15" customHeight="1">
      <c r="B1694" s="247" t="s">
        <v>6563</v>
      </c>
      <c r="C1694" s="247" t="s">
        <v>1342</v>
      </c>
      <c r="D1694" s="248">
        <v>43026</v>
      </c>
      <c r="E1694" s="248"/>
      <c r="F1694" s="248"/>
      <c r="G1694" s="247"/>
      <c r="H1694" s="247" t="s">
        <v>6564</v>
      </c>
      <c r="I1694" s="247" t="s">
        <v>6565</v>
      </c>
      <c r="J1694" s="247" t="s">
        <v>3270</v>
      </c>
      <c r="K1694" s="249" t="s">
        <v>1346</v>
      </c>
      <c r="L1694" s="247" t="s">
        <v>1380</v>
      </c>
      <c r="M1694" s="249" t="s">
        <v>1348</v>
      </c>
      <c r="N1694" s="249">
        <v>0</v>
      </c>
      <c r="O1694" s="249" t="s">
        <v>6566</v>
      </c>
    </row>
    <row r="1695" spans="2:15" ht="25.5" hidden="1" customHeight="1">
      <c r="B1695" s="247" t="s">
        <v>6567</v>
      </c>
      <c r="C1695" s="247" t="s">
        <v>6568</v>
      </c>
      <c r="D1695" s="248">
        <v>43028</v>
      </c>
      <c r="E1695" s="248">
        <v>43054</v>
      </c>
      <c r="F1695" s="248">
        <v>43146</v>
      </c>
      <c r="G1695" s="247">
        <v>0</v>
      </c>
      <c r="H1695" s="247" t="s">
        <v>5579</v>
      </c>
      <c r="I1695" s="247" t="s">
        <v>5580</v>
      </c>
      <c r="J1695" s="247" t="s">
        <v>3291</v>
      </c>
      <c r="K1695" s="249" t="s">
        <v>1354</v>
      </c>
      <c r="L1695" s="247" t="s">
        <v>1380</v>
      </c>
      <c r="M1695" s="249" t="s">
        <v>1348</v>
      </c>
      <c r="N1695" s="249">
        <v>90</v>
      </c>
      <c r="O1695" s="249" t="s">
        <v>6569</v>
      </c>
    </row>
    <row r="1696" spans="2:15" ht="15" hidden="1" customHeight="1">
      <c r="B1696" s="247" t="s">
        <v>6570</v>
      </c>
      <c r="C1696" s="247" t="s">
        <v>6571</v>
      </c>
      <c r="D1696" s="248">
        <v>43028</v>
      </c>
      <c r="E1696" s="248">
        <v>43054</v>
      </c>
      <c r="F1696" s="248">
        <v>43146</v>
      </c>
      <c r="G1696" s="247">
        <v>0</v>
      </c>
      <c r="H1696" s="247" t="s">
        <v>5574</v>
      </c>
      <c r="I1696" s="247" t="s">
        <v>5575</v>
      </c>
      <c r="J1696" s="247" t="s">
        <v>3291</v>
      </c>
      <c r="K1696" s="249" t="s">
        <v>1354</v>
      </c>
      <c r="L1696" s="247" t="s">
        <v>1380</v>
      </c>
      <c r="M1696" s="249" t="s">
        <v>1348</v>
      </c>
      <c r="N1696" s="249">
        <v>40</v>
      </c>
      <c r="O1696" s="249" t="s">
        <v>5576</v>
      </c>
    </row>
    <row r="1697" spans="2:15" ht="15" hidden="1" customHeight="1">
      <c r="B1697" s="247" t="s">
        <v>6572</v>
      </c>
      <c r="C1697" s="247" t="s">
        <v>6573</v>
      </c>
      <c r="D1697" s="248">
        <v>40255</v>
      </c>
      <c r="E1697" s="248">
        <v>40590</v>
      </c>
      <c r="F1697" s="248">
        <v>43147</v>
      </c>
      <c r="G1697" s="247">
        <v>0</v>
      </c>
      <c r="H1697" s="247" t="s">
        <v>5156</v>
      </c>
      <c r="I1697" s="247" t="s">
        <v>5157</v>
      </c>
      <c r="J1697" s="247" t="s">
        <v>3276</v>
      </c>
      <c r="K1697" s="249" t="s">
        <v>1354</v>
      </c>
      <c r="L1697" s="247" t="s">
        <v>3636</v>
      </c>
      <c r="M1697" s="249" t="s">
        <v>1348</v>
      </c>
      <c r="N1697" s="249">
        <v>589</v>
      </c>
      <c r="O1697" s="249" t="s">
        <v>6574</v>
      </c>
    </row>
    <row r="1698" spans="2:15" ht="15" hidden="1" customHeight="1">
      <c r="B1698" s="247" t="s">
        <v>6575</v>
      </c>
      <c r="C1698" s="247" t="s">
        <v>6576</v>
      </c>
      <c r="D1698" s="248">
        <v>39804</v>
      </c>
      <c r="E1698" s="248">
        <v>40694</v>
      </c>
      <c r="F1698" s="248">
        <v>43251</v>
      </c>
      <c r="G1698" s="247">
        <v>2</v>
      </c>
      <c r="H1698" s="247" t="s">
        <v>3663</v>
      </c>
      <c r="I1698" s="247" t="s">
        <v>3664</v>
      </c>
      <c r="J1698" s="247" t="s">
        <v>3276</v>
      </c>
      <c r="K1698" s="249" t="s">
        <v>1354</v>
      </c>
      <c r="L1698" s="247" t="s">
        <v>1380</v>
      </c>
      <c r="M1698" s="249" t="s">
        <v>1348</v>
      </c>
      <c r="N1698" s="249">
        <v>119</v>
      </c>
      <c r="O1698" s="249" t="s">
        <v>6577</v>
      </c>
    </row>
    <row r="1699" spans="2:15" ht="15" hidden="1" customHeight="1">
      <c r="B1699" s="247" t="s">
        <v>6578</v>
      </c>
      <c r="C1699" s="247" t="s">
        <v>6579</v>
      </c>
      <c r="D1699" s="248">
        <v>43031</v>
      </c>
      <c r="E1699" s="248">
        <v>43040</v>
      </c>
      <c r="F1699" s="248">
        <v>43132</v>
      </c>
      <c r="G1699" s="247">
        <v>0</v>
      </c>
      <c r="H1699" s="247" t="s">
        <v>5978</v>
      </c>
      <c r="I1699" s="247" t="s">
        <v>5979</v>
      </c>
      <c r="J1699" s="247" t="s">
        <v>3291</v>
      </c>
      <c r="K1699" s="249" t="s">
        <v>1354</v>
      </c>
      <c r="L1699" s="247" t="s">
        <v>1380</v>
      </c>
      <c r="M1699" s="249" t="s">
        <v>1348</v>
      </c>
      <c r="N1699" s="249">
        <v>11</v>
      </c>
      <c r="O1699" s="249" t="s">
        <v>6580</v>
      </c>
    </row>
    <row r="1700" spans="2:15" ht="15" customHeight="1">
      <c r="B1700" s="247" t="s">
        <v>6581</v>
      </c>
      <c r="C1700" s="247" t="s">
        <v>1342</v>
      </c>
      <c r="D1700" s="248">
        <v>43031</v>
      </c>
      <c r="E1700" s="248"/>
      <c r="F1700" s="248"/>
      <c r="G1700" s="247"/>
      <c r="H1700" s="247" t="s">
        <v>6582</v>
      </c>
      <c r="I1700" s="247" t="s">
        <v>6583</v>
      </c>
      <c r="J1700" s="247" t="s">
        <v>3291</v>
      </c>
      <c r="K1700" s="249" t="s">
        <v>1346</v>
      </c>
      <c r="L1700" s="247" t="s">
        <v>1380</v>
      </c>
      <c r="M1700" s="249" t="s">
        <v>1348</v>
      </c>
      <c r="N1700" s="249">
        <v>0</v>
      </c>
      <c r="O1700" s="249" t="s">
        <v>6584</v>
      </c>
    </row>
    <row r="1701" spans="2:15" ht="15" customHeight="1">
      <c r="B1701" s="247" t="s">
        <v>6585</v>
      </c>
      <c r="C1701" s="247" t="s">
        <v>1342</v>
      </c>
      <c r="D1701" s="248">
        <v>43031</v>
      </c>
      <c r="E1701" s="248"/>
      <c r="F1701" s="248"/>
      <c r="G1701" s="247"/>
      <c r="H1701" s="247" t="s">
        <v>6582</v>
      </c>
      <c r="I1701" s="247" t="s">
        <v>6583</v>
      </c>
      <c r="J1701" s="247" t="s">
        <v>3270</v>
      </c>
      <c r="K1701" s="249" t="s">
        <v>1346</v>
      </c>
      <c r="L1701" s="247" t="s">
        <v>1380</v>
      </c>
      <c r="M1701" s="249" t="s">
        <v>1348</v>
      </c>
      <c r="N1701" s="249">
        <v>0</v>
      </c>
      <c r="O1701" s="249" t="s">
        <v>6586</v>
      </c>
    </row>
    <row r="1702" spans="2:15" ht="15" hidden="1" customHeight="1">
      <c r="B1702" s="247" t="s">
        <v>6587</v>
      </c>
      <c r="C1702" s="247" t="s">
        <v>6588</v>
      </c>
      <c r="D1702" s="248">
        <v>43032</v>
      </c>
      <c r="E1702" s="248">
        <v>43040</v>
      </c>
      <c r="F1702" s="248">
        <v>43132</v>
      </c>
      <c r="G1702" s="247">
        <v>0</v>
      </c>
      <c r="H1702" s="247" t="s">
        <v>6589</v>
      </c>
      <c r="I1702" s="247" t="s">
        <v>6590</v>
      </c>
      <c r="J1702" s="247" t="s">
        <v>3291</v>
      </c>
      <c r="K1702" s="249" t="s">
        <v>1354</v>
      </c>
      <c r="L1702" s="247" t="s">
        <v>1373</v>
      </c>
      <c r="M1702" s="249" t="s">
        <v>1348</v>
      </c>
      <c r="N1702" s="249">
        <v>9</v>
      </c>
      <c r="O1702" s="249" t="s">
        <v>6591</v>
      </c>
    </row>
    <row r="1703" spans="2:15" ht="15" hidden="1" customHeight="1">
      <c r="B1703" s="247" t="s">
        <v>6592</v>
      </c>
      <c r="C1703" s="247" t="s">
        <v>6593</v>
      </c>
      <c r="D1703" s="248">
        <v>43032</v>
      </c>
      <c r="E1703" s="248">
        <v>43040</v>
      </c>
      <c r="F1703" s="248">
        <v>43132</v>
      </c>
      <c r="G1703" s="247">
        <v>0</v>
      </c>
      <c r="H1703" s="247" t="s">
        <v>6589</v>
      </c>
      <c r="I1703" s="247" t="s">
        <v>6590</v>
      </c>
      <c r="J1703" s="247" t="s">
        <v>3291</v>
      </c>
      <c r="K1703" s="249" t="s">
        <v>1354</v>
      </c>
      <c r="L1703" s="247" t="s">
        <v>1373</v>
      </c>
      <c r="M1703" s="249" t="s">
        <v>1348</v>
      </c>
      <c r="N1703" s="249">
        <v>10</v>
      </c>
      <c r="O1703" s="249" t="s">
        <v>6594</v>
      </c>
    </row>
    <row r="1704" spans="2:15" ht="24" hidden="1">
      <c r="B1704" s="247" t="s">
        <v>6595</v>
      </c>
      <c r="C1704" s="247" t="s">
        <v>6596</v>
      </c>
      <c r="D1704" s="248">
        <v>43033</v>
      </c>
      <c r="E1704" s="248">
        <v>43040</v>
      </c>
      <c r="F1704" s="248">
        <v>43132</v>
      </c>
      <c r="G1704" s="247">
        <v>0</v>
      </c>
      <c r="H1704" s="247" t="s">
        <v>6382</v>
      </c>
      <c r="I1704" s="247" t="s">
        <v>6383</v>
      </c>
      <c r="J1704" s="247" t="s">
        <v>3291</v>
      </c>
      <c r="K1704" s="249" t="s">
        <v>1354</v>
      </c>
      <c r="L1704" s="247" t="s">
        <v>1380</v>
      </c>
      <c r="M1704" s="249" t="s">
        <v>1348</v>
      </c>
      <c r="N1704" s="249">
        <v>30</v>
      </c>
      <c r="O1704" s="249" t="s">
        <v>6597</v>
      </c>
    </row>
    <row r="1705" spans="2:15" ht="24" customHeight="1">
      <c r="B1705" s="247" t="s">
        <v>6598</v>
      </c>
      <c r="C1705" s="247" t="s">
        <v>6599</v>
      </c>
      <c r="D1705" s="248">
        <v>43033</v>
      </c>
      <c r="E1705" s="248">
        <v>43252</v>
      </c>
      <c r="F1705" s="248">
        <v>46905</v>
      </c>
      <c r="G1705" s="247">
        <v>0</v>
      </c>
      <c r="H1705" s="247" t="s">
        <v>1343</v>
      </c>
      <c r="I1705" s="247" t="s">
        <v>1344</v>
      </c>
      <c r="J1705" s="247" t="s">
        <v>3401</v>
      </c>
      <c r="K1705" s="249" t="s">
        <v>1890</v>
      </c>
      <c r="L1705" s="247" t="s">
        <v>1373</v>
      </c>
      <c r="M1705" s="249" t="s">
        <v>1348</v>
      </c>
      <c r="N1705" s="249">
        <v>10</v>
      </c>
      <c r="O1705" s="249" t="s">
        <v>6600</v>
      </c>
    </row>
    <row r="1706" spans="2:15" ht="24" customHeight="1">
      <c r="B1706" s="247" t="s">
        <v>6601</v>
      </c>
      <c r="C1706" s="247" t="s">
        <v>6602</v>
      </c>
      <c r="D1706" s="248">
        <v>43033</v>
      </c>
      <c r="E1706" s="248">
        <v>43091</v>
      </c>
      <c r="F1706" s="248">
        <v>44187</v>
      </c>
      <c r="G1706" s="247">
        <v>0</v>
      </c>
      <c r="H1706" s="247" t="s">
        <v>6546</v>
      </c>
      <c r="I1706" s="247" t="s">
        <v>6547</v>
      </c>
      <c r="J1706" s="247" t="s">
        <v>3336</v>
      </c>
      <c r="K1706" s="249" t="s">
        <v>1354</v>
      </c>
      <c r="L1706" s="247" t="s">
        <v>3337</v>
      </c>
      <c r="M1706" s="249" t="s">
        <v>1348</v>
      </c>
      <c r="N1706" s="249">
        <v>720</v>
      </c>
      <c r="O1706" s="249" t="s">
        <v>6548</v>
      </c>
    </row>
    <row r="1707" spans="2:15" ht="15" hidden="1" customHeight="1">
      <c r="B1707" s="247" t="s">
        <v>6603</v>
      </c>
      <c r="C1707" s="247" t="s">
        <v>6604</v>
      </c>
      <c r="D1707" s="248">
        <v>43035</v>
      </c>
      <c r="E1707" s="248">
        <v>43040</v>
      </c>
      <c r="F1707" s="248">
        <v>43132</v>
      </c>
      <c r="G1707" s="247">
        <v>0</v>
      </c>
      <c r="H1707" s="247" t="s">
        <v>5468</v>
      </c>
      <c r="I1707" s="247" t="s">
        <v>5469</v>
      </c>
      <c r="J1707" s="247" t="s">
        <v>3291</v>
      </c>
      <c r="K1707" s="249" t="s">
        <v>1354</v>
      </c>
      <c r="L1707" s="247" t="s">
        <v>1380</v>
      </c>
      <c r="M1707" s="249" t="s">
        <v>1348</v>
      </c>
      <c r="N1707" s="249">
        <v>10</v>
      </c>
      <c r="O1707" s="249" t="s">
        <v>5063</v>
      </c>
    </row>
    <row r="1708" spans="2:15" ht="15" customHeight="1">
      <c r="B1708" s="247" t="s">
        <v>6605</v>
      </c>
      <c r="C1708" s="247" t="s">
        <v>6606</v>
      </c>
      <c r="D1708" s="248">
        <v>43035</v>
      </c>
      <c r="E1708" s="248">
        <v>43236</v>
      </c>
      <c r="F1708" s="248">
        <v>44332</v>
      </c>
      <c r="G1708" s="247">
        <v>0</v>
      </c>
      <c r="H1708" s="247" t="s">
        <v>6038</v>
      </c>
      <c r="I1708" s="247" t="s">
        <v>6039</v>
      </c>
      <c r="J1708" s="247" t="s">
        <v>3270</v>
      </c>
      <c r="K1708" s="249" t="s">
        <v>1354</v>
      </c>
      <c r="L1708" s="247" t="s">
        <v>1380</v>
      </c>
      <c r="M1708" s="249" t="s">
        <v>1348</v>
      </c>
      <c r="N1708" s="249">
        <v>42</v>
      </c>
      <c r="O1708" s="249" t="s">
        <v>6040</v>
      </c>
    </row>
    <row r="1709" spans="2:15" ht="15" hidden="1" customHeight="1">
      <c r="B1709" s="247" t="s">
        <v>6607</v>
      </c>
      <c r="C1709" s="247" t="s">
        <v>6608</v>
      </c>
      <c r="D1709" s="248">
        <v>39185</v>
      </c>
      <c r="E1709" s="248">
        <v>40735</v>
      </c>
      <c r="F1709" s="248">
        <v>43292</v>
      </c>
      <c r="G1709" s="247">
        <v>1</v>
      </c>
      <c r="H1709" s="247" t="s">
        <v>6609</v>
      </c>
      <c r="I1709" s="247" t="s">
        <v>1342</v>
      </c>
      <c r="J1709" s="247" t="s">
        <v>3276</v>
      </c>
      <c r="K1709" s="249" t="s">
        <v>1354</v>
      </c>
      <c r="L1709" s="247" t="s">
        <v>1380</v>
      </c>
      <c r="M1709" s="249" t="s">
        <v>1348</v>
      </c>
      <c r="N1709" s="249">
        <v>150</v>
      </c>
      <c r="O1709" s="249" t="s">
        <v>6610</v>
      </c>
    </row>
    <row r="1710" spans="2:15" ht="15" hidden="1" customHeight="1">
      <c r="B1710" s="247" t="s">
        <v>6611</v>
      </c>
      <c r="C1710" s="247" t="s">
        <v>6612</v>
      </c>
      <c r="D1710" s="248">
        <v>43035</v>
      </c>
      <c r="E1710" s="248">
        <v>42894</v>
      </c>
      <c r="F1710" s="248">
        <v>42986</v>
      </c>
      <c r="G1710" s="247">
        <v>0</v>
      </c>
      <c r="H1710" s="247" t="s">
        <v>4229</v>
      </c>
      <c r="I1710" s="247" t="s">
        <v>4230</v>
      </c>
      <c r="J1710" s="247" t="s">
        <v>3291</v>
      </c>
      <c r="K1710" s="249" t="s">
        <v>1354</v>
      </c>
      <c r="L1710" s="247" t="s">
        <v>1380</v>
      </c>
      <c r="M1710" s="249" t="s">
        <v>1348</v>
      </c>
      <c r="N1710" s="249">
        <v>77</v>
      </c>
      <c r="O1710" s="249" t="s">
        <v>6613</v>
      </c>
    </row>
    <row r="1711" spans="2:15" ht="15" customHeight="1">
      <c r="B1711" s="247" t="s">
        <v>6614</v>
      </c>
      <c r="C1711" s="247" t="s">
        <v>1342</v>
      </c>
      <c r="D1711" s="248">
        <v>43038</v>
      </c>
      <c r="E1711" s="248"/>
      <c r="F1711" s="248"/>
      <c r="G1711" s="247"/>
      <c r="H1711" s="247" t="s">
        <v>5660</v>
      </c>
      <c r="I1711" s="247" t="s">
        <v>5661</v>
      </c>
      <c r="J1711" s="247" t="s">
        <v>3291</v>
      </c>
      <c r="K1711" s="249" t="s">
        <v>1346</v>
      </c>
      <c r="L1711" s="247" t="s">
        <v>1380</v>
      </c>
      <c r="M1711" s="249" t="s">
        <v>1348</v>
      </c>
      <c r="N1711" s="249">
        <v>0</v>
      </c>
      <c r="O1711" s="249" t="s">
        <v>5662</v>
      </c>
    </row>
    <row r="1712" spans="2:15" ht="24" hidden="1" customHeight="1">
      <c r="B1712" s="247" t="s">
        <v>6615</v>
      </c>
      <c r="C1712" s="247" t="s">
        <v>6616</v>
      </c>
      <c r="D1712" s="248">
        <v>43039</v>
      </c>
      <c r="E1712" s="248">
        <v>43042</v>
      </c>
      <c r="F1712" s="248">
        <v>43134</v>
      </c>
      <c r="G1712" s="247">
        <v>0</v>
      </c>
      <c r="H1712" s="247" t="s">
        <v>6617</v>
      </c>
      <c r="I1712" s="247" t="s">
        <v>6618</v>
      </c>
      <c r="J1712" s="247" t="s">
        <v>3291</v>
      </c>
      <c r="K1712" s="249" t="s">
        <v>1354</v>
      </c>
      <c r="L1712" s="247" t="s">
        <v>1380</v>
      </c>
      <c r="M1712" s="249" t="s">
        <v>1348</v>
      </c>
      <c r="N1712" s="249">
        <v>10</v>
      </c>
      <c r="O1712" s="249" t="s">
        <v>6414</v>
      </c>
    </row>
    <row r="1713" spans="2:15" ht="15" customHeight="1">
      <c r="B1713" s="247" t="s">
        <v>6619</v>
      </c>
      <c r="C1713" s="247" t="s">
        <v>1342</v>
      </c>
      <c r="D1713" s="248">
        <v>43041</v>
      </c>
      <c r="E1713" s="248"/>
      <c r="F1713" s="248"/>
      <c r="G1713" s="247"/>
      <c r="H1713" s="247" t="s">
        <v>3310</v>
      </c>
      <c r="I1713" s="247" t="s">
        <v>3311</v>
      </c>
      <c r="J1713" s="247" t="s">
        <v>3291</v>
      </c>
      <c r="K1713" s="249" t="s">
        <v>1346</v>
      </c>
      <c r="L1713" s="247" t="s">
        <v>1347</v>
      </c>
      <c r="M1713" s="249" t="s">
        <v>1348</v>
      </c>
      <c r="N1713" s="249">
        <v>0</v>
      </c>
      <c r="O1713" s="249" t="s">
        <v>5948</v>
      </c>
    </row>
    <row r="1714" spans="2:15" ht="24" customHeight="1">
      <c r="B1714" s="247" t="s">
        <v>6620</v>
      </c>
      <c r="C1714" s="247" t="s">
        <v>1342</v>
      </c>
      <c r="D1714" s="248">
        <v>43042</v>
      </c>
      <c r="E1714" s="248"/>
      <c r="F1714" s="248"/>
      <c r="G1714" s="247"/>
      <c r="H1714" s="247" t="s">
        <v>5343</v>
      </c>
      <c r="I1714" s="247" t="s">
        <v>5344</v>
      </c>
      <c r="J1714" s="247" t="s">
        <v>3291</v>
      </c>
      <c r="K1714" s="249" t="s">
        <v>1346</v>
      </c>
      <c r="L1714" s="247" t="s">
        <v>1380</v>
      </c>
      <c r="M1714" s="249" t="s">
        <v>1348</v>
      </c>
      <c r="N1714" s="249">
        <v>0</v>
      </c>
      <c r="O1714" s="249" t="s">
        <v>5345</v>
      </c>
    </row>
    <row r="1715" spans="2:15" ht="24" customHeight="1">
      <c r="B1715" s="247" t="s">
        <v>6621</v>
      </c>
      <c r="C1715" s="247" t="s">
        <v>6622</v>
      </c>
      <c r="D1715" s="248">
        <v>43046</v>
      </c>
      <c r="E1715" s="248">
        <v>43216</v>
      </c>
      <c r="F1715" s="248">
        <v>46869</v>
      </c>
      <c r="G1715" s="247">
        <v>0</v>
      </c>
      <c r="H1715" s="247" t="s">
        <v>6026</v>
      </c>
      <c r="I1715" s="247" t="s">
        <v>6027</v>
      </c>
      <c r="J1715" s="247" t="s">
        <v>3401</v>
      </c>
      <c r="K1715" s="249" t="s">
        <v>1890</v>
      </c>
      <c r="L1715" s="247" t="s">
        <v>1373</v>
      </c>
      <c r="M1715" s="249" t="s">
        <v>1348</v>
      </c>
      <c r="N1715" s="249">
        <v>10</v>
      </c>
      <c r="O1715" s="249" t="s">
        <v>6028</v>
      </c>
    </row>
    <row r="1716" spans="2:15" ht="15" customHeight="1">
      <c r="B1716" s="247" t="s">
        <v>6623</v>
      </c>
      <c r="C1716" s="247" t="s">
        <v>6624</v>
      </c>
      <c r="D1716" s="248">
        <v>43046</v>
      </c>
      <c r="E1716" s="248">
        <v>43727</v>
      </c>
      <c r="F1716" s="248">
        <v>44822</v>
      </c>
      <c r="G1716" s="247">
        <v>0</v>
      </c>
      <c r="H1716" s="247" t="s">
        <v>6233</v>
      </c>
      <c r="I1716" s="247" t="s">
        <v>6234</v>
      </c>
      <c r="J1716" s="247" t="s">
        <v>3270</v>
      </c>
      <c r="K1716" s="249" t="s">
        <v>1890</v>
      </c>
      <c r="L1716" s="247" t="s">
        <v>3322</v>
      </c>
      <c r="M1716" s="249" t="s">
        <v>1348</v>
      </c>
      <c r="N1716" s="249">
        <v>56</v>
      </c>
      <c r="O1716" s="249" t="s">
        <v>6235</v>
      </c>
    </row>
    <row r="1717" spans="2:15" ht="24" hidden="1" customHeight="1">
      <c r="B1717" s="247" t="s">
        <v>6625</v>
      </c>
      <c r="C1717" s="247" t="s">
        <v>6626</v>
      </c>
      <c r="D1717" s="248">
        <v>43047</v>
      </c>
      <c r="E1717" s="248">
        <v>43054</v>
      </c>
      <c r="F1717" s="248">
        <v>43146</v>
      </c>
      <c r="G1717" s="247">
        <v>0</v>
      </c>
      <c r="H1717" s="247" t="s">
        <v>6348</v>
      </c>
      <c r="I1717" s="247" t="s">
        <v>6349</v>
      </c>
      <c r="J1717" s="247" t="s">
        <v>3291</v>
      </c>
      <c r="K1717" s="249" t="s">
        <v>1354</v>
      </c>
      <c r="L1717" s="247" t="s">
        <v>1347</v>
      </c>
      <c r="M1717" s="249" t="s">
        <v>1348</v>
      </c>
      <c r="N1717" s="249">
        <v>80</v>
      </c>
      <c r="O1717" s="249" t="s">
        <v>6627</v>
      </c>
    </row>
    <row r="1718" spans="2:15" ht="15" customHeight="1">
      <c r="B1718" s="247" t="s">
        <v>6628</v>
      </c>
      <c r="C1718" s="247" t="s">
        <v>1342</v>
      </c>
      <c r="D1718" s="248">
        <v>43052</v>
      </c>
      <c r="E1718" s="248"/>
      <c r="F1718" s="248"/>
      <c r="G1718" s="247"/>
      <c r="H1718" s="247" t="s">
        <v>3610</v>
      </c>
      <c r="I1718" s="247" t="s">
        <v>3611</v>
      </c>
      <c r="J1718" s="247" t="s">
        <v>3291</v>
      </c>
      <c r="K1718" s="249" t="s">
        <v>1346</v>
      </c>
      <c r="L1718" s="247" t="s">
        <v>1380</v>
      </c>
      <c r="M1718" s="249" t="s">
        <v>1348</v>
      </c>
      <c r="N1718" s="249">
        <v>0</v>
      </c>
      <c r="O1718" s="249" t="s">
        <v>3612</v>
      </c>
    </row>
    <row r="1719" spans="2:15" ht="24" hidden="1" customHeight="1">
      <c r="B1719" s="247" t="s">
        <v>6629</v>
      </c>
      <c r="C1719" s="247" t="s">
        <v>6630</v>
      </c>
      <c r="D1719" s="248">
        <v>43053</v>
      </c>
      <c r="E1719" s="248">
        <v>43069</v>
      </c>
      <c r="F1719" s="248">
        <v>43159</v>
      </c>
      <c r="G1719" s="247">
        <v>0</v>
      </c>
      <c r="H1719" s="247" t="s">
        <v>5181</v>
      </c>
      <c r="I1719" s="247" t="s">
        <v>5182</v>
      </c>
      <c r="J1719" s="247" t="s">
        <v>3291</v>
      </c>
      <c r="K1719" s="249" t="s">
        <v>1354</v>
      </c>
      <c r="L1719" s="247" t="s">
        <v>1380</v>
      </c>
      <c r="M1719" s="249" t="s">
        <v>1348</v>
      </c>
      <c r="N1719" s="249">
        <v>72</v>
      </c>
      <c r="O1719" s="249" t="s">
        <v>6631</v>
      </c>
    </row>
    <row r="1720" spans="2:15" ht="15" hidden="1" customHeight="1">
      <c r="B1720" s="247" t="s">
        <v>6632</v>
      </c>
      <c r="C1720" s="247" t="s">
        <v>6633</v>
      </c>
      <c r="D1720" s="248">
        <v>38986</v>
      </c>
      <c r="E1720" s="248">
        <v>40746</v>
      </c>
      <c r="F1720" s="248">
        <v>43303</v>
      </c>
      <c r="G1720" s="247">
        <v>2</v>
      </c>
      <c r="H1720" s="247" t="s">
        <v>3590</v>
      </c>
      <c r="I1720" s="247" t="s">
        <v>3591</v>
      </c>
      <c r="J1720" s="247" t="s">
        <v>3276</v>
      </c>
      <c r="K1720" s="249" t="s">
        <v>1354</v>
      </c>
      <c r="L1720" s="247" t="s">
        <v>3592</v>
      </c>
      <c r="M1720" s="249" t="s">
        <v>1348</v>
      </c>
      <c r="N1720" s="249">
        <v>950</v>
      </c>
      <c r="O1720" s="249" t="s">
        <v>6634</v>
      </c>
    </row>
    <row r="1721" spans="2:15" ht="15" customHeight="1">
      <c r="B1721" s="247" t="s">
        <v>6635</v>
      </c>
      <c r="C1721" s="247" t="s">
        <v>1342</v>
      </c>
      <c r="D1721" s="248">
        <v>43053</v>
      </c>
      <c r="E1721" s="248"/>
      <c r="F1721" s="248"/>
      <c r="G1721" s="247"/>
      <c r="H1721" s="247" t="s">
        <v>5705</v>
      </c>
      <c r="I1721" s="247" t="s">
        <v>5706</v>
      </c>
      <c r="J1721" s="247" t="s">
        <v>3270</v>
      </c>
      <c r="K1721" s="249" t="s">
        <v>1346</v>
      </c>
      <c r="L1721" s="247" t="s">
        <v>1380</v>
      </c>
      <c r="M1721" s="249" t="s">
        <v>1348</v>
      </c>
      <c r="N1721" s="249">
        <v>0</v>
      </c>
      <c r="O1721" s="249" t="s">
        <v>4269</v>
      </c>
    </row>
    <row r="1722" spans="2:15" ht="15" customHeight="1">
      <c r="B1722" s="247" t="s">
        <v>6636</v>
      </c>
      <c r="C1722" s="247" t="s">
        <v>1342</v>
      </c>
      <c r="D1722" s="248">
        <v>43053</v>
      </c>
      <c r="E1722" s="248"/>
      <c r="F1722" s="248"/>
      <c r="G1722" s="247"/>
      <c r="H1722" s="247" t="s">
        <v>5442</v>
      </c>
      <c r="I1722" s="247" t="s">
        <v>5443</v>
      </c>
      <c r="J1722" s="247" t="s">
        <v>3270</v>
      </c>
      <c r="K1722" s="249" t="s">
        <v>1346</v>
      </c>
      <c r="L1722" s="247" t="s">
        <v>1380</v>
      </c>
      <c r="M1722" s="249" t="s">
        <v>1348</v>
      </c>
      <c r="N1722" s="249">
        <v>0</v>
      </c>
      <c r="O1722" s="249" t="s">
        <v>6637</v>
      </c>
    </row>
    <row r="1723" spans="2:15" ht="24" customHeight="1">
      <c r="B1723" s="247" t="s">
        <v>6638</v>
      </c>
      <c r="C1723" s="247" t="s">
        <v>1342</v>
      </c>
      <c r="D1723" s="248">
        <v>43055</v>
      </c>
      <c r="E1723" s="248"/>
      <c r="F1723" s="248"/>
      <c r="G1723" s="247"/>
      <c r="H1723" s="247" t="s">
        <v>6546</v>
      </c>
      <c r="I1723" s="247" t="s">
        <v>6547</v>
      </c>
      <c r="J1723" s="247" t="s">
        <v>3291</v>
      </c>
      <c r="K1723" s="249" t="s">
        <v>1346</v>
      </c>
      <c r="L1723" s="247" t="s">
        <v>3337</v>
      </c>
      <c r="M1723" s="249" t="s">
        <v>1348</v>
      </c>
      <c r="N1723" s="249">
        <v>0</v>
      </c>
      <c r="O1723" s="249" t="s">
        <v>6639</v>
      </c>
    </row>
    <row r="1724" spans="2:15" ht="24">
      <c r="B1724" s="247" t="s">
        <v>6640</v>
      </c>
      <c r="C1724" s="247" t="s">
        <v>1342</v>
      </c>
      <c r="D1724" s="248">
        <v>43055</v>
      </c>
      <c r="E1724" s="248"/>
      <c r="F1724" s="248"/>
      <c r="G1724" s="247"/>
      <c r="H1724" s="247" t="s">
        <v>5009</v>
      </c>
      <c r="I1724" s="247" t="s">
        <v>5010</v>
      </c>
      <c r="J1724" s="247" t="s">
        <v>3419</v>
      </c>
      <c r="K1724" s="249" t="s">
        <v>1346</v>
      </c>
      <c r="L1724" s="247" t="s">
        <v>1380</v>
      </c>
      <c r="M1724" s="249" t="s">
        <v>1348</v>
      </c>
      <c r="N1724" s="249">
        <v>0</v>
      </c>
      <c r="O1724" s="249" t="s">
        <v>3587</v>
      </c>
    </row>
    <row r="1725" spans="2:15" ht="25.5" customHeight="1">
      <c r="B1725" s="247" t="s">
        <v>6641</v>
      </c>
      <c r="C1725" s="247" t="s">
        <v>6642</v>
      </c>
      <c r="D1725" s="248">
        <v>43056</v>
      </c>
      <c r="E1725" s="248">
        <v>43431</v>
      </c>
      <c r="F1725" s="248">
        <v>44527</v>
      </c>
      <c r="G1725" s="247">
        <v>0</v>
      </c>
      <c r="H1725" s="247" t="s">
        <v>3918</v>
      </c>
      <c r="I1725" s="247" t="s">
        <v>3919</v>
      </c>
      <c r="J1725" s="247" t="s">
        <v>3270</v>
      </c>
      <c r="K1725" s="249" t="s">
        <v>1890</v>
      </c>
      <c r="L1725" s="247" t="s">
        <v>1380</v>
      </c>
      <c r="M1725" s="249" t="s">
        <v>1348</v>
      </c>
      <c r="N1725" s="249">
        <v>82.3</v>
      </c>
      <c r="O1725" s="249" t="s">
        <v>6643</v>
      </c>
    </row>
    <row r="1726" spans="2:15" ht="15" customHeight="1">
      <c r="B1726" s="247" t="s">
        <v>6644</v>
      </c>
      <c r="C1726" s="247" t="s">
        <v>1342</v>
      </c>
      <c r="D1726" s="248">
        <v>43056</v>
      </c>
      <c r="E1726" s="248"/>
      <c r="F1726" s="248"/>
      <c r="G1726" s="247"/>
      <c r="H1726" s="247" t="s">
        <v>3918</v>
      </c>
      <c r="I1726" s="247" t="s">
        <v>3919</v>
      </c>
      <c r="J1726" s="247" t="s">
        <v>3270</v>
      </c>
      <c r="K1726" s="249" t="s">
        <v>1346</v>
      </c>
      <c r="L1726" s="247" t="s">
        <v>1380</v>
      </c>
      <c r="M1726" s="249" t="s">
        <v>1348</v>
      </c>
      <c r="N1726" s="249">
        <v>0</v>
      </c>
      <c r="O1726" s="249" t="s">
        <v>6645</v>
      </c>
    </row>
    <row r="1727" spans="2:15" ht="15" hidden="1" customHeight="1">
      <c r="B1727" s="247" t="s">
        <v>6646</v>
      </c>
      <c r="C1727" s="247" t="s">
        <v>6647</v>
      </c>
      <c r="D1727" s="248">
        <v>43056</v>
      </c>
      <c r="E1727" s="248">
        <v>43069</v>
      </c>
      <c r="F1727" s="248">
        <v>43080</v>
      </c>
      <c r="G1727" s="247">
        <v>0</v>
      </c>
      <c r="H1727" s="247" t="s">
        <v>6648</v>
      </c>
      <c r="I1727" s="247" t="s">
        <v>6649</v>
      </c>
      <c r="J1727" s="247" t="s">
        <v>3291</v>
      </c>
      <c r="K1727" s="249" t="s">
        <v>6650</v>
      </c>
      <c r="L1727" s="247" t="s">
        <v>4433</v>
      </c>
      <c r="M1727" s="249" t="s">
        <v>1348</v>
      </c>
      <c r="N1727" s="249">
        <v>98</v>
      </c>
      <c r="O1727" s="249" t="s">
        <v>6651</v>
      </c>
    </row>
    <row r="1728" spans="2:15" ht="15" hidden="1" customHeight="1">
      <c r="B1728" s="247" t="s">
        <v>6652</v>
      </c>
      <c r="C1728" s="247" t="s">
        <v>6653</v>
      </c>
      <c r="D1728" s="248">
        <v>43056</v>
      </c>
      <c r="E1728" s="248">
        <v>43069</v>
      </c>
      <c r="F1728" s="248">
        <v>43080</v>
      </c>
      <c r="G1728" s="247">
        <v>0</v>
      </c>
      <c r="H1728" s="247" t="s">
        <v>6648</v>
      </c>
      <c r="I1728" s="247" t="s">
        <v>6649</v>
      </c>
      <c r="J1728" s="247" t="s">
        <v>3291</v>
      </c>
      <c r="K1728" s="249" t="s">
        <v>6650</v>
      </c>
      <c r="L1728" s="247" t="s">
        <v>4433</v>
      </c>
      <c r="M1728" s="249" t="s">
        <v>1348</v>
      </c>
      <c r="N1728" s="249">
        <v>97</v>
      </c>
      <c r="O1728" s="249" t="s">
        <v>6654</v>
      </c>
    </row>
    <row r="1729" spans="2:15" ht="15" customHeight="1">
      <c r="B1729" s="247" t="s">
        <v>6655</v>
      </c>
      <c r="C1729" s="247" t="s">
        <v>6656</v>
      </c>
      <c r="D1729" s="248">
        <v>43056</v>
      </c>
      <c r="E1729" s="248">
        <v>43390</v>
      </c>
      <c r="F1729" s="248">
        <v>44485</v>
      </c>
      <c r="G1729" s="247">
        <v>0</v>
      </c>
      <c r="H1729" s="247" t="s">
        <v>6657</v>
      </c>
      <c r="I1729" s="247" t="s">
        <v>6658</v>
      </c>
      <c r="J1729" s="247" t="s">
        <v>3270</v>
      </c>
      <c r="K1729" s="249" t="s">
        <v>1354</v>
      </c>
      <c r="L1729" s="247" t="s">
        <v>1380</v>
      </c>
      <c r="M1729" s="249" t="s">
        <v>1348</v>
      </c>
      <c r="N1729" s="249">
        <v>48.9</v>
      </c>
      <c r="O1729" s="249" t="s">
        <v>6255</v>
      </c>
    </row>
    <row r="1730" spans="2:15" ht="15" customHeight="1">
      <c r="B1730" s="247" t="s">
        <v>6659</v>
      </c>
      <c r="C1730" s="247" t="s">
        <v>1342</v>
      </c>
      <c r="D1730" s="248">
        <v>43059</v>
      </c>
      <c r="E1730" s="248"/>
      <c r="F1730" s="248"/>
      <c r="G1730" s="247"/>
      <c r="H1730" s="247" t="s">
        <v>6660</v>
      </c>
      <c r="I1730" s="247" t="s">
        <v>6661</v>
      </c>
      <c r="J1730" s="247" t="s">
        <v>3270</v>
      </c>
      <c r="K1730" s="249" t="s">
        <v>1346</v>
      </c>
      <c r="L1730" s="247" t="s">
        <v>1380</v>
      </c>
      <c r="M1730" s="249" t="s">
        <v>1348</v>
      </c>
      <c r="N1730" s="249">
        <v>0</v>
      </c>
      <c r="O1730" s="249" t="s">
        <v>6662</v>
      </c>
    </row>
    <row r="1731" spans="2:15" ht="15" hidden="1" customHeight="1">
      <c r="B1731" s="247" t="s">
        <v>6663</v>
      </c>
      <c r="C1731" s="247" t="s">
        <v>6664</v>
      </c>
      <c r="D1731" s="248">
        <v>39189</v>
      </c>
      <c r="E1731" s="248">
        <v>40907</v>
      </c>
      <c r="F1731" s="248">
        <v>43464</v>
      </c>
      <c r="G1731" s="247">
        <v>2</v>
      </c>
      <c r="H1731" s="247" t="s">
        <v>6665</v>
      </c>
      <c r="I1731" s="247" t="s">
        <v>6666</v>
      </c>
      <c r="J1731" s="247" t="s">
        <v>3276</v>
      </c>
      <c r="K1731" s="249" t="s">
        <v>1354</v>
      </c>
      <c r="L1731" s="247" t="s">
        <v>1380</v>
      </c>
      <c r="M1731" s="249" t="s">
        <v>1348</v>
      </c>
      <c r="N1731" s="249">
        <v>57</v>
      </c>
      <c r="O1731" s="249" t="s">
        <v>6667</v>
      </c>
    </row>
    <row r="1732" spans="2:15" ht="15" customHeight="1">
      <c r="B1732" s="247" t="s">
        <v>6668</v>
      </c>
      <c r="C1732" s="247" t="s">
        <v>6669</v>
      </c>
      <c r="D1732" s="248">
        <v>43062</v>
      </c>
      <c r="E1732" s="248">
        <v>43160</v>
      </c>
      <c r="F1732" s="248">
        <v>44256</v>
      </c>
      <c r="G1732" s="247">
        <v>0</v>
      </c>
      <c r="H1732" s="247" t="s">
        <v>6670</v>
      </c>
      <c r="I1732" s="247" t="s">
        <v>6671</v>
      </c>
      <c r="J1732" s="247" t="s">
        <v>3270</v>
      </c>
      <c r="K1732" s="249" t="s">
        <v>1354</v>
      </c>
      <c r="L1732" s="247" t="s">
        <v>1380</v>
      </c>
      <c r="M1732" s="249" t="s">
        <v>1348</v>
      </c>
      <c r="N1732" s="249">
        <v>37</v>
      </c>
      <c r="O1732" s="249" t="s">
        <v>6672</v>
      </c>
    </row>
    <row r="1733" spans="2:15" ht="15" customHeight="1">
      <c r="B1733" s="247" t="s">
        <v>6673</v>
      </c>
      <c r="C1733" s="247" t="s">
        <v>1342</v>
      </c>
      <c r="D1733" s="248">
        <v>43063</v>
      </c>
      <c r="E1733" s="248"/>
      <c r="F1733" s="248"/>
      <c r="G1733" s="247"/>
      <c r="H1733" s="247" t="s">
        <v>6660</v>
      </c>
      <c r="I1733" s="247" t="s">
        <v>6661</v>
      </c>
      <c r="J1733" s="247" t="s">
        <v>3270</v>
      </c>
      <c r="K1733" s="249" t="s">
        <v>1346</v>
      </c>
      <c r="L1733" s="247" t="s">
        <v>1380</v>
      </c>
      <c r="M1733" s="249" t="s">
        <v>1348</v>
      </c>
      <c r="N1733" s="249">
        <v>0</v>
      </c>
      <c r="O1733" s="249" t="s">
        <v>6505</v>
      </c>
    </row>
    <row r="1734" spans="2:15" ht="15" hidden="1" customHeight="1">
      <c r="B1734" s="247" t="s">
        <v>6674</v>
      </c>
      <c r="C1734" s="247" t="s">
        <v>6675</v>
      </c>
      <c r="D1734" s="248">
        <v>43067</v>
      </c>
      <c r="E1734" s="248">
        <v>43069</v>
      </c>
      <c r="F1734" s="248">
        <v>43159</v>
      </c>
      <c r="G1734" s="247">
        <v>0</v>
      </c>
      <c r="H1734" s="247" t="s">
        <v>2082</v>
      </c>
      <c r="I1734" s="247" t="s">
        <v>2083</v>
      </c>
      <c r="J1734" s="247" t="s">
        <v>3291</v>
      </c>
      <c r="K1734" s="249" t="s">
        <v>1354</v>
      </c>
      <c r="L1734" s="247" t="s">
        <v>1347</v>
      </c>
      <c r="M1734" s="249" t="s">
        <v>1348</v>
      </c>
      <c r="N1734" s="249">
        <v>30</v>
      </c>
      <c r="O1734" s="249" t="s">
        <v>6676</v>
      </c>
    </row>
    <row r="1735" spans="2:15" ht="24" customHeight="1">
      <c r="B1735" s="247" t="s">
        <v>6677</v>
      </c>
      <c r="C1735" s="247" t="s">
        <v>6678</v>
      </c>
      <c r="D1735" s="248">
        <v>43067</v>
      </c>
      <c r="E1735" s="248">
        <v>43151</v>
      </c>
      <c r="F1735" s="248">
        <v>44612</v>
      </c>
      <c r="G1735" s="247">
        <v>0</v>
      </c>
      <c r="H1735" s="247" t="s">
        <v>4688</v>
      </c>
      <c r="I1735" s="247" t="s">
        <v>4689</v>
      </c>
      <c r="J1735" s="247" t="s">
        <v>4459</v>
      </c>
      <c r="K1735" s="249" t="s">
        <v>1890</v>
      </c>
      <c r="L1735" s="247" t="s">
        <v>1347</v>
      </c>
      <c r="M1735" s="249" t="s">
        <v>1348</v>
      </c>
      <c r="N1735" s="249">
        <v>91.62</v>
      </c>
      <c r="O1735" s="249" t="s">
        <v>4690</v>
      </c>
    </row>
    <row r="1736" spans="2:15" ht="15" hidden="1" customHeight="1">
      <c r="B1736" s="247" t="s">
        <v>6679</v>
      </c>
      <c r="C1736" s="247" t="s">
        <v>6680</v>
      </c>
      <c r="D1736" s="248">
        <v>43067</v>
      </c>
      <c r="E1736" s="248">
        <v>43069</v>
      </c>
      <c r="F1736" s="248">
        <v>43159</v>
      </c>
      <c r="G1736" s="247">
        <v>0</v>
      </c>
      <c r="H1736" s="247" t="s">
        <v>6366</v>
      </c>
      <c r="I1736" s="247" t="s">
        <v>1342</v>
      </c>
      <c r="J1736" s="247" t="s">
        <v>3291</v>
      </c>
      <c r="K1736" s="249" t="s">
        <v>1354</v>
      </c>
      <c r="L1736" s="247" t="s">
        <v>1380</v>
      </c>
      <c r="M1736" s="249" t="s">
        <v>1348</v>
      </c>
      <c r="N1736" s="249">
        <v>11</v>
      </c>
      <c r="O1736" s="249" t="s">
        <v>6367</v>
      </c>
    </row>
    <row r="1737" spans="2:15" ht="15" customHeight="1">
      <c r="B1737" s="247" t="s">
        <v>6681</v>
      </c>
      <c r="C1737" s="247" t="s">
        <v>1342</v>
      </c>
      <c r="D1737" s="248">
        <v>43068</v>
      </c>
      <c r="E1737" s="248"/>
      <c r="F1737" s="248"/>
      <c r="G1737" s="247"/>
      <c r="H1737" s="247" t="s">
        <v>3461</v>
      </c>
      <c r="I1737" s="247" t="s">
        <v>3462</v>
      </c>
      <c r="J1737" s="247" t="s">
        <v>3270</v>
      </c>
      <c r="K1737" s="249" t="s">
        <v>1346</v>
      </c>
      <c r="L1737" s="247" t="s">
        <v>4433</v>
      </c>
      <c r="M1737" s="249" t="s">
        <v>1348</v>
      </c>
      <c r="N1737" s="249">
        <v>100</v>
      </c>
      <c r="O1737" s="249" t="s">
        <v>6426</v>
      </c>
    </row>
    <row r="1738" spans="2:15" ht="24" customHeight="1">
      <c r="B1738" s="247" t="s">
        <v>6682</v>
      </c>
      <c r="C1738" s="247" t="s">
        <v>1342</v>
      </c>
      <c r="D1738" s="248">
        <v>43068</v>
      </c>
      <c r="E1738" s="248"/>
      <c r="F1738" s="248"/>
      <c r="G1738" s="247"/>
      <c r="H1738" s="247" t="s">
        <v>5343</v>
      </c>
      <c r="I1738" s="247" t="s">
        <v>5344</v>
      </c>
      <c r="J1738" s="247" t="s">
        <v>3291</v>
      </c>
      <c r="K1738" s="249" t="s">
        <v>1346</v>
      </c>
      <c r="L1738" s="247" t="s">
        <v>1380</v>
      </c>
      <c r="M1738" s="249" t="s">
        <v>1348</v>
      </c>
      <c r="N1738" s="249">
        <v>0</v>
      </c>
      <c r="O1738" s="249" t="s">
        <v>6683</v>
      </c>
    </row>
    <row r="1739" spans="2:15" ht="15" hidden="1" customHeight="1">
      <c r="B1739" s="247" t="s">
        <v>6684</v>
      </c>
      <c r="C1739" s="247" t="s">
        <v>6685</v>
      </c>
      <c r="D1739" s="248">
        <v>43069</v>
      </c>
      <c r="E1739" s="248">
        <v>43069</v>
      </c>
      <c r="F1739" s="248">
        <v>43159</v>
      </c>
      <c r="G1739" s="247">
        <v>0</v>
      </c>
      <c r="H1739" s="247" t="s">
        <v>4063</v>
      </c>
      <c r="I1739" s="247" t="s">
        <v>4064</v>
      </c>
      <c r="J1739" s="247" t="s">
        <v>3291</v>
      </c>
      <c r="K1739" s="249" t="s">
        <v>1354</v>
      </c>
      <c r="L1739" s="247" t="s">
        <v>1380</v>
      </c>
      <c r="M1739" s="249" t="s">
        <v>1348</v>
      </c>
      <c r="N1739" s="249">
        <v>54</v>
      </c>
      <c r="O1739" s="249" t="s">
        <v>6686</v>
      </c>
    </row>
    <row r="1740" spans="2:15" ht="24" hidden="1" customHeight="1">
      <c r="B1740" s="247" t="s">
        <v>6687</v>
      </c>
      <c r="C1740" s="247" t="s">
        <v>6688</v>
      </c>
      <c r="D1740" s="248">
        <v>43069</v>
      </c>
      <c r="E1740" s="248">
        <v>43069</v>
      </c>
      <c r="F1740" s="248">
        <v>43159</v>
      </c>
      <c r="G1740" s="247">
        <v>0</v>
      </c>
      <c r="H1740" s="247" t="s">
        <v>3557</v>
      </c>
      <c r="I1740" s="247" t="s">
        <v>3558</v>
      </c>
      <c r="J1740" s="247" t="s">
        <v>3291</v>
      </c>
      <c r="K1740" s="249" t="s">
        <v>1354</v>
      </c>
      <c r="L1740" s="247" t="s">
        <v>1380</v>
      </c>
      <c r="M1740" s="249" t="s">
        <v>1348</v>
      </c>
      <c r="N1740" s="249">
        <v>52</v>
      </c>
      <c r="O1740" s="249" t="s">
        <v>6689</v>
      </c>
    </row>
    <row r="1741" spans="2:15" ht="15" hidden="1" customHeight="1">
      <c r="B1741" s="247" t="s">
        <v>6690</v>
      </c>
      <c r="C1741" s="247" t="s">
        <v>6691</v>
      </c>
      <c r="D1741" s="248">
        <v>43073</v>
      </c>
      <c r="E1741" s="248">
        <v>43087</v>
      </c>
      <c r="F1741" s="248">
        <v>43177</v>
      </c>
      <c r="G1741" s="247">
        <v>0</v>
      </c>
      <c r="H1741" s="247" t="s">
        <v>6692</v>
      </c>
      <c r="I1741" s="247" t="s">
        <v>6693</v>
      </c>
      <c r="J1741" s="247" t="s">
        <v>3291</v>
      </c>
      <c r="K1741" s="249" t="s">
        <v>1354</v>
      </c>
      <c r="L1741" s="247" t="s">
        <v>1380</v>
      </c>
      <c r="M1741" s="249" t="s">
        <v>1348</v>
      </c>
      <c r="N1741" s="249">
        <v>45</v>
      </c>
      <c r="O1741" s="249" t="s">
        <v>6694</v>
      </c>
    </row>
    <row r="1742" spans="2:15" ht="15" hidden="1" customHeight="1">
      <c r="B1742" s="247" t="s">
        <v>6695</v>
      </c>
      <c r="C1742" s="247" t="s">
        <v>6696</v>
      </c>
      <c r="D1742" s="248">
        <v>38622</v>
      </c>
      <c r="E1742" s="248">
        <v>38931</v>
      </c>
      <c r="F1742" s="248">
        <v>42949</v>
      </c>
      <c r="G1742" s="247">
        <v>2</v>
      </c>
      <c r="H1742" s="247" t="s">
        <v>6697</v>
      </c>
      <c r="I1742" s="247" t="s">
        <v>6698</v>
      </c>
      <c r="J1742" s="247" t="s">
        <v>3276</v>
      </c>
      <c r="K1742" s="249" t="s">
        <v>1354</v>
      </c>
      <c r="L1742" s="247" t="s">
        <v>1380</v>
      </c>
      <c r="M1742" s="249" t="s">
        <v>1348</v>
      </c>
      <c r="N1742" s="249">
        <v>75</v>
      </c>
      <c r="O1742" s="249" t="s">
        <v>6699</v>
      </c>
    </row>
    <row r="1743" spans="2:15" ht="15" customHeight="1">
      <c r="B1743" s="247" t="s">
        <v>6700</v>
      </c>
      <c r="C1743" s="247" t="s">
        <v>6701</v>
      </c>
      <c r="D1743" s="248">
        <v>43074</v>
      </c>
      <c r="E1743" s="248">
        <v>43264</v>
      </c>
      <c r="F1743" s="248">
        <v>44360</v>
      </c>
      <c r="G1743" s="247">
        <v>0</v>
      </c>
      <c r="H1743" s="247" t="s">
        <v>6221</v>
      </c>
      <c r="I1743" s="247" t="s">
        <v>6222</v>
      </c>
      <c r="J1743" s="247" t="s">
        <v>3270</v>
      </c>
      <c r="K1743" s="249" t="s">
        <v>1354</v>
      </c>
      <c r="L1743" s="247" t="s">
        <v>1380</v>
      </c>
      <c r="M1743" s="249" t="s">
        <v>1348</v>
      </c>
      <c r="N1743" s="249">
        <v>25</v>
      </c>
      <c r="O1743" s="249" t="s">
        <v>6702</v>
      </c>
    </row>
    <row r="1744" spans="2:15" ht="15" customHeight="1">
      <c r="B1744" s="247" t="s">
        <v>6703</v>
      </c>
      <c r="C1744" s="247" t="s">
        <v>6704</v>
      </c>
      <c r="D1744" s="248">
        <v>43074</v>
      </c>
      <c r="E1744" s="248">
        <v>43328</v>
      </c>
      <c r="F1744" s="248">
        <v>44424</v>
      </c>
      <c r="G1744" s="247">
        <v>0</v>
      </c>
      <c r="H1744" s="247" t="s">
        <v>6282</v>
      </c>
      <c r="I1744" s="247" t="s">
        <v>6283</v>
      </c>
      <c r="J1744" s="247" t="s">
        <v>3270</v>
      </c>
      <c r="K1744" s="249" t="s">
        <v>1354</v>
      </c>
      <c r="L1744" s="247" t="s">
        <v>1380</v>
      </c>
      <c r="M1744" s="249" t="s">
        <v>1348</v>
      </c>
      <c r="N1744" s="249">
        <v>27</v>
      </c>
      <c r="O1744" s="249" t="s">
        <v>6705</v>
      </c>
    </row>
    <row r="1745" spans="2:15" ht="15" customHeight="1">
      <c r="B1745" s="247" t="s">
        <v>6706</v>
      </c>
      <c r="C1745" s="247" t="s">
        <v>6707</v>
      </c>
      <c r="D1745" s="248">
        <v>43080</v>
      </c>
      <c r="E1745" s="248">
        <v>43203</v>
      </c>
      <c r="F1745" s="248">
        <v>44299</v>
      </c>
      <c r="G1745" s="247">
        <v>0</v>
      </c>
      <c r="H1745" s="247" t="s">
        <v>6708</v>
      </c>
      <c r="I1745" s="247" t="s">
        <v>6709</v>
      </c>
      <c r="J1745" s="247" t="s">
        <v>3270</v>
      </c>
      <c r="K1745" s="249" t="s">
        <v>1354</v>
      </c>
      <c r="L1745" s="247" t="s">
        <v>4433</v>
      </c>
      <c r="M1745" s="249" t="s">
        <v>1348</v>
      </c>
      <c r="N1745" s="249">
        <v>97.2</v>
      </c>
      <c r="O1745" s="249" t="s">
        <v>6651</v>
      </c>
    </row>
    <row r="1746" spans="2:15" ht="15" customHeight="1">
      <c r="B1746" s="247" t="s">
        <v>6710</v>
      </c>
      <c r="C1746" s="247" t="s">
        <v>6711</v>
      </c>
      <c r="D1746" s="248">
        <v>43080</v>
      </c>
      <c r="E1746" s="248">
        <v>43203</v>
      </c>
      <c r="F1746" s="248">
        <v>44299</v>
      </c>
      <c r="G1746" s="247">
        <v>0</v>
      </c>
      <c r="H1746" s="247" t="s">
        <v>6708</v>
      </c>
      <c r="I1746" s="247" t="s">
        <v>6709</v>
      </c>
      <c r="J1746" s="247" t="s">
        <v>3270</v>
      </c>
      <c r="K1746" s="249" t="s">
        <v>1354</v>
      </c>
      <c r="L1746" s="247" t="s">
        <v>4433</v>
      </c>
      <c r="M1746" s="249" t="s">
        <v>1348</v>
      </c>
      <c r="N1746" s="249">
        <v>98</v>
      </c>
      <c r="O1746" s="249" t="s">
        <v>6654</v>
      </c>
    </row>
    <row r="1747" spans="2:15" ht="15" hidden="1" customHeight="1">
      <c r="B1747" s="247" t="s">
        <v>6712</v>
      </c>
      <c r="C1747" s="247" t="s">
        <v>6713</v>
      </c>
      <c r="D1747" s="248">
        <v>43083</v>
      </c>
      <c r="E1747" s="248">
        <v>44249</v>
      </c>
      <c r="F1747" s="248">
        <v>45343</v>
      </c>
      <c r="G1747" s="247">
        <v>0</v>
      </c>
      <c r="H1747" s="247" t="s">
        <v>4934</v>
      </c>
      <c r="I1747" s="247" t="s">
        <v>4935</v>
      </c>
      <c r="J1747" s="247" t="s">
        <v>3270</v>
      </c>
      <c r="K1747" s="249" t="s">
        <v>1890</v>
      </c>
      <c r="L1747" s="247" t="s">
        <v>1380</v>
      </c>
      <c r="M1747" s="249" t="s">
        <v>1348</v>
      </c>
      <c r="N1747" s="249">
        <v>26</v>
      </c>
      <c r="O1747" s="249" t="s">
        <v>4939</v>
      </c>
    </row>
    <row r="1748" spans="2:15" ht="15" hidden="1" customHeight="1">
      <c r="B1748" s="247" t="s">
        <v>6714</v>
      </c>
      <c r="C1748" s="247" t="s">
        <v>6715</v>
      </c>
      <c r="D1748" s="248">
        <v>43084</v>
      </c>
      <c r="E1748" s="248">
        <v>43087</v>
      </c>
      <c r="F1748" s="248">
        <v>43177</v>
      </c>
      <c r="G1748" s="247">
        <v>0</v>
      </c>
      <c r="H1748" s="247" t="s">
        <v>4229</v>
      </c>
      <c r="I1748" s="247" t="s">
        <v>4230</v>
      </c>
      <c r="J1748" s="247" t="s">
        <v>3291</v>
      </c>
      <c r="K1748" s="249" t="s">
        <v>1354</v>
      </c>
      <c r="L1748" s="247" t="s">
        <v>1380</v>
      </c>
      <c r="M1748" s="249" t="s">
        <v>1348</v>
      </c>
      <c r="N1748" s="249">
        <v>15</v>
      </c>
      <c r="O1748" s="249" t="s">
        <v>6716</v>
      </c>
    </row>
    <row r="1749" spans="2:15" ht="15" customHeight="1">
      <c r="B1749" s="247" t="s">
        <v>6717</v>
      </c>
      <c r="C1749" s="247" t="s">
        <v>1342</v>
      </c>
      <c r="D1749" s="248">
        <v>43087</v>
      </c>
      <c r="E1749" s="248"/>
      <c r="F1749" s="248"/>
      <c r="G1749" s="247"/>
      <c r="H1749" s="247" t="s">
        <v>6718</v>
      </c>
      <c r="I1749" s="247" t="s">
        <v>6719</v>
      </c>
      <c r="J1749" s="247" t="s">
        <v>3291</v>
      </c>
      <c r="K1749" s="249" t="s">
        <v>1346</v>
      </c>
      <c r="L1749" s="247" t="s">
        <v>1380</v>
      </c>
      <c r="M1749" s="249" t="s">
        <v>1348</v>
      </c>
      <c r="N1749" s="249">
        <v>0</v>
      </c>
      <c r="O1749" s="249" t="s">
        <v>6720</v>
      </c>
    </row>
    <row r="1750" spans="2:15" ht="15" customHeight="1">
      <c r="B1750" s="247" t="s">
        <v>6721</v>
      </c>
      <c r="C1750" s="247" t="s">
        <v>1342</v>
      </c>
      <c r="D1750" s="248">
        <v>43087</v>
      </c>
      <c r="E1750" s="248"/>
      <c r="F1750" s="248"/>
      <c r="G1750" s="247"/>
      <c r="H1750" s="247" t="s">
        <v>6718</v>
      </c>
      <c r="I1750" s="247" t="s">
        <v>6719</v>
      </c>
      <c r="J1750" s="247" t="s">
        <v>3291</v>
      </c>
      <c r="K1750" s="249" t="s">
        <v>1346</v>
      </c>
      <c r="L1750" s="247" t="s">
        <v>1380</v>
      </c>
      <c r="M1750" s="249" t="s">
        <v>1348</v>
      </c>
      <c r="N1750" s="249">
        <v>0</v>
      </c>
      <c r="O1750" s="249" t="s">
        <v>3940</v>
      </c>
    </row>
    <row r="1751" spans="2:15" ht="15" customHeight="1">
      <c r="B1751" s="247" t="s">
        <v>6722</v>
      </c>
      <c r="C1751" s="247" t="s">
        <v>1342</v>
      </c>
      <c r="D1751" s="248">
        <v>43087</v>
      </c>
      <c r="E1751" s="248"/>
      <c r="F1751" s="248"/>
      <c r="G1751" s="247"/>
      <c r="H1751" s="247" t="s">
        <v>6718</v>
      </c>
      <c r="I1751" s="247" t="s">
        <v>6719</v>
      </c>
      <c r="J1751" s="247" t="s">
        <v>3291</v>
      </c>
      <c r="K1751" s="249" t="s">
        <v>1346</v>
      </c>
      <c r="L1751" s="247" t="s">
        <v>1380</v>
      </c>
      <c r="M1751" s="249" t="s">
        <v>1348</v>
      </c>
      <c r="N1751" s="249">
        <v>0</v>
      </c>
      <c r="O1751" s="249" t="s">
        <v>4301</v>
      </c>
    </row>
    <row r="1752" spans="2:15" ht="15" hidden="1" customHeight="1">
      <c r="B1752" s="247" t="s">
        <v>6723</v>
      </c>
      <c r="C1752" s="247" t="s">
        <v>6724</v>
      </c>
      <c r="D1752" s="248">
        <v>43087</v>
      </c>
      <c r="E1752" s="248">
        <v>43124</v>
      </c>
      <c r="F1752" s="248">
        <v>43214</v>
      </c>
      <c r="G1752" s="247">
        <v>0</v>
      </c>
      <c r="H1752" s="247" t="s">
        <v>6725</v>
      </c>
      <c r="I1752" s="247" t="s">
        <v>6726</v>
      </c>
      <c r="J1752" s="247" t="s">
        <v>3291</v>
      </c>
      <c r="K1752" s="249" t="s">
        <v>1354</v>
      </c>
      <c r="L1752" s="247" t="s">
        <v>1380</v>
      </c>
      <c r="M1752" s="249" t="s">
        <v>1348</v>
      </c>
      <c r="N1752" s="249">
        <v>6</v>
      </c>
      <c r="O1752" s="249" t="s">
        <v>6727</v>
      </c>
    </row>
    <row r="1753" spans="2:15" ht="15" hidden="1" customHeight="1">
      <c r="B1753" s="247" t="s">
        <v>6728</v>
      </c>
      <c r="C1753" s="247" t="s">
        <v>6729</v>
      </c>
      <c r="D1753" s="248">
        <v>39589</v>
      </c>
      <c r="E1753" s="248">
        <v>39770</v>
      </c>
      <c r="F1753" s="248">
        <v>42326</v>
      </c>
      <c r="G1753" s="247">
        <v>2</v>
      </c>
      <c r="H1753" s="247" t="s">
        <v>6730</v>
      </c>
      <c r="I1753" s="247" t="s">
        <v>6731</v>
      </c>
      <c r="J1753" s="247" t="s">
        <v>3276</v>
      </c>
      <c r="K1753" s="249" t="s">
        <v>1354</v>
      </c>
      <c r="L1753" s="247" t="s">
        <v>1380</v>
      </c>
      <c r="M1753" s="249" t="s">
        <v>1348</v>
      </c>
      <c r="N1753" s="249">
        <v>112</v>
      </c>
      <c r="O1753" s="249" t="s">
        <v>6662</v>
      </c>
    </row>
    <row r="1754" spans="2:15" ht="15" customHeight="1">
      <c r="B1754" s="247" t="s">
        <v>6732</v>
      </c>
      <c r="C1754" s="247" t="s">
        <v>1342</v>
      </c>
      <c r="D1754" s="248">
        <v>43088</v>
      </c>
      <c r="E1754" s="248"/>
      <c r="F1754" s="248"/>
      <c r="G1754" s="247"/>
      <c r="H1754" s="247" t="s">
        <v>5799</v>
      </c>
      <c r="I1754" s="247" t="s">
        <v>1342</v>
      </c>
      <c r="J1754" s="247" t="s">
        <v>3270</v>
      </c>
      <c r="K1754" s="249" t="s">
        <v>1346</v>
      </c>
      <c r="L1754" s="247" t="s">
        <v>1380</v>
      </c>
      <c r="M1754" s="249" t="s">
        <v>1348</v>
      </c>
      <c r="N1754" s="249">
        <v>0</v>
      </c>
      <c r="O1754" s="249" t="s">
        <v>6733</v>
      </c>
    </row>
    <row r="1755" spans="2:15" ht="15" hidden="1" customHeight="1">
      <c r="B1755" s="247" t="s">
        <v>6734</v>
      </c>
      <c r="C1755" s="247" t="s">
        <v>6735</v>
      </c>
      <c r="D1755" s="248">
        <v>43088</v>
      </c>
      <c r="E1755" s="248">
        <v>43189</v>
      </c>
      <c r="F1755" s="248">
        <v>43281</v>
      </c>
      <c r="G1755" s="247">
        <v>0</v>
      </c>
      <c r="H1755" s="247" t="s">
        <v>6736</v>
      </c>
      <c r="I1755" s="247" t="s">
        <v>6737</v>
      </c>
      <c r="J1755" s="247" t="s">
        <v>3291</v>
      </c>
      <c r="K1755" s="249" t="s">
        <v>1354</v>
      </c>
      <c r="L1755" s="247" t="s">
        <v>1380</v>
      </c>
      <c r="M1755" s="249" t="s">
        <v>1348</v>
      </c>
      <c r="N1755" s="249">
        <v>16</v>
      </c>
      <c r="O1755" s="249" t="s">
        <v>6738</v>
      </c>
    </row>
    <row r="1756" spans="2:15" ht="15" hidden="1" customHeight="1">
      <c r="B1756" s="247" t="s">
        <v>6739</v>
      </c>
      <c r="C1756" s="247" t="s">
        <v>6740</v>
      </c>
      <c r="D1756" s="248">
        <v>43088</v>
      </c>
      <c r="E1756" s="248">
        <v>43104</v>
      </c>
      <c r="F1756" s="248">
        <v>43194</v>
      </c>
      <c r="G1756" s="247">
        <v>0</v>
      </c>
      <c r="H1756" s="247" t="s">
        <v>6741</v>
      </c>
      <c r="I1756" s="247" t="s">
        <v>6742</v>
      </c>
      <c r="J1756" s="247" t="s">
        <v>3291</v>
      </c>
      <c r="K1756" s="249" t="s">
        <v>1354</v>
      </c>
      <c r="L1756" s="247" t="s">
        <v>1380</v>
      </c>
      <c r="M1756" s="249" t="s">
        <v>1348</v>
      </c>
      <c r="N1756" s="249">
        <v>100</v>
      </c>
      <c r="O1756" s="249" t="s">
        <v>6743</v>
      </c>
    </row>
    <row r="1757" spans="2:15" ht="15" customHeight="1">
      <c r="B1757" s="247" t="s">
        <v>6744</v>
      </c>
      <c r="C1757" s="247" t="s">
        <v>6745</v>
      </c>
      <c r="D1757" s="248">
        <v>43088</v>
      </c>
      <c r="E1757" s="248">
        <v>43465</v>
      </c>
      <c r="F1757" s="248">
        <v>44561</v>
      </c>
      <c r="G1757" s="247">
        <v>0</v>
      </c>
      <c r="H1757" s="247" t="s">
        <v>6741</v>
      </c>
      <c r="I1757" s="247" t="s">
        <v>6742</v>
      </c>
      <c r="J1757" s="247" t="s">
        <v>3270</v>
      </c>
      <c r="K1757" s="249" t="s">
        <v>1890</v>
      </c>
      <c r="L1757" s="247" t="s">
        <v>1380</v>
      </c>
      <c r="M1757" s="249" t="s">
        <v>1348</v>
      </c>
      <c r="N1757" s="249">
        <v>100</v>
      </c>
      <c r="O1757" s="249" t="s">
        <v>6743</v>
      </c>
    </row>
    <row r="1758" spans="2:15" ht="15" hidden="1" customHeight="1">
      <c r="B1758" s="247" t="s">
        <v>6746</v>
      </c>
      <c r="C1758" s="247" t="s">
        <v>6747</v>
      </c>
      <c r="D1758" s="248">
        <v>43090</v>
      </c>
      <c r="E1758" s="248">
        <v>43105</v>
      </c>
      <c r="F1758" s="248">
        <v>43195</v>
      </c>
      <c r="G1758" s="247">
        <v>0</v>
      </c>
      <c r="H1758" s="247" t="s">
        <v>6748</v>
      </c>
      <c r="I1758" s="247" t="s">
        <v>6749</v>
      </c>
      <c r="J1758" s="247" t="s">
        <v>3291</v>
      </c>
      <c r="K1758" s="249" t="s">
        <v>1354</v>
      </c>
      <c r="L1758" s="247" t="s">
        <v>1380</v>
      </c>
      <c r="M1758" s="249" t="s">
        <v>1348</v>
      </c>
      <c r="N1758" s="249">
        <v>10</v>
      </c>
      <c r="O1758" s="249" t="s">
        <v>6750</v>
      </c>
    </row>
    <row r="1759" spans="2:15" ht="24" customHeight="1">
      <c r="B1759" s="247" t="s">
        <v>6751</v>
      </c>
      <c r="C1759" s="247" t="s">
        <v>6752</v>
      </c>
      <c r="D1759" s="248">
        <v>43090</v>
      </c>
      <c r="E1759" s="248">
        <v>43216</v>
      </c>
      <c r="F1759" s="248">
        <v>46869</v>
      </c>
      <c r="G1759" s="247">
        <v>0</v>
      </c>
      <c r="H1759" s="247" t="s">
        <v>6753</v>
      </c>
      <c r="I1759" s="247" t="s">
        <v>6754</v>
      </c>
      <c r="J1759" s="247" t="s">
        <v>3401</v>
      </c>
      <c r="K1759" s="249" t="s">
        <v>1890</v>
      </c>
      <c r="L1759" s="247" t="s">
        <v>1373</v>
      </c>
      <c r="M1759" s="249" t="s">
        <v>1348</v>
      </c>
      <c r="N1759" s="249">
        <v>20</v>
      </c>
      <c r="O1759" s="249" t="s">
        <v>6755</v>
      </c>
    </row>
    <row r="1760" spans="2:15" ht="15" customHeight="1">
      <c r="B1760" s="247" t="s">
        <v>6756</v>
      </c>
      <c r="C1760" s="247" t="s">
        <v>1342</v>
      </c>
      <c r="D1760" s="248">
        <v>43091</v>
      </c>
      <c r="E1760" s="248"/>
      <c r="F1760" s="248"/>
      <c r="G1760" s="247"/>
      <c r="H1760" s="247" t="s">
        <v>6757</v>
      </c>
      <c r="I1760" s="247" t="s">
        <v>6758</v>
      </c>
      <c r="J1760" s="247" t="s">
        <v>3270</v>
      </c>
      <c r="K1760" s="249" t="s">
        <v>1346</v>
      </c>
      <c r="L1760" s="247" t="s">
        <v>1380</v>
      </c>
      <c r="M1760" s="249" t="s">
        <v>1348</v>
      </c>
      <c r="N1760" s="249">
        <v>100</v>
      </c>
      <c r="O1760" s="249" t="s">
        <v>6759</v>
      </c>
    </row>
    <row r="1761" spans="2:15" ht="15" customHeight="1">
      <c r="B1761" s="247" t="s">
        <v>6760</v>
      </c>
      <c r="C1761" s="247" t="s">
        <v>6761</v>
      </c>
      <c r="D1761" s="248">
        <v>43102</v>
      </c>
      <c r="E1761" s="248">
        <v>43235</v>
      </c>
      <c r="F1761" s="248">
        <v>44331</v>
      </c>
      <c r="G1761" s="247">
        <v>0</v>
      </c>
      <c r="H1761" s="247" t="s">
        <v>6300</v>
      </c>
      <c r="I1761" s="247" t="s">
        <v>6301</v>
      </c>
      <c r="J1761" s="247" t="s">
        <v>3270</v>
      </c>
      <c r="K1761" s="249" t="s">
        <v>1354</v>
      </c>
      <c r="L1761" s="247" t="s">
        <v>4433</v>
      </c>
      <c r="M1761" s="249" t="s">
        <v>1348</v>
      </c>
      <c r="N1761" s="249">
        <v>100</v>
      </c>
      <c r="O1761" s="249" t="s">
        <v>6762</v>
      </c>
    </row>
    <row r="1762" spans="2:15" ht="15" customHeight="1">
      <c r="B1762" s="247" t="s">
        <v>6763</v>
      </c>
      <c r="C1762" s="247" t="s">
        <v>6764</v>
      </c>
      <c r="D1762" s="248">
        <v>43102</v>
      </c>
      <c r="E1762" s="248">
        <v>43383</v>
      </c>
      <c r="F1762" s="248">
        <v>44479</v>
      </c>
      <c r="G1762" s="247">
        <v>0</v>
      </c>
      <c r="H1762" s="247" t="s">
        <v>4984</v>
      </c>
      <c r="I1762" s="247" t="s">
        <v>4985</v>
      </c>
      <c r="J1762" s="247" t="s">
        <v>3270</v>
      </c>
      <c r="K1762" s="249" t="s">
        <v>2455</v>
      </c>
      <c r="L1762" s="247" t="s">
        <v>4433</v>
      </c>
      <c r="M1762" s="249" t="s">
        <v>1348</v>
      </c>
      <c r="N1762" s="249">
        <v>100</v>
      </c>
      <c r="O1762" s="249" t="s">
        <v>6765</v>
      </c>
    </row>
    <row r="1763" spans="2:15" ht="24" hidden="1" customHeight="1">
      <c r="B1763" s="247" t="s">
        <v>6766</v>
      </c>
      <c r="C1763" s="247" t="s">
        <v>6767</v>
      </c>
      <c r="D1763" s="248">
        <v>43102</v>
      </c>
      <c r="E1763" s="248">
        <v>43104</v>
      </c>
      <c r="F1763" s="248">
        <v>43194</v>
      </c>
      <c r="G1763" s="247">
        <v>0</v>
      </c>
      <c r="H1763" s="247" t="s">
        <v>3399</v>
      </c>
      <c r="I1763" s="247" t="s">
        <v>3400</v>
      </c>
      <c r="J1763" s="247" t="s">
        <v>3291</v>
      </c>
      <c r="K1763" s="249" t="s">
        <v>1354</v>
      </c>
      <c r="L1763" s="247" t="s">
        <v>1347</v>
      </c>
      <c r="M1763" s="249" t="s">
        <v>1348</v>
      </c>
      <c r="N1763" s="249">
        <v>77</v>
      </c>
      <c r="O1763" s="249" t="s">
        <v>6768</v>
      </c>
    </row>
    <row r="1764" spans="2:15" ht="15" customHeight="1">
      <c r="B1764" s="247" t="s">
        <v>6769</v>
      </c>
      <c r="C1764" s="247" t="s">
        <v>6770</v>
      </c>
      <c r="D1764" s="248">
        <v>39883</v>
      </c>
      <c r="E1764" s="248">
        <v>41333</v>
      </c>
      <c r="F1764" s="248">
        <v>43889</v>
      </c>
      <c r="G1764" s="247">
        <v>0</v>
      </c>
      <c r="H1764" s="247" t="s">
        <v>6771</v>
      </c>
      <c r="I1764" s="247" t="s">
        <v>6772</v>
      </c>
      <c r="J1764" s="247" t="s">
        <v>3270</v>
      </c>
      <c r="K1764" s="249" t="s">
        <v>3222</v>
      </c>
      <c r="L1764" s="247" t="s">
        <v>1380</v>
      </c>
      <c r="M1764" s="249" t="s">
        <v>1348</v>
      </c>
      <c r="N1764" s="249">
        <v>114</v>
      </c>
      <c r="O1764" s="249" t="s">
        <v>6773</v>
      </c>
    </row>
    <row r="1765" spans="2:15" ht="15" customHeight="1">
      <c r="B1765" s="247" t="s">
        <v>6774</v>
      </c>
      <c r="C1765" s="247" t="s">
        <v>1342</v>
      </c>
      <c r="D1765" s="248">
        <v>43102</v>
      </c>
      <c r="E1765" s="248"/>
      <c r="F1765" s="248"/>
      <c r="G1765" s="247"/>
      <c r="H1765" s="247" t="s">
        <v>3310</v>
      </c>
      <c r="I1765" s="247" t="s">
        <v>3311</v>
      </c>
      <c r="J1765" s="247" t="s">
        <v>3291</v>
      </c>
      <c r="K1765" s="249" t="s">
        <v>1346</v>
      </c>
      <c r="L1765" s="247" t="s">
        <v>1347</v>
      </c>
      <c r="M1765" s="249" t="s">
        <v>1348</v>
      </c>
      <c r="N1765" s="249">
        <v>0</v>
      </c>
      <c r="O1765" s="249" t="s">
        <v>6775</v>
      </c>
    </row>
    <row r="1766" spans="2:15" ht="15" customHeight="1">
      <c r="B1766" s="247" t="s">
        <v>6776</v>
      </c>
      <c r="C1766" s="247" t="s">
        <v>1342</v>
      </c>
      <c r="D1766" s="248">
        <v>43103</v>
      </c>
      <c r="E1766" s="248"/>
      <c r="F1766" s="248"/>
      <c r="G1766" s="247"/>
      <c r="H1766" s="247" t="s">
        <v>6472</v>
      </c>
      <c r="I1766" s="247" t="s">
        <v>6473</v>
      </c>
      <c r="J1766" s="247" t="s">
        <v>3270</v>
      </c>
      <c r="K1766" s="249" t="s">
        <v>1346</v>
      </c>
      <c r="L1766" s="247" t="s">
        <v>1380</v>
      </c>
      <c r="M1766" s="249" t="s">
        <v>1348</v>
      </c>
      <c r="N1766" s="249">
        <v>0</v>
      </c>
      <c r="O1766" s="249" t="s">
        <v>6474</v>
      </c>
    </row>
    <row r="1767" spans="2:15" ht="15" customHeight="1">
      <c r="B1767" s="247" t="s">
        <v>6777</v>
      </c>
      <c r="C1767" s="247" t="s">
        <v>1342</v>
      </c>
      <c r="D1767" s="248">
        <v>43103</v>
      </c>
      <c r="E1767" s="248"/>
      <c r="F1767" s="248"/>
      <c r="G1767" s="247"/>
      <c r="H1767" s="247" t="s">
        <v>6778</v>
      </c>
      <c r="I1767" s="247" t="s">
        <v>6779</v>
      </c>
      <c r="J1767" s="247" t="s">
        <v>3270</v>
      </c>
      <c r="K1767" s="249" t="s">
        <v>1346</v>
      </c>
      <c r="L1767" s="247" t="s">
        <v>4433</v>
      </c>
      <c r="M1767" s="249" t="s">
        <v>1348</v>
      </c>
      <c r="N1767" s="249">
        <v>0</v>
      </c>
      <c r="O1767" s="249" t="s">
        <v>6762</v>
      </c>
    </row>
    <row r="1768" spans="2:15" ht="15" customHeight="1">
      <c r="B1768" s="247" t="s">
        <v>6780</v>
      </c>
      <c r="C1768" s="247" t="s">
        <v>1342</v>
      </c>
      <c r="D1768" s="248">
        <v>43105</v>
      </c>
      <c r="E1768" s="248"/>
      <c r="F1768" s="248"/>
      <c r="G1768" s="247"/>
      <c r="H1768" s="247" t="s">
        <v>6781</v>
      </c>
      <c r="I1768" s="247" t="s">
        <v>6782</v>
      </c>
      <c r="J1768" s="247" t="s">
        <v>3291</v>
      </c>
      <c r="K1768" s="249" t="s">
        <v>1346</v>
      </c>
      <c r="L1768" s="247" t="s">
        <v>1347</v>
      </c>
      <c r="M1768" s="249" t="s">
        <v>1348</v>
      </c>
      <c r="N1768" s="249">
        <v>0</v>
      </c>
      <c r="O1768" s="249" t="s">
        <v>6783</v>
      </c>
    </row>
    <row r="1769" spans="2:15" ht="15" customHeight="1">
      <c r="B1769" s="247" t="s">
        <v>6784</v>
      </c>
      <c r="C1769" s="247" t="s">
        <v>1342</v>
      </c>
      <c r="D1769" s="248">
        <v>43105</v>
      </c>
      <c r="E1769" s="248"/>
      <c r="F1769" s="248"/>
      <c r="G1769" s="247"/>
      <c r="H1769" s="247" t="s">
        <v>4380</v>
      </c>
      <c r="I1769" s="247" t="s">
        <v>4381</v>
      </c>
      <c r="J1769" s="247" t="s">
        <v>3270</v>
      </c>
      <c r="K1769" s="249" t="s">
        <v>1346</v>
      </c>
      <c r="L1769" s="247" t="s">
        <v>4433</v>
      </c>
      <c r="M1769" s="249" t="s">
        <v>1348</v>
      </c>
      <c r="N1769" s="249">
        <v>0</v>
      </c>
      <c r="O1769" s="249" t="s">
        <v>5665</v>
      </c>
    </row>
    <row r="1770" spans="2:15" ht="24" customHeight="1">
      <c r="B1770" s="247" t="s">
        <v>6785</v>
      </c>
      <c r="C1770" s="247" t="s">
        <v>6786</v>
      </c>
      <c r="D1770" s="248">
        <v>43115</v>
      </c>
      <c r="E1770" s="248">
        <v>43306</v>
      </c>
      <c r="F1770" s="248">
        <v>44402</v>
      </c>
      <c r="G1770" s="247">
        <v>0</v>
      </c>
      <c r="H1770" s="247" t="s">
        <v>6748</v>
      </c>
      <c r="I1770" s="247" t="s">
        <v>6749</v>
      </c>
      <c r="J1770" s="247" t="s">
        <v>3298</v>
      </c>
      <c r="K1770" s="249" t="s">
        <v>1354</v>
      </c>
      <c r="L1770" s="247" t="s">
        <v>1380</v>
      </c>
      <c r="M1770" s="249" t="s">
        <v>1348</v>
      </c>
      <c r="N1770" s="249">
        <v>10</v>
      </c>
      <c r="O1770" s="249" t="s">
        <v>6750</v>
      </c>
    </row>
    <row r="1771" spans="2:15" ht="24" customHeight="1">
      <c r="B1771" s="247" t="s">
        <v>6787</v>
      </c>
      <c r="C1771" s="247" t="s">
        <v>1342</v>
      </c>
      <c r="D1771" s="248">
        <v>43115</v>
      </c>
      <c r="E1771" s="248"/>
      <c r="F1771" s="248"/>
      <c r="G1771" s="247"/>
      <c r="H1771" s="247" t="s">
        <v>6319</v>
      </c>
      <c r="I1771" s="247" t="s">
        <v>6320</v>
      </c>
      <c r="J1771" s="247" t="s">
        <v>3401</v>
      </c>
      <c r="K1771" s="249" t="s">
        <v>1346</v>
      </c>
      <c r="L1771" s="247" t="s">
        <v>1347</v>
      </c>
      <c r="M1771" s="249" t="s">
        <v>1348</v>
      </c>
      <c r="N1771" s="249">
        <v>0</v>
      </c>
      <c r="O1771" s="249" t="s">
        <v>4754</v>
      </c>
    </row>
    <row r="1772" spans="2:15" ht="15" hidden="1" customHeight="1">
      <c r="B1772" s="247" t="s">
        <v>6788</v>
      </c>
      <c r="C1772" s="247" t="s">
        <v>6789</v>
      </c>
      <c r="D1772" s="248">
        <v>43115</v>
      </c>
      <c r="E1772" s="248">
        <v>43124</v>
      </c>
      <c r="F1772" s="248">
        <v>43214</v>
      </c>
      <c r="G1772" s="247">
        <v>0</v>
      </c>
      <c r="H1772" s="247" t="s">
        <v>6790</v>
      </c>
      <c r="I1772" s="247" t="s">
        <v>6791</v>
      </c>
      <c r="J1772" s="247" t="s">
        <v>3291</v>
      </c>
      <c r="K1772" s="249" t="s">
        <v>1354</v>
      </c>
      <c r="L1772" s="247" t="s">
        <v>1380</v>
      </c>
      <c r="M1772" s="249" t="s">
        <v>1348</v>
      </c>
      <c r="N1772" s="249">
        <v>68</v>
      </c>
      <c r="O1772" s="249" t="s">
        <v>3701</v>
      </c>
    </row>
    <row r="1773" spans="2:15" ht="15" customHeight="1">
      <c r="B1773" s="247" t="s">
        <v>6792</v>
      </c>
      <c r="C1773" s="247" t="s">
        <v>1342</v>
      </c>
      <c r="D1773" s="248">
        <v>43116</v>
      </c>
      <c r="E1773" s="248"/>
      <c r="F1773" s="248"/>
      <c r="G1773" s="247"/>
      <c r="H1773" s="247" t="s">
        <v>6212</v>
      </c>
      <c r="I1773" s="247" t="s">
        <v>6213</v>
      </c>
      <c r="J1773" s="247" t="s">
        <v>3291</v>
      </c>
      <c r="K1773" s="249" t="s">
        <v>1346</v>
      </c>
      <c r="L1773" s="247" t="s">
        <v>1380</v>
      </c>
      <c r="M1773" s="249" t="s">
        <v>1348</v>
      </c>
      <c r="N1773" s="249">
        <v>0</v>
      </c>
      <c r="O1773" s="249" t="s">
        <v>6214</v>
      </c>
    </row>
    <row r="1774" spans="2:15" ht="24">
      <c r="B1774" s="247" t="s">
        <v>6793</v>
      </c>
      <c r="C1774" s="247" t="s">
        <v>6794</v>
      </c>
      <c r="D1774" s="248">
        <v>43116</v>
      </c>
      <c r="E1774" s="248">
        <v>43229</v>
      </c>
      <c r="F1774" s="248">
        <v>46882</v>
      </c>
      <c r="G1774" s="247">
        <v>0</v>
      </c>
      <c r="H1774" s="247" t="s">
        <v>6489</v>
      </c>
      <c r="I1774" s="247" t="s">
        <v>6490</v>
      </c>
      <c r="J1774" s="247" t="s">
        <v>3401</v>
      </c>
      <c r="K1774" s="249" t="s">
        <v>1890</v>
      </c>
      <c r="L1774" s="247" t="s">
        <v>1373</v>
      </c>
      <c r="M1774" s="249" t="s">
        <v>1348</v>
      </c>
      <c r="N1774" s="249">
        <v>10</v>
      </c>
      <c r="O1774" s="249" t="s">
        <v>6421</v>
      </c>
    </row>
    <row r="1775" spans="2:15" ht="15" customHeight="1">
      <c r="B1775" s="247" t="s">
        <v>6795</v>
      </c>
      <c r="C1775" s="247" t="s">
        <v>6796</v>
      </c>
      <c r="D1775" s="248">
        <v>39864</v>
      </c>
      <c r="E1775" s="248">
        <v>41059</v>
      </c>
      <c r="F1775" s="248">
        <v>43622</v>
      </c>
      <c r="G1775" s="247">
        <v>0</v>
      </c>
      <c r="H1775" s="247" t="s">
        <v>6797</v>
      </c>
      <c r="I1775" s="247" t="s">
        <v>6798</v>
      </c>
      <c r="J1775" s="247" t="s">
        <v>3276</v>
      </c>
      <c r="K1775" s="249" t="s">
        <v>2455</v>
      </c>
      <c r="L1775" s="247" t="s">
        <v>1380</v>
      </c>
      <c r="M1775" s="249" t="s">
        <v>1348</v>
      </c>
      <c r="N1775" s="249">
        <v>110</v>
      </c>
      <c r="O1775" s="249" t="s">
        <v>6799</v>
      </c>
    </row>
    <row r="1776" spans="2:15" ht="15" hidden="1" customHeight="1">
      <c r="B1776" s="247" t="s">
        <v>6800</v>
      </c>
      <c r="C1776" s="247" t="s">
        <v>6801</v>
      </c>
      <c r="D1776" s="248">
        <v>43117</v>
      </c>
      <c r="E1776" s="248">
        <v>43124</v>
      </c>
      <c r="F1776" s="248">
        <v>43214</v>
      </c>
      <c r="G1776" s="247">
        <v>0</v>
      </c>
      <c r="H1776" s="247" t="s">
        <v>2082</v>
      </c>
      <c r="I1776" s="247" t="s">
        <v>2083</v>
      </c>
      <c r="J1776" s="247" t="s">
        <v>3291</v>
      </c>
      <c r="K1776" s="249" t="s">
        <v>1354</v>
      </c>
      <c r="L1776" s="247" t="s">
        <v>1347</v>
      </c>
      <c r="M1776" s="249" t="s">
        <v>1348</v>
      </c>
      <c r="N1776" s="249">
        <v>60</v>
      </c>
      <c r="O1776" s="249" t="s">
        <v>5960</v>
      </c>
    </row>
    <row r="1777" spans="2:15" ht="15" hidden="1" customHeight="1">
      <c r="B1777" s="247" t="s">
        <v>6802</v>
      </c>
      <c r="C1777" s="247" t="s">
        <v>6803</v>
      </c>
      <c r="D1777" s="248">
        <v>43117</v>
      </c>
      <c r="E1777" s="248">
        <v>43133</v>
      </c>
      <c r="F1777" s="248">
        <v>43222</v>
      </c>
      <c r="G1777" s="247">
        <v>0</v>
      </c>
      <c r="H1777" s="247" t="s">
        <v>6804</v>
      </c>
      <c r="I1777" s="247" t="s">
        <v>6805</v>
      </c>
      <c r="J1777" s="247" t="s">
        <v>3291</v>
      </c>
      <c r="K1777" s="249" t="s">
        <v>1354</v>
      </c>
      <c r="L1777" s="247" t="s">
        <v>1380</v>
      </c>
      <c r="M1777" s="249" t="s">
        <v>1348</v>
      </c>
      <c r="N1777" s="249">
        <v>90</v>
      </c>
      <c r="O1777" s="249" t="s">
        <v>4314</v>
      </c>
    </row>
    <row r="1778" spans="2:15" ht="15" customHeight="1">
      <c r="B1778" s="247" t="s">
        <v>6806</v>
      </c>
      <c r="C1778" s="247" t="s">
        <v>6807</v>
      </c>
      <c r="D1778" s="248">
        <v>43117</v>
      </c>
      <c r="E1778" s="248">
        <v>43462</v>
      </c>
      <c r="F1778" s="248">
        <v>44558</v>
      </c>
      <c r="G1778" s="247">
        <v>0</v>
      </c>
      <c r="H1778" s="247" t="s">
        <v>6099</v>
      </c>
      <c r="I1778" s="247" t="s">
        <v>6100</v>
      </c>
      <c r="J1778" s="247" t="s">
        <v>3270</v>
      </c>
      <c r="K1778" s="249" t="s">
        <v>1890</v>
      </c>
      <c r="L1778" s="247" t="s">
        <v>1380</v>
      </c>
      <c r="M1778" s="249" t="s">
        <v>1348</v>
      </c>
      <c r="N1778" s="249">
        <v>16</v>
      </c>
      <c r="O1778" s="249" t="s">
        <v>6808</v>
      </c>
    </row>
    <row r="1779" spans="2:15" ht="15" customHeight="1">
      <c r="B1779" s="247" t="s">
        <v>6809</v>
      </c>
      <c r="C1779" s="247" t="s">
        <v>1342</v>
      </c>
      <c r="D1779" s="248">
        <v>43118</v>
      </c>
      <c r="E1779" s="248"/>
      <c r="F1779" s="248"/>
      <c r="G1779" s="247"/>
      <c r="H1779" s="247" t="s">
        <v>3875</v>
      </c>
      <c r="I1779" s="247" t="s">
        <v>3876</v>
      </c>
      <c r="J1779" s="247" t="s">
        <v>3336</v>
      </c>
      <c r="K1779" s="249" t="s">
        <v>1346</v>
      </c>
      <c r="L1779" s="247" t="s">
        <v>3337</v>
      </c>
      <c r="M1779" s="249" t="s">
        <v>1348</v>
      </c>
      <c r="N1779" s="249">
        <v>0</v>
      </c>
      <c r="O1779" s="249" t="s">
        <v>6810</v>
      </c>
    </row>
    <row r="1780" spans="2:15" ht="15" customHeight="1">
      <c r="B1780" s="247" t="s">
        <v>6811</v>
      </c>
      <c r="C1780" s="247" t="s">
        <v>1342</v>
      </c>
      <c r="D1780" s="248">
        <v>43118</v>
      </c>
      <c r="E1780" s="248"/>
      <c r="F1780" s="248"/>
      <c r="G1780" s="247"/>
      <c r="H1780" s="247" t="s">
        <v>3822</v>
      </c>
      <c r="I1780" s="247" t="s">
        <v>3823</v>
      </c>
      <c r="J1780" s="247" t="s">
        <v>3291</v>
      </c>
      <c r="K1780" s="249" t="s">
        <v>1346</v>
      </c>
      <c r="L1780" s="247" t="s">
        <v>1380</v>
      </c>
      <c r="M1780" s="249" t="s">
        <v>1348</v>
      </c>
      <c r="N1780" s="249">
        <v>0</v>
      </c>
      <c r="O1780" s="249" t="s">
        <v>3782</v>
      </c>
    </row>
    <row r="1781" spans="2:15" ht="15" customHeight="1">
      <c r="B1781" s="247" t="s">
        <v>6812</v>
      </c>
      <c r="C1781" s="247" t="s">
        <v>6813</v>
      </c>
      <c r="D1781" s="248">
        <v>43118</v>
      </c>
      <c r="E1781" s="248">
        <v>43276</v>
      </c>
      <c r="F1781" s="248">
        <v>44372</v>
      </c>
      <c r="G1781" s="247">
        <v>0</v>
      </c>
      <c r="H1781" s="247" t="s">
        <v>5299</v>
      </c>
      <c r="I1781" s="247" t="s">
        <v>5145</v>
      </c>
      <c r="J1781" s="247" t="s">
        <v>3270</v>
      </c>
      <c r="K1781" s="249" t="s">
        <v>1354</v>
      </c>
      <c r="L1781" s="247" t="s">
        <v>1380</v>
      </c>
      <c r="M1781" s="249" t="s">
        <v>1348</v>
      </c>
      <c r="N1781" s="249">
        <v>65</v>
      </c>
      <c r="O1781" s="249" t="s">
        <v>6184</v>
      </c>
    </row>
    <row r="1782" spans="2:15" ht="15" customHeight="1">
      <c r="B1782" s="247" t="s">
        <v>6814</v>
      </c>
      <c r="C1782" s="247" t="s">
        <v>1342</v>
      </c>
      <c r="D1782" s="248">
        <v>43118</v>
      </c>
      <c r="E1782" s="248"/>
      <c r="F1782" s="248"/>
      <c r="G1782" s="247"/>
      <c r="H1782" s="247" t="s">
        <v>5144</v>
      </c>
      <c r="I1782" s="247" t="s">
        <v>5145</v>
      </c>
      <c r="J1782" s="247" t="s">
        <v>3291</v>
      </c>
      <c r="K1782" s="249" t="s">
        <v>1346</v>
      </c>
      <c r="L1782" s="247" t="s">
        <v>1380</v>
      </c>
      <c r="M1782" s="249" t="s">
        <v>1348</v>
      </c>
      <c r="N1782" s="249">
        <v>0</v>
      </c>
      <c r="O1782" s="249" t="s">
        <v>3782</v>
      </c>
    </row>
    <row r="1783" spans="2:15" ht="24" customHeight="1">
      <c r="B1783" s="247" t="s">
        <v>6815</v>
      </c>
      <c r="C1783" s="247" t="s">
        <v>6816</v>
      </c>
      <c r="D1783" s="248">
        <v>43119</v>
      </c>
      <c r="E1783" s="248">
        <v>43440</v>
      </c>
      <c r="F1783" s="248">
        <v>47093</v>
      </c>
      <c r="G1783" s="247">
        <v>0</v>
      </c>
      <c r="H1783" s="247" t="s">
        <v>5482</v>
      </c>
      <c r="I1783" s="247" t="s">
        <v>5112</v>
      </c>
      <c r="J1783" s="247" t="s">
        <v>3401</v>
      </c>
      <c r="K1783" s="249" t="s">
        <v>1890</v>
      </c>
      <c r="L1783" s="247" t="s">
        <v>1373</v>
      </c>
      <c r="M1783" s="249" t="s">
        <v>1348</v>
      </c>
      <c r="N1783" s="249">
        <v>10</v>
      </c>
      <c r="O1783" s="249" t="s">
        <v>6817</v>
      </c>
    </row>
    <row r="1784" spans="2:15" ht="15" hidden="1" customHeight="1">
      <c r="B1784" s="247" t="s">
        <v>6818</v>
      </c>
      <c r="C1784" s="247" t="s">
        <v>6819</v>
      </c>
      <c r="D1784" s="248">
        <v>43119</v>
      </c>
      <c r="E1784" s="248">
        <v>43124</v>
      </c>
      <c r="F1784" s="248">
        <v>43214</v>
      </c>
      <c r="G1784" s="247">
        <v>0</v>
      </c>
      <c r="H1784" s="247" t="s">
        <v>5750</v>
      </c>
      <c r="I1784" s="247" t="s">
        <v>5751</v>
      </c>
      <c r="J1784" s="247" t="s">
        <v>3291</v>
      </c>
      <c r="K1784" s="249" t="s">
        <v>1354</v>
      </c>
      <c r="L1784" s="247" t="s">
        <v>1347</v>
      </c>
      <c r="M1784" s="249" t="s">
        <v>1348</v>
      </c>
      <c r="N1784" s="249">
        <v>42</v>
      </c>
      <c r="O1784" s="249" t="s">
        <v>6820</v>
      </c>
    </row>
    <row r="1785" spans="2:15" ht="24" customHeight="1">
      <c r="B1785" s="247" t="s">
        <v>6821</v>
      </c>
      <c r="C1785" s="247" t="s">
        <v>1342</v>
      </c>
      <c r="D1785" s="248">
        <v>43119</v>
      </c>
      <c r="E1785" s="248"/>
      <c r="F1785" s="248"/>
      <c r="G1785" s="247"/>
      <c r="H1785" s="247" t="s">
        <v>6822</v>
      </c>
      <c r="I1785" s="247" t="s">
        <v>6823</v>
      </c>
      <c r="J1785" s="247" t="s">
        <v>3270</v>
      </c>
      <c r="K1785" s="249" t="s">
        <v>1346</v>
      </c>
      <c r="L1785" s="247" t="s">
        <v>1380</v>
      </c>
      <c r="M1785" s="249" t="s">
        <v>1348</v>
      </c>
      <c r="N1785" s="249">
        <v>0</v>
      </c>
      <c r="O1785" s="249" t="s">
        <v>6824</v>
      </c>
    </row>
    <row r="1786" spans="2:15" ht="15" hidden="1" customHeight="1">
      <c r="B1786" s="247" t="s">
        <v>6825</v>
      </c>
      <c r="C1786" s="247" t="s">
        <v>6826</v>
      </c>
      <c r="D1786" s="248">
        <v>39701</v>
      </c>
      <c r="E1786" s="248">
        <v>40017</v>
      </c>
      <c r="F1786" s="248">
        <v>42574</v>
      </c>
      <c r="G1786" s="247">
        <v>0</v>
      </c>
      <c r="H1786" s="247" t="s">
        <v>6541</v>
      </c>
      <c r="I1786" s="247" t="s">
        <v>1342</v>
      </c>
      <c r="J1786" s="247" t="s">
        <v>3276</v>
      </c>
      <c r="K1786" s="249" t="s">
        <v>1354</v>
      </c>
      <c r="L1786" s="247" t="s">
        <v>1380</v>
      </c>
      <c r="M1786" s="249" t="s">
        <v>1348</v>
      </c>
      <c r="N1786" s="249">
        <v>121</v>
      </c>
      <c r="O1786" s="249" t="s">
        <v>6192</v>
      </c>
    </row>
    <row r="1787" spans="2:15" ht="15" customHeight="1">
      <c r="B1787" s="247" t="s">
        <v>6827</v>
      </c>
      <c r="C1787" s="247" t="s">
        <v>6828</v>
      </c>
      <c r="D1787" s="248">
        <v>43119</v>
      </c>
      <c r="E1787" s="248">
        <v>43465</v>
      </c>
      <c r="F1787" s="248">
        <v>44561</v>
      </c>
      <c r="G1787" s="247">
        <v>0</v>
      </c>
      <c r="H1787" s="247" t="s">
        <v>3610</v>
      </c>
      <c r="I1787" s="247" t="s">
        <v>3611</v>
      </c>
      <c r="J1787" s="247" t="s">
        <v>3270</v>
      </c>
      <c r="K1787" s="249" t="s">
        <v>1890</v>
      </c>
      <c r="L1787" s="247" t="s">
        <v>1380</v>
      </c>
      <c r="M1787" s="249" t="s">
        <v>1348</v>
      </c>
      <c r="N1787" s="249">
        <v>28.42</v>
      </c>
      <c r="O1787" s="249" t="s">
        <v>3612</v>
      </c>
    </row>
    <row r="1788" spans="2:15" ht="25.5" customHeight="1">
      <c r="B1788" s="247" t="s">
        <v>6829</v>
      </c>
      <c r="C1788" s="247" t="s">
        <v>1342</v>
      </c>
      <c r="D1788" s="248">
        <v>43122</v>
      </c>
      <c r="E1788" s="248"/>
      <c r="F1788" s="248"/>
      <c r="G1788" s="247"/>
      <c r="H1788" s="247" t="s">
        <v>6080</v>
      </c>
      <c r="I1788" s="247" t="s">
        <v>6081</v>
      </c>
      <c r="J1788" s="247" t="s">
        <v>3291</v>
      </c>
      <c r="K1788" s="249" t="s">
        <v>1346</v>
      </c>
      <c r="L1788" s="247" t="s">
        <v>1380</v>
      </c>
      <c r="M1788" s="249" t="s">
        <v>1348</v>
      </c>
      <c r="N1788" s="249">
        <v>0</v>
      </c>
      <c r="O1788" s="249" t="s">
        <v>6830</v>
      </c>
    </row>
    <row r="1789" spans="2:15" ht="15" customHeight="1">
      <c r="B1789" s="247" t="s">
        <v>6831</v>
      </c>
      <c r="C1789" s="247" t="s">
        <v>1342</v>
      </c>
      <c r="D1789" s="248">
        <v>43123</v>
      </c>
      <c r="E1789" s="248"/>
      <c r="F1789" s="248"/>
      <c r="G1789" s="247"/>
      <c r="H1789" s="247" t="s">
        <v>6832</v>
      </c>
      <c r="I1789" s="247" t="s">
        <v>6833</v>
      </c>
      <c r="J1789" s="247" t="s">
        <v>3270</v>
      </c>
      <c r="K1789" s="249" t="s">
        <v>1346</v>
      </c>
      <c r="L1789" s="247" t="s">
        <v>1380</v>
      </c>
      <c r="M1789" s="249" t="s">
        <v>1348</v>
      </c>
      <c r="N1789" s="249">
        <v>0</v>
      </c>
      <c r="O1789" s="249" t="s">
        <v>6834</v>
      </c>
    </row>
    <row r="1790" spans="2:15" ht="15" customHeight="1">
      <c r="B1790" s="247" t="s">
        <v>6835</v>
      </c>
      <c r="C1790" s="247" t="s">
        <v>1342</v>
      </c>
      <c r="D1790" s="248">
        <v>43123</v>
      </c>
      <c r="E1790" s="248"/>
      <c r="F1790" s="248"/>
      <c r="G1790" s="247"/>
      <c r="H1790" s="247" t="s">
        <v>6832</v>
      </c>
      <c r="I1790" s="247" t="s">
        <v>6833</v>
      </c>
      <c r="J1790" s="247" t="s">
        <v>3270</v>
      </c>
      <c r="K1790" s="249" t="s">
        <v>1346</v>
      </c>
      <c r="L1790" s="247" t="s">
        <v>1380</v>
      </c>
      <c r="M1790" s="249" t="s">
        <v>1348</v>
      </c>
      <c r="N1790" s="249">
        <v>0</v>
      </c>
      <c r="O1790" s="249" t="s">
        <v>6836</v>
      </c>
    </row>
    <row r="1791" spans="2:15" ht="15" customHeight="1">
      <c r="B1791" s="247" t="s">
        <v>6837</v>
      </c>
      <c r="C1791" s="247" t="s">
        <v>1342</v>
      </c>
      <c r="D1791" s="248">
        <v>43124</v>
      </c>
      <c r="E1791" s="248"/>
      <c r="F1791" s="248"/>
      <c r="G1791" s="247"/>
      <c r="H1791" s="247" t="s">
        <v>3310</v>
      </c>
      <c r="I1791" s="247" t="s">
        <v>3311</v>
      </c>
      <c r="J1791" s="247" t="s">
        <v>3291</v>
      </c>
      <c r="K1791" s="249" t="s">
        <v>1346</v>
      </c>
      <c r="L1791" s="247" t="s">
        <v>1347</v>
      </c>
      <c r="M1791" s="249" t="s">
        <v>1348</v>
      </c>
      <c r="N1791" s="249">
        <v>0</v>
      </c>
      <c r="O1791" s="249" t="s">
        <v>6838</v>
      </c>
    </row>
    <row r="1792" spans="2:15" ht="15" hidden="1" customHeight="1">
      <c r="B1792" s="247" t="s">
        <v>6839</v>
      </c>
      <c r="C1792" s="247" t="s">
        <v>6840</v>
      </c>
      <c r="D1792" s="248">
        <v>43124</v>
      </c>
      <c r="E1792" s="248">
        <v>43133</v>
      </c>
      <c r="F1792" s="248">
        <v>43222</v>
      </c>
      <c r="G1792" s="247">
        <v>0</v>
      </c>
      <c r="H1792" s="247" t="s">
        <v>3310</v>
      </c>
      <c r="I1792" s="247" t="s">
        <v>3311</v>
      </c>
      <c r="J1792" s="247" t="s">
        <v>3291</v>
      </c>
      <c r="K1792" s="249" t="s">
        <v>1354</v>
      </c>
      <c r="L1792" s="247" t="s">
        <v>1355</v>
      </c>
      <c r="M1792" s="249" t="s">
        <v>1348</v>
      </c>
      <c r="N1792" s="249">
        <v>7</v>
      </c>
      <c r="O1792" s="249" t="s">
        <v>6057</v>
      </c>
    </row>
    <row r="1793" spans="2:15" ht="15" customHeight="1">
      <c r="B1793" s="247" t="s">
        <v>6841</v>
      </c>
      <c r="C1793" s="247" t="s">
        <v>1342</v>
      </c>
      <c r="D1793" s="248">
        <v>43124</v>
      </c>
      <c r="E1793" s="248"/>
      <c r="F1793" s="248"/>
      <c r="G1793" s="247"/>
      <c r="H1793" s="247" t="s">
        <v>3310</v>
      </c>
      <c r="I1793" s="247" t="s">
        <v>3311</v>
      </c>
      <c r="J1793" s="247" t="s">
        <v>3291</v>
      </c>
      <c r="K1793" s="249" t="s">
        <v>1346</v>
      </c>
      <c r="L1793" s="247" t="s">
        <v>1355</v>
      </c>
      <c r="M1793" s="249" t="s">
        <v>1348</v>
      </c>
      <c r="N1793" s="249">
        <v>0</v>
      </c>
      <c r="O1793" s="249" t="s">
        <v>6842</v>
      </c>
    </row>
    <row r="1794" spans="2:15" ht="15" customHeight="1">
      <c r="B1794" s="247" t="s">
        <v>6843</v>
      </c>
      <c r="C1794" s="247" t="s">
        <v>1342</v>
      </c>
      <c r="D1794" s="248">
        <v>43124</v>
      </c>
      <c r="E1794" s="248"/>
      <c r="F1794" s="248"/>
      <c r="G1794" s="247"/>
      <c r="H1794" s="247" t="s">
        <v>3310</v>
      </c>
      <c r="I1794" s="247" t="s">
        <v>3311</v>
      </c>
      <c r="J1794" s="247" t="s">
        <v>3291</v>
      </c>
      <c r="K1794" s="249" t="s">
        <v>1346</v>
      </c>
      <c r="L1794" s="247" t="s">
        <v>1355</v>
      </c>
      <c r="M1794" s="249" t="s">
        <v>1348</v>
      </c>
      <c r="N1794" s="249">
        <v>0</v>
      </c>
      <c r="O1794" s="249" t="s">
        <v>6844</v>
      </c>
    </row>
    <row r="1795" spans="2:15" ht="15" hidden="1" customHeight="1">
      <c r="B1795" s="247" t="s">
        <v>6845</v>
      </c>
      <c r="C1795" s="247" t="s">
        <v>6846</v>
      </c>
      <c r="D1795" s="248">
        <v>43124</v>
      </c>
      <c r="E1795" s="248">
        <v>43133</v>
      </c>
      <c r="F1795" s="248">
        <v>43222</v>
      </c>
      <c r="G1795" s="247">
        <v>0</v>
      </c>
      <c r="H1795" s="247" t="s">
        <v>3310</v>
      </c>
      <c r="I1795" s="247" t="s">
        <v>3311</v>
      </c>
      <c r="J1795" s="247" t="s">
        <v>3291</v>
      </c>
      <c r="K1795" s="249" t="s">
        <v>1354</v>
      </c>
      <c r="L1795" s="247" t="s">
        <v>1355</v>
      </c>
      <c r="M1795" s="249" t="s">
        <v>1348</v>
      </c>
      <c r="N1795" s="249">
        <v>14</v>
      </c>
      <c r="O1795" s="249" t="s">
        <v>6847</v>
      </c>
    </row>
    <row r="1796" spans="2:15" ht="15" customHeight="1">
      <c r="B1796" s="247" t="s">
        <v>6848</v>
      </c>
      <c r="C1796" s="247" t="s">
        <v>1342</v>
      </c>
      <c r="D1796" s="248">
        <v>43125</v>
      </c>
      <c r="E1796" s="248"/>
      <c r="F1796" s="248"/>
      <c r="G1796" s="247"/>
      <c r="H1796" s="247" t="s">
        <v>6849</v>
      </c>
      <c r="I1796" s="247" t="s">
        <v>6850</v>
      </c>
      <c r="J1796" s="247" t="s">
        <v>3291</v>
      </c>
      <c r="K1796" s="249" t="s">
        <v>1346</v>
      </c>
      <c r="L1796" s="247" t="s">
        <v>1380</v>
      </c>
      <c r="M1796" s="249" t="s">
        <v>1348</v>
      </c>
      <c r="N1796" s="249">
        <v>0</v>
      </c>
      <c r="O1796" s="249" t="s">
        <v>6851</v>
      </c>
    </row>
    <row r="1797" spans="2:15" ht="15" customHeight="1">
      <c r="B1797" s="247" t="s">
        <v>6852</v>
      </c>
      <c r="C1797" s="247" t="s">
        <v>6853</v>
      </c>
      <c r="D1797" s="248">
        <v>39104</v>
      </c>
      <c r="E1797" s="248">
        <v>41103</v>
      </c>
      <c r="F1797" s="248">
        <v>43614</v>
      </c>
      <c r="G1797" s="247">
        <v>0</v>
      </c>
      <c r="H1797" s="247" t="s">
        <v>6854</v>
      </c>
      <c r="I1797" s="247" t="s">
        <v>6855</v>
      </c>
      <c r="J1797" s="247" t="s">
        <v>3276</v>
      </c>
      <c r="K1797" s="249" t="s">
        <v>2455</v>
      </c>
      <c r="L1797" s="247" t="s">
        <v>1380</v>
      </c>
      <c r="M1797" s="249" t="s">
        <v>1348</v>
      </c>
      <c r="N1797" s="249">
        <v>93</v>
      </c>
      <c r="O1797" s="249" t="s">
        <v>6856</v>
      </c>
    </row>
    <row r="1798" spans="2:15" ht="24" customHeight="1">
      <c r="B1798" s="247" t="s">
        <v>6857</v>
      </c>
      <c r="C1798" s="247" t="s">
        <v>1342</v>
      </c>
      <c r="D1798" s="248">
        <v>43125</v>
      </c>
      <c r="E1798" s="248"/>
      <c r="F1798" s="248"/>
      <c r="G1798" s="247"/>
      <c r="H1798" s="247" t="s">
        <v>4847</v>
      </c>
      <c r="I1798" s="247" t="s">
        <v>1342</v>
      </c>
      <c r="J1798" s="247" t="s">
        <v>3270</v>
      </c>
      <c r="K1798" s="249" t="s">
        <v>1346</v>
      </c>
      <c r="L1798" s="247" t="s">
        <v>1380</v>
      </c>
      <c r="M1798" s="249" t="s">
        <v>1348</v>
      </c>
      <c r="N1798" s="249">
        <v>0</v>
      </c>
      <c r="O1798" s="249" t="s">
        <v>4848</v>
      </c>
    </row>
    <row r="1799" spans="2:15" ht="15" hidden="1" customHeight="1">
      <c r="B1799" s="247" t="s">
        <v>6858</v>
      </c>
      <c r="C1799" s="247" t="s">
        <v>6859</v>
      </c>
      <c r="D1799" s="248">
        <v>43126</v>
      </c>
      <c r="E1799" s="248">
        <v>43133</v>
      </c>
      <c r="F1799" s="248">
        <v>43222</v>
      </c>
      <c r="G1799" s="247">
        <v>0</v>
      </c>
      <c r="H1799" s="247" t="s">
        <v>6860</v>
      </c>
      <c r="I1799" s="247" t="s">
        <v>6861</v>
      </c>
      <c r="J1799" s="247" t="s">
        <v>3291</v>
      </c>
      <c r="K1799" s="249" t="s">
        <v>1354</v>
      </c>
      <c r="L1799" s="247" t="s">
        <v>1373</v>
      </c>
      <c r="M1799" s="249" t="s">
        <v>1348</v>
      </c>
      <c r="N1799" s="249">
        <v>8</v>
      </c>
      <c r="O1799" s="249" t="s">
        <v>6862</v>
      </c>
    </row>
    <row r="1800" spans="2:15" ht="24" hidden="1" customHeight="1">
      <c r="B1800" s="247" t="s">
        <v>6863</v>
      </c>
      <c r="C1800" s="247" t="s">
        <v>6864</v>
      </c>
      <c r="D1800" s="248">
        <v>43129</v>
      </c>
      <c r="E1800" s="248">
        <v>44480</v>
      </c>
      <c r="F1800" s="248">
        <v>45575</v>
      </c>
      <c r="G1800" s="247">
        <v>0</v>
      </c>
      <c r="H1800" s="247" t="s">
        <v>6865</v>
      </c>
      <c r="I1800" s="247" t="s">
        <v>6866</v>
      </c>
      <c r="J1800" s="247" t="s">
        <v>3270</v>
      </c>
      <c r="K1800" s="249" t="s">
        <v>1890</v>
      </c>
      <c r="L1800" s="247" t="s">
        <v>1380</v>
      </c>
      <c r="M1800" s="249" t="s">
        <v>1348</v>
      </c>
      <c r="N1800" s="249">
        <v>77</v>
      </c>
      <c r="O1800" s="249" t="s">
        <v>6613</v>
      </c>
    </row>
    <row r="1801" spans="2:15" ht="24" hidden="1" customHeight="1">
      <c r="B1801" s="247" t="s">
        <v>6867</v>
      </c>
      <c r="C1801" s="247" t="s">
        <v>6868</v>
      </c>
      <c r="D1801" s="248">
        <v>43130</v>
      </c>
      <c r="E1801" s="248">
        <v>43133</v>
      </c>
      <c r="F1801" s="248">
        <v>43222</v>
      </c>
      <c r="G1801" s="247">
        <v>0</v>
      </c>
      <c r="H1801" s="247" t="s">
        <v>6348</v>
      </c>
      <c r="I1801" s="247" t="s">
        <v>6349</v>
      </c>
      <c r="J1801" s="247" t="s">
        <v>3291</v>
      </c>
      <c r="K1801" s="249" t="s">
        <v>1354</v>
      </c>
      <c r="L1801" s="247" t="s">
        <v>1347</v>
      </c>
      <c r="M1801" s="249" t="s">
        <v>1348</v>
      </c>
      <c r="N1801" s="249">
        <v>25</v>
      </c>
      <c r="O1801" s="249" t="s">
        <v>6869</v>
      </c>
    </row>
    <row r="1802" spans="2:15" ht="15" hidden="1" customHeight="1">
      <c r="B1802" s="247" t="s">
        <v>6870</v>
      </c>
      <c r="C1802" s="247" t="s">
        <v>6871</v>
      </c>
      <c r="D1802" s="248">
        <v>43130</v>
      </c>
      <c r="E1802" s="248">
        <v>43133</v>
      </c>
      <c r="F1802" s="248">
        <v>43222</v>
      </c>
      <c r="G1802" s="247">
        <v>0</v>
      </c>
      <c r="H1802" s="247" t="s">
        <v>6872</v>
      </c>
      <c r="I1802" s="247" t="s">
        <v>1907</v>
      </c>
      <c r="J1802" s="247" t="s">
        <v>3291</v>
      </c>
      <c r="K1802" s="249" t="s">
        <v>1354</v>
      </c>
      <c r="L1802" s="247" t="s">
        <v>3337</v>
      </c>
      <c r="M1802" s="249" t="s">
        <v>1348</v>
      </c>
      <c r="N1802" s="249">
        <v>400</v>
      </c>
      <c r="O1802" s="249" t="s">
        <v>6873</v>
      </c>
    </row>
    <row r="1803" spans="2:15" ht="15" customHeight="1">
      <c r="B1803" s="247" t="s">
        <v>6874</v>
      </c>
      <c r="C1803" s="247" t="s">
        <v>1342</v>
      </c>
      <c r="D1803" s="248">
        <v>43130</v>
      </c>
      <c r="E1803" s="248"/>
      <c r="F1803" s="248"/>
      <c r="G1803" s="247"/>
      <c r="H1803" s="247" t="s">
        <v>6875</v>
      </c>
      <c r="I1803" s="247" t="s">
        <v>6876</v>
      </c>
      <c r="J1803" s="247" t="s">
        <v>3270</v>
      </c>
      <c r="K1803" s="249" t="s">
        <v>1346</v>
      </c>
      <c r="L1803" s="247" t="s">
        <v>1380</v>
      </c>
      <c r="M1803" s="249" t="s">
        <v>1348</v>
      </c>
      <c r="N1803" s="249">
        <v>0</v>
      </c>
      <c r="O1803" s="249" t="s">
        <v>3750</v>
      </c>
    </row>
    <row r="1804" spans="2:15" ht="15" hidden="1" customHeight="1">
      <c r="B1804" s="247" t="s">
        <v>6877</v>
      </c>
      <c r="C1804" s="247" t="s">
        <v>6878</v>
      </c>
      <c r="D1804" s="248">
        <v>43132</v>
      </c>
      <c r="E1804" s="248">
        <v>43133</v>
      </c>
      <c r="F1804" s="248">
        <v>43222</v>
      </c>
      <c r="G1804" s="247">
        <v>0</v>
      </c>
      <c r="H1804" s="247" t="s">
        <v>6879</v>
      </c>
      <c r="I1804" s="247" t="s">
        <v>6880</v>
      </c>
      <c r="J1804" s="247" t="s">
        <v>3291</v>
      </c>
      <c r="K1804" s="249" t="s">
        <v>1354</v>
      </c>
      <c r="L1804" s="247" t="s">
        <v>1380</v>
      </c>
      <c r="M1804" s="249" t="s">
        <v>1348</v>
      </c>
      <c r="N1804" s="249">
        <v>15</v>
      </c>
      <c r="O1804" s="249" t="s">
        <v>6881</v>
      </c>
    </row>
    <row r="1805" spans="2:15" ht="24" hidden="1" customHeight="1">
      <c r="B1805" s="247" t="s">
        <v>6882</v>
      </c>
      <c r="C1805" s="247" t="s">
        <v>6883</v>
      </c>
      <c r="D1805" s="248">
        <v>43132</v>
      </c>
      <c r="E1805" s="248">
        <v>43133</v>
      </c>
      <c r="F1805" s="248">
        <v>43222</v>
      </c>
      <c r="G1805" s="247">
        <v>0</v>
      </c>
      <c r="H1805" s="247" t="s">
        <v>5181</v>
      </c>
      <c r="I1805" s="247" t="s">
        <v>5182</v>
      </c>
      <c r="J1805" s="247" t="s">
        <v>3291</v>
      </c>
      <c r="K1805" s="249" t="s">
        <v>1354</v>
      </c>
      <c r="L1805" s="247" t="s">
        <v>3592</v>
      </c>
      <c r="M1805" s="249" t="s">
        <v>1348</v>
      </c>
      <c r="N1805" s="249">
        <v>400</v>
      </c>
      <c r="O1805" s="249" t="s">
        <v>6884</v>
      </c>
    </row>
    <row r="1806" spans="2:15" ht="24" customHeight="1">
      <c r="B1806" s="247" t="s">
        <v>6885</v>
      </c>
      <c r="C1806" s="247" t="s">
        <v>6886</v>
      </c>
      <c r="D1806" s="248">
        <v>43132</v>
      </c>
      <c r="E1806" s="248">
        <v>43390</v>
      </c>
      <c r="F1806" s="248">
        <v>44485</v>
      </c>
      <c r="G1806" s="247">
        <v>0</v>
      </c>
      <c r="H1806" s="247" t="s">
        <v>6437</v>
      </c>
      <c r="I1806" s="247" t="s">
        <v>6438</v>
      </c>
      <c r="J1806" s="247" t="s">
        <v>3270</v>
      </c>
      <c r="K1806" s="249" t="s">
        <v>1354</v>
      </c>
      <c r="L1806" s="247" t="s">
        <v>1380</v>
      </c>
      <c r="M1806" s="249" t="s">
        <v>1348</v>
      </c>
      <c r="N1806" s="249">
        <v>86</v>
      </c>
      <c r="O1806" s="249" t="s">
        <v>6887</v>
      </c>
    </row>
    <row r="1807" spans="2:15" ht="24" customHeight="1">
      <c r="B1807" s="247" t="s">
        <v>6888</v>
      </c>
      <c r="C1807" s="247" t="s">
        <v>6889</v>
      </c>
      <c r="D1807" s="248">
        <v>43132</v>
      </c>
      <c r="E1807" s="248">
        <v>43312</v>
      </c>
      <c r="F1807" s="248">
        <v>44408</v>
      </c>
      <c r="G1807" s="247">
        <v>0</v>
      </c>
      <c r="H1807" s="247" t="s">
        <v>5512</v>
      </c>
      <c r="I1807" s="247" t="s">
        <v>5513</v>
      </c>
      <c r="J1807" s="247" t="s">
        <v>3270</v>
      </c>
      <c r="K1807" s="249" t="s">
        <v>1354</v>
      </c>
      <c r="L1807" s="247" t="s">
        <v>1380</v>
      </c>
      <c r="M1807" s="249" t="s">
        <v>1348</v>
      </c>
      <c r="N1807" s="249">
        <v>100</v>
      </c>
      <c r="O1807" s="249" t="s">
        <v>5537</v>
      </c>
    </row>
    <row r="1808" spans="2:15" ht="15" customHeight="1">
      <c r="B1808" s="247" t="s">
        <v>6890</v>
      </c>
      <c r="C1808" s="247" t="s">
        <v>1342</v>
      </c>
      <c r="D1808" s="248">
        <v>41852</v>
      </c>
      <c r="E1808" s="248"/>
      <c r="F1808" s="248"/>
      <c r="G1808" s="247"/>
      <c r="H1808" s="247" t="s">
        <v>6891</v>
      </c>
      <c r="I1808" s="247" t="s">
        <v>1342</v>
      </c>
      <c r="J1808" s="247" t="s">
        <v>3270</v>
      </c>
      <c r="K1808" s="249" t="s">
        <v>1346</v>
      </c>
      <c r="L1808" s="247" t="s">
        <v>1380</v>
      </c>
      <c r="M1808" s="249" t="s">
        <v>1348</v>
      </c>
      <c r="N1808" s="249">
        <v>50</v>
      </c>
      <c r="O1808" s="249" t="s">
        <v>1342</v>
      </c>
    </row>
    <row r="1809" spans="2:15" ht="15" hidden="1" customHeight="1">
      <c r="B1809" s="247" t="s">
        <v>6892</v>
      </c>
      <c r="C1809" s="247" t="s">
        <v>6893</v>
      </c>
      <c r="D1809" s="248">
        <v>40337</v>
      </c>
      <c r="E1809" s="248">
        <v>40581</v>
      </c>
      <c r="F1809" s="248">
        <v>43138</v>
      </c>
      <c r="G1809" s="247">
        <v>0</v>
      </c>
      <c r="H1809" s="247" t="s">
        <v>6894</v>
      </c>
      <c r="I1809" s="247" t="s">
        <v>4189</v>
      </c>
      <c r="J1809" s="247" t="s">
        <v>3276</v>
      </c>
      <c r="K1809" s="249" t="s">
        <v>1354</v>
      </c>
      <c r="L1809" s="247" t="s">
        <v>3636</v>
      </c>
      <c r="M1809" s="249" t="s">
        <v>1348</v>
      </c>
      <c r="N1809" s="249">
        <v>530</v>
      </c>
      <c r="O1809" s="249" t="s">
        <v>6895</v>
      </c>
    </row>
    <row r="1810" spans="2:15" ht="25.5" customHeight="1">
      <c r="B1810" s="247" t="s">
        <v>6896</v>
      </c>
      <c r="C1810" s="247" t="s">
        <v>6897</v>
      </c>
      <c r="D1810" s="248">
        <v>38820</v>
      </c>
      <c r="E1810" s="248">
        <v>41073</v>
      </c>
      <c r="F1810" s="248">
        <v>43622</v>
      </c>
      <c r="G1810" s="247">
        <v>0</v>
      </c>
      <c r="H1810" s="247" t="s">
        <v>6898</v>
      </c>
      <c r="I1810" s="247" t="s">
        <v>1342</v>
      </c>
      <c r="J1810" s="247" t="s">
        <v>3276</v>
      </c>
      <c r="K1810" s="249" t="s">
        <v>2455</v>
      </c>
      <c r="L1810" s="247" t="s">
        <v>1380</v>
      </c>
      <c r="M1810" s="249" t="s">
        <v>1348</v>
      </c>
      <c r="N1810" s="249">
        <v>84</v>
      </c>
      <c r="O1810" s="249" t="s">
        <v>6899</v>
      </c>
    </row>
    <row r="1811" spans="2:15" ht="24" customHeight="1">
      <c r="B1811" s="247" t="s">
        <v>6900</v>
      </c>
      <c r="C1811" s="247" t="s">
        <v>1342</v>
      </c>
      <c r="D1811" s="248">
        <v>43132</v>
      </c>
      <c r="E1811" s="248"/>
      <c r="F1811" s="248"/>
      <c r="G1811" s="247"/>
      <c r="H1811" s="247" t="s">
        <v>5512</v>
      </c>
      <c r="I1811" s="247" t="s">
        <v>5513</v>
      </c>
      <c r="J1811" s="247" t="s">
        <v>3270</v>
      </c>
      <c r="K1811" s="249" t="s">
        <v>1346</v>
      </c>
      <c r="L1811" s="247" t="s">
        <v>1380</v>
      </c>
      <c r="M1811" s="249" t="s">
        <v>1348</v>
      </c>
      <c r="N1811" s="249">
        <v>0</v>
      </c>
      <c r="O1811" s="249" t="s">
        <v>6901</v>
      </c>
    </row>
    <row r="1812" spans="2:15" ht="24" customHeight="1">
      <c r="B1812" s="247" t="s">
        <v>6902</v>
      </c>
      <c r="C1812" s="247" t="s">
        <v>6903</v>
      </c>
      <c r="D1812" s="248">
        <v>43132</v>
      </c>
      <c r="E1812" s="248">
        <v>43378</v>
      </c>
      <c r="F1812" s="248">
        <v>44473</v>
      </c>
      <c r="G1812" s="247">
        <v>0</v>
      </c>
      <c r="H1812" s="247" t="s">
        <v>6437</v>
      </c>
      <c r="I1812" s="247" t="s">
        <v>6438</v>
      </c>
      <c r="J1812" s="247" t="s">
        <v>3270</v>
      </c>
      <c r="K1812" s="249" t="s">
        <v>1354</v>
      </c>
      <c r="L1812" s="247" t="s">
        <v>1380</v>
      </c>
      <c r="M1812" s="249" t="s">
        <v>1348</v>
      </c>
      <c r="N1812" s="249">
        <v>74</v>
      </c>
      <c r="O1812" s="249" t="s">
        <v>5476</v>
      </c>
    </row>
    <row r="1813" spans="2:15" ht="24" customHeight="1">
      <c r="B1813" s="247" t="s">
        <v>6904</v>
      </c>
      <c r="C1813" s="247" t="s">
        <v>6905</v>
      </c>
      <c r="D1813" s="248">
        <v>43132</v>
      </c>
      <c r="E1813" s="248">
        <v>43312</v>
      </c>
      <c r="F1813" s="248">
        <v>44408</v>
      </c>
      <c r="G1813" s="247">
        <v>0</v>
      </c>
      <c r="H1813" s="247" t="s">
        <v>5512</v>
      </c>
      <c r="I1813" s="247" t="s">
        <v>5513</v>
      </c>
      <c r="J1813" s="247" t="s">
        <v>3270</v>
      </c>
      <c r="K1813" s="249" t="s">
        <v>1354</v>
      </c>
      <c r="L1813" s="247" t="s">
        <v>1380</v>
      </c>
      <c r="M1813" s="249" t="s">
        <v>1348</v>
      </c>
      <c r="N1813" s="249">
        <v>100</v>
      </c>
      <c r="O1813" s="249" t="s">
        <v>6906</v>
      </c>
    </row>
    <row r="1814" spans="2:15" ht="24" customHeight="1">
      <c r="B1814" s="247" t="s">
        <v>6907</v>
      </c>
      <c r="C1814" s="247" t="s">
        <v>1342</v>
      </c>
      <c r="D1814" s="248">
        <v>43132</v>
      </c>
      <c r="E1814" s="248"/>
      <c r="F1814" s="248"/>
      <c r="G1814" s="247"/>
      <c r="H1814" s="247" t="s">
        <v>5475</v>
      </c>
      <c r="I1814" s="247" t="s">
        <v>4189</v>
      </c>
      <c r="J1814" s="247" t="s">
        <v>4459</v>
      </c>
      <c r="K1814" s="249" t="s">
        <v>1346</v>
      </c>
      <c r="L1814" s="247" t="s">
        <v>1380</v>
      </c>
      <c r="M1814" s="249" t="s">
        <v>1348</v>
      </c>
      <c r="N1814" s="249">
        <v>0</v>
      </c>
      <c r="O1814" s="249" t="s">
        <v>6908</v>
      </c>
    </row>
    <row r="1815" spans="2:15" ht="24" customHeight="1">
      <c r="B1815" s="247" t="s">
        <v>6909</v>
      </c>
      <c r="C1815" s="247" t="s">
        <v>6910</v>
      </c>
      <c r="D1815" s="248">
        <v>43132</v>
      </c>
      <c r="E1815" s="248">
        <v>43312</v>
      </c>
      <c r="F1815" s="248">
        <v>44408</v>
      </c>
      <c r="G1815" s="247">
        <v>0</v>
      </c>
      <c r="H1815" s="247" t="s">
        <v>5512</v>
      </c>
      <c r="I1815" s="247" t="s">
        <v>5513</v>
      </c>
      <c r="J1815" s="247" t="s">
        <v>3270</v>
      </c>
      <c r="K1815" s="249" t="s">
        <v>1354</v>
      </c>
      <c r="L1815" s="247" t="s">
        <v>1380</v>
      </c>
      <c r="M1815" s="249" t="s">
        <v>1348</v>
      </c>
      <c r="N1815" s="249">
        <v>100</v>
      </c>
      <c r="O1815" s="249" t="s">
        <v>6911</v>
      </c>
    </row>
    <row r="1816" spans="2:15" ht="15" customHeight="1">
      <c r="B1816" s="247" t="s">
        <v>6912</v>
      </c>
      <c r="C1816" s="247" t="s">
        <v>6913</v>
      </c>
      <c r="D1816" s="248">
        <v>43132</v>
      </c>
      <c r="E1816" s="248">
        <v>43376</v>
      </c>
      <c r="F1816" s="248">
        <v>44471</v>
      </c>
      <c r="G1816" s="247">
        <v>0</v>
      </c>
      <c r="H1816" s="247" t="s">
        <v>5475</v>
      </c>
      <c r="I1816" s="247" t="s">
        <v>4189</v>
      </c>
      <c r="J1816" s="247" t="s">
        <v>3270</v>
      </c>
      <c r="K1816" s="249" t="s">
        <v>1354</v>
      </c>
      <c r="L1816" s="247" t="s">
        <v>1380</v>
      </c>
      <c r="M1816" s="249" t="s">
        <v>1348</v>
      </c>
      <c r="N1816" s="249">
        <v>100</v>
      </c>
      <c r="O1816" s="249" t="s">
        <v>6914</v>
      </c>
    </row>
    <row r="1817" spans="2:15" ht="15" customHeight="1">
      <c r="B1817" s="247" t="s">
        <v>6915</v>
      </c>
      <c r="C1817" s="247" t="s">
        <v>6916</v>
      </c>
      <c r="D1817" s="248">
        <v>43132</v>
      </c>
      <c r="E1817" s="248">
        <v>43403</v>
      </c>
      <c r="F1817" s="248">
        <v>44498</v>
      </c>
      <c r="G1817" s="247">
        <v>0</v>
      </c>
      <c r="H1817" s="247" t="s">
        <v>5475</v>
      </c>
      <c r="I1817" s="247" t="s">
        <v>4189</v>
      </c>
      <c r="J1817" s="247" t="s">
        <v>3270</v>
      </c>
      <c r="K1817" s="249" t="s">
        <v>1890</v>
      </c>
      <c r="L1817" s="247" t="s">
        <v>1380</v>
      </c>
      <c r="M1817" s="249" t="s">
        <v>1348</v>
      </c>
      <c r="N1817" s="249">
        <v>100</v>
      </c>
      <c r="O1817" s="249" t="s">
        <v>6917</v>
      </c>
    </row>
    <row r="1818" spans="2:15" ht="24" customHeight="1">
      <c r="B1818" s="247" t="s">
        <v>6918</v>
      </c>
      <c r="C1818" s="247" t="s">
        <v>6919</v>
      </c>
      <c r="D1818" s="248">
        <v>43133</v>
      </c>
      <c r="E1818" s="248">
        <v>43347</v>
      </c>
      <c r="F1818" s="248">
        <v>44442</v>
      </c>
      <c r="G1818" s="247">
        <v>0</v>
      </c>
      <c r="H1818" s="247" t="s">
        <v>6437</v>
      </c>
      <c r="I1818" s="247" t="s">
        <v>6438</v>
      </c>
      <c r="J1818" s="247" t="s">
        <v>3270</v>
      </c>
      <c r="K1818" s="249" t="s">
        <v>1354</v>
      </c>
      <c r="L1818" s="247" t="s">
        <v>1380</v>
      </c>
      <c r="M1818" s="249" t="s">
        <v>1348</v>
      </c>
      <c r="N1818" s="249">
        <v>94</v>
      </c>
      <c r="O1818" s="249" t="s">
        <v>6901</v>
      </c>
    </row>
    <row r="1819" spans="2:15" ht="15" hidden="1" customHeight="1">
      <c r="B1819" s="247" t="s">
        <v>6920</v>
      </c>
      <c r="C1819" s="247" t="s">
        <v>6921</v>
      </c>
      <c r="D1819" s="248">
        <v>43133</v>
      </c>
      <c r="E1819" s="248">
        <v>43157</v>
      </c>
      <c r="F1819" s="248">
        <v>43246</v>
      </c>
      <c r="G1819" s="247">
        <v>0</v>
      </c>
      <c r="H1819" s="247" t="s">
        <v>6922</v>
      </c>
      <c r="I1819" s="247" t="s">
        <v>6923</v>
      </c>
      <c r="J1819" s="247" t="s">
        <v>3291</v>
      </c>
      <c r="K1819" s="249" t="s">
        <v>1354</v>
      </c>
      <c r="L1819" s="247" t="s">
        <v>1347</v>
      </c>
      <c r="M1819" s="249" t="s">
        <v>1348</v>
      </c>
      <c r="N1819" s="249">
        <v>15</v>
      </c>
      <c r="O1819" s="249" t="s">
        <v>6924</v>
      </c>
    </row>
    <row r="1820" spans="2:15" ht="15" hidden="1" customHeight="1">
      <c r="B1820" s="247" t="s">
        <v>6925</v>
      </c>
      <c r="C1820" s="247" t="s">
        <v>6926</v>
      </c>
      <c r="D1820" s="248">
        <v>43133</v>
      </c>
      <c r="E1820" s="248">
        <v>43157</v>
      </c>
      <c r="F1820" s="248">
        <v>43246</v>
      </c>
      <c r="G1820" s="247">
        <v>0</v>
      </c>
      <c r="H1820" s="247" t="s">
        <v>6922</v>
      </c>
      <c r="I1820" s="247" t="s">
        <v>6923</v>
      </c>
      <c r="J1820" s="247" t="s">
        <v>3291</v>
      </c>
      <c r="K1820" s="249" t="s">
        <v>1354</v>
      </c>
      <c r="L1820" s="247" t="s">
        <v>1347</v>
      </c>
      <c r="M1820" s="249" t="s">
        <v>1348</v>
      </c>
      <c r="N1820" s="249">
        <v>14</v>
      </c>
      <c r="O1820" s="249" t="s">
        <v>6927</v>
      </c>
    </row>
    <row r="1821" spans="2:15" ht="15" hidden="1" customHeight="1">
      <c r="B1821" s="247" t="s">
        <v>6928</v>
      </c>
      <c r="C1821" s="247" t="s">
        <v>6929</v>
      </c>
      <c r="D1821" s="248">
        <v>38751</v>
      </c>
      <c r="E1821" s="248">
        <v>41061</v>
      </c>
      <c r="F1821" s="248">
        <v>42887</v>
      </c>
      <c r="G1821" s="247">
        <v>1</v>
      </c>
      <c r="H1821" s="247" t="s">
        <v>6930</v>
      </c>
      <c r="I1821" s="247" t="s">
        <v>6931</v>
      </c>
      <c r="J1821" s="247" t="s">
        <v>3276</v>
      </c>
      <c r="K1821" s="249" t="s">
        <v>1354</v>
      </c>
      <c r="L1821" s="247" t="s">
        <v>1380</v>
      </c>
      <c r="M1821" s="249" t="s">
        <v>1348</v>
      </c>
      <c r="N1821" s="249">
        <v>128</v>
      </c>
      <c r="O1821" s="249" t="s">
        <v>6932</v>
      </c>
    </row>
    <row r="1822" spans="2:15" ht="15" customHeight="1">
      <c r="B1822" s="247" t="s">
        <v>6933</v>
      </c>
      <c r="C1822" s="247" t="s">
        <v>1342</v>
      </c>
      <c r="D1822" s="248">
        <v>43133</v>
      </c>
      <c r="E1822" s="248"/>
      <c r="F1822" s="248"/>
      <c r="G1822" s="247"/>
      <c r="H1822" s="247" t="s">
        <v>6358</v>
      </c>
      <c r="I1822" s="247" t="s">
        <v>6359</v>
      </c>
      <c r="J1822" s="247" t="s">
        <v>3270</v>
      </c>
      <c r="K1822" s="249" t="s">
        <v>1346</v>
      </c>
      <c r="L1822" s="247" t="s">
        <v>1380</v>
      </c>
      <c r="M1822" s="249" t="s">
        <v>1348</v>
      </c>
      <c r="N1822" s="249">
        <v>0</v>
      </c>
      <c r="O1822" s="249" t="s">
        <v>2194</v>
      </c>
    </row>
    <row r="1823" spans="2:15" ht="15" customHeight="1">
      <c r="B1823" s="247" t="s">
        <v>6934</v>
      </c>
      <c r="C1823" s="247" t="s">
        <v>6935</v>
      </c>
      <c r="D1823" s="248">
        <v>43136</v>
      </c>
      <c r="E1823" s="248">
        <v>43545</v>
      </c>
      <c r="F1823" s="248">
        <v>44640</v>
      </c>
      <c r="G1823" s="247">
        <v>0</v>
      </c>
      <c r="H1823" s="247" t="s">
        <v>3813</v>
      </c>
      <c r="I1823" s="247" t="s">
        <v>3814</v>
      </c>
      <c r="J1823" s="247" t="s">
        <v>3270</v>
      </c>
      <c r="K1823" s="249" t="s">
        <v>1890</v>
      </c>
      <c r="L1823" s="247" t="s">
        <v>1380</v>
      </c>
      <c r="M1823" s="249" t="s">
        <v>1348</v>
      </c>
      <c r="N1823" s="249">
        <v>100</v>
      </c>
      <c r="O1823" s="249" t="s">
        <v>6936</v>
      </c>
    </row>
    <row r="1824" spans="2:15" ht="15" customHeight="1">
      <c r="B1824" s="247" t="s">
        <v>6937</v>
      </c>
      <c r="C1824" s="247" t="s">
        <v>1342</v>
      </c>
      <c r="D1824" s="248">
        <v>43137</v>
      </c>
      <c r="E1824" s="248"/>
      <c r="F1824" s="248"/>
      <c r="G1824" s="247"/>
      <c r="H1824" s="247" t="s">
        <v>5700</v>
      </c>
      <c r="I1824" s="247" t="s">
        <v>5701</v>
      </c>
      <c r="J1824" s="247" t="s">
        <v>3270</v>
      </c>
      <c r="K1824" s="249" t="s">
        <v>1346</v>
      </c>
      <c r="L1824" s="247" t="s">
        <v>1380</v>
      </c>
      <c r="M1824" s="249" t="s">
        <v>1348</v>
      </c>
      <c r="N1824" s="249">
        <v>0</v>
      </c>
      <c r="O1824" s="249" t="s">
        <v>5702</v>
      </c>
    </row>
    <row r="1825" spans="2:15" ht="15" hidden="1" customHeight="1">
      <c r="B1825" s="247" t="s">
        <v>6938</v>
      </c>
      <c r="C1825" s="247" t="s">
        <v>6939</v>
      </c>
      <c r="D1825" s="248">
        <v>43137</v>
      </c>
      <c r="E1825" s="248">
        <v>43157</v>
      </c>
      <c r="F1825" s="248">
        <v>43246</v>
      </c>
      <c r="G1825" s="247">
        <v>0</v>
      </c>
      <c r="H1825" s="247" t="s">
        <v>6781</v>
      </c>
      <c r="I1825" s="247" t="s">
        <v>6782</v>
      </c>
      <c r="J1825" s="247" t="s">
        <v>3291</v>
      </c>
      <c r="K1825" s="249" t="s">
        <v>1354</v>
      </c>
      <c r="L1825" s="247" t="s">
        <v>1347</v>
      </c>
      <c r="M1825" s="249" t="s">
        <v>1348</v>
      </c>
      <c r="N1825" s="249">
        <v>30</v>
      </c>
      <c r="O1825" s="249" t="s">
        <v>6940</v>
      </c>
    </row>
    <row r="1826" spans="2:15" ht="25.5" hidden="1" customHeight="1">
      <c r="B1826" s="247" t="s">
        <v>6941</v>
      </c>
      <c r="C1826" s="247" t="s">
        <v>6942</v>
      </c>
      <c r="D1826" s="248">
        <v>43138</v>
      </c>
      <c r="E1826" s="248">
        <v>43187</v>
      </c>
      <c r="F1826" s="248">
        <v>43279</v>
      </c>
      <c r="G1826" s="247">
        <v>0</v>
      </c>
      <c r="H1826" s="247" t="s">
        <v>6943</v>
      </c>
      <c r="I1826" s="247" t="s">
        <v>6944</v>
      </c>
      <c r="J1826" s="247" t="s">
        <v>3291</v>
      </c>
      <c r="K1826" s="249" t="s">
        <v>1354</v>
      </c>
      <c r="L1826" s="247" t="s">
        <v>1380</v>
      </c>
      <c r="M1826" s="249" t="s">
        <v>1348</v>
      </c>
      <c r="N1826" s="249">
        <v>60</v>
      </c>
      <c r="O1826" s="249" t="s">
        <v>6945</v>
      </c>
    </row>
    <row r="1827" spans="2:15" ht="15" hidden="1" customHeight="1">
      <c r="B1827" s="247" t="s">
        <v>6946</v>
      </c>
      <c r="C1827" s="247" t="s">
        <v>6947</v>
      </c>
      <c r="D1827" s="248">
        <v>43138</v>
      </c>
      <c r="E1827" s="248">
        <v>43200</v>
      </c>
      <c r="F1827" s="248">
        <v>43291</v>
      </c>
      <c r="G1827" s="247">
        <v>0</v>
      </c>
      <c r="H1827" s="247" t="s">
        <v>6582</v>
      </c>
      <c r="I1827" s="247" t="s">
        <v>6583</v>
      </c>
      <c r="J1827" s="247" t="s">
        <v>3291</v>
      </c>
      <c r="K1827" s="249" t="s">
        <v>1354</v>
      </c>
      <c r="L1827" s="247" t="s">
        <v>1380</v>
      </c>
      <c r="M1827" s="249" t="s">
        <v>1348</v>
      </c>
      <c r="N1827" s="249">
        <v>44</v>
      </c>
      <c r="O1827" s="249" t="s">
        <v>4404</v>
      </c>
    </row>
    <row r="1828" spans="2:15" ht="15" hidden="1" customHeight="1">
      <c r="B1828" s="247" t="s">
        <v>6948</v>
      </c>
      <c r="C1828" s="247" t="s">
        <v>6949</v>
      </c>
      <c r="D1828" s="248">
        <v>43138</v>
      </c>
      <c r="E1828" s="248">
        <v>43157</v>
      </c>
      <c r="F1828" s="248">
        <v>43246</v>
      </c>
      <c r="G1828" s="247">
        <v>0</v>
      </c>
      <c r="H1828" s="247" t="s">
        <v>6950</v>
      </c>
      <c r="I1828" s="247" t="s">
        <v>6951</v>
      </c>
      <c r="J1828" s="247" t="s">
        <v>3291</v>
      </c>
      <c r="K1828" s="249" t="s">
        <v>1354</v>
      </c>
      <c r="L1828" s="247" t="s">
        <v>1380</v>
      </c>
      <c r="M1828" s="249" t="s">
        <v>1348</v>
      </c>
      <c r="N1828" s="249">
        <v>55</v>
      </c>
      <c r="O1828" s="249" t="s">
        <v>5618</v>
      </c>
    </row>
    <row r="1829" spans="2:15" ht="15" customHeight="1">
      <c r="B1829" s="247" t="s">
        <v>6952</v>
      </c>
      <c r="C1829" s="247" t="s">
        <v>1342</v>
      </c>
      <c r="D1829" s="248">
        <v>43138</v>
      </c>
      <c r="E1829" s="248"/>
      <c r="F1829" s="248"/>
      <c r="G1829" s="247"/>
      <c r="H1829" s="247" t="s">
        <v>6950</v>
      </c>
      <c r="I1829" s="247" t="s">
        <v>6951</v>
      </c>
      <c r="J1829" s="247" t="s">
        <v>3291</v>
      </c>
      <c r="K1829" s="249" t="s">
        <v>1346</v>
      </c>
      <c r="L1829" s="247" t="s">
        <v>1380</v>
      </c>
      <c r="M1829" s="249" t="s">
        <v>1348</v>
      </c>
      <c r="N1829" s="249">
        <v>0</v>
      </c>
      <c r="O1829" s="249" t="s">
        <v>6743</v>
      </c>
    </row>
    <row r="1830" spans="2:15" ht="15" hidden="1" customHeight="1">
      <c r="B1830" s="247" t="s">
        <v>6953</v>
      </c>
      <c r="C1830" s="247" t="s">
        <v>6954</v>
      </c>
      <c r="D1830" s="248">
        <v>43138</v>
      </c>
      <c r="E1830" s="248">
        <v>43157</v>
      </c>
      <c r="F1830" s="248">
        <v>43246</v>
      </c>
      <c r="G1830" s="247">
        <v>0</v>
      </c>
      <c r="H1830" s="247" t="s">
        <v>6950</v>
      </c>
      <c r="I1830" s="247" t="s">
        <v>6951</v>
      </c>
      <c r="J1830" s="247" t="s">
        <v>3291</v>
      </c>
      <c r="K1830" s="249" t="s">
        <v>1354</v>
      </c>
      <c r="L1830" s="247" t="s">
        <v>1380</v>
      </c>
      <c r="M1830" s="249" t="s">
        <v>1348</v>
      </c>
      <c r="N1830" s="249">
        <v>99</v>
      </c>
      <c r="O1830" s="249" t="s">
        <v>6955</v>
      </c>
    </row>
    <row r="1831" spans="2:15" ht="15" customHeight="1">
      <c r="B1831" s="247" t="s">
        <v>6956</v>
      </c>
      <c r="C1831" s="247" t="s">
        <v>1342</v>
      </c>
      <c r="D1831" s="248">
        <v>43138</v>
      </c>
      <c r="E1831" s="248"/>
      <c r="F1831" s="248"/>
      <c r="G1831" s="247"/>
      <c r="H1831" s="247" t="s">
        <v>6950</v>
      </c>
      <c r="I1831" s="247" t="s">
        <v>6951</v>
      </c>
      <c r="J1831" s="247" t="s">
        <v>3291</v>
      </c>
      <c r="K1831" s="249" t="s">
        <v>1346</v>
      </c>
      <c r="L1831" s="247" t="s">
        <v>1380</v>
      </c>
      <c r="M1831" s="249" t="s">
        <v>1348</v>
      </c>
      <c r="N1831" s="249">
        <v>0</v>
      </c>
      <c r="O1831" s="249" t="s">
        <v>6957</v>
      </c>
    </row>
    <row r="1832" spans="2:15" ht="24" hidden="1" customHeight="1">
      <c r="B1832" s="247" t="s">
        <v>6958</v>
      </c>
      <c r="C1832" s="247" t="s">
        <v>6959</v>
      </c>
      <c r="D1832" s="248">
        <v>39703</v>
      </c>
      <c r="E1832" s="248">
        <v>40032</v>
      </c>
      <c r="F1832" s="248">
        <v>42589</v>
      </c>
      <c r="G1832" s="247">
        <v>0</v>
      </c>
      <c r="H1832" s="247" t="s">
        <v>6960</v>
      </c>
      <c r="I1832" s="247" t="s">
        <v>6961</v>
      </c>
      <c r="J1832" s="247" t="s">
        <v>3276</v>
      </c>
      <c r="K1832" s="249" t="s">
        <v>1354</v>
      </c>
      <c r="L1832" s="247" t="s">
        <v>1380</v>
      </c>
      <c r="M1832" s="249" t="s">
        <v>1348</v>
      </c>
      <c r="N1832" s="249">
        <v>93</v>
      </c>
      <c r="O1832" s="249" t="s">
        <v>6962</v>
      </c>
    </row>
    <row r="1833" spans="2:15" ht="15" hidden="1" customHeight="1">
      <c r="B1833" s="247" t="s">
        <v>6963</v>
      </c>
      <c r="C1833" s="247" t="s">
        <v>6964</v>
      </c>
      <c r="D1833" s="248">
        <v>43138</v>
      </c>
      <c r="E1833" s="248">
        <v>43157</v>
      </c>
      <c r="F1833" s="248">
        <v>43246</v>
      </c>
      <c r="G1833" s="247">
        <v>0</v>
      </c>
      <c r="H1833" s="247" t="s">
        <v>6950</v>
      </c>
      <c r="I1833" s="247" t="s">
        <v>6951</v>
      </c>
      <c r="J1833" s="247" t="s">
        <v>3291</v>
      </c>
      <c r="K1833" s="249" t="s">
        <v>1354</v>
      </c>
      <c r="L1833" s="247" t="s">
        <v>1380</v>
      </c>
      <c r="M1833" s="249" t="s">
        <v>1348</v>
      </c>
      <c r="N1833" s="249">
        <v>95</v>
      </c>
      <c r="O1833" s="249" t="s">
        <v>6965</v>
      </c>
    </row>
    <row r="1834" spans="2:15" ht="15" hidden="1" customHeight="1">
      <c r="B1834" s="247" t="s">
        <v>6966</v>
      </c>
      <c r="C1834" s="247" t="s">
        <v>6967</v>
      </c>
      <c r="D1834" s="248">
        <v>43138</v>
      </c>
      <c r="E1834" s="248">
        <v>43290</v>
      </c>
      <c r="F1834" s="248">
        <v>43382</v>
      </c>
      <c r="G1834" s="247">
        <v>0</v>
      </c>
      <c r="H1834" s="247" t="s">
        <v>6950</v>
      </c>
      <c r="I1834" s="247" t="s">
        <v>6951</v>
      </c>
      <c r="J1834" s="247" t="s">
        <v>3291</v>
      </c>
      <c r="K1834" s="249" t="s">
        <v>1354</v>
      </c>
      <c r="L1834" s="247" t="s">
        <v>1380</v>
      </c>
      <c r="M1834" s="249" t="s">
        <v>1348</v>
      </c>
      <c r="N1834" s="249">
        <v>57</v>
      </c>
      <c r="O1834" s="249" t="s">
        <v>4296</v>
      </c>
    </row>
    <row r="1835" spans="2:15" ht="15" hidden="1" customHeight="1">
      <c r="B1835" s="247" t="s">
        <v>6968</v>
      </c>
      <c r="C1835" s="247" t="s">
        <v>6969</v>
      </c>
      <c r="D1835" s="248">
        <v>43138</v>
      </c>
      <c r="E1835" s="248">
        <v>43290</v>
      </c>
      <c r="F1835" s="248">
        <v>43382</v>
      </c>
      <c r="G1835" s="247">
        <v>0</v>
      </c>
      <c r="H1835" s="247" t="s">
        <v>6950</v>
      </c>
      <c r="I1835" s="247" t="s">
        <v>6951</v>
      </c>
      <c r="J1835" s="247" t="s">
        <v>3291</v>
      </c>
      <c r="K1835" s="249" t="s">
        <v>1354</v>
      </c>
      <c r="L1835" s="247" t="s">
        <v>1380</v>
      </c>
      <c r="M1835" s="249" t="s">
        <v>1348</v>
      </c>
      <c r="N1835" s="249">
        <v>75</v>
      </c>
      <c r="O1835" s="249" t="s">
        <v>6970</v>
      </c>
    </row>
    <row r="1836" spans="2:15" ht="15" customHeight="1">
      <c r="B1836" s="247" t="s">
        <v>6971</v>
      </c>
      <c r="C1836" s="247" t="s">
        <v>6972</v>
      </c>
      <c r="D1836" s="248">
        <v>43139</v>
      </c>
      <c r="E1836" s="248">
        <v>43441</v>
      </c>
      <c r="F1836" s="248">
        <v>44536</v>
      </c>
      <c r="G1836" s="247">
        <v>0</v>
      </c>
      <c r="H1836" s="247" t="s">
        <v>6582</v>
      </c>
      <c r="I1836" s="247" t="s">
        <v>6583</v>
      </c>
      <c r="J1836" s="247" t="s">
        <v>3270</v>
      </c>
      <c r="K1836" s="249" t="s">
        <v>1890</v>
      </c>
      <c r="L1836" s="247" t="s">
        <v>1380</v>
      </c>
      <c r="M1836" s="249" t="s">
        <v>1348</v>
      </c>
      <c r="N1836" s="249">
        <v>44</v>
      </c>
      <c r="O1836" s="249" t="s">
        <v>4404</v>
      </c>
    </row>
    <row r="1837" spans="2:15" ht="15" customHeight="1">
      <c r="B1837" s="247" t="s">
        <v>6973</v>
      </c>
      <c r="C1837" s="247" t="s">
        <v>1342</v>
      </c>
      <c r="D1837" s="248">
        <v>43140</v>
      </c>
      <c r="E1837" s="248"/>
      <c r="F1837" s="248"/>
      <c r="G1837" s="247"/>
      <c r="H1837" s="247" t="s">
        <v>6974</v>
      </c>
      <c r="I1837" s="247" t="s">
        <v>6975</v>
      </c>
      <c r="J1837" s="247" t="s">
        <v>3291</v>
      </c>
      <c r="K1837" s="249" t="s">
        <v>1346</v>
      </c>
      <c r="L1837" s="247" t="s">
        <v>6976</v>
      </c>
      <c r="M1837" s="249" t="s">
        <v>1348</v>
      </c>
      <c r="N1837" s="249">
        <v>0</v>
      </c>
      <c r="O1837" s="249" t="s">
        <v>6977</v>
      </c>
    </row>
    <row r="1838" spans="2:15" ht="15" hidden="1" customHeight="1">
      <c r="B1838" s="247" t="s">
        <v>6978</v>
      </c>
      <c r="C1838" s="247" t="s">
        <v>6979</v>
      </c>
      <c r="D1838" s="248">
        <v>43140</v>
      </c>
      <c r="E1838" s="248">
        <v>44425</v>
      </c>
      <c r="F1838" s="248">
        <v>45520</v>
      </c>
      <c r="G1838" s="247">
        <v>0</v>
      </c>
      <c r="H1838" s="247" t="s">
        <v>4063</v>
      </c>
      <c r="I1838" s="247" t="s">
        <v>4064</v>
      </c>
      <c r="J1838" s="247" t="s">
        <v>3270</v>
      </c>
      <c r="K1838" s="249" t="s">
        <v>1890</v>
      </c>
      <c r="L1838" s="247" t="s">
        <v>1380</v>
      </c>
      <c r="M1838" s="249" t="s">
        <v>1348</v>
      </c>
      <c r="N1838" s="249">
        <v>100</v>
      </c>
      <c r="O1838" s="249" t="s">
        <v>6686</v>
      </c>
    </row>
    <row r="1839" spans="2:15" ht="15" hidden="1" customHeight="1">
      <c r="B1839" s="247" t="s">
        <v>6980</v>
      </c>
      <c r="C1839" s="247" t="s">
        <v>6981</v>
      </c>
      <c r="D1839" s="248">
        <v>43143</v>
      </c>
      <c r="E1839" s="248">
        <v>43187</v>
      </c>
      <c r="F1839" s="248">
        <v>43279</v>
      </c>
      <c r="G1839" s="247">
        <v>0</v>
      </c>
      <c r="H1839" s="247" t="s">
        <v>1601</v>
      </c>
      <c r="I1839" s="247" t="s">
        <v>1602</v>
      </c>
      <c r="J1839" s="247" t="s">
        <v>3291</v>
      </c>
      <c r="K1839" s="249" t="s">
        <v>1354</v>
      </c>
      <c r="L1839" s="247" t="s">
        <v>1347</v>
      </c>
      <c r="M1839" s="249" t="s">
        <v>1348</v>
      </c>
      <c r="N1839" s="249">
        <v>100</v>
      </c>
      <c r="O1839" s="249" t="s">
        <v>6982</v>
      </c>
    </row>
    <row r="1840" spans="2:15" ht="15" customHeight="1">
      <c r="B1840" s="247" t="s">
        <v>6983</v>
      </c>
      <c r="C1840" s="247" t="s">
        <v>1342</v>
      </c>
      <c r="D1840" s="248">
        <v>43144</v>
      </c>
      <c r="E1840" s="248"/>
      <c r="F1840" s="248"/>
      <c r="G1840" s="247"/>
      <c r="H1840" s="247" t="s">
        <v>6984</v>
      </c>
      <c r="I1840" s="247" t="s">
        <v>6985</v>
      </c>
      <c r="J1840" s="247" t="s">
        <v>3291</v>
      </c>
      <c r="K1840" s="249" t="s">
        <v>1346</v>
      </c>
      <c r="L1840" s="247" t="s">
        <v>1380</v>
      </c>
      <c r="M1840" s="249" t="s">
        <v>1348</v>
      </c>
      <c r="N1840" s="249">
        <v>0</v>
      </c>
      <c r="O1840" s="249" t="s">
        <v>6986</v>
      </c>
    </row>
    <row r="1841" spans="2:15" ht="15" customHeight="1">
      <c r="B1841" s="247" t="s">
        <v>6987</v>
      </c>
      <c r="C1841" s="247" t="s">
        <v>1342</v>
      </c>
      <c r="D1841" s="248">
        <v>43144</v>
      </c>
      <c r="E1841" s="248"/>
      <c r="F1841" s="248"/>
      <c r="G1841" s="247"/>
      <c r="H1841" s="247" t="s">
        <v>6984</v>
      </c>
      <c r="I1841" s="247" t="s">
        <v>6985</v>
      </c>
      <c r="J1841" s="247" t="s">
        <v>3291</v>
      </c>
      <c r="K1841" s="249" t="s">
        <v>1346</v>
      </c>
      <c r="L1841" s="247" t="s">
        <v>1380</v>
      </c>
      <c r="M1841" s="249" t="s">
        <v>1348</v>
      </c>
      <c r="N1841" s="249">
        <v>0</v>
      </c>
      <c r="O1841" s="249" t="s">
        <v>6988</v>
      </c>
    </row>
    <row r="1842" spans="2:15" ht="24" customHeight="1">
      <c r="B1842" s="247" t="s">
        <v>6989</v>
      </c>
      <c r="C1842" s="247" t="s">
        <v>6990</v>
      </c>
      <c r="D1842" s="248">
        <v>43144</v>
      </c>
      <c r="E1842" s="248">
        <v>43273</v>
      </c>
      <c r="F1842" s="248">
        <v>44369</v>
      </c>
      <c r="G1842" s="247">
        <v>0</v>
      </c>
      <c r="H1842" s="247" t="s">
        <v>6725</v>
      </c>
      <c r="I1842" s="247" t="s">
        <v>6726</v>
      </c>
      <c r="J1842" s="247" t="s">
        <v>3298</v>
      </c>
      <c r="K1842" s="249" t="s">
        <v>1354</v>
      </c>
      <c r="L1842" s="247" t="s">
        <v>1380</v>
      </c>
      <c r="M1842" s="249" t="s">
        <v>1348</v>
      </c>
      <c r="N1842" s="249">
        <v>6</v>
      </c>
      <c r="O1842" s="249" t="s">
        <v>6727</v>
      </c>
    </row>
    <row r="1843" spans="2:15" ht="15" customHeight="1">
      <c r="B1843" s="247" t="s">
        <v>6991</v>
      </c>
      <c r="C1843" s="247" t="s">
        <v>6992</v>
      </c>
      <c r="D1843" s="248">
        <v>40821</v>
      </c>
      <c r="E1843" s="248">
        <v>41809</v>
      </c>
      <c r="F1843" s="248">
        <v>44366</v>
      </c>
      <c r="G1843" s="247">
        <v>0</v>
      </c>
      <c r="H1843" s="247" t="s">
        <v>5690</v>
      </c>
      <c r="I1843" s="247" t="s">
        <v>5691</v>
      </c>
      <c r="J1843" s="247" t="s">
        <v>3270</v>
      </c>
      <c r="K1843" s="249" t="s">
        <v>3222</v>
      </c>
      <c r="L1843" s="247" t="s">
        <v>1380</v>
      </c>
      <c r="M1843" s="249" t="s">
        <v>1348</v>
      </c>
      <c r="N1843" s="249">
        <v>21</v>
      </c>
      <c r="O1843" s="249" t="s">
        <v>6993</v>
      </c>
    </row>
    <row r="1844" spans="2:15" ht="24" hidden="1" customHeight="1">
      <c r="B1844" s="247" t="s">
        <v>6994</v>
      </c>
      <c r="C1844" s="247" t="s">
        <v>6995</v>
      </c>
      <c r="D1844" s="248">
        <v>43147</v>
      </c>
      <c r="E1844" s="248">
        <v>43157</v>
      </c>
      <c r="F1844" s="248">
        <v>43246</v>
      </c>
      <c r="G1844" s="247">
        <v>0</v>
      </c>
      <c r="H1844" s="247" t="s">
        <v>3699</v>
      </c>
      <c r="I1844" s="247" t="s">
        <v>3700</v>
      </c>
      <c r="J1844" s="247" t="s">
        <v>3291</v>
      </c>
      <c r="K1844" s="249" t="s">
        <v>1354</v>
      </c>
      <c r="L1844" s="247" t="s">
        <v>4433</v>
      </c>
      <c r="M1844" s="249" t="s">
        <v>1348</v>
      </c>
      <c r="N1844" s="249">
        <v>76</v>
      </c>
      <c r="O1844" s="249" t="s">
        <v>6996</v>
      </c>
    </row>
    <row r="1845" spans="2:15" ht="24" customHeight="1">
      <c r="B1845" s="247" t="s">
        <v>6997</v>
      </c>
      <c r="C1845" s="247" t="s">
        <v>1342</v>
      </c>
      <c r="D1845" s="248">
        <v>43147</v>
      </c>
      <c r="E1845" s="248"/>
      <c r="F1845" s="248"/>
      <c r="G1845" s="247"/>
      <c r="H1845" s="247" t="s">
        <v>3699</v>
      </c>
      <c r="I1845" s="247" t="s">
        <v>3700</v>
      </c>
      <c r="J1845" s="247" t="s">
        <v>3291</v>
      </c>
      <c r="K1845" s="249" t="s">
        <v>1346</v>
      </c>
      <c r="L1845" s="247" t="s">
        <v>4433</v>
      </c>
      <c r="M1845" s="249" t="s">
        <v>1348</v>
      </c>
      <c r="N1845" s="249">
        <v>0</v>
      </c>
      <c r="O1845" s="249" t="s">
        <v>6998</v>
      </c>
    </row>
    <row r="1846" spans="2:15" ht="24" hidden="1" customHeight="1">
      <c r="B1846" s="247" t="s">
        <v>6999</v>
      </c>
      <c r="C1846" s="247" t="s">
        <v>7000</v>
      </c>
      <c r="D1846" s="248">
        <v>43147</v>
      </c>
      <c r="E1846" s="248">
        <v>43157</v>
      </c>
      <c r="F1846" s="248">
        <v>43246</v>
      </c>
      <c r="G1846" s="247">
        <v>0</v>
      </c>
      <c r="H1846" s="247" t="s">
        <v>7001</v>
      </c>
      <c r="I1846" s="247" t="s">
        <v>7002</v>
      </c>
      <c r="J1846" s="247" t="s">
        <v>3291</v>
      </c>
      <c r="K1846" s="249" t="s">
        <v>1354</v>
      </c>
      <c r="L1846" s="247" t="s">
        <v>1380</v>
      </c>
      <c r="M1846" s="249" t="s">
        <v>1348</v>
      </c>
      <c r="N1846" s="249">
        <v>20</v>
      </c>
      <c r="O1846" s="249" t="s">
        <v>7003</v>
      </c>
    </row>
    <row r="1847" spans="2:15" ht="15" customHeight="1">
      <c r="B1847" s="247" t="s">
        <v>7004</v>
      </c>
      <c r="C1847" s="247" t="s">
        <v>1342</v>
      </c>
      <c r="D1847" s="248">
        <v>43147</v>
      </c>
      <c r="E1847" s="248"/>
      <c r="F1847" s="248"/>
      <c r="G1847" s="247"/>
      <c r="H1847" s="247" t="s">
        <v>5317</v>
      </c>
      <c r="I1847" s="247" t="s">
        <v>4805</v>
      </c>
      <c r="J1847" s="247" t="s">
        <v>3291</v>
      </c>
      <c r="K1847" s="249" t="s">
        <v>1346</v>
      </c>
      <c r="L1847" s="247" t="s">
        <v>1380</v>
      </c>
      <c r="M1847" s="249" t="s">
        <v>1348</v>
      </c>
      <c r="N1847" s="249">
        <v>0</v>
      </c>
      <c r="O1847" s="249" t="s">
        <v>2155</v>
      </c>
    </row>
    <row r="1848" spans="2:15" ht="36" hidden="1" customHeight="1">
      <c r="B1848" s="247" t="s">
        <v>7005</v>
      </c>
      <c r="C1848" s="247" t="s">
        <v>7006</v>
      </c>
      <c r="D1848" s="248">
        <v>43147</v>
      </c>
      <c r="E1848" s="248">
        <v>43187</v>
      </c>
      <c r="F1848" s="248">
        <v>43279</v>
      </c>
      <c r="G1848" s="247">
        <v>0</v>
      </c>
      <c r="H1848" s="247" t="s">
        <v>7007</v>
      </c>
      <c r="I1848" s="247" t="s">
        <v>7008</v>
      </c>
      <c r="J1848" s="247" t="s">
        <v>3291</v>
      </c>
      <c r="K1848" s="249" t="s">
        <v>1354</v>
      </c>
      <c r="L1848" s="247" t="s">
        <v>1347</v>
      </c>
      <c r="M1848" s="249" t="s">
        <v>1348</v>
      </c>
      <c r="N1848" s="249">
        <v>150</v>
      </c>
      <c r="O1848" s="249" t="s">
        <v>7009</v>
      </c>
    </row>
    <row r="1849" spans="2:15" ht="36" hidden="1" customHeight="1">
      <c r="B1849" s="247" t="s">
        <v>7010</v>
      </c>
      <c r="C1849" s="247" t="s">
        <v>7011</v>
      </c>
      <c r="D1849" s="248">
        <v>43147</v>
      </c>
      <c r="E1849" s="248">
        <v>43187</v>
      </c>
      <c r="F1849" s="248">
        <v>43279</v>
      </c>
      <c r="G1849" s="247">
        <v>0</v>
      </c>
      <c r="H1849" s="247" t="s">
        <v>7007</v>
      </c>
      <c r="I1849" s="247" t="s">
        <v>7008</v>
      </c>
      <c r="J1849" s="247" t="s">
        <v>3291</v>
      </c>
      <c r="K1849" s="249" t="s">
        <v>1354</v>
      </c>
      <c r="L1849" s="247" t="s">
        <v>1347</v>
      </c>
      <c r="M1849" s="249" t="s">
        <v>1348</v>
      </c>
      <c r="N1849" s="249">
        <v>19</v>
      </c>
      <c r="O1849" s="249" t="s">
        <v>7012</v>
      </c>
    </row>
    <row r="1850" spans="2:15" ht="15" customHeight="1">
      <c r="B1850" s="247" t="s">
        <v>7013</v>
      </c>
      <c r="C1850" s="247" t="s">
        <v>1342</v>
      </c>
      <c r="D1850" s="248">
        <v>43164</v>
      </c>
      <c r="E1850" s="248"/>
      <c r="F1850" s="248"/>
      <c r="G1850" s="247"/>
      <c r="H1850" s="247" t="s">
        <v>6558</v>
      </c>
      <c r="I1850" s="247" t="s">
        <v>6559</v>
      </c>
      <c r="J1850" s="247" t="s">
        <v>3270</v>
      </c>
      <c r="K1850" s="249" t="s">
        <v>1346</v>
      </c>
      <c r="L1850" s="247" t="s">
        <v>1380</v>
      </c>
      <c r="M1850" s="249" t="s">
        <v>1348</v>
      </c>
      <c r="N1850" s="249">
        <v>0</v>
      </c>
      <c r="O1850" s="249" t="s">
        <v>7014</v>
      </c>
    </row>
    <row r="1851" spans="2:15" ht="15" hidden="1" customHeight="1">
      <c r="B1851" s="247" t="s">
        <v>7015</v>
      </c>
      <c r="C1851" s="247" t="s">
        <v>7016</v>
      </c>
      <c r="D1851" s="248">
        <v>43164</v>
      </c>
      <c r="E1851" s="248">
        <v>43187</v>
      </c>
      <c r="F1851" s="248">
        <v>43279</v>
      </c>
      <c r="G1851" s="247">
        <v>0</v>
      </c>
      <c r="H1851" s="247" t="s">
        <v>6736</v>
      </c>
      <c r="I1851" s="247" t="s">
        <v>6737</v>
      </c>
      <c r="J1851" s="247" t="s">
        <v>3291</v>
      </c>
      <c r="K1851" s="249" t="s">
        <v>1354</v>
      </c>
      <c r="L1851" s="247" t="s">
        <v>1380</v>
      </c>
      <c r="M1851" s="249" t="s">
        <v>1348</v>
      </c>
      <c r="N1851" s="249">
        <v>20</v>
      </c>
      <c r="O1851" s="249" t="s">
        <v>7017</v>
      </c>
    </row>
    <row r="1852" spans="2:15" ht="15" hidden="1" customHeight="1">
      <c r="B1852" s="247" t="s">
        <v>7018</v>
      </c>
      <c r="C1852" s="247" t="s">
        <v>7019</v>
      </c>
      <c r="D1852" s="248">
        <v>43164</v>
      </c>
      <c r="E1852" s="248">
        <v>43187</v>
      </c>
      <c r="F1852" s="248">
        <v>43279</v>
      </c>
      <c r="G1852" s="247">
        <v>0</v>
      </c>
      <c r="H1852" s="247" t="s">
        <v>3653</v>
      </c>
      <c r="I1852" s="247" t="s">
        <v>3654</v>
      </c>
      <c r="J1852" s="247" t="s">
        <v>3291</v>
      </c>
      <c r="K1852" s="249" t="s">
        <v>1354</v>
      </c>
      <c r="L1852" s="247" t="s">
        <v>4433</v>
      </c>
      <c r="M1852" s="249" t="s">
        <v>1348</v>
      </c>
      <c r="N1852" s="249">
        <v>73</v>
      </c>
      <c r="O1852" s="249" t="s">
        <v>5098</v>
      </c>
    </row>
    <row r="1853" spans="2:15" ht="15" hidden="1" customHeight="1">
      <c r="B1853" s="247" t="s">
        <v>7020</v>
      </c>
      <c r="C1853" s="247" t="s">
        <v>7021</v>
      </c>
      <c r="D1853" s="248">
        <v>43164</v>
      </c>
      <c r="E1853" s="248">
        <v>43187</v>
      </c>
      <c r="F1853" s="248">
        <v>43279</v>
      </c>
      <c r="G1853" s="247">
        <v>0</v>
      </c>
      <c r="H1853" s="247" t="s">
        <v>3653</v>
      </c>
      <c r="I1853" s="247" t="s">
        <v>3654</v>
      </c>
      <c r="J1853" s="247" t="s">
        <v>3291</v>
      </c>
      <c r="K1853" s="249" t="s">
        <v>1354</v>
      </c>
      <c r="L1853" s="247" t="s">
        <v>4433</v>
      </c>
      <c r="M1853" s="249" t="s">
        <v>1348</v>
      </c>
      <c r="N1853" s="249">
        <v>47</v>
      </c>
      <c r="O1853" s="249" t="s">
        <v>7022</v>
      </c>
    </row>
    <row r="1854" spans="2:15" ht="15" customHeight="1">
      <c r="B1854" s="247" t="s">
        <v>7023</v>
      </c>
      <c r="C1854" s="247" t="s">
        <v>7024</v>
      </c>
      <c r="D1854" s="248">
        <v>40988</v>
      </c>
      <c r="E1854" s="248">
        <v>41823</v>
      </c>
      <c r="F1854" s="248">
        <v>44380</v>
      </c>
      <c r="G1854" s="247">
        <v>2</v>
      </c>
      <c r="H1854" s="247" t="s">
        <v>3918</v>
      </c>
      <c r="I1854" s="247" t="s">
        <v>3919</v>
      </c>
      <c r="J1854" s="247" t="s">
        <v>3270</v>
      </c>
      <c r="K1854" s="249" t="s">
        <v>1354</v>
      </c>
      <c r="L1854" s="247" t="s">
        <v>1380</v>
      </c>
      <c r="M1854" s="249" t="s">
        <v>1348</v>
      </c>
      <c r="N1854" s="249">
        <v>55</v>
      </c>
      <c r="O1854" s="249" t="s">
        <v>7025</v>
      </c>
    </row>
    <row r="1855" spans="2:15" ht="15" hidden="1" customHeight="1">
      <c r="B1855" s="247" t="s">
        <v>7026</v>
      </c>
      <c r="C1855" s="247" t="s">
        <v>7027</v>
      </c>
      <c r="D1855" s="248">
        <v>43164</v>
      </c>
      <c r="E1855" s="248">
        <v>43187</v>
      </c>
      <c r="F1855" s="248">
        <v>43279</v>
      </c>
      <c r="G1855" s="247">
        <v>0</v>
      </c>
      <c r="H1855" s="247" t="s">
        <v>6221</v>
      </c>
      <c r="I1855" s="247" t="s">
        <v>6222</v>
      </c>
      <c r="J1855" s="247" t="s">
        <v>3291</v>
      </c>
      <c r="K1855" s="249" t="s">
        <v>1354</v>
      </c>
      <c r="L1855" s="247" t="s">
        <v>1373</v>
      </c>
      <c r="M1855" s="249" t="s">
        <v>1348</v>
      </c>
      <c r="N1855" s="249">
        <v>7</v>
      </c>
      <c r="O1855" s="249" t="s">
        <v>4351</v>
      </c>
    </row>
    <row r="1856" spans="2:15" ht="15" customHeight="1">
      <c r="B1856" s="247" t="s">
        <v>7028</v>
      </c>
      <c r="C1856" s="247" t="s">
        <v>7029</v>
      </c>
      <c r="D1856" s="248">
        <v>43164</v>
      </c>
      <c r="E1856" s="248">
        <v>43388</v>
      </c>
      <c r="F1856" s="248">
        <v>44483</v>
      </c>
      <c r="G1856" s="247">
        <v>0</v>
      </c>
      <c r="H1856" s="247" t="s">
        <v>5978</v>
      </c>
      <c r="I1856" s="247" t="s">
        <v>5979</v>
      </c>
      <c r="J1856" s="247" t="s">
        <v>3270</v>
      </c>
      <c r="K1856" s="249" t="s">
        <v>1354</v>
      </c>
      <c r="L1856" s="247" t="s">
        <v>1380</v>
      </c>
      <c r="M1856" s="249" t="s">
        <v>1348</v>
      </c>
      <c r="N1856" s="249">
        <v>11</v>
      </c>
      <c r="O1856" s="249" t="s">
        <v>6326</v>
      </c>
    </row>
    <row r="1857" spans="2:15" ht="24" hidden="1" customHeight="1">
      <c r="B1857" s="247" t="s">
        <v>7030</v>
      </c>
      <c r="C1857" s="247" t="s">
        <v>7031</v>
      </c>
      <c r="D1857" s="248">
        <v>43164</v>
      </c>
      <c r="E1857" s="248">
        <v>43187</v>
      </c>
      <c r="F1857" s="248">
        <v>43279</v>
      </c>
      <c r="G1857" s="247">
        <v>0</v>
      </c>
      <c r="H1857" s="247" t="s">
        <v>5766</v>
      </c>
      <c r="I1857" s="247" t="s">
        <v>5767</v>
      </c>
      <c r="J1857" s="247" t="s">
        <v>3291</v>
      </c>
      <c r="K1857" s="249" t="s">
        <v>1354</v>
      </c>
      <c r="L1857" s="247" t="s">
        <v>1373</v>
      </c>
      <c r="M1857" s="249" t="s">
        <v>1348</v>
      </c>
      <c r="N1857" s="249">
        <v>10</v>
      </c>
      <c r="O1857" s="249" t="s">
        <v>7032</v>
      </c>
    </row>
    <row r="1858" spans="2:15" ht="15" customHeight="1">
      <c r="B1858" s="247" t="s">
        <v>7033</v>
      </c>
      <c r="C1858" s="247" t="s">
        <v>7034</v>
      </c>
      <c r="D1858" s="248">
        <v>43164</v>
      </c>
      <c r="E1858" s="248">
        <v>43441</v>
      </c>
      <c r="F1858" s="248">
        <v>44536</v>
      </c>
      <c r="G1858" s="247">
        <v>0</v>
      </c>
      <c r="H1858" s="247" t="s">
        <v>7035</v>
      </c>
      <c r="I1858" s="247" t="s">
        <v>7036</v>
      </c>
      <c r="J1858" s="247" t="s">
        <v>3270</v>
      </c>
      <c r="K1858" s="249" t="s">
        <v>1890</v>
      </c>
      <c r="L1858" s="247" t="s">
        <v>7037</v>
      </c>
      <c r="M1858" s="249" t="s">
        <v>1348</v>
      </c>
      <c r="N1858" s="249">
        <v>67</v>
      </c>
      <c r="O1858" s="249" t="s">
        <v>7038</v>
      </c>
    </row>
    <row r="1859" spans="2:15" ht="15" customHeight="1">
      <c r="B1859" s="247" t="s">
        <v>7039</v>
      </c>
      <c r="C1859" s="247" t="s">
        <v>7040</v>
      </c>
      <c r="D1859" s="248">
        <v>43164</v>
      </c>
      <c r="E1859" s="248">
        <v>43441</v>
      </c>
      <c r="F1859" s="248">
        <v>44536</v>
      </c>
      <c r="G1859" s="247">
        <v>0</v>
      </c>
      <c r="H1859" s="247" t="s">
        <v>7035</v>
      </c>
      <c r="I1859" s="247" t="s">
        <v>7036</v>
      </c>
      <c r="J1859" s="247" t="s">
        <v>3336</v>
      </c>
      <c r="K1859" s="249" t="s">
        <v>1890</v>
      </c>
      <c r="L1859" s="247" t="s">
        <v>7037</v>
      </c>
      <c r="M1859" s="249" t="s">
        <v>1348</v>
      </c>
      <c r="N1859" s="249">
        <v>125</v>
      </c>
      <c r="O1859" s="249" t="s">
        <v>1368</v>
      </c>
    </row>
    <row r="1860" spans="2:15" ht="15" customHeight="1">
      <c r="B1860" s="247" t="s">
        <v>7041</v>
      </c>
      <c r="C1860" s="247" t="s">
        <v>1342</v>
      </c>
      <c r="D1860" s="248">
        <v>43165</v>
      </c>
      <c r="E1860" s="248"/>
      <c r="F1860" s="248"/>
      <c r="G1860" s="247"/>
      <c r="H1860" s="247" t="s">
        <v>3756</v>
      </c>
      <c r="I1860" s="247" t="s">
        <v>3757</v>
      </c>
      <c r="J1860" s="247" t="s">
        <v>3291</v>
      </c>
      <c r="K1860" s="249" t="s">
        <v>1346</v>
      </c>
      <c r="L1860" s="247" t="s">
        <v>1380</v>
      </c>
      <c r="M1860" s="249" t="s">
        <v>1348</v>
      </c>
      <c r="N1860" s="249">
        <v>0</v>
      </c>
      <c r="O1860" s="249" t="s">
        <v>5586</v>
      </c>
    </row>
    <row r="1861" spans="2:15" ht="15" customHeight="1">
      <c r="B1861" s="247" t="s">
        <v>7042</v>
      </c>
      <c r="C1861" s="247" t="s">
        <v>1342</v>
      </c>
      <c r="D1861" s="248">
        <v>43160</v>
      </c>
      <c r="E1861" s="248"/>
      <c r="F1861" s="248"/>
      <c r="G1861" s="247"/>
      <c r="H1861" s="247" t="s">
        <v>3888</v>
      </c>
      <c r="I1861" s="247" t="s">
        <v>3889</v>
      </c>
      <c r="J1861" s="247" t="s">
        <v>3291</v>
      </c>
      <c r="K1861" s="249" t="s">
        <v>1346</v>
      </c>
      <c r="L1861" s="247" t="s">
        <v>1380</v>
      </c>
      <c r="M1861" s="249" t="s">
        <v>1348</v>
      </c>
      <c r="N1861" s="249">
        <v>0</v>
      </c>
      <c r="O1861" s="249" t="s">
        <v>3847</v>
      </c>
    </row>
    <row r="1862" spans="2:15" ht="15" customHeight="1">
      <c r="B1862" s="247" t="s">
        <v>7043</v>
      </c>
      <c r="C1862" s="247" t="s">
        <v>1342</v>
      </c>
      <c r="D1862" s="248">
        <v>43167</v>
      </c>
      <c r="E1862" s="248"/>
      <c r="F1862" s="248"/>
      <c r="G1862" s="247"/>
      <c r="H1862" s="247" t="s">
        <v>7044</v>
      </c>
      <c r="I1862" s="247" t="s">
        <v>7045</v>
      </c>
      <c r="J1862" s="247" t="s">
        <v>3291</v>
      </c>
      <c r="K1862" s="249" t="s">
        <v>1346</v>
      </c>
      <c r="L1862" s="247" t="s">
        <v>1380</v>
      </c>
      <c r="M1862" s="249" t="s">
        <v>1348</v>
      </c>
      <c r="N1862" s="249">
        <v>0</v>
      </c>
      <c r="O1862" s="249" t="s">
        <v>7046</v>
      </c>
    </row>
    <row r="1863" spans="2:15" ht="15" customHeight="1">
      <c r="B1863" s="247" t="s">
        <v>7047</v>
      </c>
      <c r="C1863" s="247" t="s">
        <v>1342</v>
      </c>
      <c r="D1863" s="248">
        <v>43168</v>
      </c>
      <c r="E1863" s="248"/>
      <c r="F1863" s="248"/>
      <c r="G1863" s="247"/>
      <c r="H1863" s="247" t="s">
        <v>3653</v>
      </c>
      <c r="I1863" s="247" t="s">
        <v>3654</v>
      </c>
      <c r="J1863" s="247" t="s">
        <v>3291</v>
      </c>
      <c r="K1863" s="249" t="s">
        <v>1346</v>
      </c>
      <c r="L1863" s="247" t="s">
        <v>4433</v>
      </c>
      <c r="M1863" s="249" t="s">
        <v>1348</v>
      </c>
      <c r="N1863" s="249">
        <v>0</v>
      </c>
      <c r="O1863" s="249" t="s">
        <v>7048</v>
      </c>
    </row>
    <row r="1864" spans="2:15" ht="15" customHeight="1">
      <c r="B1864" s="247" t="s">
        <v>7049</v>
      </c>
      <c r="C1864" s="247" t="s">
        <v>7050</v>
      </c>
      <c r="D1864" s="248">
        <v>43168</v>
      </c>
      <c r="E1864" s="248">
        <v>43726</v>
      </c>
      <c r="F1864" s="248">
        <v>44821</v>
      </c>
      <c r="G1864" s="247">
        <v>0</v>
      </c>
      <c r="H1864" s="247" t="s">
        <v>7051</v>
      </c>
      <c r="I1864" s="247" t="s">
        <v>7052</v>
      </c>
      <c r="J1864" s="247" t="s">
        <v>3270</v>
      </c>
      <c r="K1864" s="249" t="s">
        <v>1890</v>
      </c>
      <c r="L1864" s="247" t="s">
        <v>1380</v>
      </c>
      <c r="M1864" s="249" t="s">
        <v>1348</v>
      </c>
      <c r="N1864" s="249">
        <v>100</v>
      </c>
      <c r="O1864" s="249" t="s">
        <v>6637</v>
      </c>
    </row>
    <row r="1865" spans="2:15" ht="15" hidden="1" customHeight="1">
      <c r="B1865" s="247" t="s">
        <v>7053</v>
      </c>
      <c r="C1865" s="247" t="s">
        <v>7054</v>
      </c>
      <c r="D1865" s="248">
        <v>38798</v>
      </c>
      <c r="E1865" s="248">
        <v>40203</v>
      </c>
      <c r="F1865" s="248">
        <v>42760</v>
      </c>
      <c r="G1865" s="247">
        <v>2</v>
      </c>
      <c r="H1865" s="247" t="s">
        <v>7055</v>
      </c>
      <c r="I1865" s="247" t="s">
        <v>7056</v>
      </c>
      <c r="J1865" s="247" t="s">
        <v>3276</v>
      </c>
      <c r="K1865" s="249" t="s">
        <v>1354</v>
      </c>
      <c r="L1865" s="247" t="s">
        <v>1380</v>
      </c>
      <c r="M1865" s="249" t="s">
        <v>1348</v>
      </c>
      <c r="N1865" s="249">
        <v>250</v>
      </c>
      <c r="O1865" s="249" t="s">
        <v>5434</v>
      </c>
    </row>
    <row r="1866" spans="2:15" ht="15" customHeight="1">
      <c r="B1866" s="247" t="s">
        <v>7057</v>
      </c>
      <c r="C1866" s="247" t="s">
        <v>1342</v>
      </c>
      <c r="D1866" s="248">
        <v>43168</v>
      </c>
      <c r="E1866" s="248"/>
      <c r="F1866" s="248"/>
      <c r="G1866" s="247"/>
      <c r="H1866" s="247" t="s">
        <v>7058</v>
      </c>
      <c r="I1866" s="247" t="s">
        <v>7059</v>
      </c>
      <c r="J1866" s="247" t="s">
        <v>3291</v>
      </c>
      <c r="K1866" s="249" t="s">
        <v>1346</v>
      </c>
      <c r="L1866" s="247" t="s">
        <v>1380</v>
      </c>
      <c r="M1866" s="249" t="s">
        <v>1348</v>
      </c>
      <c r="N1866" s="249">
        <v>0</v>
      </c>
      <c r="O1866" s="249" t="s">
        <v>7060</v>
      </c>
    </row>
    <row r="1867" spans="2:15" ht="15" customHeight="1">
      <c r="B1867" s="247" t="s">
        <v>7061</v>
      </c>
      <c r="C1867" s="247" t="s">
        <v>1342</v>
      </c>
      <c r="D1867" s="248">
        <v>43168</v>
      </c>
      <c r="E1867" s="248"/>
      <c r="F1867" s="248"/>
      <c r="G1867" s="247"/>
      <c r="H1867" s="247" t="s">
        <v>6697</v>
      </c>
      <c r="I1867" s="247" t="s">
        <v>6698</v>
      </c>
      <c r="J1867" s="247" t="s">
        <v>3270</v>
      </c>
      <c r="K1867" s="249" t="s">
        <v>1346</v>
      </c>
      <c r="L1867" s="247" t="s">
        <v>1380</v>
      </c>
      <c r="M1867" s="249" t="s">
        <v>1348</v>
      </c>
      <c r="N1867" s="249">
        <v>0</v>
      </c>
      <c r="O1867" s="249" t="s">
        <v>7062</v>
      </c>
    </row>
    <row r="1868" spans="2:15" ht="15" customHeight="1">
      <c r="B1868" s="247" t="s">
        <v>7063</v>
      </c>
      <c r="C1868" s="247" t="s">
        <v>1342</v>
      </c>
      <c r="D1868" s="248">
        <v>43171</v>
      </c>
      <c r="E1868" s="248"/>
      <c r="F1868" s="248"/>
      <c r="G1868" s="247"/>
      <c r="H1868" s="247" t="s">
        <v>3888</v>
      </c>
      <c r="I1868" s="247" t="s">
        <v>3889</v>
      </c>
      <c r="J1868" s="247" t="s">
        <v>3270</v>
      </c>
      <c r="K1868" s="249" t="s">
        <v>1346</v>
      </c>
      <c r="L1868" s="247" t="s">
        <v>1380</v>
      </c>
      <c r="M1868" s="249" t="s">
        <v>1348</v>
      </c>
      <c r="N1868" s="249">
        <v>0</v>
      </c>
      <c r="O1868" s="249" t="s">
        <v>3847</v>
      </c>
    </row>
    <row r="1869" spans="2:15" ht="24">
      <c r="B1869" s="247" t="s">
        <v>7064</v>
      </c>
      <c r="C1869" s="247" t="s">
        <v>7065</v>
      </c>
      <c r="D1869" s="248">
        <v>43171</v>
      </c>
      <c r="E1869" s="248">
        <v>43427</v>
      </c>
      <c r="F1869" s="248">
        <v>44523</v>
      </c>
      <c r="G1869" s="247">
        <v>0</v>
      </c>
      <c r="H1869" s="247" t="s">
        <v>6382</v>
      </c>
      <c r="I1869" s="247" t="s">
        <v>6383</v>
      </c>
      <c r="J1869" s="247" t="s">
        <v>3270</v>
      </c>
      <c r="K1869" s="249" t="s">
        <v>1890</v>
      </c>
      <c r="L1869" s="247" t="s">
        <v>1380</v>
      </c>
      <c r="M1869" s="249" t="s">
        <v>1348</v>
      </c>
      <c r="N1869" s="249">
        <v>30</v>
      </c>
      <c r="O1869" s="249" t="s">
        <v>6597</v>
      </c>
    </row>
    <row r="1870" spans="2:15" ht="24" hidden="1" customHeight="1">
      <c r="B1870" s="247" t="s">
        <v>7066</v>
      </c>
      <c r="C1870" s="247" t="s">
        <v>7067</v>
      </c>
      <c r="D1870" s="248">
        <v>43171</v>
      </c>
      <c r="E1870" s="248">
        <v>43187</v>
      </c>
      <c r="F1870" s="248">
        <v>43279</v>
      </c>
      <c r="G1870" s="247">
        <v>0</v>
      </c>
      <c r="H1870" s="247" t="s">
        <v>3653</v>
      </c>
      <c r="I1870" s="247" t="s">
        <v>3654</v>
      </c>
      <c r="J1870" s="247" t="s">
        <v>3291</v>
      </c>
      <c r="K1870" s="249" t="s">
        <v>1354</v>
      </c>
      <c r="L1870" s="247" t="s">
        <v>7068</v>
      </c>
      <c r="M1870" s="249" t="s">
        <v>1348</v>
      </c>
      <c r="N1870" s="249">
        <v>88</v>
      </c>
      <c r="O1870" s="249" t="s">
        <v>7069</v>
      </c>
    </row>
    <row r="1871" spans="2:15" ht="15" customHeight="1">
      <c r="B1871" s="247" t="s">
        <v>7070</v>
      </c>
      <c r="C1871" s="247" t="s">
        <v>7071</v>
      </c>
      <c r="D1871" s="248">
        <v>43172</v>
      </c>
      <c r="E1871" s="248">
        <v>43273</v>
      </c>
      <c r="F1871" s="248">
        <v>44369</v>
      </c>
      <c r="G1871" s="247">
        <v>0</v>
      </c>
      <c r="H1871" s="247" t="s">
        <v>6725</v>
      </c>
      <c r="I1871" s="247" t="s">
        <v>6726</v>
      </c>
      <c r="J1871" s="247" t="s">
        <v>3270</v>
      </c>
      <c r="K1871" s="249" t="s">
        <v>1354</v>
      </c>
      <c r="L1871" s="247" t="s">
        <v>1380</v>
      </c>
      <c r="M1871" s="249" t="s">
        <v>1348</v>
      </c>
      <c r="N1871" s="249">
        <v>23.5</v>
      </c>
      <c r="O1871" s="249" t="s">
        <v>7072</v>
      </c>
    </row>
    <row r="1872" spans="2:15" ht="24">
      <c r="B1872" s="247" t="s">
        <v>7073</v>
      </c>
      <c r="C1872" s="247" t="s">
        <v>7074</v>
      </c>
      <c r="D1872" s="248">
        <v>43173</v>
      </c>
      <c r="E1872" s="248">
        <v>43399</v>
      </c>
      <c r="F1872" s="248">
        <v>47052</v>
      </c>
      <c r="G1872" s="247">
        <v>0</v>
      </c>
      <c r="H1872" s="247" t="s">
        <v>5089</v>
      </c>
      <c r="I1872" s="247" t="s">
        <v>5090</v>
      </c>
      <c r="J1872" s="247" t="s">
        <v>3401</v>
      </c>
      <c r="K1872" s="249" t="s">
        <v>1890</v>
      </c>
      <c r="L1872" s="247" t="s">
        <v>1373</v>
      </c>
      <c r="M1872" s="249" t="s">
        <v>1348</v>
      </c>
      <c r="N1872" s="249">
        <v>10</v>
      </c>
      <c r="O1872" s="249" t="s">
        <v>7075</v>
      </c>
    </row>
    <row r="1873" spans="2:15" ht="15" customHeight="1">
      <c r="B1873" s="247" t="s">
        <v>7076</v>
      </c>
      <c r="C1873" s="247" t="s">
        <v>1342</v>
      </c>
      <c r="D1873" s="248">
        <v>43173</v>
      </c>
      <c r="E1873" s="248"/>
      <c r="F1873" s="248"/>
      <c r="G1873" s="247"/>
      <c r="H1873" s="247" t="s">
        <v>7077</v>
      </c>
      <c r="I1873" s="247" t="s">
        <v>7078</v>
      </c>
      <c r="J1873" s="247" t="s">
        <v>3291</v>
      </c>
      <c r="K1873" s="249" t="s">
        <v>1346</v>
      </c>
      <c r="L1873" s="247" t="s">
        <v>1380</v>
      </c>
      <c r="M1873" s="249" t="s">
        <v>1348</v>
      </c>
      <c r="N1873" s="249">
        <v>0</v>
      </c>
      <c r="O1873" s="249" t="s">
        <v>7079</v>
      </c>
    </row>
    <row r="1874" spans="2:15" ht="15" customHeight="1">
      <c r="B1874" s="247" t="s">
        <v>7080</v>
      </c>
      <c r="C1874" s="247" t="s">
        <v>1342</v>
      </c>
      <c r="D1874" s="248">
        <v>43174</v>
      </c>
      <c r="E1874" s="248"/>
      <c r="F1874" s="248"/>
      <c r="G1874" s="247"/>
      <c r="H1874" s="247" t="s">
        <v>7081</v>
      </c>
      <c r="I1874" s="247" t="s">
        <v>7082</v>
      </c>
      <c r="J1874" s="247" t="s">
        <v>3270</v>
      </c>
      <c r="K1874" s="249" t="s">
        <v>1346</v>
      </c>
      <c r="L1874" s="247" t="s">
        <v>1380</v>
      </c>
      <c r="M1874" s="249" t="s">
        <v>1348</v>
      </c>
      <c r="N1874" s="249">
        <v>0</v>
      </c>
      <c r="O1874" s="249" t="s">
        <v>7083</v>
      </c>
    </row>
    <row r="1875" spans="2:15" ht="15" customHeight="1">
      <c r="B1875" s="247" t="s">
        <v>7084</v>
      </c>
      <c r="C1875" s="247" t="s">
        <v>7085</v>
      </c>
      <c r="D1875" s="248">
        <v>43174</v>
      </c>
      <c r="E1875" s="248">
        <v>43759</v>
      </c>
      <c r="F1875" s="248">
        <v>44854</v>
      </c>
      <c r="G1875" s="247">
        <v>0</v>
      </c>
      <c r="H1875" s="247" t="s">
        <v>5156</v>
      </c>
      <c r="I1875" s="247" t="s">
        <v>5157</v>
      </c>
      <c r="J1875" s="247" t="s">
        <v>3336</v>
      </c>
      <c r="K1875" s="249" t="s">
        <v>1890</v>
      </c>
      <c r="L1875" s="247" t="s">
        <v>3636</v>
      </c>
      <c r="M1875" s="249" t="s">
        <v>1348</v>
      </c>
      <c r="N1875" s="249">
        <v>52</v>
      </c>
      <c r="O1875" s="249" t="s">
        <v>6574</v>
      </c>
    </row>
    <row r="1876" spans="2:15" ht="15" hidden="1" customHeight="1">
      <c r="B1876" s="247" t="s">
        <v>7086</v>
      </c>
      <c r="C1876" s="247" t="s">
        <v>7087</v>
      </c>
      <c r="D1876" s="248">
        <v>39759</v>
      </c>
      <c r="E1876" s="248">
        <v>40064</v>
      </c>
      <c r="F1876" s="248">
        <v>42621</v>
      </c>
      <c r="G1876" s="247">
        <v>0</v>
      </c>
      <c r="H1876" s="247" t="s">
        <v>7088</v>
      </c>
      <c r="I1876" s="247" t="s">
        <v>7089</v>
      </c>
      <c r="J1876" s="247" t="s">
        <v>3276</v>
      </c>
      <c r="K1876" s="249" t="s">
        <v>1354</v>
      </c>
      <c r="L1876" s="247" t="s">
        <v>1380</v>
      </c>
      <c r="M1876" s="249" t="s">
        <v>1348</v>
      </c>
      <c r="N1876" s="249">
        <v>133</v>
      </c>
      <c r="O1876" s="249" t="s">
        <v>5640</v>
      </c>
    </row>
    <row r="1877" spans="2:15" ht="15" customHeight="1">
      <c r="B1877" s="247" t="s">
        <v>7090</v>
      </c>
      <c r="C1877" s="247" t="s">
        <v>7091</v>
      </c>
      <c r="D1877" s="248">
        <v>43174</v>
      </c>
      <c r="E1877" s="248">
        <v>43788</v>
      </c>
      <c r="F1877" s="248">
        <v>44883</v>
      </c>
      <c r="G1877" s="247">
        <v>0</v>
      </c>
      <c r="H1877" s="247" t="s">
        <v>5156</v>
      </c>
      <c r="I1877" s="247" t="s">
        <v>5157</v>
      </c>
      <c r="J1877" s="247" t="s">
        <v>3336</v>
      </c>
      <c r="K1877" s="249" t="s">
        <v>1890</v>
      </c>
      <c r="L1877" s="247" t="s">
        <v>3636</v>
      </c>
      <c r="M1877" s="249" t="s">
        <v>1348</v>
      </c>
      <c r="N1877" s="249">
        <v>417</v>
      </c>
      <c r="O1877" s="249" t="s">
        <v>6266</v>
      </c>
    </row>
    <row r="1878" spans="2:15" ht="15" hidden="1" customHeight="1">
      <c r="B1878" s="247" t="s">
        <v>7092</v>
      </c>
      <c r="C1878" s="247" t="s">
        <v>7093</v>
      </c>
      <c r="D1878" s="248">
        <v>43174</v>
      </c>
      <c r="E1878" s="248">
        <v>43187</v>
      </c>
      <c r="F1878" s="248">
        <v>43279</v>
      </c>
      <c r="G1878" s="247">
        <v>0</v>
      </c>
      <c r="H1878" s="247" t="s">
        <v>5705</v>
      </c>
      <c r="I1878" s="247" t="s">
        <v>5706</v>
      </c>
      <c r="J1878" s="247" t="s">
        <v>3291</v>
      </c>
      <c r="K1878" s="249" t="s">
        <v>1354</v>
      </c>
      <c r="L1878" s="247" t="s">
        <v>1380</v>
      </c>
      <c r="M1878" s="249" t="s">
        <v>1348</v>
      </c>
      <c r="N1878" s="249">
        <v>36</v>
      </c>
      <c r="O1878" s="249" t="s">
        <v>7094</v>
      </c>
    </row>
    <row r="1879" spans="2:15" ht="24" customHeight="1">
      <c r="B1879" s="247" t="s">
        <v>7095</v>
      </c>
      <c r="C1879" s="247" t="s">
        <v>7096</v>
      </c>
      <c r="D1879" s="248">
        <v>43175</v>
      </c>
      <c r="E1879" s="248">
        <v>43264</v>
      </c>
      <c r="F1879" s="248">
        <v>44359</v>
      </c>
      <c r="G1879" s="247">
        <v>0</v>
      </c>
      <c r="H1879" s="247" t="s">
        <v>5181</v>
      </c>
      <c r="I1879" s="247" t="s">
        <v>5182</v>
      </c>
      <c r="J1879" s="247" t="s">
        <v>3270</v>
      </c>
      <c r="K1879" s="249" t="s">
        <v>1354</v>
      </c>
      <c r="L1879" s="247" t="s">
        <v>1380</v>
      </c>
      <c r="M1879" s="249" t="s">
        <v>1348</v>
      </c>
      <c r="N1879" s="249">
        <v>72</v>
      </c>
      <c r="O1879" s="249" t="s">
        <v>6631</v>
      </c>
    </row>
    <row r="1880" spans="2:15" ht="15" customHeight="1">
      <c r="B1880" s="247" t="s">
        <v>7097</v>
      </c>
      <c r="C1880" s="247" t="s">
        <v>1342</v>
      </c>
      <c r="D1880" s="248">
        <v>43179</v>
      </c>
      <c r="E1880" s="248"/>
      <c r="F1880" s="248"/>
      <c r="G1880" s="247"/>
      <c r="H1880" s="247" t="s">
        <v>7098</v>
      </c>
      <c r="I1880" s="247" t="s">
        <v>7099</v>
      </c>
      <c r="J1880" s="247" t="s">
        <v>3291</v>
      </c>
      <c r="K1880" s="249" t="s">
        <v>1346</v>
      </c>
      <c r="L1880" s="247" t="s">
        <v>1380</v>
      </c>
      <c r="M1880" s="249" t="s">
        <v>1348</v>
      </c>
      <c r="N1880" s="249">
        <v>0</v>
      </c>
      <c r="O1880" s="249" t="s">
        <v>6750</v>
      </c>
    </row>
    <row r="1881" spans="2:15" ht="15" customHeight="1">
      <c r="B1881" s="247" t="s">
        <v>7100</v>
      </c>
      <c r="C1881" s="247" t="s">
        <v>1342</v>
      </c>
      <c r="D1881" s="248">
        <v>43179</v>
      </c>
      <c r="E1881" s="248"/>
      <c r="F1881" s="248"/>
      <c r="G1881" s="247"/>
      <c r="H1881" s="247" t="s">
        <v>6092</v>
      </c>
      <c r="I1881" s="247" t="s">
        <v>6093</v>
      </c>
      <c r="J1881" s="247" t="s">
        <v>3270</v>
      </c>
      <c r="K1881" s="249" t="s">
        <v>1346</v>
      </c>
      <c r="L1881" s="247" t="s">
        <v>1380</v>
      </c>
      <c r="M1881" s="249" t="s">
        <v>1348</v>
      </c>
      <c r="N1881" s="249">
        <v>0</v>
      </c>
      <c r="O1881" s="249" t="s">
        <v>7101</v>
      </c>
    </row>
    <row r="1882" spans="2:15" ht="15" customHeight="1">
      <c r="B1882" s="247" t="s">
        <v>7102</v>
      </c>
      <c r="C1882" s="247" t="s">
        <v>1342</v>
      </c>
      <c r="D1882" s="248">
        <v>43179</v>
      </c>
      <c r="E1882" s="248"/>
      <c r="F1882" s="248"/>
      <c r="G1882" s="247"/>
      <c r="H1882" s="247" t="s">
        <v>6092</v>
      </c>
      <c r="I1882" s="247" t="s">
        <v>6093</v>
      </c>
      <c r="J1882" s="247" t="s">
        <v>3270</v>
      </c>
      <c r="K1882" s="249" t="s">
        <v>1346</v>
      </c>
      <c r="L1882" s="247" t="s">
        <v>1380</v>
      </c>
      <c r="M1882" s="249" t="s">
        <v>1348</v>
      </c>
      <c r="N1882" s="249">
        <v>0</v>
      </c>
      <c r="O1882" s="249" t="s">
        <v>7103</v>
      </c>
    </row>
    <row r="1883" spans="2:15" ht="15" customHeight="1">
      <c r="B1883" s="247" t="s">
        <v>7104</v>
      </c>
      <c r="C1883" s="247" t="s">
        <v>7105</v>
      </c>
      <c r="D1883" s="248">
        <v>43179</v>
      </c>
      <c r="E1883" s="248">
        <v>43440</v>
      </c>
      <c r="F1883" s="248">
        <v>44535</v>
      </c>
      <c r="G1883" s="247">
        <v>0</v>
      </c>
      <c r="H1883" s="247" t="s">
        <v>4320</v>
      </c>
      <c r="I1883" s="247" t="s">
        <v>4321</v>
      </c>
      <c r="J1883" s="247" t="s">
        <v>3270</v>
      </c>
      <c r="K1883" s="249" t="s">
        <v>1890</v>
      </c>
      <c r="L1883" s="247" t="s">
        <v>1380</v>
      </c>
      <c r="M1883" s="249" t="s">
        <v>1348</v>
      </c>
      <c r="N1883" s="249">
        <v>60.8</v>
      </c>
      <c r="O1883" s="249" t="s">
        <v>7106</v>
      </c>
    </row>
    <row r="1884" spans="2:15" ht="15" hidden="1" customHeight="1">
      <c r="B1884" s="247" t="s">
        <v>7107</v>
      </c>
      <c r="C1884" s="247" t="s">
        <v>7108</v>
      </c>
      <c r="D1884" s="248">
        <v>43182</v>
      </c>
      <c r="E1884" s="248">
        <v>43203</v>
      </c>
      <c r="F1884" s="248">
        <v>43294</v>
      </c>
      <c r="G1884" s="247">
        <v>0</v>
      </c>
      <c r="H1884" s="247" t="s">
        <v>7109</v>
      </c>
      <c r="I1884" s="247" t="s">
        <v>7110</v>
      </c>
      <c r="J1884" s="247" t="s">
        <v>3291</v>
      </c>
      <c r="K1884" s="249" t="s">
        <v>1354</v>
      </c>
      <c r="L1884" s="247" t="s">
        <v>4433</v>
      </c>
      <c r="M1884" s="249" t="s">
        <v>1348</v>
      </c>
      <c r="N1884" s="249">
        <v>100</v>
      </c>
      <c r="O1884" s="249" t="s">
        <v>4269</v>
      </c>
    </row>
    <row r="1885" spans="2:15" ht="15" customHeight="1">
      <c r="B1885" s="247" t="s">
        <v>7111</v>
      </c>
      <c r="C1885" s="247" t="s">
        <v>7112</v>
      </c>
      <c r="D1885" s="248">
        <v>43186</v>
      </c>
      <c r="E1885" s="248">
        <v>43312</v>
      </c>
      <c r="F1885" s="248">
        <v>44408</v>
      </c>
      <c r="G1885" s="247">
        <v>0</v>
      </c>
      <c r="H1885" s="247" t="s">
        <v>4768</v>
      </c>
      <c r="I1885" s="247" t="s">
        <v>4769</v>
      </c>
      <c r="J1885" s="247" t="s">
        <v>3270</v>
      </c>
      <c r="K1885" s="249" t="s">
        <v>1354</v>
      </c>
      <c r="L1885" s="247" t="s">
        <v>1380</v>
      </c>
      <c r="M1885" s="249" t="s">
        <v>1348</v>
      </c>
      <c r="N1885" s="249">
        <v>24</v>
      </c>
      <c r="O1885" s="249" t="s">
        <v>7113</v>
      </c>
    </row>
    <row r="1886" spans="2:15" ht="15" hidden="1" customHeight="1">
      <c r="B1886" s="247" t="s">
        <v>7114</v>
      </c>
      <c r="C1886" s="247" t="s">
        <v>7115</v>
      </c>
      <c r="D1886" s="248">
        <v>43186</v>
      </c>
      <c r="E1886" s="248">
        <v>43200</v>
      </c>
      <c r="F1886" s="248">
        <v>43291</v>
      </c>
      <c r="G1886" s="247">
        <v>0</v>
      </c>
      <c r="H1886" s="247" t="s">
        <v>4768</v>
      </c>
      <c r="I1886" s="247" t="s">
        <v>4769</v>
      </c>
      <c r="J1886" s="247" t="s">
        <v>3291</v>
      </c>
      <c r="K1886" s="249" t="s">
        <v>1354</v>
      </c>
      <c r="L1886" s="247" t="s">
        <v>1380</v>
      </c>
      <c r="M1886" s="249" t="s">
        <v>1348</v>
      </c>
      <c r="N1886" s="249">
        <v>24</v>
      </c>
      <c r="O1886" s="249" t="s">
        <v>7113</v>
      </c>
    </row>
    <row r="1887" spans="2:15" ht="15" hidden="1" customHeight="1">
      <c r="B1887" s="247" t="s">
        <v>7116</v>
      </c>
      <c r="C1887" s="247" t="s">
        <v>7117</v>
      </c>
      <c r="D1887" s="248">
        <v>39856</v>
      </c>
      <c r="E1887" s="248">
        <v>40301</v>
      </c>
      <c r="F1887" s="248">
        <v>43382</v>
      </c>
      <c r="G1887" s="247">
        <v>2</v>
      </c>
      <c r="H1887" s="247" t="s">
        <v>7118</v>
      </c>
      <c r="I1887" s="247" t="s">
        <v>7119</v>
      </c>
      <c r="J1887" s="247" t="s">
        <v>3276</v>
      </c>
      <c r="K1887" s="249" t="s">
        <v>1354</v>
      </c>
      <c r="L1887" s="247" t="s">
        <v>1380</v>
      </c>
      <c r="M1887" s="249" t="s">
        <v>1348</v>
      </c>
      <c r="N1887" s="249">
        <v>158</v>
      </c>
      <c r="O1887" s="249" t="s">
        <v>7120</v>
      </c>
    </row>
    <row r="1888" spans="2:15" ht="15" customHeight="1">
      <c r="B1888" s="247" t="s">
        <v>7121</v>
      </c>
      <c r="C1888" s="247" t="s">
        <v>7122</v>
      </c>
      <c r="D1888" s="248">
        <v>43186</v>
      </c>
      <c r="E1888" s="248">
        <v>43773</v>
      </c>
      <c r="F1888" s="248">
        <v>44868</v>
      </c>
      <c r="G1888" s="247">
        <v>0</v>
      </c>
      <c r="H1888" s="247" t="s">
        <v>3653</v>
      </c>
      <c r="I1888" s="247" t="s">
        <v>3654</v>
      </c>
      <c r="J1888" s="247" t="s">
        <v>3270</v>
      </c>
      <c r="K1888" s="249" t="s">
        <v>1890</v>
      </c>
      <c r="L1888" s="247" t="s">
        <v>4433</v>
      </c>
      <c r="M1888" s="249" t="s">
        <v>1348</v>
      </c>
      <c r="N1888" s="249">
        <v>45</v>
      </c>
      <c r="O1888" s="249" t="s">
        <v>7022</v>
      </c>
    </row>
    <row r="1889" spans="2:15" ht="15" customHeight="1">
      <c r="B1889" s="247" t="s">
        <v>7123</v>
      </c>
      <c r="C1889" s="247" t="s">
        <v>1342</v>
      </c>
      <c r="D1889" s="248">
        <v>43186</v>
      </c>
      <c r="E1889" s="248"/>
      <c r="F1889" s="248"/>
      <c r="G1889" s="247"/>
      <c r="H1889" s="247" t="s">
        <v>7124</v>
      </c>
      <c r="I1889" s="247" t="s">
        <v>7125</v>
      </c>
      <c r="J1889" s="247" t="s">
        <v>3291</v>
      </c>
      <c r="K1889" s="249" t="s">
        <v>1346</v>
      </c>
      <c r="L1889" s="247" t="s">
        <v>1380</v>
      </c>
      <c r="M1889" s="249" t="s">
        <v>1348</v>
      </c>
      <c r="N1889" s="249">
        <v>0</v>
      </c>
      <c r="O1889" s="249" t="s">
        <v>7126</v>
      </c>
    </row>
    <row r="1890" spans="2:15" ht="15" customHeight="1">
      <c r="B1890" s="247" t="s">
        <v>7127</v>
      </c>
      <c r="C1890" s="247" t="s">
        <v>1342</v>
      </c>
      <c r="D1890" s="248">
        <v>43186</v>
      </c>
      <c r="E1890" s="248"/>
      <c r="F1890" s="248"/>
      <c r="G1890" s="247"/>
      <c r="H1890" s="247" t="s">
        <v>7124</v>
      </c>
      <c r="I1890" s="247" t="s">
        <v>7125</v>
      </c>
      <c r="J1890" s="247" t="s">
        <v>3270</v>
      </c>
      <c r="K1890" s="249" t="s">
        <v>1346</v>
      </c>
      <c r="L1890" s="247" t="s">
        <v>1380</v>
      </c>
      <c r="M1890" s="249" t="s">
        <v>1348</v>
      </c>
      <c r="N1890" s="249">
        <v>0</v>
      </c>
      <c r="O1890" s="249" t="s">
        <v>7126</v>
      </c>
    </row>
    <row r="1891" spans="2:15" ht="24" hidden="1" customHeight="1">
      <c r="B1891" s="247" t="s">
        <v>7128</v>
      </c>
      <c r="C1891" s="247" t="s">
        <v>7129</v>
      </c>
      <c r="D1891" s="248">
        <v>43186</v>
      </c>
      <c r="E1891" s="248">
        <v>43189</v>
      </c>
      <c r="F1891" s="248">
        <v>43281</v>
      </c>
      <c r="G1891" s="247">
        <v>0</v>
      </c>
      <c r="H1891" s="247" t="s">
        <v>6348</v>
      </c>
      <c r="I1891" s="247" t="s">
        <v>6349</v>
      </c>
      <c r="J1891" s="247" t="s">
        <v>3291</v>
      </c>
      <c r="K1891" s="249" t="s">
        <v>1354</v>
      </c>
      <c r="L1891" s="247" t="s">
        <v>1347</v>
      </c>
      <c r="M1891" s="249" t="s">
        <v>1348</v>
      </c>
      <c r="N1891" s="249">
        <v>80</v>
      </c>
      <c r="O1891" s="249" t="s">
        <v>6627</v>
      </c>
    </row>
    <row r="1892" spans="2:15" ht="36" customHeight="1">
      <c r="B1892" s="247" t="s">
        <v>7130</v>
      </c>
      <c r="C1892" s="247" t="s">
        <v>1342</v>
      </c>
      <c r="D1892" s="248">
        <v>43186</v>
      </c>
      <c r="E1892" s="248"/>
      <c r="F1892" s="248"/>
      <c r="G1892" s="247"/>
      <c r="H1892" s="247" t="s">
        <v>3289</v>
      </c>
      <c r="I1892" s="247" t="s">
        <v>3290</v>
      </c>
      <c r="J1892" s="247" t="s">
        <v>3270</v>
      </c>
      <c r="K1892" s="249" t="s">
        <v>1346</v>
      </c>
      <c r="L1892" s="247" t="s">
        <v>1380</v>
      </c>
      <c r="M1892" s="249" t="s">
        <v>1348</v>
      </c>
      <c r="N1892" s="249">
        <v>88.155000000000001</v>
      </c>
      <c r="O1892" s="249" t="s">
        <v>7131</v>
      </c>
    </row>
    <row r="1893" spans="2:15">
      <c r="B1893" s="247" t="s">
        <v>7132</v>
      </c>
      <c r="C1893" s="247" t="s">
        <v>1342</v>
      </c>
      <c r="D1893" s="248">
        <v>43187</v>
      </c>
      <c r="E1893" s="248"/>
      <c r="F1893" s="248"/>
      <c r="G1893" s="247"/>
      <c r="H1893" s="247" t="s">
        <v>7051</v>
      </c>
      <c r="I1893" s="247" t="s">
        <v>7052</v>
      </c>
      <c r="J1893" s="247" t="s">
        <v>3270</v>
      </c>
      <c r="K1893" s="249" t="s">
        <v>1346</v>
      </c>
      <c r="L1893" s="247" t="s">
        <v>1380</v>
      </c>
      <c r="M1893" s="249" t="s">
        <v>1348</v>
      </c>
      <c r="N1893" s="249">
        <v>0</v>
      </c>
      <c r="O1893" s="249" t="s">
        <v>1342</v>
      </c>
    </row>
    <row r="1894" spans="2:15" ht="15" customHeight="1">
      <c r="B1894" s="247" t="s">
        <v>7133</v>
      </c>
      <c r="C1894" s="247" t="s">
        <v>1342</v>
      </c>
      <c r="D1894" s="248">
        <v>43187</v>
      </c>
      <c r="E1894" s="248"/>
      <c r="F1894" s="248"/>
      <c r="G1894" s="247"/>
      <c r="H1894" s="247" t="s">
        <v>5442</v>
      </c>
      <c r="I1894" s="247" t="s">
        <v>5443</v>
      </c>
      <c r="J1894" s="247" t="s">
        <v>3270</v>
      </c>
      <c r="K1894" s="249" t="s">
        <v>1346</v>
      </c>
      <c r="L1894" s="247" t="s">
        <v>1380</v>
      </c>
      <c r="M1894" s="249" t="s">
        <v>1348</v>
      </c>
      <c r="N1894" s="249">
        <v>15</v>
      </c>
      <c r="O1894" s="249" t="s">
        <v>7134</v>
      </c>
    </row>
    <row r="1895" spans="2:15" ht="15" customHeight="1">
      <c r="B1895" s="247" t="s">
        <v>7135</v>
      </c>
      <c r="C1895" s="247" t="s">
        <v>1342</v>
      </c>
      <c r="D1895" s="248">
        <v>43187</v>
      </c>
      <c r="E1895" s="248"/>
      <c r="F1895" s="248"/>
      <c r="G1895" s="247"/>
      <c r="H1895" s="247" t="s">
        <v>3888</v>
      </c>
      <c r="I1895" s="247" t="s">
        <v>3889</v>
      </c>
      <c r="J1895" s="247" t="s">
        <v>3270</v>
      </c>
      <c r="K1895" s="249" t="s">
        <v>1346</v>
      </c>
      <c r="L1895" s="247" t="s">
        <v>1380</v>
      </c>
      <c r="M1895" s="249" t="s">
        <v>1348</v>
      </c>
      <c r="N1895" s="249">
        <v>0</v>
      </c>
      <c r="O1895" s="249" t="s">
        <v>7136</v>
      </c>
    </row>
    <row r="1896" spans="2:15" ht="24" customHeight="1">
      <c r="B1896" s="247" t="s">
        <v>7137</v>
      </c>
      <c r="C1896" s="247" t="s">
        <v>7138</v>
      </c>
      <c r="D1896" s="248">
        <v>43188</v>
      </c>
      <c r="E1896" s="248">
        <v>43447</v>
      </c>
      <c r="F1896" s="248">
        <v>44908</v>
      </c>
      <c r="G1896" s="247">
        <v>0</v>
      </c>
      <c r="H1896" s="247" t="s">
        <v>4180</v>
      </c>
      <c r="I1896" s="247" t="s">
        <v>4181</v>
      </c>
      <c r="J1896" s="247" t="s">
        <v>3419</v>
      </c>
      <c r="K1896" s="249" t="s">
        <v>1890</v>
      </c>
      <c r="L1896" s="247" t="s">
        <v>1380</v>
      </c>
      <c r="M1896" s="249" t="s">
        <v>1348</v>
      </c>
      <c r="N1896" s="249">
        <v>100</v>
      </c>
      <c r="O1896" s="249" t="s">
        <v>4182</v>
      </c>
    </row>
    <row r="1897" spans="2:15" ht="24">
      <c r="B1897" s="247" t="s">
        <v>7139</v>
      </c>
      <c r="C1897" s="247" t="s">
        <v>1342</v>
      </c>
      <c r="D1897" s="248">
        <v>43188</v>
      </c>
      <c r="E1897" s="248"/>
      <c r="F1897" s="248"/>
      <c r="G1897" s="247"/>
      <c r="H1897" s="247" t="s">
        <v>4774</v>
      </c>
      <c r="I1897" s="247" t="s">
        <v>4775</v>
      </c>
      <c r="J1897" s="247" t="s">
        <v>3401</v>
      </c>
      <c r="K1897" s="249" t="s">
        <v>1346</v>
      </c>
      <c r="L1897" s="247" t="s">
        <v>1347</v>
      </c>
      <c r="M1897" s="249" t="s">
        <v>1348</v>
      </c>
      <c r="N1897" s="249">
        <v>0</v>
      </c>
      <c r="O1897" s="249" t="s">
        <v>7140</v>
      </c>
    </row>
    <row r="1898" spans="2:15" ht="15" customHeight="1">
      <c r="B1898" s="247" t="s">
        <v>7141</v>
      </c>
      <c r="C1898" s="247" t="s">
        <v>7142</v>
      </c>
      <c r="D1898" s="248">
        <v>41129</v>
      </c>
      <c r="E1898" s="248">
        <v>41674</v>
      </c>
      <c r="F1898" s="248">
        <v>44231</v>
      </c>
      <c r="G1898" s="247">
        <v>0</v>
      </c>
      <c r="H1898" s="247" t="s">
        <v>7143</v>
      </c>
      <c r="I1898" s="247" t="s">
        <v>7144</v>
      </c>
      <c r="J1898" s="247" t="s">
        <v>3270</v>
      </c>
      <c r="K1898" s="249" t="s">
        <v>3222</v>
      </c>
      <c r="L1898" s="247" t="s">
        <v>1380</v>
      </c>
      <c r="M1898" s="249" t="s">
        <v>1348</v>
      </c>
      <c r="N1898" s="249">
        <v>100</v>
      </c>
      <c r="O1898" s="249" t="s">
        <v>4651</v>
      </c>
    </row>
    <row r="1899" spans="2:15" ht="15" hidden="1" customHeight="1">
      <c r="B1899" s="247" t="s">
        <v>7145</v>
      </c>
      <c r="C1899" s="247" t="s">
        <v>7146</v>
      </c>
      <c r="D1899" s="248">
        <v>43188</v>
      </c>
      <c r="E1899" s="248">
        <v>43200</v>
      </c>
      <c r="F1899" s="248">
        <v>43291</v>
      </c>
      <c r="G1899" s="247">
        <v>0</v>
      </c>
      <c r="H1899" s="247" t="s">
        <v>7147</v>
      </c>
      <c r="I1899" s="247" t="s">
        <v>7148</v>
      </c>
      <c r="J1899" s="247" t="s">
        <v>3291</v>
      </c>
      <c r="K1899" s="249" t="s">
        <v>1354</v>
      </c>
      <c r="L1899" s="247" t="s">
        <v>1347</v>
      </c>
      <c r="M1899" s="249" t="s">
        <v>1348</v>
      </c>
      <c r="N1899" s="249">
        <v>54</v>
      </c>
      <c r="O1899" s="249" t="s">
        <v>7149</v>
      </c>
    </row>
    <row r="1900" spans="2:15" ht="15" hidden="1" customHeight="1">
      <c r="B1900" s="247" t="s">
        <v>7150</v>
      </c>
      <c r="C1900" s="247" t="s">
        <v>7151</v>
      </c>
      <c r="D1900" s="248">
        <v>43189</v>
      </c>
      <c r="E1900" s="248">
        <v>43200</v>
      </c>
      <c r="F1900" s="248">
        <v>43291</v>
      </c>
      <c r="G1900" s="247">
        <v>0</v>
      </c>
      <c r="H1900" s="247" t="s">
        <v>4042</v>
      </c>
      <c r="I1900" s="247" t="s">
        <v>4043</v>
      </c>
      <c r="J1900" s="247" t="s">
        <v>3291</v>
      </c>
      <c r="K1900" s="249" t="s">
        <v>1354</v>
      </c>
      <c r="L1900" s="247" t="s">
        <v>1380</v>
      </c>
      <c r="M1900" s="249" t="s">
        <v>1348</v>
      </c>
      <c r="N1900" s="249">
        <v>28</v>
      </c>
      <c r="O1900" s="249" t="s">
        <v>7152</v>
      </c>
    </row>
    <row r="1901" spans="2:15" ht="15" customHeight="1">
      <c r="B1901" s="247" t="s">
        <v>7153</v>
      </c>
      <c r="C1901" s="247" t="s">
        <v>7154</v>
      </c>
      <c r="D1901" s="248">
        <v>43189</v>
      </c>
      <c r="E1901" s="248">
        <v>43312</v>
      </c>
      <c r="F1901" s="248">
        <v>44408</v>
      </c>
      <c r="G1901" s="247">
        <v>0</v>
      </c>
      <c r="H1901" s="247" t="s">
        <v>3918</v>
      </c>
      <c r="I1901" s="247" t="s">
        <v>3919</v>
      </c>
      <c r="J1901" s="247" t="s">
        <v>3270</v>
      </c>
      <c r="K1901" s="249" t="s">
        <v>1354</v>
      </c>
      <c r="L1901" s="247" t="s">
        <v>1380</v>
      </c>
      <c r="M1901" s="249" t="s">
        <v>1348</v>
      </c>
      <c r="N1901" s="249">
        <v>28</v>
      </c>
      <c r="O1901" s="249" t="s">
        <v>7152</v>
      </c>
    </row>
    <row r="1902" spans="2:15" ht="15" customHeight="1">
      <c r="B1902" s="247" t="s">
        <v>7155</v>
      </c>
      <c r="C1902" s="247" t="s">
        <v>7156</v>
      </c>
      <c r="D1902" s="248">
        <v>43193</v>
      </c>
      <c r="E1902" s="248">
        <v>43273</v>
      </c>
      <c r="F1902" s="248">
        <v>44369</v>
      </c>
      <c r="G1902" s="247">
        <v>0</v>
      </c>
      <c r="H1902" s="247" t="s">
        <v>6725</v>
      </c>
      <c r="I1902" s="247" t="s">
        <v>6726</v>
      </c>
      <c r="J1902" s="247" t="s">
        <v>3270</v>
      </c>
      <c r="K1902" s="249" t="s">
        <v>1354</v>
      </c>
      <c r="L1902" s="247" t="s">
        <v>1380</v>
      </c>
      <c r="M1902" s="249" t="s">
        <v>1348</v>
      </c>
      <c r="N1902" s="249">
        <v>12</v>
      </c>
      <c r="O1902" s="249" t="s">
        <v>7157</v>
      </c>
    </row>
    <row r="1903" spans="2:15" ht="15" customHeight="1">
      <c r="B1903" s="247" t="s">
        <v>7158</v>
      </c>
      <c r="C1903" s="247" t="s">
        <v>7159</v>
      </c>
      <c r="D1903" s="248">
        <v>43194</v>
      </c>
      <c r="E1903" s="248">
        <v>43347</v>
      </c>
      <c r="F1903" s="248">
        <v>44442</v>
      </c>
      <c r="G1903" s="247">
        <v>0</v>
      </c>
      <c r="H1903" s="247" t="s">
        <v>5475</v>
      </c>
      <c r="I1903" s="247" t="s">
        <v>4189</v>
      </c>
      <c r="J1903" s="247" t="s">
        <v>3270</v>
      </c>
      <c r="K1903" s="249" t="s">
        <v>1354</v>
      </c>
      <c r="L1903" s="247" t="s">
        <v>1380</v>
      </c>
      <c r="M1903" s="249" t="s">
        <v>1348</v>
      </c>
      <c r="N1903" s="249">
        <v>100</v>
      </c>
      <c r="O1903" s="249" t="s">
        <v>6908</v>
      </c>
    </row>
    <row r="1904" spans="2:15" ht="15" customHeight="1">
      <c r="B1904" s="247" t="s">
        <v>7160</v>
      </c>
      <c r="C1904" s="247" t="s">
        <v>7161</v>
      </c>
      <c r="D1904" s="248">
        <v>43194</v>
      </c>
      <c r="E1904" s="248">
        <v>43622</v>
      </c>
      <c r="F1904" s="248">
        <v>44717</v>
      </c>
      <c r="G1904" s="247">
        <v>0</v>
      </c>
      <c r="H1904" s="247" t="s">
        <v>6879</v>
      </c>
      <c r="I1904" s="247" t="s">
        <v>6880</v>
      </c>
      <c r="J1904" s="247" t="s">
        <v>3270</v>
      </c>
      <c r="K1904" s="249" t="s">
        <v>1890</v>
      </c>
      <c r="L1904" s="247" t="s">
        <v>1380</v>
      </c>
      <c r="M1904" s="249" t="s">
        <v>1348</v>
      </c>
      <c r="N1904" s="249">
        <v>15</v>
      </c>
      <c r="O1904" s="249" t="s">
        <v>7060</v>
      </c>
    </row>
    <row r="1905" spans="2:15" ht="15" customHeight="1">
      <c r="B1905" s="247" t="s">
        <v>7162</v>
      </c>
      <c r="C1905" s="247" t="s">
        <v>7163</v>
      </c>
      <c r="D1905" s="248">
        <v>43194</v>
      </c>
      <c r="E1905" s="248">
        <v>43328</v>
      </c>
      <c r="F1905" s="248">
        <v>45520</v>
      </c>
      <c r="G1905" s="247">
        <v>1</v>
      </c>
      <c r="H1905" s="247" t="s">
        <v>3284</v>
      </c>
      <c r="I1905" s="247" t="s">
        <v>3285</v>
      </c>
      <c r="J1905" s="247" t="s">
        <v>3270</v>
      </c>
      <c r="K1905" s="249" t="s">
        <v>1890</v>
      </c>
      <c r="L1905" s="247" t="s">
        <v>1380</v>
      </c>
      <c r="M1905" s="249" t="s">
        <v>1348</v>
      </c>
      <c r="N1905" s="249">
        <v>77</v>
      </c>
      <c r="O1905" s="249" t="s">
        <v>7164</v>
      </c>
    </row>
    <row r="1906" spans="2:15" ht="24" customHeight="1">
      <c r="B1906" s="247" t="s">
        <v>7165</v>
      </c>
      <c r="C1906" s="247" t="s">
        <v>1342</v>
      </c>
      <c r="D1906" s="248">
        <v>43194</v>
      </c>
      <c r="E1906" s="248"/>
      <c r="F1906" s="248"/>
      <c r="G1906" s="247"/>
      <c r="H1906" s="247" t="s">
        <v>3918</v>
      </c>
      <c r="I1906" s="247" t="s">
        <v>3919</v>
      </c>
      <c r="J1906" s="247" t="s">
        <v>3419</v>
      </c>
      <c r="K1906" s="249" t="s">
        <v>1346</v>
      </c>
      <c r="L1906" s="247" t="s">
        <v>1380</v>
      </c>
      <c r="M1906" s="249" t="s">
        <v>1348</v>
      </c>
      <c r="N1906" s="249">
        <v>0</v>
      </c>
      <c r="O1906" s="249" t="s">
        <v>6662</v>
      </c>
    </row>
    <row r="1907" spans="2:15" ht="24" customHeight="1">
      <c r="B1907" s="247" t="s">
        <v>7166</v>
      </c>
      <c r="C1907" s="247" t="s">
        <v>7167</v>
      </c>
      <c r="D1907" s="248">
        <v>43194</v>
      </c>
      <c r="E1907" s="248">
        <v>43383</v>
      </c>
      <c r="F1907" s="248">
        <v>44844</v>
      </c>
      <c r="G1907" s="247">
        <v>0</v>
      </c>
      <c r="H1907" s="247" t="s">
        <v>3918</v>
      </c>
      <c r="I1907" s="247" t="s">
        <v>3919</v>
      </c>
      <c r="J1907" s="247" t="s">
        <v>3419</v>
      </c>
      <c r="K1907" s="249" t="s">
        <v>1890</v>
      </c>
      <c r="L1907" s="247" t="s">
        <v>1380</v>
      </c>
      <c r="M1907" s="249" t="s">
        <v>1348</v>
      </c>
      <c r="N1907" s="249">
        <v>28</v>
      </c>
      <c r="O1907" s="249" t="s">
        <v>6662</v>
      </c>
    </row>
    <row r="1908" spans="2:15" ht="15" hidden="1" customHeight="1">
      <c r="B1908" s="247" t="s">
        <v>7168</v>
      </c>
      <c r="C1908" s="247" t="s">
        <v>7169</v>
      </c>
      <c r="D1908" s="248">
        <v>43196</v>
      </c>
      <c r="E1908" s="248">
        <v>43203</v>
      </c>
      <c r="F1908" s="248">
        <v>43294</v>
      </c>
      <c r="G1908" s="247">
        <v>0</v>
      </c>
      <c r="H1908" s="247" t="s">
        <v>7170</v>
      </c>
      <c r="I1908" s="247" t="s">
        <v>7171</v>
      </c>
      <c r="J1908" s="247" t="s">
        <v>3291</v>
      </c>
      <c r="K1908" s="249" t="s">
        <v>1354</v>
      </c>
      <c r="L1908" s="247" t="s">
        <v>1380</v>
      </c>
      <c r="M1908" s="249" t="s">
        <v>1348</v>
      </c>
      <c r="N1908" s="249">
        <v>53</v>
      </c>
      <c r="O1908" s="249" t="s">
        <v>7172</v>
      </c>
    </row>
    <row r="1909" spans="2:15" ht="15" customHeight="1">
      <c r="B1909" s="247" t="s">
        <v>7173</v>
      </c>
      <c r="C1909" s="247" t="s">
        <v>7174</v>
      </c>
      <c r="D1909" s="248">
        <v>40954</v>
      </c>
      <c r="E1909" s="248">
        <v>41674</v>
      </c>
      <c r="F1909" s="248">
        <v>43978</v>
      </c>
      <c r="G1909" s="247">
        <v>0</v>
      </c>
      <c r="H1909" s="247" t="s">
        <v>7175</v>
      </c>
      <c r="I1909" s="247" t="s">
        <v>1342</v>
      </c>
      <c r="J1909" s="247" t="s">
        <v>3270</v>
      </c>
      <c r="K1909" s="249" t="s">
        <v>2455</v>
      </c>
      <c r="L1909" s="247" t="s">
        <v>1380</v>
      </c>
      <c r="M1909" s="249" t="s">
        <v>1348</v>
      </c>
      <c r="N1909" s="249">
        <v>45</v>
      </c>
      <c r="O1909" s="249" t="s">
        <v>7176</v>
      </c>
    </row>
    <row r="1910" spans="2:15" ht="15" customHeight="1">
      <c r="B1910" s="247" t="s">
        <v>7177</v>
      </c>
      <c r="C1910" s="247" t="s">
        <v>7178</v>
      </c>
      <c r="D1910" s="248">
        <v>43196</v>
      </c>
      <c r="E1910" s="248">
        <v>43383</v>
      </c>
      <c r="F1910" s="248">
        <v>45575</v>
      </c>
      <c r="G1910" s="247">
        <v>1</v>
      </c>
      <c r="H1910" s="247" t="s">
        <v>6736</v>
      </c>
      <c r="I1910" s="247" t="s">
        <v>6737</v>
      </c>
      <c r="J1910" s="247" t="s">
        <v>3270</v>
      </c>
      <c r="K1910" s="249" t="s">
        <v>1890</v>
      </c>
      <c r="L1910" s="247" t="s">
        <v>1380</v>
      </c>
      <c r="M1910" s="249" t="s">
        <v>1348</v>
      </c>
      <c r="N1910" s="249">
        <v>100</v>
      </c>
      <c r="O1910" s="249" t="s">
        <v>7017</v>
      </c>
    </row>
    <row r="1911" spans="2:15" ht="15" hidden="1" customHeight="1">
      <c r="B1911" s="247" t="s">
        <v>7179</v>
      </c>
      <c r="C1911" s="247" t="s">
        <v>7180</v>
      </c>
      <c r="D1911" s="248">
        <v>43199</v>
      </c>
      <c r="E1911" s="248">
        <v>43203</v>
      </c>
      <c r="F1911" s="248">
        <v>43294</v>
      </c>
      <c r="G1911" s="247">
        <v>0</v>
      </c>
      <c r="H1911" s="247" t="s">
        <v>3484</v>
      </c>
      <c r="I1911" s="247" t="s">
        <v>3485</v>
      </c>
      <c r="J1911" s="247" t="s">
        <v>3291</v>
      </c>
      <c r="K1911" s="249" t="s">
        <v>1354</v>
      </c>
      <c r="L1911" s="247" t="s">
        <v>1380</v>
      </c>
      <c r="M1911" s="249" t="s">
        <v>1348</v>
      </c>
      <c r="N1911" s="249">
        <v>13</v>
      </c>
      <c r="O1911" s="249" t="s">
        <v>7181</v>
      </c>
    </row>
    <row r="1912" spans="2:15" ht="24" customHeight="1">
      <c r="B1912" s="247" t="s">
        <v>7182</v>
      </c>
      <c r="C1912" s="247" t="s">
        <v>7183</v>
      </c>
      <c r="D1912" s="248">
        <v>43200</v>
      </c>
      <c r="E1912" s="248">
        <v>43571</v>
      </c>
      <c r="F1912" s="248">
        <v>54528</v>
      </c>
      <c r="G1912" s="247">
        <v>0</v>
      </c>
      <c r="H1912" s="247" t="s">
        <v>6546</v>
      </c>
      <c r="I1912" s="247" t="s">
        <v>6547</v>
      </c>
      <c r="J1912" s="247" t="s">
        <v>3477</v>
      </c>
      <c r="K1912" s="249" t="s">
        <v>1890</v>
      </c>
      <c r="L1912" s="247" t="s">
        <v>3337</v>
      </c>
      <c r="M1912" s="249" t="s">
        <v>1348</v>
      </c>
      <c r="N1912" s="249">
        <v>720</v>
      </c>
      <c r="O1912" s="249" t="s">
        <v>6548</v>
      </c>
    </row>
    <row r="1913" spans="2:15" ht="15" customHeight="1">
      <c r="B1913" s="247" t="s">
        <v>7184</v>
      </c>
      <c r="C1913" s="247" t="s">
        <v>1342</v>
      </c>
      <c r="D1913" s="248">
        <v>43200</v>
      </c>
      <c r="E1913" s="248"/>
      <c r="F1913" s="248"/>
      <c r="G1913" s="247"/>
      <c r="H1913" s="247" t="s">
        <v>7185</v>
      </c>
      <c r="I1913" s="247" t="s">
        <v>7186</v>
      </c>
      <c r="J1913" s="247" t="s">
        <v>3291</v>
      </c>
      <c r="K1913" s="249" t="s">
        <v>1346</v>
      </c>
      <c r="L1913" s="247" t="s">
        <v>6976</v>
      </c>
      <c r="M1913" s="249" t="s">
        <v>1348</v>
      </c>
      <c r="N1913" s="249">
        <v>0</v>
      </c>
      <c r="O1913" s="249" t="s">
        <v>7187</v>
      </c>
    </row>
    <row r="1914" spans="2:15" ht="25.5" hidden="1" customHeight="1">
      <c r="B1914" s="247" t="s">
        <v>7188</v>
      </c>
      <c r="C1914" s="247" t="s">
        <v>7189</v>
      </c>
      <c r="D1914" s="248">
        <v>43201</v>
      </c>
      <c r="E1914" s="248">
        <v>43251</v>
      </c>
      <c r="F1914" s="248">
        <v>43343</v>
      </c>
      <c r="G1914" s="247">
        <v>0</v>
      </c>
      <c r="H1914" s="247" t="s">
        <v>4275</v>
      </c>
      <c r="I1914" s="247" t="s">
        <v>4276</v>
      </c>
      <c r="J1914" s="247" t="s">
        <v>3291</v>
      </c>
      <c r="K1914" s="249" t="s">
        <v>1354</v>
      </c>
      <c r="L1914" s="247" t="s">
        <v>1380</v>
      </c>
      <c r="M1914" s="249" t="s">
        <v>1348</v>
      </c>
      <c r="N1914" s="249">
        <v>90</v>
      </c>
      <c r="O1914" s="249" t="s">
        <v>6569</v>
      </c>
    </row>
    <row r="1915" spans="2:15" ht="15" customHeight="1">
      <c r="B1915" s="247" t="s">
        <v>7190</v>
      </c>
      <c r="C1915" s="247" t="s">
        <v>1342</v>
      </c>
      <c r="D1915" s="248">
        <v>43201</v>
      </c>
      <c r="E1915" s="248"/>
      <c r="F1915" s="248"/>
      <c r="G1915" s="247"/>
      <c r="H1915" s="247" t="s">
        <v>4275</v>
      </c>
      <c r="I1915" s="247" t="s">
        <v>4276</v>
      </c>
      <c r="J1915" s="247" t="s">
        <v>3291</v>
      </c>
      <c r="K1915" s="249" t="s">
        <v>1346</v>
      </c>
      <c r="L1915" s="247" t="s">
        <v>1380</v>
      </c>
      <c r="M1915" s="249" t="s">
        <v>1348</v>
      </c>
      <c r="N1915" s="249">
        <v>0</v>
      </c>
      <c r="O1915" s="249" t="s">
        <v>7191</v>
      </c>
    </row>
    <row r="1916" spans="2:15" ht="15" customHeight="1">
      <c r="B1916" s="247" t="s">
        <v>7192</v>
      </c>
      <c r="C1916" s="247" t="s">
        <v>7193</v>
      </c>
      <c r="D1916" s="248">
        <v>43203</v>
      </c>
      <c r="E1916" s="248">
        <v>43410</v>
      </c>
      <c r="F1916" s="248">
        <v>44506</v>
      </c>
      <c r="G1916" s="247">
        <v>0</v>
      </c>
      <c r="H1916" s="247" t="s">
        <v>7170</v>
      </c>
      <c r="I1916" s="247" t="s">
        <v>7171</v>
      </c>
      <c r="J1916" s="247" t="s">
        <v>3270</v>
      </c>
      <c r="K1916" s="249" t="s">
        <v>1890</v>
      </c>
      <c r="L1916" s="247" t="s">
        <v>1380</v>
      </c>
      <c r="M1916" s="249" t="s">
        <v>1348</v>
      </c>
      <c r="N1916" s="249">
        <v>53</v>
      </c>
      <c r="O1916" s="249" t="s">
        <v>7172</v>
      </c>
    </row>
    <row r="1917" spans="2:15" ht="15" hidden="1" customHeight="1">
      <c r="B1917" s="247" t="s">
        <v>7194</v>
      </c>
      <c r="C1917" s="247" t="s">
        <v>7195</v>
      </c>
      <c r="D1917" s="248">
        <v>43203</v>
      </c>
      <c r="E1917" s="248">
        <v>44249</v>
      </c>
      <c r="F1917" s="248">
        <v>45343</v>
      </c>
      <c r="G1917" s="247">
        <v>0</v>
      </c>
      <c r="H1917" s="247" t="s">
        <v>4934</v>
      </c>
      <c r="I1917" s="247" t="s">
        <v>4935</v>
      </c>
      <c r="J1917" s="247" t="s">
        <v>3270</v>
      </c>
      <c r="K1917" s="249" t="s">
        <v>1890</v>
      </c>
      <c r="L1917" s="247" t="s">
        <v>1380</v>
      </c>
      <c r="M1917" s="249" t="s">
        <v>1348</v>
      </c>
      <c r="N1917" s="249">
        <v>22</v>
      </c>
      <c r="O1917" s="249" t="s">
        <v>4936</v>
      </c>
    </row>
    <row r="1918" spans="2:15" ht="15" hidden="1" customHeight="1">
      <c r="B1918" s="247" t="s">
        <v>7196</v>
      </c>
      <c r="C1918" s="247" t="s">
        <v>7197</v>
      </c>
      <c r="D1918" s="248">
        <v>43203</v>
      </c>
      <c r="E1918" s="248">
        <v>43216</v>
      </c>
      <c r="F1918" s="248">
        <v>43307</v>
      </c>
      <c r="G1918" s="247">
        <v>0</v>
      </c>
      <c r="H1918" s="247" t="s">
        <v>7198</v>
      </c>
      <c r="I1918" s="247" t="s">
        <v>4214</v>
      </c>
      <c r="J1918" s="247" t="s">
        <v>3291</v>
      </c>
      <c r="K1918" s="249" t="s">
        <v>1354</v>
      </c>
      <c r="L1918" s="247" t="s">
        <v>1347</v>
      </c>
      <c r="M1918" s="249" t="s">
        <v>1348</v>
      </c>
      <c r="N1918" s="249">
        <v>118</v>
      </c>
      <c r="O1918" s="249" t="s">
        <v>7199</v>
      </c>
    </row>
    <row r="1919" spans="2:15" ht="15" customHeight="1">
      <c r="B1919" s="247" t="s">
        <v>7200</v>
      </c>
      <c r="C1919" s="247" t="s">
        <v>1342</v>
      </c>
      <c r="D1919" s="248">
        <v>43207</v>
      </c>
      <c r="E1919" s="248"/>
      <c r="F1919" s="248"/>
      <c r="G1919" s="247"/>
      <c r="H1919" s="247" t="s">
        <v>3653</v>
      </c>
      <c r="I1919" s="247" t="s">
        <v>3654</v>
      </c>
      <c r="J1919" s="247" t="s">
        <v>3291</v>
      </c>
      <c r="K1919" s="249" t="s">
        <v>1346</v>
      </c>
      <c r="L1919" s="247" t="s">
        <v>4433</v>
      </c>
      <c r="M1919" s="249" t="s">
        <v>1348</v>
      </c>
      <c r="N1919" s="249">
        <v>0</v>
      </c>
      <c r="O1919" s="249" t="s">
        <v>7201</v>
      </c>
    </row>
    <row r="1920" spans="2:15" ht="15" hidden="1" customHeight="1">
      <c r="B1920" s="247" t="s">
        <v>7202</v>
      </c>
      <c r="C1920" s="247" t="s">
        <v>7203</v>
      </c>
      <c r="D1920" s="248">
        <v>40142</v>
      </c>
      <c r="E1920" s="248">
        <v>40592</v>
      </c>
      <c r="F1920" s="248">
        <v>43149</v>
      </c>
      <c r="G1920" s="247">
        <v>1</v>
      </c>
      <c r="H1920" s="247" t="s">
        <v>7204</v>
      </c>
      <c r="I1920" s="247" t="s">
        <v>7205</v>
      </c>
      <c r="J1920" s="247" t="s">
        <v>3276</v>
      </c>
      <c r="K1920" s="249" t="s">
        <v>1354</v>
      </c>
      <c r="L1920" s="247" t="s">
        <v>3337</v>
      </c>
      <c r="M1920" s="249" t="s">
        <v>1348</v>
      </c>
      <c r="N1920" s="249">
        <v>260</v>
      </c>
      <c r="O1920" s="249" t="s">
        <v>6810</v>
      </c>
    </row>
    <row r="1921" spans="2:15" ht="15" customHeight="1">
      <c r="B1921" s="247" t="s">
        <v>7206</v>
      </c>
      <c r="C1921" s="247" t="s">
        <v>7207</v>
      </c>
      <c r="D1921" s="248">
        <v>40954</v>
      </c>
      <c r="E1921" s="248">
        <v>41674</v>
      </c>
      <c r="F1921" s="248">
        <v>43978</v>
      </c>
      <c r="G1921" s="247">
        <v>0</v>
      </c>
      <c r="H1921" s="247" t="s">
        <v>7175</v>
      </c>
      <c r="I1921" s="247" t="s">
        <v>1342</v>
      </c>
      <c r="J1921" s="247" t="s">
        <v>3270</v>
      </c>
      <c r="K1921" s="249" t="s">
        <v>2455</v>
      </c>
      <c r="L1921" s="247" t="s">
        <v>1380</v>
      </c>
      <c r="M1921" s="249" t="s">
        <v>1348</v>
      </c>
      <c r="N1921" s="249">
        <v>28</v>
      </c>
      <c r="O1921" s="249" t="s">
        <v>7208</v>
      </c>
    </row>
    <row r="1922" spans="2:15" ht="24" customHeight="1">
      <c r="B1922" s="247" t="s">
        <v>7209</v>
      </c>
      <c r="C1922" s="247" t="s">
        <v>1342</v>
      </c>
      <c r="D1922" s="248">
        <v>43207</v>
      </c>
      <c r="E1922" s="248"/>
      <c r="F1922" s="248"/>
      <c r="G1922" s="247"/>
      <c r="H1922" s="247" t="s">
        <v>6402</v>
      </c>
      <c r="I1922" s="247" t="s">
        <v>6403</v>
      </c>
      <c r="J1922" s="247" t="s">
        <v>3336</v>
      </c>
      <c r="K1922" s="249" t="s">
        <v>1346</v>
      </c>
      <c r="L1922" s="247" t="s">
        <v>1347</v>
      </c>
      <c r="M1922" s="249" t="s">
        <v>1348</v>
      </c>
      <c r="N1922" s="249">
        <v>0</v>
      </c>
      <c r="O1922" s="249" t="s">
        <v>7210</v>
      </c>
    </row>
    <row r="1923" spans="2:15" ht="15" hidden="1" customHeight="1">
      <c r="B1923" s="247" t="s">
        <v>7211</v>
      </c>
      <c r="C1923" s="247" t="s">
        <v>7212</v>
      </c>
      <c r="D1923" s="248">
        <v>43207</v>
      </c>
      <c r="E1923" s="248">
        <v>43216</v>
      </c>
      <c r="F1923" s="248">
        <v>43307</v>
      </c>
      <c r="G1923" s="247">
        <v>0</v>
      </c>
      <c r="H1923" s="247" t="s">
        <v>7213</v>
      </c>
      <c r="I1923" s="247" t="s">
        <v>7214</v>
      </c>
      <c r="J1923" s="247" t="s">
        <v>3291</v>
      </c>
      <c r="K1923" s="249" t="s">
        <v>1354</v>
      </c>
      <c r="L1923" s="247" t="s">
        <v>1380</v>
      </c>
      <c r="M1923" s="249" t="s">
        <v>1348</v>
      </c>
      <c r="N1923" s="249">
        <v>171</v>
      </c>
      <c r="O1923" s="249" t="s">
        <v>7215</v>
      </c>
    </row>
    <row r="1924" spans="2:15" ht="15" customHeight="1">
      <c r="B1924" s="247" t="s">
        <v>7216</v>
      </c>
      <c r="C1924" s="247" t="s">
        <v>1342</v>
      </c>
      <c r="D1924" s="248">
        <v>43209</v>
      </c>
      <c r="E1924" s="248"/>
      <c r="F1924" s="248"/>
      <c r="G1924" s="247"/>
      <c r="H1924" s="247" t="s">
        <v>7213</v>
      </c>
      <c r="I1924" s="247" t="s">
        <v>7214</v>
      </c>
      <c r="J1924" s="247" t="s">
        <v>3270</v>
      </c>
      <c r="K1924" s="249" t="s">
        <v>1346</v>
      </c>
      <c r="L1924" s="247" t="s">
        <v>1380</v>
      </c>
      <c r="M1924" s="249" t="s">
        <v>1348</v>
      </c>
      <c r="N1924" s="249">
        <v>100</v>
      </c>
      <c r="O1924" s="249" t="s">
        <v>7215</v>
      </c>
    </row>
    <row r="1925" spans="2:15" ht="15" customHeight="1">
      <c r="B1925" s="247" t="s">
        <v>7217</v>
      </c>
      <c r="C1925" s="247" t="s">
        <v>1342</v>
      </c>
      <c r="D1925" s="248">
        <v>43210</v>
      </c>
      <c r="E1925" s="248"/>
      <c r="F1925" s="248"/>
      <c r="G1925" s="247"/>
      <c r="H1925" s="247" t="s">
        <v>7213</v>
      </c>
      <c r="I1925" s="247" t="s">
        <v>7214</v>
      </c>
      <c r="J1925" s="247" t="s">
        <v>3270</v>
      </c>
      <c r="K1925" s="249" t="s">
        <v>1346</v>
      </c>
      <c r="L1925" s="247" t="s">
        <v>1380</v>
      </c>
      <c r="M1925" s="249" t="s">
        <v>1348</v>
      </c>
      <c r="N1925" s="249">
        <v>0</v>
      </c>
      <c r="O1925" s="249" t="s">
        <v>7218</v>
      </c>
    </row>
    <row r="1926" spans="2:15" ht="15" hidden="1" customHeight="1">
      <c r="B1926" s="247" t="s">
        <v>7219</v>
      </c>
      <c r="C1926" s="247" t="s">
        <v>7220</v>
      </c>
      <c r="D1926" s="248">
        <v>43215</v>
      </c>
      <c r="E1926" s="248">
        <v>43222</v>
      </c>
      <c r="F1926" s="248">
        <v>43314</v>
      </c>
      <c r="G1926" s="247">
        <v>0</v>
      </c>
      <c r="H1926" s="247" t="s">
        <v>6718</v>
      </c>
      <c r="I1926" s="247" t="s">
        <v>6719</v>
      </c>
      <c r="J1926" s="247" t="s">
        <v>3291</v>
      </c>
      <c r="K1926" s="249" t="s">
        <v>1354</v>
      </c>
      <c r="L1926" s="247" t="s">
        <v>1380</v>
      </c>
      <c r="M1926" s="249" t="s">
        <v>1348</v>
      </c>
      <c r="N1926" s="249">
        <v>11</v>
      </c>
      <c r="O1926" s="249" t="s">
        <v>7221</v>
      </c>
    </row>
    <row r="1927" spans="2:15" ht="15" customHeight="1">
      <c r="B1927" s="247" t="s">
        <v>7222</v>
      </c>
      <c r="C1927" s="247" t="s">
        <v>1342</v>
      </c>
      <c r="D1927" s="248">
        <v>43216</v>
      </c>
      <c r="E1927" s="248"/>
      <c r="F1927" s="248"/>
      <c r="G1927" s="247"/>
      <c r="H1927" s="247" t="s">
        <v>5053</v>
      </c>
      <c r="I1927" s="247" t="s">
        <v>5054</v>
      </c>
      <c r="J1927" s="247" t="s">
        <v>3270</v>
      </c>
      <c r="K1927" s="249" t="s">
        <v>1346</v>
      </c>
      <c r="L1927" s="247" t="s">
        <v>1380</v>
      </c>
      <c r="M1927" s="249" t="s">
        <v>1348</v>
      </c>
      <c r="N1927" s="249">
        <v>0</v>
      </c>
      <c r="O1927" s="249" t="s">
        <v>4338</v>
      </c>
    </row>
    <row r="1928" spans="2:15" ht="15" customHeight="1">
      <c r="B1928" s="247" t="s">
        <v>7223</v>
      </c>
      <c r="C1928" s="247" t="s">
        <v>1342</v>
      </c>
      <c r="D1928" s="248">
        <v>43216</v>
      </c>
      <c r="E1928" s="248"/>
      <c r="F1928" s="248"/>
      <c r="G1928" s="247"/>
      <c r="H1928" s="247" t="s">
        <v>7224</v>
      </c>
      <c r="I1928" s="247" t="s">
        <v>7225</v>
      </c>
      <c r="J1928" s="247" t="s">
        <v>3270</v>
      </c>
      <c r="K1928" s="249" t="s">
        <v>1346</v>
      </c>
      <c r="L1928" s="247" t="s">
        <v>1380</v>
      </c>
      <c r="M1928" s="249" t="s">
        <v>1348</v>
      </c>
      <c r="N1928" s="249">
        <v>0</v>
      </c>
      <c r="O1928" s="249" t="s">
        <v>7226</v>
      </c>
    </row>
    <row r="1929" spans="2:15" ht="15" hidden="1" customHeight="1">
      <c r="B1929" s="247" t="s">
        <v>7227</v>
      </c>
      <c r="C1929" s="247" t="s">
        <v>7228</v>
      </c>
      <c r="D1929" s="248">
        <v>43217</v>
      </c>
      <c r="E1929" s="248">
        <v>43222</v>
      </c>
      <c r="F1929" s="248">
        <v>43314</v>
      </c>
      <c r="G1929" s="247">
        <v>0</v>
      </c>
      <c r="H1929" s="247" t="s">
        <v>6984</v>
      </c>
      <c r="I1929" s="247" t="s">
        <v>6985</v>
      </c>
      <c r="J1929" s="247" t="s">
        <v>3291</v>
      </c>
      <c r="K1929" s="249" t="s">
        <v>1354</v>
      </c>
      <c r="L1929" s="247" t="s">
        <v>1380</v>
      </c>
      <c r="M1929" s="249" t="s">
        <v>1348</v>
      </c>
      <c r="N1929" s="249">
        <v>63</v>
      </c>
      <c r="O1929" s="249" t="s">
        <v>7229</v>
      </c>
    </row>
    <row r="1930" spans="2:15" ht="25.5" customHeight="1">
      <c r="B1930" s="247" t="s">
        <v>7230</v>
      </c>
      <c r="C1930" s="247" t="s">
        <v>1342</v>
      </c>
      <c r="D1930" s="248">
        <v>43220</v>
      </c>
      <c r="E1930" s="248"/>
      <c r="F1930" s="248"/>
      <c r="G1930" s="247"/>
      <c r="H1930" s="247" t="s">
        <v>4127</v>
      </c>
      <c r="I1930" s="247" t="s">
        <v>4128</v>
      </c>
      <c r="J1930" s="247" t="s">
        <v>3270</v>
      </c>
      <c r="K1930" s="249" t="s">
        <v>1346</v>
      </c>
      <c r="L1930" s="247" t="s">
        <v>1380</v>
      </c>
      <c r="M1930" s="249" t="s">
        <v>1348</v>
      </c>
      <c r="N1930" s="249">
        <v>0</v>
      </c>
      <c r="O1930" s="249" t="s">
        <v>7231</v>
      </c>
    </row>
    <row r="1931" spans="2:15" ht="25.5" hidden="1" customHeight="1">
      <c r="B1931" s="247" t="s">
        <v>7232</v>
      </c>
      <c r="C1931" s="247" t="s">
        <v>7233</v>
      </c>
      <c r="D1931" s="248">
        <v>43220</v>
      </c>
      <c r="E1931" s="248">
        <v>43234</v>
      </c>
      <c r="F1931" s="248">
        <v>43326</v>
      </c>
      <c r="G1931" s="247">
        <v>0</v>
      </c>
      <c r="H1931" s="247" t="s">
        <v>3302</v>
      </c>
      <c r="I1931" s="247" t="s">
        <v>3303</v>
      </c>
      <c r="J1931" s="247" t="s">
        <v>3291</v>
      </c>
      <c r="K1931" s="249" t="s">
        <v>1354</v>
      </c>
      <c r="L1931" s="247" t="s">
        <v>1380</v>
      </c>
      <c r="M1931" s="249" t="s">
        <v>1348</v>
      </c>
      <c r="N1931" s="249">
        <v>30</v>
      </c>
      <c r="O1931" s="249" t="s">
        <v>7231</v>
      </c>
    </row>
    <row r="1932" spans="2:15" ht="15" customHeight="1">
      <c r="B1932" s="247" t="s">
        <v>7234</v>
      </c>
      <c r="C1932" s="247" t="s">
        <v>7235</v>
      </c>
      <c r="D1932" s="248">
        <v>40974</v>
      </c>
      <c r="E1932" s="248">
        <v>41674</v>
      </c>
      <c r="F1932" s="248">
        <v>43500</v>
      </c>
      <c r="G1932" s="247">
        <v>1</v>
      </c>
      <c r="H1932" s="247" t="s">
        <v>4380</v>
      </c>
      <c r="I1932" s="247" t="s">
        <v>4381</v>
      </c>
      <c r="J1932" s="247" t="s">
        <v>3270</v>
      </c>
      <c r="K1932" s="249" t="s">
        <v>1354</v>
      </c>
      <c r="L1932" s="247" t="s">
        <v>1380</v>
      </c>
      <c r="M1932" s="249" t="s">
        <v>1348</v>
      </c>
      <c r="N1932" s="249">
        <v>95</v>
      </c>
      <c r="O1932" s="249" t="s">
        <v>7236</v>
      </c>
    </row>
    <row r="1933" spans="2:15" ht="15" hidden="1" customHeight="1">
      <c r="B1933" s="247" t="s">
        <v>7237</v>
      </c>
      <c r="C1933" s="247" t="s">
        <v>7238</v>
      </c>
      <c r="D1933" s="248">
        <v>43222</v>
      </c>
      <c r="E1933" s="248">
        <v>43985</v>
      </c>
      <c r="F1933" s="248">
        <v>45079</v>
      </c>
      <c r="G1933" s="247">
        <v>0</v>
      </c>
      <c r="H1933" s="247" t="s">
        <v>7239</v>
      </c>
      <c r="I1933" s="247" t="s">
        <v>7240</v>
      </c>
      <c r="J1933" s="247" t="s">
        <v>3270</v>
      </c>
      <c r="K1933" s="249" t="s">
        <v>1890</v>
      </c>
      <c r="L1933" s="247" t="s">
        <v>1380</v>
      </c>
      <c r="M1933" s="249" t="s">
        <v>1348</v>
      </c>
      <c r="N1933" s="249">
        <v>25</v>
      </c>
      <c r="O1933" s="249" t="s">
        <v>7241</v>
      </c>
    </row>
    <row r="1934" spans="2:15" ht="24" customHeight="1">
      <c r="B1934" s="247" t="s">
        <v>7242</v>
      </c>
      <c r="C1934" s="247" t="s">
        <v>7243</v>
      </c>
      <c r="D1934" s="248">
        <v>43115</v>
      </c>
      <c r="E1934" s="248">
        <v>43300</v>
      </c>
      <c r="F1934" s="248">
        <v>44761</v>
      </c>
      <c r="G1934" s="247">
        <v>0</v>
      </c>
      <c r="H1934" s="247" t="s">
        <v>6319</v>
      </c>
      <c r="I1934" s="247" t="s">
        <v>6320</v>
      </c>
      <c r="J1934" s="247" t="s">
        <v>4459</v>
      </c>
      <c r="K1934" s="249" t="s">
        <v>1890</v>
      </c>
      <c r="L1934" s="247" t="s">
        <v>1347</v>
      </c>
      <c r="M1934" s="249" t="s">
        <v>1348</v>
      </c>
      <c r="N1934" s="249">
        <v>90</v>
      </c>
      <c r="O1934" s="249" t="s">
        <v>4754</v>
      </c>
    </row>
    <row r="1935" spans="2:15" ht="24" customHeight="1">
      <c r="B1935" s="247" t="s">
        <v>7244</v>
      </c>
      <c r="C1935" s="247" t="s">
        <v>1342</v>
      </c>
      <c r="D1935" s="248">
        <v>43223</v>
      </c>
      <c r="E1935" s="248"/>
      <c r="F1935" s="248"/>
      <c r="G1935" s="247"/>
      <c r="H1935" s="247" t="s">
        <v>7245</v>
      </c>
      <c r="I1935" s="247" t="s">
        <v>7246</v>
      </c>
      <c r="J1935" s="247" t="s">
        <v>3291</v>
      </c>
      <c r="K1935" s="249" t="s">
        <v>1346</v>
      </c>
      <c r="L1935" s="247" t="s">
        <v>1380</v>
      </c>
      <c r="M1935" s="249" t="s">
        <v>1348</v>
      </c>
      <c r="N1935" s="249">
        <v>0</v>
      </c>
      <c r="O1935" s="249" t="s">
        <v>7247</v>
      </c>
    </row>
    <row r="1936" spans="2:15" ht="15" customHeight="1">
      <c r="B1936" s="247" t="s">
        <v>7248</v>
      </c>
      <c r="C1936" s="247" t="s">
        <v>1342</v>
      </c>
      <c r="D1936" s="248">
        <v>43227</v>
      </c>
      <c r="E1936" s="248"/>
      <c r="F1936" s="248"/>
      <c r="G1936" s="247"/>
      <c r="H1936" s="247" t="s">
        <v>7249</v>
      </c>
      <c r="I1936" s="247" t="s">
        <v>7250</v>
      </c>
      <c r="J1936" s="247" t="s">
        <v>3291</v>
      </c>
      <c r="K1936" s="249" t="s">
        <v>1346</v>
      </c>
      <c r="L1936" s="247" t="s">
        <v>1380</v>
      </c>
      <c r="M1936" s="249" t="s">
        <v>1348</v>
      </c>
      <c r="N1936" s="249">
        <v>0</v>
      </c>
      <c r="O1936" s="249" t="s">
        <v>7251</v>
      </c>
    </row>
    <row r="1937" spans="2:15" ht="15" hidden="1" customHeight="1">
      <c r="B1937" s="247" t="s">
        <v>7252</v>
      </c>
      <c r="C1937" s="247" t="s">
        <v>7253</v>
      </c>
      <c r="D1937" s="248">
        <v>43227</v>
      </c>
      <c r="E1937" s="248">
        <v>43251</v>
      </c>
      <c r="F1937" s="248">
        <v>43343</v>
      </c>
      <c r="G1937" s="247">
        <v>0</v>
      </c>
      <c r="H1937" s="247" t="s">
        <v>7249</v>
      </c>
      <c r="I1937" s="247" t="s">
        <v>7250</v>
      </c>
      <c r="J1937" s="247" t="s">
        <v>3291</v>
      </c>
      <c r="K1937" s="249" t="s">
        <v>1354</v>
      </c>
      <c r="L1937" s="247" t="s">
        <v>1380</v>
      </c>
      <c r="M1937" s="249" t="s">
        <v>1348</v>
      </c>
      <c r="N1937" s="249">
        <v>30</v>
      </c>
      <c r="O1937" s="249" t="s">
        <v>7254</v>
      </c>
    </row>
    <row r="1938" spans="2:15" ht="25.5" customHeight="1">
      <c r="B1938" s="247" t="s">
        <v>7255</v>
      </c>
      <c r="C1938" s="247" t="s">
        <v>1342</v>
      </c>
      <c r="D1938" s="248">
        <v>43227</v>
      </c>
      <c r="E1938" s="248"/>
      <c r="F1938" s="248"/>
      <c r="G1938" s="247"/>
      <c r="H1938" s="247" t="s">
        <v>5020</v>
      </c>
      <c r="I1938" s="247" t="s">
        <v>5021</v>
      </c>
      <c r="J1938" s="247" t="s">
        <v>3291</v>
      </c>
      <c r="K1938" s="249" t="s">
        <v>1346</v>
      </c>
      <c r="L1938" s="247" t="s">
        <v>1380</v>
      </c>
      <c r="M1938" s="249" t="s">
        <v>1348</v>
      </c>
      <c r="N1938" s="249">
        <v>0</v>
      </c>
      <c r="O1938" s="249" t="s">
        <v>7231</v>
      </c>
    </row>
    <row r="1939" spans="2:15" ht="15" customHeight="1">
      <c r="B1939" s="247" t="s">
        <v>7256</v>
      </c>
      <c r="C1939" s="247" t="s">
        <v>1342</v>
      </c>
      <c r="D1939" s="248">
        <v>43228</v>
      </c>
      <c r="E1939" s="248"/>
      <c r="F1939" s="248"/>
      <c r="G1939" s="247"/>
      <c r="H1939" s="247" t="s">
        <v>7257</v>
      </c>
      <c r="I1939" s="247" t="s">
        <v>7258</v>
      </c>
      <c r="J1939" s="247" t="s">
        <v>3291</v>
      </c>
      <c r="K1939" s="249" t="s">
        <v>1346</v>
      </c>
      <c r="L1939" s="247" t="s">
        <v>1373</v>
      </c>
      <c r="M1939" s="249" t="s">
        <v>1348</v>
      </c>
      <c r="N1939" s="249">
        <v>0</v>
      </c>
      <c r="O1939" s="249" t="s">
        <v>7259</v>
      </c>
    </row>
    <row r="1940" spans="2:15" ht="15" hidden="1" customHeight="1">
      <c r="B1940" s="247" t="s">
        <v>7260</v>
      </c>
      <c r="C1940" s="247" t="s">
        <v>7261</v>
      </c>
      <c r="D1940" s="248">
        <v>43228</v>
      </c>
      <c r="E1940" s="248">
        <v>43251</v>
      </c>
      <c r="F1940" s="248">
        <v>43343</v>
      </c>
      <c r="G1940" s="247">
        <v>0</v>
      </c>
      <c r="H1940" s="247" t="s">
        <v>7257</v>
      </c>
      <c r="I1940" s="247" t="s">
        <v>7258</v>
      </c>
      <c r="J1940" s="247" t="s">
        <v>3291</v>
      </c>
      <c r="K1940" s="249" t="s">
        <v>1354</v>
      </c>
      <c r="L1940" s="247" t="s">
        <v>3384</v>
      </c>
      <c r="M1940" s="249" t="s">
        <v>1348</v>
      </c>
      <c r="N1940" s="249">
        <v>51</v>
      </c>
      <c r="O1940" s="249" t="s">
        <v>7262</v>
      </c>
    </row>
    <row r="1941" spans="2:15" ht="24" customHeight="1">
      <c r="B1941" s="247" t="s">
        <v>7263</v>
      </c>
      <c r="C1941" s="247" t="s">
        <v>7264</v>
      </c>
      <c r="D1941" s="248">
        <v>43229</v>
      </c>
      <c r="E1941" s="248">
        <v>43441</v>
      </c>
      <c r="F1941" s="248">
        <v>44536</v>
      </c>
      <c r="G1941" s="247">
        <v>0</v>
      </c>
      <c r="H1941" s="247" t="s">
        <v>7265</v>
      </c>
      <c r="I1941" s="247" t="s">
        <v>6011</v>
      </c>
      <c r="J1941" s="247" t="s">
        <v>3270</v>
      </c>
      <c r="K1941" s="249" t="s">
        <v>1890</v>
      </c>
      <c r="L1941" s="247" t="s">
        <v>1380</v>
      </c>
      <c r="M1941" s="249" t="s">
        <v>1348</v>
      </c>
      <c r="N1941" s="249">
        <v>90</v>
      </c>
      <c r="O1941" s="249" t="s">
        <v>6023</v>
      </c>
    </row>
    <row r="1942" spans="2:15" ht="24" customHeight="1">
      <c r="B1942" s="247" t="s">
        <v>7266</v>
      </c>
      <c r="C1942" s="247" t="s">
        <v>1342</v>
      </c>
      <c r="D1942" s="248">
        <v>43229</v>
      </c>
      <c r="E1942" s="248"/>
      <c r="F1942" s="248"/>
      <c r="G1942" s="247"/>
      <c r="H1942" s="247" t="s">
        <v>7265</v>
      </c>
      <c r="I1942" s="247" t="s">
        <v>6011</v>
      </c>
      <c r="J1942" s="247" t="s">
        <v>3270</v>
      </c>
      <c r="K1942" s="249" t="s">
        <v>1346</v>
      </c>
      <c r="L1942" s="247" t="s">
        <v>1380</v>
      </c>
      <c r="M1942" s="249" t="s">
        <v>1348</v>
      </c>
      <c r="N1942" s="249">
        <v>0</v>
      </c>
      <c r="O1942" s="249" t="s">
        <v>6015</v>
      </c>
    </row>
    <row r="1943" spans="2:15" ht="15" hidden="1" customHeight="1">
      <c r="B1943" s="247" t="s">
        <v>7267</v>
      </c>
      <c r="C1943" s="247" t="s">
        <v>7268</v>
      </c>
      <c r="D1943" s="248">
        <v>40963</v>
      </c>
      <c r="E1943" s="248">
        <v>41683</v>
      </c>
      <c r="F1943" s="248">
        <v>42779</v>
      </c>
      <c r="G1943" s="247">
        <v>0</v>
      </c>
      <c r="H1943" s="247" t="s">
        <v>6510</v>
      </c>
      <c r="I1943" s="247" t="s">
        <v>6511</v>
      </c>
      <c r="J1943" s="247" t="s">
        <v>3270</v>
      </c>
      <c r="K1943" s="249" t="s">
        <v>3222</v>
      </c>
      <c r="L1943" s="247" t="s">
        <v>1380</v>
      </c>
      <c r="M1943" s="249" t="s">
        <v>1348</v>
      </c>
      <c r="N1943" s="249">
        <v>80</v>
      </c>
      <c r="O1943" s="249" t="s">
        <v>7269</v>
      </c>
    </row>
    <row r="1944" spans="2:15" ht="24" customHeight="1">
      <c r="B1944" s="247" t="s">
        <v>7270</v>
      </c>
      <c r="C1944" s="247" t="s">
        <v>1342</v>
      </c>
      <c r="D1944" s="248">
        <v>43229</v>
      </c>
      <c r="E1944" s="248"/>
      <c r="F1944" s="248"/>
      <c r="G1944" s="247"/>
      <c r="H1944" s="247" t="s">
        <v>6010</v>
      </c>
      <c r="I1944" s="247" t="s">
        <v>6011</v>
      </c>
      <c r="J1944" s="247" t="s">
        <v>3270</v>
      </c>
      <c r="K1944" s="249" t="s">
        <v>1346</v>
      </c>
      <c r="L1944" s="247" t="s">
        <v>1380</v>
      </c>
      <c r="M1944" s="249" t="s">
        <v>1348</v>
      </c>
      <c r="N1944" s="249">
        <v>0</v>
      </c>
      <c r="O1944" s="249" t="s">
        <v>6012</v>
      </c>
    </row>
    <row r="1945" spans="2:15" ht="15" customHeight="1">
      <c r="B1945" s="247" t="s">
        <v>7271</v>
      </c>
      <c r="C1945" s="247" t="s">
        <v>1342</v>
      </c>
      <c r="D1945" s="248">
        <v>43229</v>
      </c>
      <c r="E1945" s="248"/>
      <c r="F1945" s="248"/>
      <c r="G1945" s="247"/>
      <c r="H1945" s="247" t="s">
        <v>5775</v>
      </c>
      <c r="I1945" s="247" t="s">
        <v>5776</v>
      </c>
      <c r="J1945" s="247" t="s">
        <v>3291</v>
      </c>
      <c r="K1945" s="249" t="s">
        <v>1346</v>
      </c>
      <c r="L1945" s="247" t="s">
        <v>1347</v>
      </c>
      <c r="M1945" s="249" t="s">
        <v>1348</v>
      </c>
      <c r="N1945" s="249">
        <v>0</v>
      </c>
      <c r="O1945" s="249" t="s">
        <v>7272</v>
      </c>
    </row>
    <row r="1946" spans="2:15" ht="15" hidden="1" customHeight="1">
      <c r="B1946" s="247" t="s">
        <v>7273</v>
      </c>
      <c r="C1946" s="247" t="s">
        <v>7274</v>
      </c>
      <c r="D1946" s="248">
        <v>43229</v>
      </c>
      <c r="E1946" s="248">
        <v>43234</v>
      </c>
      <c r="F1946" s="248">
        <v>43326</v>
      </c>
      <c r="G1946" s="247">
        <v>0</v>
      </c>
      <c r="H1946" s="247" t="s">
        <v>5775</v>
      </c>
      <c r="I1946" s="247" t="s">
        <v>5776</v>
      </c>
      <c r="J1946" s="247" t="s">
        <v>3291</v>
      </c>
      <c r="K1946" s="249" t="s">
        <v>1354</v>
      </c>
      <c r="L1946" s="247" t="s">
        <v>1380</v>
      </c>
      <c r="M1946" s="249" t="s">
        <v>1348</v>
      </c>
      <c r="N1946" s="249">
        <v>17</v>
      </c>
      <c r="O1946" s="249" t="s">
        <v>6407</v>
      </c>
    </row>
    <row r="1947" spans="2:15" ht="15" hidden="1" customHeight="1">
      <c r="B1947" s="247" t="s">
        <v>7275</v>
      </c>
      <c r="C1947" s="247" t="s">
        <v>7276</v>
      </c>
      <c r="D1947" s="248">
        <v>43229</v>
      </c>
      <c r="E1947" s="248">
        <v>43234</v>
      </c>
      <c r="F1947" s="248">
        <v>43326</v>
      </c>
      <c r="G1947" s="247">
        <v>0</v>
      </c>
      <c r="H1947" s="247" t="s">
        <v>5775</v>
      </c>
      <c r="I1947" s="247" t="s">
        <v>5776</v>
      </c>
      <c r="J1947" s="247" t="s">
        <v>3291</v>
      </c>
      <c r="K1947" s="249" t="s">
        <v>1354</v>
      </c>
      <c r="L1947" s="247" t="s">
        <v>1380</v>
      </c>
      <c r="M1947" s="249" t="s">
        <v>1348</v>
      </c>
      <c r="N1947" s="249">
        <v>40</v>
      </c>
      <c r="O1947" s="249" t="s">
        <v>7277</v>
      </c>
    </row>
    <row r="1948" spans="2:15" ht="15" customHeight="1">
      <c r="B1948" s="247" t="s">
        <v>7278</v>
      </c>
      <c r="C1948" s="247" t="s">
        <v>1342</v>
      </c>
      <c r="D1948" s="248">
        <v>43231</v>
      </c>
      <c r="E1948" s="248"/>
      <c r="F1948" s="248"/>
      <c r="G1948" s="247"/>
      <c r="H1948" s="247" t="s">
        <v>7051</v>
      </c>
      <c r="I1948" s="247" t="s">
        <v>7052</v>
      </c>
      <c r="J1948" s="247" t="s">
        <v>3270</v>
      </c>
      <c r="K1948" s="249" t="s">
        <v>1346</v>
      </c>
      <c r="L1948" s="247" t="s">
        <v>1380</v>
      </c>
      <c r="M1948" s="249" t="s">
        <v>1348</v>
      </c>
      <c r="N1948" s="249">
        <v>0</v>
      </c>
      <c r="O1948" s="249" t="s">
        <v>7279</v>
      </c>
    </row>
    <row r="1949" spans="2:15" ht="15" hidden="1" customHeight="1">
      <c r="B1949" s="247" t="s">
        <v>7280</v>
      </c>
      <c r="C1949" s="247" t="s">
        <v>7281</v>
      </c>
      <c r="D1949" s="248">
        <v>43231</v>
      </c>
      <c r="E1949" s="248">
        <v>43909</v>
      </c>
      <c r="F1949" s="248">
        <v>45003</v>
      </c>
      <c r="G1949" s="247">
        <v>0</v>
      </c>
      <c r="H1949" s="247" t="s">
        <v>7051</v>
      </c>
      <c r="I1949" s="247" t="s">
        <v>7052</v>
      </c>
      <c r="J1949" s="247" t="s">
        <v>3270</v>
      </c>
      <c r="K1949" s="249" t="s">
        <v>1890</v>
      </c>
      <c r="L1949" s="247" t="s">
        <v>1380</v>
      </c>
      <c r="M1949" s="249" t="s">
        <v>1348</v>
      </c>
      <c r="N1949" s="249">
        <v>90</v>
      </c>
      <c r="O1949" s="249" t="s">
        <v>7282</v>
      </c>
    </row>
    <row r="1950" spans="2:15" ht="24" customHeight="1">
      <c r="B1950" s="247" t="s">
        <v>7283</v>
      </c>
      <c r="C1950" s="247" t="s">
        <v>7284</v>
      </c>
      <c r="D1950" s="248">
        <v>43234</v>
      </c>
      <c r="E1950" s="248">
        <v>43465</v>
      </c>
      <c r="F1950" s="248">
        <v>44926</v>
      </c>
      <c r="G1950" s="247">
        <v>0</v>
      </c>
      <c r="H1950" s="247" t="s">
        <v>6943</v>
      </c>
      <c r="I1950" s="247" t="s">
        <v>6944</v>
      </c>
      <c r="J1950" s="247" t="s">
        <v>3419</v>
      </c>
      <c r="K1950" s="249" t="s">
        <v>1890</v>
      </c>
      <c r="L1950" s="247" t="s">
        <v>1380</v>
      </c>
      <c r="M1950" s="249" t="s">
        <v>1348</v>
      </c>
      <c r="N1950" s="249">
        <v>27</v>
      </c>
      <c r="O1950" s="249" t="s">
        <v>7285</v>
      </c>
    </row>
    <row r="1951" spans="2:15" ht="15" hidden="1" customHeight="1">
      <c r="B1951" s="247" t="s">
        <v>7286</v>
      </c>
      <c r="C1951" s="247" t="s">
        <v>7287</v>
      </c>
      <c r="D1951" s="248">
        <v>43235</v>
      </c>
      <c r="E1951" s="248">
        <v>44286</v>
      </c>
      <c r="F1951" s="248">
        <v>45381</v>
      </c>
      <c r="G1951" s="247">
        <v>0</v>
      </c>
      <c r="H1951" s="247" t="s">
        <v>7288</v>
      </c>
      <c r="I1951" s="247" t="s">
        <v>7289</v>
      </c>
      <c r="J1951" s="247" t="s">
        <v>3270</v>
      </c>
      <c r="K1951" s="249" t="s">
        <v>1890</v>
      </c>
      <c r="L1951" s="247" t="s">
        <v>1380</v>
      </c>
      <c r="M1951" s="249" t="s">
        <v>1348</v>
      </c>
      <c r="N1951" s="249">
        <v>52</v>
      </c>
      <c r="O1951" s="249" t="s">
        <v>7290</v>
      </c>
    </row>
    <row r="1952" spans="2:15" ht="15" hidden="1" customHeight="1">
      <c r="B1952" s="247" t="s">
        <v>7291</v>
      </c>
      <c r="C1952" s="247" t="s">
        <v>7292</v>
      </c>
      <c r="D1952" s="248">
        <v>43235</v>
      </c>
      <c r="E1952" s="248">
        <v>43270</v>
      </c>
      <c r="F1952" s="248">
        <v>43362</v>
      </c>
      <c r="G1952" s="247">
        <v>0</v>
      </c>
      <c r="H1952" s="247" t="s">
        <v>7293</v>
      </c>
      <c r="I1952" s="247" t="s">
        <v>7294</v>
      </c>
      <c r="J1952" s="247" t="s">
        <v>3291</v>
      </c>
      <c r="K1952" s="249" t="s">
        <v>1354</v>
      </c>
      <c r="L1952" s="247" t="s">
        <v>1380</v>
      </c>
      <c r="M1952" s="249" t="s">
        <v>1348</v>
      </c>
      <c r="N1952" s="249">
        <v>87</v>
      </c>
      <c r="O1952" s="249" t="s">
        <v>7295</v>
      </c>
    </row>
    <row r="1953" spans="2:15" ht="15" customHeight="1">
      <c r="B1953" s="247" t="s">
        <v>7296</v>
      </c>
      <c r="C1953" s="247" t="s">
        <v>7297</v>
      </c>
      <c r="D1953" s="248">
        <v>43235</v>
      </c>
      <c r="E1953" s="248">
        <v>43376</v>
      </c>
      <c r="F1953" s="248">
        <v>45568</v>
      </c>
      <c r="G1953" s="247">
        <v>1</v>
      </c>
      <c r="H1953" s="247" t="s">
        <v>6736</v>
      </c>
      <c r="I1953" s="247" t="s">
        <v>6737</v>
      </c>
      <c r="J1953" s="247" t="s">
        <v>3270</v>
      </c>
      <c r="K1953" s="249" t="s">
        <v>1890</v>
      </c>
      <c r="L1953" s="247" t="s">
        <v>1380</v>
      </c>
      <c r="M1953" s="249" t="s">
        <v>1348</v>
      </c>
      <c r="N1953" s="249">
        <v>16</v>
      </c>
      <c r="O1953" s="249" t="s">
        <v>6738</v>
      </c>
    </row>
    <row r="1954" spans="2:15" ht="15" hidden="1" customHeight="1">
      <c r="B1954" s="247" t="s">
        <v>7298</v>
      </c>
      <c r="C1954" s="247" t="s">
        <v>7299</v>
      </c>
      <c r="D1954" s="248">
        <v>41303</v>
      </c>
      <c r="E1954" s="248">
        <v>41836</v>
      </c>
      <c r="F1954" s="248">
        <v>43297</v>
      </c>
      <c r="G1954" s="247">
        <v>1</v>
      </c>
      <c r="H1954" s="247" t="s">
        <v>4482</v>
      </c>
      <c r="I1954" s="247" t="s">
        <v>4483</v>
      </c>
      <c r="J1954" s="247" t="s">
        <v>3270</v>
      </c>
      <c r="K1954" s="249" t="s">
        <v>3222</v>
      </c>
      <c r="L1954" s="247" t="s">
        <v>1380</v>
      </c>
      <c r="M1954" s="249" t="s">
        <v>1348</v>
      </c>
      <c r="N1954" s="249">
        <v>85</v>
      </c>
      <c r="O1954" s="249" t="s">
        <v>7300</v>
      </c>
    </row>
    <row r="1955" spans="2:15" ht="15" customHeight="1">
      <c r="B1955" s="247" t="s">
        <v>7301</v>
      </c>
      <c r="C1955" s="247" t="s">
        <v>7302</v>
      </c>
      <c r="D1955" s="248">
        <v>43236</v>
      </c>
      <c r="E1955" s="248">
        <v>43700</v>
      </c>
      <c r="F1955" s="248">
        <v>44795</v>
      </c>
      <c r="G1955" s="247">
        <v>0</v>
      </c>
      <c r="H1955" s="247" t="s">
        <v>6391</v>
      </c>
      <c r="I1955" s="247" t="s">
        <v>6392</v>
      </c>
      <c r="J1955" s="247" t="s">
        <v>3270</v>
      </c>
      <c r="K1955" s="249" t="s">
        <v>1890</v>
      </c>
      <c r="L1955" s="247" t="s">
        <v>1380</v>
      </c>
      <c r="M1955" s="249" t="s">
        <v>1348</v>
      </c>
      <c r="N1955" s="249">
        <v>55</v>
      </c>
      <c r="O1955" s="249" t="s">
        <v>7303</v>
      </c>
    </row>
    <row r="1956" spans="2:15" ht="24" customHeight="1">
      <c r="B1956" s="247" t="s">
        <v>7304</v>
      </c>
      <c r="C1956" s="247" t="s">
        <v>1342</v>
      </c>
      <c r="D1956" s="248">
        <v>43237</v>
      </c>
      <c r="E1956" s="248"/>
      <c r="F1956" s="248"/>
      <c r="G1956" s="247"/>
      <c r="H1956" s="247" t="s">
        <v>7001</v>
      </c>
      <c r="I1956" s="247" t="s">
        <v>7002</v>
      </c>
      <c r="J1956" s="247" t="s">
        <v>3270</v>
      </c>
      <c r="K1956" s="249" t="s">
        <v>1346</v>
      </c>
      <c r="L1956" s="247" t="s">
        <v>1380</v>
      </c>
      <c r="M1956" s="249" t="s">
        <v>1348</v>
      </c>
      <c r="N1956" s="249">
        <v>0</v>
      </c>
      <c r="O1956" s="249" t="s">
        <v>7003</v>
      </c>
    </row>
    <row r="1957" spans="2:15" ht="15" customHeight="1">
      <c r="B1957" s="247" t="s">
        <v>7305</v>
      </c>
      <c r="C1957" s="247" t="s">
        <v>1342</v>
      </c>
      <c r="D1957" s="248">
        <v>43237</v>
      </c>
      <c r="E1957" s="248"/>
      <c r="F1957" s="248"/>
      <c r="G1957" s="247"/>
      <c r="H1957" s="247" t="s">
        <v>4720</v>
      </c>
      <c r="I1957" s="247" t="s">
        <v>4721</v>
      </c>
      <c r="J1957" s="247" t="s">
        <v>3270</v>
      </c>
      <c r="K1957" s="249" t="s">
        <v>1346</v>
      </c>
      <c r="L1957" s="247" t="s">
        <v>1380</v>
      </c>
      <c r="M1957" s="249" t="s">
        <v>1348</v>
      </c>
      <c r="N1957" s="249">
        <v>0</v>
      </c>
      <c r="O1957" s="249" t="s">
        <v>7306</v>
      </c>
    </row>
    <row r="1958" spans="2:15" ht="24" customHeight="1">
      <c r="B1958" s="247" t="s">
        <v>7307</v>
      </c>
      <c r="C1958" s="247" t="s">
        <v>1342</v>
      </c>
      <c r="D1958" s="248">
        <v>43238</v>
      </c>
      <c r="E1958" s="248"/>
      <c r="F1958" s="248"/>
      <c r="G1958" s="247"/>
      <c r="H1958" s="247" t="s">
        <v>5319</v>
      </c>
      <c r="I1958" s="247" t="s">
        <v>5320</v>
      </c>
      <c r="J1958" s="247" t="s">
        <v>3291</v>
      </c>
      <c r="K1958" s="249" t="s">
        <v>1346</v>
      </c>
      <c r="L1958" s="247" t="s">
        <v>1380</v>
      </c>
      <c r="M1958" s="249" t="s">
        <v>1348</v>
      </c>
      <c r="N1958" s="249">
        <v>0</v>
      </c>
      <c r="O1958" s="249" t="s">
        <v>7308</v>
      </c>
    </row>
    <row r="1959" spans="2:15" ht="24" customHeight="1">
      <c r="B1959" s="247" t="s">
        <v>7309</v>
      </c>
      <c r="C1959" s="247" t="s">
        <v>1342</v>
      </c>
      <c r="D1959" s="248">
        <v>43238</v>
      </c>
      <c r="E1959" s="248"/>
      <c r="F1959" s="248"/>
      <c r="G1959" s="247"/>
      <c r="H1959" s="247" t="s">
        <v>5319</v>
      </c>
      <c r="I1959" s="247" t="s">
        <v>5320</v>
      </c>
      <c r="J1959" s="247" t="s">
        <v>3291</v>
      </c>
      <c r="K1959" s="249" t="s">
        <v>1346</v>
      </c>
      <c r="L1959" s="247" t="s">
        <v>1380</v>
      </c>
      <c r="M1959" s="249" t="s">
        <v>1348</v>
      </c>
      <c r="N1959" s="249">
        <v>0</v>
      </c>
      <c r="O1959" s="249" t="s">
        <v>7310</v>
      </c>
    </row>
    <row r="1960" spans="2:15" ht="15" customHeight="1">
      <c r="B1960" s="247" t="s">
        <v>7311</v>
      </c>
      <c r="C1960" s="247" t="s">
        <v>1342</v>
      </c>
      <c r="D1960" s="248">
        <v>43238</v>
      </c>
      <c r="E1960" s="248"/>
      <c r="F1960" s="248"/>
      <c r="G1960" s="247"/>
      <c r="H1960" s="247" t="s">
        <v>7312</v>
      </c>
      <c r="I1960" s="247" t="s">
        <v>7313</v>
      </c>
      <c r="J1960" s="247" t="s">
        <v>3270</v>
      </c>
      <c r="K1960" s="249" t="s">
        <v>1346</v>
      </c>
      <c r="L1960" s="247" t="s">
        <v>1380</v>
      </c>
      <c r="M1960" s="249" t="s">
        <v>1348</v>
      </c>
      <c r="N1960" s="249">
        <v>0</v>
      </c>
      <c r="O1960" s="249" t="s">
        <v>7314</v>
      </c>
    </row>
    <row r="1961" spans="2:15">
      <c r="B1961" s="247" t="s">
        <v>7315</v>
      </c>
      <c r="C1961" s="247" t="s">
        <v>1342</v>
      </c>
      <c r="D1961" s="248">
        <v>43241</v>
      </c>
      <c r="E1961" s="248"/>
      <c r="F1961" s="248"/>
      <c r="G1961" s="247"/>
      <c r="H1961" s="247" t="s">
        <v>7316</v>
      </c>
      <c r="I1961" s="247" t="s">
        <v>7317</v>
      </c>
      <c r="J1961" s="247" t="s">
        <v>3291</v>
      </c>
      <c r="K1961" s="249" t="s">
        <v>1346</v>
      </c>
      <c r="L1961" s="247" t="s">
        <v>1380</v>
      </c>
      <c r="M1961" s="249" t="s">
        <v>1348</v>
      </c>
      <c r="N1961" s="249">
        <v>0</v>
      </c>
      <c r="O1961" s="249" t="s">
        <v>1342</v>
      </c>
    </row>
    <row r="1962" spans="2:15" ht="15" customHeight="1">
      <c r="B1962" s="247" t="s">
        <v>7318</v>
      </c>
      <c r="C1962" s="247" t="s">
        <v>1342</v>
      </c>
      <c r="D1962" s="248">
        <v>43241</v>
      </c>
      <c r="E1962" s="248"/>
      <c r="F1962" s="248"/>
      <c r="G1962" s="247"/>
      <c r="H1962" s="247" t="s">
        <v>7316</v>
      </c>
      <c r="I1962" s="247" t="s">
        <v>7317</v>
      </c>
      <c r="J1962" s="247" t="s">
        <v>3270</v>
      </c>
      <c r="K1962" s="249" t="s">
        <v>1346</v>
      </c>
      <c r="L1962" s="247" t="s">
        <v>1380</v>
      </c>
      <c r="M1962" s="249" t="s">
        <v>1348</v>
      </c>
      <c r="N1962" s="249">
        <v>0</v>
      </c>
      <c r="O1962" s="249" t="s">
        <v>7319</v>
      </c>
    </row>
    <row r="1963" spans="2:15" ht="15" customHeight="1">
      <c r="B1963" s="247" t="s">
        <v>7320</v>
      </c>
      <c r="C1963" s="247" t="s">
        <v>1342</v>
      </c>
      <c r="D1963" s="248">
        <v>43241</v>
      </c>
      <c r="E1963" s="248"/>
      <c r="F1963" s="248"/>
      <c r="G1963" s="247"/>
      <c r="H1963" s="247" t="s">
        <v>7316</v>
      </c>
      <c r="I1963" s="247" t="s">
        <v>7317</v>
      </c>
      <c r="J1963" s="247" t="s">
        <v>3270</v>
      </c>
      <c r="K1963" s="249" t="s">
        <v>1346</v>
      </c>
      <c r="L1963" s="247" t="s">
        <v>1380</v>
      </c>
      <c r="M1963" s="249" t="s">
        <v>1348</v>
      </c>
      <c r="N1963" s="249">
        <v>0</v>
      </c>
      <c r="O1963" s="249" t="s">
        <v>7321</v>
      </c>
    </row>
    <row r="1964" spans="2:15" ht="15" customHeight="1">
      <c r="B1964" s="247" t="s">
        <v>7322</v>
      </c>
      <c r="C1964" s="247" t="s">
        <v>1342</v>
      </c>
      <c r="D1964" s="248">
        <v>43241</v>
      </c>
      <c r="E1964" s="248"/>
      <c r="F1964" s="248"/>
      <c r="G1964" s="247"/>
      <c r="H1964" s="247" t="s">
        <v>7316</v>
      </c>
      <c r="I1964" s="247" t="s">
        <v>7317</v>
      </c>
      <c r="J1964" s="247" t="s">
        <v>3270</v>
      </c>
      <c r="K1964" s="249" t="s">
        <v>1346</v>
      </c>
      <c r="L1964" s="247" t="s">
        <v>1380</v>
      </c>
      <c r="M1964" s="249" t="s">
        <v>1348</v>
      </c>
      <c r="N1964" s="249">
        <v>0</v>
      </c>
      <c r="O1964" s="249" t="s">
        <v>7323</v>
      </c>
    </row>
    <row r="1965" spans="2:15" ht="15" customHeight="1">
      <c r="B1965" s="247" t="s">
        <v>7324</v>
      </c>
      <c r="C1965" s="247" t="s">
        <v>7325</v>
      </c>
      <c r="D1965" s="248">
        <v>41213</v>
      </c>
      <c r="E1965" s="248">
        <v>41695</v>
      </c>
      <c r="F1965" s="248">
        <v>44252</v>
      </c>
      <c r="G1965" s="247">
        <v>0</v>
      </c>
      <c r="H1965" s="247" t="s">
        <v>4482</v>
      </c>
      <c r="I1965" s="247" t="s">
        <v>4483</v>
      </c>
      <c r="J1965" s="247" t="s">
        <v>3336</v>
      </c>
      <c r="K1965" s="249" t="s">
        <v>3222</v>
      </c>
      <c r="L1965" s="247" t="s">
        <v>7037</v>
      </c>
      <c r="M1965" s="249" t="s">
        <v>1348</v>
      </c>
      <c r="N1965" s="249">
        <v>400</v>
      </c>
      <c r="O1965" s="249" t="s">
        <v>7326</v>
      </c>
    </row>
    <row r="1966" spans="2:15" ht="15" customHeight="1">
      <c r="B1966" s="247" t="s">
        <v>7327</v>
      </c>
      <c r="C1966" s="247" t="s">
        <v>1342</v>
      </c>
      <c r="D1966" s="248">
        <v>43241</v>
      </c>
      <c r="E1966" s="248"/>
      <c r="F1966" s="248"/>
      <c r="G1966" s="247"/>
      <c r="H1966" s="247" t="s">
        <v>7312</v>
      </c>
      <c r="I1966" s="247" t="s">
        <v>7313</v>
      </c>
      <c r="J1966" s="247" t="s">
        <v>3270</v>
      </c>
      <c r="K1966" s="249" t="s">
        <v>1346</v>
      </c>
      <c r="L1966" s="247" t="s">
        <v>1380</v>
      </c>
      <c r="M1966" s="249" t="s">
        <v>1348</v>
      </c>
      <c r="N1966" s="249">
        <v>0</v>
      </c>
      <c r="O1966" s="249" t="s">
        <v>4749</v>
      </c>
    </row>
    <row r="1967" spans="2:15" ht="15" customHeight="1">
      <c r="B1967" s="247" t="s">
        <v>7328</v>
      </c>
      <c r="C1967" s="247" t="s">
        <v>1342</v>
      </c>
      <c r="D1967" s="248">
        <v>43241</v>
      </c>
      <c r="E1967" s="248"/>
      <c r="F1967" s="248"/>
      <c r="G1967" s="247"/>
      <c r="H1967" s="247" t="s">
        <v>6558</v>
      </c>
      <c r="I1967" s="247" t="s">
        <v>6559</v>
      </c>
      <c r="J1967" s="247" t="s">
        <v>3270</v>
      </c>
      <c r="K1967" s="249" t="s">
        <v>1346</v>
      </c>
      <c r="L1967" s="247" t="s">
        <v>1380</v>
      </c>
      <c r="M1967" s="249" t="s">
        <v>1348</v>
      </c>
      <c r="N1967" s="249">
        <v>0</v>
      </c>
      <c r="O1967" s="249" t="s">
        <v>7014</v>
      </c>
    </row>
    <row r="1968" spans="2:15" ht="15" hidden="1" customHeight="1">
      <c r="B1968" s="247" t="s">
        <v>7329</v>
      </c>
      <c r="C1968" s="247" t="s">
        <v>7330</v>
      </c>
      <c r="D1968" s="248">
        <v>43241</v>
      </c>
      <c r="E1968" s="248">
        <v>43264</v>
      </c>
      <c r="F1968" s="248">
        <v>43356</v>
      </c>
      <c r="G1968" s="247">
        <v>0</v>
      </c>
      <c r="H1968" s="247" t="s">
        <v>7249</v>
      </c>
      <c r="I1968" s="247" t="s">
        <v>7250</v>
      </c>
      <c r="J1968" s="247" t="s">
        <v>3291</v>
      </c>
      <c r="K1968" s="249" t="s">
        <v>1354</v>
      </c>
      <c r="L1968" s="247" t="s">
        <v>1380</v>
      </c>
      <c r="M1968" s="249" t="s">
        <v>1348</v>
      </c>
      <c r="N1968" s="249">
        <v>30</v>
      </c>
      <c r="O1968" s="249" t="s">
        <v>7331</v>
      </c>
    </row>
    <row r="1969" spans="2:15" ht="15" hidden="1" customHeight="1">
      <c r="B1969" s="247" t="s">
        <v>7332</v>
      </c>
      <c r="C1969" s="247" t="s">
        <v>7333</v>
      </c>
      <c r="D1969" s="248">
        <v>43242</v>
      </c>
      <c r="E1969" s="248">
        <v>43251</v>
      </c>
      <c r="F1969" s="248">
        <v>43343</v>
      </c>
      <c r="G1969" s="247">
        <v>0</v>
      </c>
      <c r="H1969" s="247" t="s">
        <v>7058</v>
      </c>
      <c r="I1969" s="247" t="s">
        <v>7059</v>
      </c>
      <c r="J1969" s="247" t="s">
        <v>3291</v>
      </c>
      <c r="K1969" s="249" t="s">
        <v>1354</v>
      </c>
      <c r="L1969" s="247" t="s">
        <v>1380</v>
      </c>
      <c r="M1969" s="249" t="s">
        <v>1348</v>
      </c>
      <c r="N1969" s="249">
        <v>50</v>
      </c>
      <c r="O1969" s="249" t="s">
        <v>4632</v>
      </c>
    </row>
    <row r="1970" spans="2:15" ht="24" hidden="1">
      <c r="B1970" s="247" t="s">
        <v>7334</v>
      </c>
      <c r="C1970" s="247" t="s">
        <v>7335</v>
      </c>
      <c r="D1970" s="248">
        <v>43243</v>
      </c>
      <c r="E1970" s="248">
        <v>43894</v>
      </c>
      <c r="F1970" s="248">
        <v>47545</v>
      </c>
      <c r="G1970" s="247">
        <v>0</v>
      </c>
      <c r="H1970" s="247" t="s">
        <v>5417</v>
      </c>
      <c r="I1970" s="247" t="s">
        <v>5418</v>
      </c>
      <c r="J1970" s="247" t="s">
        <v>3401</v>
      </c>
      <c r="K1970" s="249" t="s">
        <v>1890</v>
      </c>
      <c r="L1970" s="247" t="s">
        <v>1373</v>
      </c>
      <c r="M1970" s="249" t="s">
        <v>1348</v>
      </c>
      <c r="N1970" s="249">
        <v>12</v>
      </c>
      <c r="O1970" s="249" t="s">
        <v>6460</v>
      </c>
    </row>
    <row r="1971" spans="2:15" ht="15" hidden="1" customHeight="1">
      <c r="B1971" s="247" t="s">
        <v>7336</v>
      </c>
      <c r="C1971" s="247" t="s">
        <v>7337</v>
      </c>
      <c r="D1971" s="248">
        <v>43243</v>
      </c>
      <c r="E1971" s="248">
        <v>43251</v>
      </c>
      <c r="F1971" s="248">
        <v>43343</v>
      </c>
      <c r="G1971" s="247">
        <v>0</v>
      </c>
      <c r="H1971" s="247" t="s">
        <v>7338</v>
      </c>
      <c r="I1971" s="247" t="s">
        <v>7339</v>
      </c>
      <c r="J1971" s="247" t="s">
        <v>3291</v>
      </c>
      <c r="K1971" s="249" t="s">
        <v>1354</v>
      </c>
      <c r="L1971" s="247" t="s">
        <v>1380</v>
      </c>
      <c r="M1971" s="249" t="s">
        <v>1348</v>
      </c>
      <c r="N1971" s="249">
        <v>63</v>
      </c>
      <c r="O1971" s="249" t="s">
        <v>7340</v>
      </c>
    </row>
    <row r="1972" spans="2:15" ht="24" customHeight="1">
      <c r="B1972" s="247" t="s">
        <v>7341</v>
      </c>
      <c r="C1972" s="247" t="s">
        <v>1342</v>
      </c>
      <c r="D1972" s="248">
        <v>43243</v>
      </c>
      <c r="E1972" s="248"/>
      <c r="F1972" s="248"/>
      <c r="G1972" s="247"/>
      <c r="H1972" s="247" t="s">
        <v>5584</v>
      </c>
      <c r="I1972" s="247" t="s">
        <v>5585</v>
      </c>
      <c r="J1972" s="247" t="s">
        <v>3419</v>
      </c>
      <c r="K1972" s="249" t="s">
        <v>1346</v>
      </c>
      <c r="L1972" s="247" t="s">
        <v>1380</v>
      </c>
      <c r="M1972" s="249" t="s">
        <v>1348</v>
      </c>
      <c r="N1972" s="249">
        <v>0</v>
      </c>
      <c r="O1972" s="249" t="s">
        <v>5586</v>
      </c>
    </row>
    <row r="1973" spans="2:15" ht="24" customHeight="1">
      <c r="B1973" s="247" t="s">
        <v>7342</v>
      </c>
      <c r="C1973" s="247" t="s">
        <v>1342</v>
      </c>
      <c r="D1973" s="248">
        <v>43244</v>
      </c>
      <c r="E1973" s="248"/>
      <c r="F1973" s="248"/>
      <c r="G1973" s="247"/>
      <c r="H1973" s="247" t="s">
        <v>3699</v>
      </c>
      <c r="I1973" s="247" t="s">
        <v>3700</v>
      </c>
      <c r="J1973" s="247" t="s">
        <v>3270</v>
      </c>
      <c r="K1973" s="249" t="s">
        <v>1346</v>
      </c>
      <c r="L1973" s="247" t="s">
        <v>4433</v>
      </c>
      <c r="M1973" s="249" t="s">
        <v>1348</v>
      </c>
      <c r="N1973" s="249">
        <v>0</v>
      </c>
      <c r="O1973" s="249" t="s">
        <v>6996</v>
      </c>
    </row>
    <row r="1974" spans="2:15" ht="24">
      <c r="B1974" s="247" t="s">
        <v>7343</v>
      </c>
      <c r="C1974" s="247" t="s">
        <v>7344</v>
      </c>
      <c r="D1974" s="248">
        <v>43244</v>
      </c>
      <c r="E1974" s="248">
        <v>43465</v>
      </c>
      <c r="F1974" s="248">
        <v>47118</v>
      </c>
      <c r="G1974" s="247">
        <v>0</v>
      </c>
      <c r="H1974" s="247" t="s">
        <v>6860</v>
      </c>
      <c r="I1974" s="247" t="s">
        <v>6861</v>
      </c>
      <c r="J1974" s="247" t="s">
        <v>3401</v>
      </c>
      <c r="K1974" s="249" t="s">
        <v>1890</v>
      </c>
      <c r="L1974" s="247" t="s">
        <v>1373</v>
      </c>
      <c r="M1974" s="249" t="s">
        <v>1348</v>
      </c>
      <c r="N1974" s="249">
        <v>8</v>
      </c>
      <c r="O1974" s="249" t="s">
        <v>7345</v>
      </c>
    </row>
    <row r="1975" spans="2:15" ht="15" customHeight="1">
      <c r="B1975" s="247" t="s">
        <v>7346</v>
      </c>
      <c r="C1975" s="247" t="s">
        <v>1342</v>
      </c>
      <c r="D1975" s="248">
        <v>43244</v>
      </c>
      <c r="E1975" s="248"/>
      <c r="F1975" s="248"/>
      <c r="G1975" s="247"/>
      <c r="H1975" s="247" t="s">
        <v>7249</v>
      </c>
      <c r="I1975" s="247" t="s">
        <v>7250</v>
      </c>
      <c r="J1975" s="247" t="s">
        <v>3291</v>
      </c>
      <c r="K1975" s="249" t="s">
        <v>1346</v>
      </c>
      <c r="L1975" s="247" t="s">
        <v>1380</v>
      </c>
      <c r="M1975" s="249" t="s">
        <v>1348</v>
      </c>
      <c r="N1975" s="249">
        <v>0</v>
      </c>
      <c r="O1975" s="249" t="s">
        <v>7347</v>
      </c>
    </row>
    <row r="1976" spans="2:15" ht="15" customHeight="1">
      <c r="B1976" s="247" t="s">
        <v>7348</v>
      </c>
      <c r="C1976" s="247" t="s">
        <v>7349</v>
      </c>
      <c r="D1976" s="248">
        <v>41179</v>
      </c>
      <c r="E1976" s="248">
        <v>41486</v>
      </c>
      <c r="F1976" s="248">
        <v>44043</v>
      </c>
      <c r="G1976" s="247">
        <v>2</v>
      </c>
      <c r="H1976" s="247" t="s">
        <v>7350</v>
      </c>
      <c r="I1976" s="247" t="s">
        <v>7351</v>
      </c>
      <c r="J1976" s="247" t="s">
        <v>3270</v>
      </c>
      <c r="K1976" s="249" t="s">
        <v>1354</v>
      </c>
      <c r="L1976" s="247" t="s">
        <v>1380</v>
      </c>
      <c r="M1976" s="249" t="s">
        <v>1348</v>
      </c>
      <c r="N1976" s="249">
        <v>100</v>
      </c>
      <c r="O1976" s="249" t="s">
        <v>7352</v>
      </c>
    </row>
    <row r="1977" spans="2:15" ht="15" customHeight="1">
      <c r="B1977" s="247" t="s">
        <v>7353</v>
      </c>
      <c r="C1977" s="247" t="s">
        <v>1342</v>
      </c>
      <c r="D1977" s="248">
        <v>43248</v>
      </c>
      <c r="E1977" s="248"/>
      <c r="F1977" s="248"/>
      <c r="G1977" s="247"/>
      <c r="H1977" s="247" t="s">
        <v>7224</v>
      </c>
      <c r="I1977" s="247" t="s">
        <v>7225</v>
      </c>
      <c r="J1977" s="247" t="s">
        <v>3291</v>
      </c>
      <c r="K1977" s="249" t="s">
        <v>1346</v>
      </c>
      <c r="L1977" s="247" t="s">
        <v>1380</v>
      </c>
      <c r="M1977" s="249" t="s">
        <v>1348</v>
      </c>
      <c r="N1977" s="249">
        <v>0</v>
      </c>
      <c r="O1977" s="249" t="s">
        <v>7354</v>
      </c>
    </row>
    <row r="1978" spans="2:15" ht="15" hidden="1" customHeight="1">
      <c r="B1978" s="247" t="s">
        <v>7355</v>
      </c>
      <c r="C1978" s="247" t="s">
        <v>7356</v>
      </c>
      <c r="D1978" s="248">
        <v>43248</v>
      </c>
      <c r="E1978" s="248">
        <v>43257</v>
      </c>
      <c r="F1978" s="248">
        <v>43349</v>
      </c>
      <c r="G1978" s="247">
        <v>0</v>
      </c>
      <c r="H1978" s="247" t="s">
        <v>7224</v>
      </c>
      <c r="I1978" s="247" t="s">
        <v>7225</v>
      </c>
      <c r="J1978" s="247" t="s">
        <v>3291</v>
      </c>
      <c r="K1978" s="249" t="s">
        <v>1354</v>
      </c>
      <c r="L1978" s="247" t="s">
        <v>1380</v>
      </c>
      <c r="M1978" s="249" t="s">
        <v>1348</v>
      </c>
      <c r="N1978" s="249">
        <v>13</v>
      </c>
      <c r="O1978" s="249" t="s">
        <v>7357</v>
      </c>
    </row>
    <row r="1979" spans="2:15" ht="15" hidden="1" customHeight="1">
      <c r="B1979" s="247" t="s">
        <v>7358</v>
      </c>
      <c r="C1979" s="247" t="s">
        <v>7359</v>
      </c>
      <c r="D1979" s="248">
        <v>43249</v>
      </c>
      <c r="E1979" s="248">
        <v>43257</v>
      </c>
      <c r="F1979" s="248">
        <v>43349</v>
      </c>
      <c r="G1979" s="247">
        <v>0</v>
      </c>
      <c r="H1979" s="247" t="s">
        <v>7360</v>
      </c>
      <c r="I1979" s="247" t="s">
        <v>7361</v>
      </c>
      <c r="J1979" s="247" t="s">
        <v>3291</v>
      </c>
      <c r="K1979" s="249" t="s">
        <v>1354</v>
      </c>
      <c r="L1979" s="247" t="s">
        <v>1373</v>
      </c>
      <c r="M1979" s="249" t="s">
        <v>1348</v>
      </c>
      <c r="N1979" s="249">
        <v>8</v>
      </c>
      <c r="O1979" s="249" t="s">
        <v>1394</v>
      </c>
    </row>
    <row r="1980" spans="2:15" ht="15" hidden="1" customHeight="1">
      <c r="B1980" s="247" t="s">
        <v>7362</v>
      </c>
      <c r="C1980" s="247" t="s">
        <v>7363</v>
      </c>
      <c r="D1980" s="248">
        <v>43251</v>
      </c>
      <c r="E1980" s="248">
        <v>43257</v>
      </c>
      <c r="F1980" s="248">
        <v>43349</v>
      </c>
      <c r="G1980" s="247">
        <v>0</v>
      </c>
      <c r="H1980" s="247" t="s">
        <v>7364</v>
      </c>
      <c r="I1980" s="247" t="s">
        <v>7365</v>
      </c>
      <c r="J1980" s="247" t="s">
        <v>3291</v>
      </c>
      <c r="K1980" s="249" t="s">
        <v>1354</v>
      </c>
      <c r="L1980" s="247" t="s">
        <v>1380</v>
      </c>
      <c r="M1980" s="249" t="s">
        <v>1348</v>
      </c>
      <c r="N1980" s="249">
        <v>11</v>
      </c>
      <c r="O1980" s="249" t="s">
        <v>7366</v>
      </c>
    </row>
    <row r="1981" spans="2:15" ht="15" hidden="1" customHeight="1">
      <c r="B1981" s="247" t="s">
        <v>7367</v>
      </c>
      <c r="C1981" s="247" t="s">
        <v>7368</v>
      </c>
      <c r="D1981" s="248">
        <v>43251</v>
      </c>
      <c r="E1981" s="248">
        <v>43258</v>
      </c>
      <c r="F1981" s="248">
        <v>43350</v>
      </c>
      <c r="G1981" s="247">
        <v>0</v>
      </c>
      <c r="H1981" s="247" t="s">
        <v>7369</v>
      </c>
      <c r="I1981" s="247" t="s">
        <v>7370</v>
      </c>
      <c r="J1981" s="247" t="s">
        <v>3291</v>
      </c>
      <c r="K1981" s="249" t="s">
        <v>1354</v>
      </c>
      <c r="L1981" s="247" t="s">
        <v>1380</v>
      </c>
      <c r="M1981" s="249" t="s">
        <v>1348</v>
      </c>
      <c r="N1981" s="249">
        <v>100</v>
      </c>
      <c r="O1981" s="249" t="s">
        <v>5314</v>
      </c>
    </row>
    <row r="1982" spans="2:15" ht="15" hidden="1" customHeight="1">
      <c r="B1982" s="247" t="s">
        <v>7371</v>
      </c>
      <c r="C1982" s="247" t="s">
        <v>7372</v>
      </c>
      <c r="D1982" s="248">
        <v>43255</v>
      </c>
      <c r="E1982" s="248">
        <v>43264</v>
      </c>
      <c r="F1982" s="248">
        <v>43356</v>
      </c>
      <c r="G1982" s="247">
        <v>0</v>
      </c>
      <c r="H1982" s="247" t="s">
        <v>7373</v>
      </c>
      <c r="I1982" s="247" t="s">
        <v>7374</v>
      </c>
      <c r="J1982" s="247" t="s">
        <v>3291</v>
      </c>
      <c r="K1982" s="249" t="s">
        <v>1354</v>
      </c>
      <c r="L1982" s="247" t="s">
        <v>3337</v>
      </c>
      <c r="M1982" s="249" t="s">
        <v>1348</v>
      </c>
      <c r="N1982" s="249">
        <v>360</v>
      </c>
      <c r="O1982" s="249" t="s">
        <v>5117</v>
      </c>
    </row>
    <row r="1983" spans="2:15" ht="15" customHeight="1">
      <c r="B1983" s="247" t="s">
        <v>7375</v>
      </c>
      <c r="C1983" s="247" t="s">
        <v>7376</v>
      </c>
      <c r="D1983" s="248">
        <v>43255</v>
      </c>
      <c r="E1983" s="248">
        <v>43465</v>
      </c>
      <c r="F1983" s="248">
        <v>44561</v>
      </c>
      <c r="G1983" s="247">
        <v>0</v>
      </c>
      <c r="H1983" s="247" t="s">
        <v>4229</v>
      </c>
      <c r="I1983" s="247" t="s">
        <v>4230</v>
      </c>
      <c r="J1983" s="247" t="s">
        <v>3270</v>
      </c>
      <c r="K1983" s="249" t="s">
        <v>1890</v>
      </c>
      <c r="L1983" s="247" t="s">
        <v>1380</v>
      </c>
      <c r="M1983" s="249" t="s">
        <v>1348</v>
      </c>
      <c r="N1983" s="249">
        <v>15</v>
      </c>
      <c r="O1983" s="249" t="s">
        <v>7377</v>
      </c>
    </row>
    <row r="1984" spans="2:15" ht="24" customHeight="1">
      <c r="B1984" s="247" t="s">
        <v>7378</v>
      </c>
      <c r="C1984" s="247" t="s">
        <v>7379</v>
      </c>
      <c r="D1984" s="248">
        <v>43255</v>
      </c>
      <c r="E1984" s="248">
        <v>43465</v>
      </c>
      <c r="F1984" s="248">
        <v>44561</v>
      </c>
      <c r="G1984" s="247">
        <v>0</v>
      </c>
      <c r="H1984" s="247" t="s">
        <v>4229</v>
      </c>
      <c r="I1984" s="247" t="s">
        <v>4230</v>
      </c>
      <c r="J1984" s="247" t="s">
        <v>3298</v>
      </c>
      <c r="K1984" s="249" t="s">
        <v>1890</v>
      </c>
      <c r="L1984" s="247" t="s">
        <v>1380</v>
      </c>
      <c r="M1984" s="249" t="s">
        <v>1348</v>
      </c>
      <c r="N1984" s="249">
        <v>8</v>
      </c>
      <c r="O1984" s="249" t="s">
        <v>3804</v>
      </c>
    </row>
    <row r="1985" spans="2:15" ht="24" hidden="1" customHeight="1">
      <c r="B1985" s="247" t="s">
        <v>7380</v>
      </c>
      <c r="C1985" s="247" t="s">
        <v>7381</v>
      </c>
      <c r="D1985" s="248">
        <v>43255</v>
      </c>
      <c r="E1985" s="248">
        <v>43264</v>
      </c>
      <c r="F1985" s="248">
        <v>43356</v>
      </c>
      <c r="G1985" s="247">
        <v>0</v>
      </c>
      <c r="H1985" s="247" t="s">
        <v>6348</v>
      </c>
      <c r="I1985" s="247" t="s">
        <v>6349</v>
      </c>
      <c r="J1985" s="247" t="s">
        <v>3291</v>
      </c>
      <c r="K1985" s="249" t="s">
        <v>1354</v>
      </c>
      <c r="L1985" s="247" t="s">
        <v>1347</v>
      </c>
      <c r="M1985" s="249" t="s">
        <v>1348</v>
      </c>
      <c r="N1985" s="249">
        <v>112</v>
      </c>
      <c r="O1985" s="249" t="s">
        <v>3719</v>
      </c>
    </row>
    <row r="1986" spans="2:15" ht="15" customHeight="1">
      <c r="B1986" s="247" t="s">
        <v>7382</v>
      </c>
      <c r="C1986" s="247" t="s">
        <v>1342</v>
      </c>
      <c r="D1986" s="248">
        <v>43255</v>
      </c>
      <c r="E1986" s="248"/>
      <c r="F1986" s="248"/>
      <c r="G1986" s="247"/>
      <c r="H1986" s="247" t="s">
        <v>7383</v>
      </c>
      <c r="I1986" s="247" t="s">
        <v>7384</v>
      </c>
      <c r="J1986" s="247" t="s">
        <v>3336</v>
      </c>
      <c r="K1986" s="249" t="s">
        <v>1346</v>
      </c>
      <c r="L1986" s="247" t="s">
        <v>3592</v>
      </c>
      <c r="M1986" s="249" t="s">
        <v>1348</v>
      </c>
      <c r="N1986" s="249">
        <v>0</v>
      </c>
      <c r="O1986" s="249" t="s">
        <v>7385</v>
      </c>
    </row>
    <row r="1987" spans="2:15" ht="15" customHeight="1">
      <c r="B1987" s="247" t="s">
        <v>7386</v>
      </c>
      <c r="C1987" s="247" t="s">
        <v>7387</v>
      </c>
      <c r="D1987" s="248">
        <v>40998</v>
      </c>
      <c r="E1987" s="248">
        <v>41684</v>
      </c>
      <c r="F1987" s="248">
        <v>44241</v>
      </c>
      <c r="G1987" s="247">
        <v>0</v>
      </c>
      <c r="H1987" s="247" t="s">
        <v>7388</v>
      </c>
      <c r="I1987" s="247" t="s">
        <v>7389</v>
      </c>
      <c r="J1987" s="247" t="s">
        <v>3270</v>
      </c>
      <c r="K1987" s="249" t="s">
        <v>3222</v>
      </c>
      <c r="L1987" s="247" t="s">
        <v>1380</v>
      </c>
      <c r="M1987" s="249" t="s">
        <v>1348</v>
      </c>
      <c r="N1987" s="249">
        <v>100</v>
      </c>
      <c r="O1987" s="249" t="s">
        <v>3829</v>
      </c>
    </row>
    <row r="1988" spans="2:15" ht="15" customHeight="1">
      <c r="B1988" s="247" t="s">
        <v>7390</v>
      </c>
      <c r="C1988" s="247" t="s">
        <v>1342</v>
      </c>
      <c r="D1988" s="248">
        <v>43255</v>
      </c>
      <c r="E1988" s="248"/>
      <c r="F1988" s="248"/>
      <c r="G1988" s="247"/>
      <c r="H1988" s="247" t="s">
        <v>7391</v>
      </c>
      <c r="I1988" s="247" t="s">
        <v>7392</v>
      </c>
      <c r="J1988" s="247" t="s">
        <v>3291</v>
      </c>
      <c r="K1988" s="249" t="s">
        <v>1346</v>
      </c>
      <c r="L1988" s="247" t="s">
        <v>1380</v>
      </c>
      <c r="M1988" s="249" t="s">
        <v>1348</v>
      </c>
      <c r="N1988" s="249">
        <v>0</v>
      </c>
      <c r="O1988" s="249" t="s">
        <v>7393</v>
      </c>
    </row>
    <row r="1989" spans="2:15" ht="15" hidden="1" customHeight="1">
      <c r="B1989" s="247" t="s">
        <v>7394</v>
      </c>
      <c r="C1989" s="247" t="s">
        <v>7395</v>
      </c>
      <c r="D1989" s="248">
        <v>43255</v>
      </c>
      <c r="E1989" s="248">
        <v>43264</v>
      </c>
      <c r="F1989" s="248">
        <v>43356</v>
      </c>
      <c r="G1989" s="247">
        <v>0</v>
      </c>
      <c r="H1989" s="247" t="s">
        <v>7391</v>
      </c>
      <c r="I1989" s="247" t="s">
        <v>7392</v>
      </c>
      <c r="J1989" s="247" t="s">
        <v>3291</v>
      </c>
      <c r="K1989" s="249" t="s">
        <v>1354</v>
      </c>
      <c r="L1989" s="247" t="s">
        <v>1380</v>
      </c>
      <c r="M1989" s="249" t="s">
        <v>1348</v>
      </c>
      <c r="N1989" s="249">
        <v>88</v>
      </c>
      <c r="O1989" s="249" t="s">
        <v>7396</v>
      </c>
    </row>
    <row r="1990" spans="2:15" ht="15" hidden="1" customHeight="1">
      <c r="B1990" s="247" t="s">
        <v>7397</v>
      </c>
      <c r="C1990" s="247" t="s">
        <v>7398</v>
      </c>
      <c r="D1990" s="248">
        <v>43255</v>
      </c>
      <c r="E1990" s="248">
        <v>43264</v>
      </c>
      <c r="F1990" s="248">
        <v>43356</v>
      </c>
      <c r="G1990" s="247">
        <v>0</v>
      </c>
      <c r="H1990" s="247" t="s">
        <v>7249</v>
      </c>
      <c r="I1990" s="247" t="s">
        <v>7250</v>
      </c>
      <c r="J1990" s="247" t="s">
        <v>3291</v>
      </c>
      <c r="K1990" s="249" t="s">
        <v>1354</v>
      </c>
      <c r="L1990" s="247" t="s">
        <v>4433</v>
      </c>
      <c r="M1990" s="249" t="s">
        <v>1348</v>
      </c>
      <c r="N1990" s="249">
        <v>12</v>
      </c>
      <c r="O1990" s="249" t="s">
        <v>7399</v>
      </c>
    </row>
    <row r="1991" spans="2:15" ht="15" customHeight="1">
      <c r="B1991" s="247" t="s">
        <v>7400</v>
      </c>
      <c r="C1991" s="247" t="s">
        <v>7401</v>
      </c>
      <c r="D1991" s="248">
        <v>43256</v>
      </c>
      <c r="E1991" s="248">
        <v>43440</v>
      </c>
      <c r="F1991" s="248">
        <v>44535</v>
      </c>
      <c r="G1991" s="247">
        <v>0</v>
      </c>
      <c r="H1991" s="247" t="s">
        <v>6558</v>
      </c>
      <c r="I1991" s="247" t="s">
        <v>6559</v>
      </c>
      <c r="J1991" s="247" t="s">
        <v>3270</v>
      </c>
      <c r="K1991" s="249" t="s">
        <v>1890</v>
      </c>
      <c r="L1991" s="247" t="s">
        <v>1380</v>
      </c>
      <c r="M1991" s="249" t="s">
        <v>1348</v>
      </c>
      <c r="N1991" s="249">
        <v>21</v>
      </c>
      <c r="O1991" s="249" t="s">
        <v>7402</v>
      </c>
    </row>
    <row r="1992" spans="2:15" ht="24" customHeight="1">
      <c r="B1992" s="247" t="s">
        <v>7403</v>
      </c>
      <c r="C1992" s="247" t="s">
        <v>7404</v>
      </c>
      <c r="D1992" s="248">
        <v>43257</v>
      </c>
      <c r="E1992" s="248">
        <v>43739</v>
      </c>
      <c r="F1992" s="248">
        <v>45199</v>
      </c>
      <c r="G1992" s="247">
        <v>0</v>
      </c>
      <c r="H1992" s="247" t="s">
        <v>5376</v>
      </c>
      <c r="I1992" s="247" t="s">
        <v>5377</v>
      </c>
      <c r="J1992" s="247" t="s">
        <v>3419</v>
      </c>
      <c r="K1992" s="249" t="s">
        <v>1890</v>
      </c>
      <c r="L1992" s="247" t="s">
        <v>1380</v>
      </c>
      <c r="M1992" s="249" t="s">
        <v>1348</v>
      </c>
      <c r="N1992" s="249">
        <v>16</v>
      </c>
      <c r="O1992" s="249" t="s">
        <v>7405</v>
      </c>
    </row>
    <row r="1993" spans="2:15" ht="15" hidden="1" customHeight="1">
      <c r="B1993" s="247" t="s">
        <v>7406</v>
      </c>
      <c r="C1993" s="247" t="s">
        <v>7407</v>
      </c>
      <c r="D1993" s="248">
        <v>43259</v>
      </c>
      <c r="E1993" s="248">
        <v>43284</v>
      </c>
      <c r="F1993" s="248">
        <v>43376</v>
      </c>
      <c r="G1993" s="247">
        <v>0</v>
      </c>
      <c r="H1993" s="247" t="s">
        <v>6804</v>
      </c>
      <c r="I1993" s="247" t="s">
        <v>6805</v>
      </c>
      <c r="J1993" s="247" t="s">
        <v>3291</v>
      </c>
      <c r="K1993" s="249" t="s">
        <v>1354</v>
      </c>
      <c r="L1993" s="247" t="s">
        <v>1380</v>
      </c>
      <c r="M1993" s="249" t="s">
        <v>1348</v>
      </c>
      <c r="N1993" s="249">
        <v>10</v>
      </c>
      <c r="O1993" s="249" t="s">
        <v>7408</v>
      </c>
    </row>
    <row r="1994" spans="2:15" ht="15" customHeight="1">
      <c r="B1994" s="247" t="s">
        <v>7409</v>
      </c>
      <c r="C1994" s="247" t="s">
        <v>1342</v>
      </c>
      <c r="D1994" s="248">
        <v>43263</v>
      </c>
      <c r="E1994" s="248"/>
      <c r="F1994" s="248"/>
      <c r="G1994" s="247"/>
      <c r="H1994" s="247" t="s">
        <v>7410</v>
      </c>
      <c r="I1994" s="247" t="s">
        <v>7411</v>
      </c>
      <c r="J1994" s="247" t="s">
        <v>3291</v>
      </c>
      <c r="K1994" s="249" t="s">
        <v>1346</v>
      </c>
      <c r="L1994" s="247" t="s">
        <v>1347</v>
      </c>
      <c r="M1994" s="249" t="s">
        <v>1348</v>
      </c>
      <c r="N1994" s="249">
        <v>0</v>
      </c>
      <c r="O1994" s="249" t="s">
        <v>7412</v>
      </c>
    </row>
    <row r="1995" spans="2:15" ht="15" customHeight="1">
      <c r="B1995" s="247" t="s">
        <v>7413</v>
      </c>
      <c r="C1995" s="247" t="s">
        <v>7414</v>
      </c>
      <c r="D1995" s="248">
        <v>43263</v>
      </c>
      <c r="E1995" s="248">
        <v>43410</v>
      </c>
      <c r="F1995" s="248">
        <v>44505</v>
      </c>
      <c r="G1995" s="247">
        <v>0</v>
      </c>
      <c r="H1995" s="247" t="s">
        <v>7369</v>
      </c>
      <c r="I1995" s="247" t="s">
        <v>7370</v>
      </c>
      <c r="J1995" s="247" t="s">
        <v>3270</v>
      </c>
      <c r="K1995" s="249" t="s">
        <v>1890</v>
      </c>
      <c r="L1995" s="247" t="s">
        <v>1380</v>
      </c>
      <c r="M1995" s="249" t="s">
        <v>1348</v>
      </c>
      <c r="N1995" s="249">
        <v>100</v>
      </c>
      <c r="O1995" s="249" t="s">
        <v>5314</v>
      </c>
    </row>
    <row r="1996" spans="2:15" ht="15" customHeight="1">
      <c r="B1996" s="247" t="s">
        <v>7415</v>
      </c>
      <c r="C1996" s="247" t="s">
        <v>1342</v>
      </c>
      <c r="D1996" s="248">
        <v>43263</v>
      </c>
      <c r="E1996" s="248"/>
      <c r="F1996" s="248"/>
      <c r="G1996" s="247"/>
      <c r="H1996" s="247" t="s">
        <v>7224</v>
      </c>
      <c r="I1996" s="247" t="s">
        <v>7225</v>
      </c>
      <c r="J1996" s="247" t="s">
        <v>3270</v>
      </c>
      <c r="K1996" s="249" t="s">
        <v>1346</v>
      </c>
      <c r="L1996" s="247" t="s">
        <v>1380</v>
      </c>
      <c r="M1996" s="249" t="s">
        <v>1348</v>
      </c>
      <c r="N1996" s="249">
        <v>0</v>
      </c>
      <c r="O1996" s="249" t="s">
        <v>7416</v>
      </c>
    </row>
    <row r="1997" spans="2:15" ht="15" hidden="1" customHeight="1">
      <c r="B1997" s="247" t="s">
        <v>7417</v>
      </c>
      <c r="C1997" s="247" t="s">
        <v>7418</v>
      </c>
      <c r="D1997" s="248">
        <v>43264</v>
      </c>
      <c r="E1997" s="248">
        <v>43320</v>
      </c>
      <c r="F1997" s="248">
        <v>43412</v>
      </c>
      <c r="G1997" s="247">
        <v>0</v>
      </c>
      <c r="H1997" s="247" t="s">
        <v>7419</v>
      </c>
      <c r="I1997" s="247" t="s">
        <v>7420</v>
      </c>
      <c r="J1997" s="247" t="s">
        <v>3291</v>
      </c>
      <c r="K1997" s="249" t="s">
        <v>1354</v>
      </c>
      <c r="L1997" s="247" t="s">
        <v>1380</v>
      </c>
      <c r="M1997" s="249" t="s">
        <v>1348</v>
      </c>
      <c r="N1997" s="249">
        <v>49</v>
      </c>
      <c r="O1997" s="249" t="s">
        <v>7421</v>
      </c>
    </row>
    <row r="1998" spans="2:15" ht="15" customHeight="1">
      <c r="B1998" s="247" t="s">
        <v>7422</v>
      </c>
      <c r="C1998" s="247" t="s">
        <v>7423</v>
      </c>
      <c r="D1998" s="248">
        <v>40884</v>
      </c>
      <c r="E1998" s="248">
        <v>41493</v>
      </c>
      <c r="F1998" s="248">
        <v>44050</v>
      </c>
      <c r="G1998" s="247">
        <v>0</v>
      </c>
      <c r="H1998" s="247" t="s">
        <v>7424</v>
      </c>
      <c r="I1998" s="247" t="s">
        <v>7425</v>
      </c>
      <c r="J1998" s="247" t="s">
        <v>3336</v>
      </c>
      <c r="K1998" s="249" t="s">
        <v>3222</v>
      </c>
      <c r="L1998" s="247" t="s">
        <v>3337</v>
      </c>
      <c r="M1998" s="249" t="s">
        <v>1348</v>
      </c>
      <c r="N1998" s="249">
        <v>126</v>
      </c>
      <c r="O1998" s="249" t="s">
        <v>7426</v>
      </c>
    </row>
    <row r="1999" spans="2:15" ht="24" customHeight="1">
      <c r="B1999" s="247" t="s">
        <v>7427</v>
      </c>
      <c r="C1999" s="247" t="s">
        <v>7428</v>
      </c>
      <c r="D1999" s="248">
        <v>43264</v>
      </c>
      <c r="E1999" s="248">
        <v>43788</v>
      </c>
      <c r="F1999" s="248">
        <v>47440</v>
      </c>
      <c r="G1999" s="247">
        <v>0</v>
      </c>
      <c r="H1999" s="247" t="s">
        <v>5058</v>
      </c>
      <c r="I1999" s="247" t="s">
        <v>5059</v>
      </c>
      <c r="J1999" s="247" t="s">
        <v>3401</v>
      </c>
      <c r="K1999" s="249" t="s">
        <v>1890</v>
      </c>
      <c r="L1999" s="247" t="s">
        <v>1373</v>
      </c>
      <c r="M1999" s="249" t="s">
        <v>1348</v>
      </c>
      <c r="N1999" s="249">
        <v>10</v>
      </c>
      <c r="O1999" s="249" t="s">
        <v>5409</v>
      </c>
    </row>
    <row r="2000" spans="2:15" ht="24" customHeight="1">
      <c r="B2000" s="247" t="s">
        <v>7429</v>
      </c>
      <c r="C2000" s="247" t="s">
        <v>1342</v>
      </c>
      <c r="D2000" s="248">
        <v>43264</v>
      </c>
      <c r="E2000" s="248"/>
      <c r="F2000" s="248"/>
      <c r="G2000" s="247"/>
      <c r="H2000" s="247" t="s">
        <v>5058</v>
      </c>
      <c r="I2000" s="247" t="s">
        <v>5059</v>
      </c>
      <c r="J2000" s="247" t="s">
        <v>3401</v>
      </c>
      <c r="K2000" s="249" t="s">
        <v>1346</v>
      </c>
      <c r="L2000" s="247" t="s">
        <v>1373</v>
      </c>
      <c r="M2000" s="249" t="s">
        <v>1348</v>
      </c>
      <c r="N2000" s="249">
        <v>0</v>
      </c>
      <c r="O2000" s="249" t="s">
        <v>5356</v>
      </c>
    </row>
    <row r="2001" spans="2:15" ht="25.5" customHeight="1">
      <c r="B2001" s="247" t="s">
        <v>7430</v>
      </c>
      <c r="C2001" s="247" t="s">
        <v>1342</v>
      </c>
      <c r="D2001" s="248">
        <v>43264</v>
      </c>
      <c r="E2001" s="248"/>
      <c r="F2001" s="248"/>
      <c r="G2001" s="247"/>
      <c r="H2001" s="247" t="s">
        <v>6943</v>
      </c>
      <c r="I2001" s="247" t="s">
        <v>6944</v>
      </c>
      <c r="J2001" s="247" t="s">
        <v>3270</v>
      </c>
      <c r="K2001" s="249" t="s">
        <v>1346</v>
      </c>
      <c r="L2001" s="247" t="s">
        <v>1380</v>
      </c>
      <c r="M2001" s="249" t="s">
        <v>1348</v>
      </c>
      <c r="N2001" s="249">
        <v>0</v>
      </c>
      <c r="O2001" s="249" t="s">
        <v>7431</v>
      </c>
    </row>
    <row r="2002" spans="2:15" ht="15" hidden="1" customHeight="1">
      <c r="B2002" s="247" t="s">
        <v>7432</v>
      </c>
      <c r="C2002" s="247" t="s">
        <v>7433</v>
      </c>
      <c r="D2002" s="248">
        <v>43264</v>
      </c>
      <c r="E2002" s="248">
        <v>43284</v>
      </c>
      <c r="F2002" s="248">
        <v>43376</v>
      </c>
      <c r="G2002" s="247">
        <v>0</v>
      </c>
      <c r="H2002" s="247" t="s">
        <v>7434</v>
      </c>
      <c r="I2002" s="247" t="s">
        <v>7435</v>
      </c>
      <c r="J2002" s="247" t="s">
        <v>3291</v>
      </c>
      <c r="K2002" s="249" t="s">
        <v>1354</v>
      </c>
      <c r="L2002" s="247" t="s">
        <v>4433</v>
      </c>
      <c r="M2002" s="249" t="s">
        <v>1348</v>
      </c>
      <c r="N2002" s="249">
        <v>100</v>
      </c>
      <c r="O2002" s="249" t="s">
        <v>7436</v>
      </c>
    </row>
    <row r="2003" spans="2:15" ht="15" customHeight="1">
      <c r="B2003" s="247" t="s">
        <v>7437</v>
      </c>
      <c r="C2003" s="247" t="s">
        <v>1342</v>
      </c>
      <c r="D2003" s="248">
        <v>43269</v>
      </c>
      <c r="E2003" s="248"/>
      <c r="F2003" s="248"/>
      <c r="G2003" s="247"/>
      <c r="H2003" s="247" t="s">
        <v>4498</v>
      </c>
      <c r="I2003" s="247" t="s">
        <v>4499</v>
      </c>
      <c r="J2003" s="247" t="s">
        <v>3291</v>
      </c>
      <c r="K2003" s="249" t="s">
        <v>1346</v>
      </c>
      <c r="L2003" s="247" t="s">
        <v>1361</v>
      </c>
      <c r="M2003" s="249" t="s">
        <v>1348</v>
      </c>
      <c r="N2003" s="249">
        <v>0</v>
      </c>
      <c r="O2003" s="249" t="s">
        <v>4065</v>
      </c>
    </row>
    <row r="2004" spans="2:15" ht="15" hidden="1" customHeight="1">
      <c r="B2004" s="247" t="s">
        <v>7438</v>
      </c>
      <c r="C2004" s="247" t="s">
        <v>7439</v>
      </c>
      <c r="D2004" s="248">
        <v>43269</v>
      </c>
      <c r="E2004" s="248">
        <v>43315</v>
      </c>
      <c r="F2004" s="248">
        <v>43407</v>
      </c>
      <c r="G2004" s="247">
        <v>0</v>
      </c>
      <c r="H2004" s="247" t="s">
        <v>4498</v>
      </c>
      <c r="I2004" s="247" t="s">
        <v>4499</v>
      </c>
      <c r="J2004" s="247" t="s">
        <v>3291</v>
      </c>
      <c r="K2004" s="249" t="s">
        <v>1354</v>
      </c>
      <c r="L2004" s="247" t="s">
        <v>1373</v>
      </c>
      <c r="M2004" s="249" t="s">
        <v>1348</v>
      </c>
      <c r="N2004" s="249">
        <v>10</v>
      </c>
      <c r="O2004" s="249" t="s">
        <v>7440</v>
      </c>
    </row>
    <row r="2005" spans="2:15" ht="24" customHeight="1">
      <c r="B2005" s="247" t="s">
        <v>7441</v>
      </c>
      <c r="C2005" s="247" t="s">
        <v>7442</v>
      </c>
      <c r="D2005" s="248">
        <v>43271</v>
      </c>
      <c r="E2005" s="248">
        <v>43328</v>
      </c>
      <c r="F2005" s="248">
        <v>44789</v>
      </c>
      <c r="G2005" s="247">
        <v>0</v>
      </c>
      <c r="H2005" s="247" t="s">
        <v>4568</v>
      </c>
      <c r="I2005" s="247" t="s">
        <v>4569</v>
      </c>
      <c r="J2005" s="247" t="s">
        <v>3419</v>
      </c>
      <c r="K2005" s="249" t="s">
        <v>1890</v>
      </c>
      <c r="L2005" s="247" t="s">
        <v>1380</v>
      </c>
      <c r="M2005" s="249" t="s">
        <v>1348</v>
      </c>
      <c r="N2005" s="249">
        <v>35</v>
      </c>
      <c r="O2005" s="249" t="s">
        <v>4195</v>
      </c>
    </row>
    <row r="2006" spans="2:15" ht="24" customHeight="1">
      <c r="B2006" s="247" t="s">
        <v>7443</v>
      </c>
      <c r="C2006" s="247" t="s">
        <v>1342</v>
      </c>
      <c r="D2006" s="248">
        <v>43272</v>
      </c>
      <c r="E2006" s="248"/>
      <c r="F2006" s="248"/>
      <c r="G2006" s="247"/>
      <c r="H2006" s="247" t="s">
        <v>3330</v>
      </c>
      <c r="I2006" s="247" t="s">
        <v>3331</v>
      </c>
      <c r="J2006" s="247" t="s">
        <v>3270</v>
      </c>
      <c r="K2006" s="249" t="s">
        <v>1346</v>
      </c>
      <c r="L2006" s="247" t="s">
        <v>1380</v>
      </c>
      <c r="M2006" s="249" t="s">
        <v>1348</v>
      </c>
      <c r="N2006" s="249">
        <v>0</v>
      </c>
      <c r="O2006" s="249" t="s">
        <v>7444</v>
      </c>
    </row>
    <row r="2007" spans="2:15" ht="24" customHeight="1">
      <c r="B2007" s="247" t="s">
        <v>7445</v>
      </c>
      <c r="C2007" s="247" t="s">
        <v>1342</v>
      </c>
      <c r="D2007" s="248">
        <v>43272</v>
      </c>
      <c r="E2007" s="248"/>
      <c r="F2007" s="248"/>
      <c r="G2007" s="247"/>
      <c r="H2007" s="247" t="s">
        <v>3330</v>
      </c>
      <c r="I2007" s="247" t="s">
        <v>3331</v>
      </c>
      <c r="J2007" s="247" t="s">
        <v>3270</v>
      </c>
      <c r="K2007" s="249" t="s">
        <v>1346</v>
      </c>
      <c r="L2007" s="247" t="s">
        <v>1380</v>
      </c>
      <c r="M2007" s="249" t="s">
        <v>1348</v>
      </c>
      <c r="N2007" s="249">
        <v>0</v>
      </c>
      <c r="O2007" s="249" t="s">
        <v>5333</v>
      </c>
    </row>
    <row r="2008" spans="2:15" ht="15" hidden="1" customHeight="1">
      <c r="B2008" s="247" t="s">
        <v>7446</v>
      </c>
      <c r="C2008" s="247" t="s">
        <v>7447</v>
      </c>
      <c r="D2008" s="248">
        <v>43273</v>
      </c>
      <c r="E2008" s="248">
        <v>44232</v>
      </c>
      <c r="F2008" s="248">
        <v>45326</v>
      </c>
      <c r="G2008" s="247">
        <v>0</v>
      </c>
      <c r="H2008" s="247" t="s">
        <v>7448</v>
      </c>
      <c r="I2008" s="247" t="s">
        <v>7449</v>
      </c>
      <c r="J2008" s="247" t="s">
        <v>3270</v>
      </c>
      <c r="K2008" s="249" t="s">
        <v>1890</v>
      </c>
      <c r="L2008" s="247" t="s">
        <v>1380</v>
      </c>
      <c r="M2008" s="249" t="s">
        <v>1348</v>
      </c>
      <c r="N2008" s="249">
        <v>94</v>
      </c>
      <c r="O2008" s="249" t="s">
        <v>7450</v>
      </c>
    </row>
    <row r="2009" spans="2:15" ht="15" customHeight="1">
      <c r="B2009" s="247" t="s">
        <v>7451</v>
      </c>
      <c r="C2009" s="247" t="s">
        <v>7452</v>
      </c>
      <c r="D2009" s="248">
        <v>40625</v>
      </c>
      <c r="E2009" s="248">
        <v>41460</v>
      </c>
      <c r="F2009" s="248">
        <v>44017</v>
      </c>
      <c r="G2009" s="247">
        <v>0</v>
      </c>
      <c r="H2009" s="247" t="s">
        <v>4052</v>
      </c>
      <c r="I2009" s="247" t="s">
        <v>4053</v>
      </c>
      <c r="J2009" s="247" t="s">
        <v>3270</v>
      </c>
      <c r="K2009" s="249" t="s">
        <v>3222</v>
      </c>
      <c r="L2009" s="247" t="s">
        <v>1380</v>
      </c>
      <c r="M2009" s="249" t="s">
        <v>1348</v>
      </c>
      <c r="N2009" s="249">
        <v>45</v>
      </c>
      <c r="O2009" s="249" t="s">
        <v>4056</v>
      </c>
    </row>
    <row r="2010" spans="2:15" ht="15" customHeight="1">
      <c r="B2010" s="247" t="s">
        <v>7453</v>
      </c>
      <c r="C2010" s="247" t="s">
        <v>1342</v>
      </c>
      <c r="D2010" s="248">
        <v>43273</v>
      </c>
      <c r="E2010" s="248"/>
      <c r="F2010" s="248"/>
      <c r="G2010" s="247"/>
      <c r="H2010" s="247" t="s">
        <v>5009</v>
      </c>
      <c r="I2010" s="247" t="s">
        <v>5010</v>
      </c>
      <c r="J2010" s="247" t="s">
        <v>3270</v>
      </c>
      <c r="K2010" s="249" t="s">
        <v>1346</v>
      </c>
      <c r="L2010" s="247" t="s">
        <v>1380</v>
      </c>
      <c r="M2010" s="249" t="s">
        <v>1348</v>
      </c>
      <c r="N2010" s="249">
        <v>0</v>
      </c>
      <c r="O2010" s="249" t="s">
        <v>3587</v>
      </c>
    </row>
    <row r="2011" spans="2:15" ht="24" customHeight="1">
      <c r="B2011" s="247" t="s">
        <v>7454</v>
      </c>
      <c r="C2011" s="247" t="s">
        <v>1342</v>
      </c>
      <c r="D2011" s="248">
        <v>43273</v>
      </c>
      <c r="E2011" s="248"/>
      <c r="F2011" s="248"/>
      <c r="G2011" s="247"/>
      <c r="H2011" s="247" t="s">
        <v>6261</v>
      </c>
      <c r="I2011" s="247" t="s">
        <v>6262</v>
      </c>
      <c r="J2011" s="247" t="s">
        <v>3298</v>
      </c>
      <c r="K2011" s="249" t="s">
        <v>1346</v>
      </c>
      <c r="L2011" s="247" t="s">
        <v>1380</v>
      </c>
      <c r="M2011" s="249" t="s">
        <v>1348</v>
      </c>
      <c r="N2011" s="249">
        <v>0</v>
      </c>
      <c r="O2011" s="249" t="s">
        <v>6263</v>
      </c>
    </row>
    <row r="2012" spans="2:15" ht="24" customHeight="1">
      <c r="B2012" s="247" t="s">
        <v>7455</v>
      </c>
      <c r="C2012" s="247" t="s">
        <v>1342</v>
      </c>
      <c r="D2012" s="248">
        <v>43273</v>
      </c>
      <c r="E2012" s="248"/>
      <c r="F2012" s="248"/>
      <c r="G2012" s="247"/>
      <c r="H2012" s="247" t="s">
        <v>5009</v>
      </c>
      <c r="I2012" s="247" t="s">
        <v>5010</v>
      </c>
      <c r="J2012" s="247" t="s">
        <v>3298</v>
      </c>
      <c r="K2012" s="249" t="s">
        <v>1346</v>
      </c>
      <c r="L2012" s="247" t="s">
        <v>1380</v>
      </c>
      <c r="M2012" s="249" t="s">
        <v>1348</v>
      </c>
      <c r="N2012" s="249">
        <v>10</v>
      </c>
      <c r="O2012" s="249" t="s">
        <v>7456</v>
      </c>
    </row>
    <row r="2013" spans="2:15" ht="24" customHeight="1">
      <c r="B2013" s="247" t="s">
        <v>7457</v>
      </c>
      <c r="C2013" s="247" t="s">
        <v>1342</v>
      </c>
      <c r="D2013" s="248">
        <v>43277</v>
      </c>
      <c r="E2013" s="248"/>
      <c r="F2013" s="248"/>
      <c r="G2013" s="247"/>
      <c r="H2013" s="247" t="s">
        <v>6865</v>
      </c>
      <c r="I2013" s="247" t="s">
        <v>6866</v>
      </c>
      <c r="J2013" s="247" t="s">
        <v>3270</v>
      </c>
      <c r="K2013" s="249" t="s">
        <v>1346</v>
      </c>
      <c r="L2013" s="247" t="s">
        <v>1380</v>
      </c>
      <c r="M2013" s="249" t="s">
        <v>1348</v>
      </c>
      <c r="N2013" s="249">
        <v>0</v>
      </c>
      <c r="O2013" s="249" t="s">
        <v>7458</v>
      </c>
    </row>
    <row r="2014" spans="2:15" ht="15" customHeight="1">
      <c r="B2014" s="247" t="s">
        <v>7459</v>
      </c>
      <c r="C2014" s="247" t="s">
        <v>7460</v>
      </c>
      <c r="D2014" s="248">
        <v>43278</v>
      </c>
      <c r="E2014" s="248">
        <v>43465</v>
      </c>
      <c r="F2014" s="248">
        <v>44561</v>
      </c>
      <c r="G2014" s="247">
        <v>0</v>
      </c>
      <c r="H2014" s="247" t="s">
        <v>7312</v>
      </c>
      <c r="I2014" s="247" t="s">
        <v>7313</v>
      </c>
      <c r="J2014" s="247" t="s">
        <v>3336</v>
      </c>
      <c r="K2014" s="249" t="s">
        <v>1890</v>
      </c>
      <c r="L2014" s="247" t="s">
        <v>3592</v>
      </c>
      <c r="M2014" s="249" t="s">
        <v>1348</v>
      </c>
      <c r="N2014" s="249">
        <v>350</v>
      </c>
      <c r="O2014" s="249" t="s">
        <v>7385</v>
      </c>
    </row>
    <row r="2015" spans="2:15" ht="15" customHeight="1">
      <c r="B2015" s="247" t="s">
        <v>7461</v>
      </c>
      <c r="C2015" s="247" t="s">
        <v>7462</v>
      </c>
      <c r="D2015" s="248">
        <v>43278</v>
      </c>
      <c r="E2015" s="248">
        <v>43644</v>
      </c>
      <c r="F2015" s="248">
        <v>44739</v>
      </c>
      <c r="G2015" s="247">
        <v>0</v>
      </c>
      <c r="H2015" s="247" t="s">
        <v>6510</v>
      </c>
      <c r="I2015" s="247" t="s">
        <v>6511</v>
      </c>
      <c r="J2015" s="247" t="s">
        <v>3270</v>
      </c>
      <c r="K2015" s="249" t="s">
        <v>1890</v>
      </c>
      <c r="L2015" s="247" t="s">
        <v>1380</v>
      </c>
      <c r="M2015" s="249" t="s">
        <v>1348</v>
      </c>
      <c r="N2015" s="249">
        <v>96</v>
      </c>
      <c r="O2015" s="249" t="s">
        <v>7463</v>
      </c>
    </row>
    <row r="2016" spans="2:15" ht="15" customHeight="1">
      <c r="B2016" s="247" t="s">
        <v>7464</v>
      </c>
      <c r="C2016" s="247" t="s">
        <v>7465</v>
      </c>
      <c r="D2016" s="248">
        <v>43278</v>
      </c>
      <c r="E2016" s="248">
        <v>43726</v>
      </c>
      <c r="F2016" s="248">
        <v>44821</v>
      </c>
      <c r="G2016" s="247">
        <v>0</v>
      </c>
      <c r="H2016" s="247" t="s">
        <v>6510</v>
      </c>
      <c r="I2016" s="247" t="s">
        <v>6511</v>
      </c>
      <c r="J2016" s="247" t="s">
        <v>3270</v>
      </c>
      <c r="K2016" s="249" t="s">
        <v>1890</v>
      </c>
      <c r="L2016" s="247" t="s">
        <v>1380</v>
      </c>
      <c r="M2016" s="249" t="s">
        <v>1348</v>
      </c>
      <c r="N2016" s="249">
        <v>54</v>
      </c>
      <c r="O2016" s="249" t="s">
        <v>7466</v>
      </c>
    </row>
    <row r="2017" spans="2:15" ht="15" customHeight="1">
      <c r="B2017" s="247" t="s">
        <v>7467</v>
      </c>
      <c r="C2017" s="247" t="s">
        <v>7468</v>
      </c>
      <c r="D2017" s="248">
        <v>43278</v>
      </c>
      <c r="E2017" s="248">
        <v>43462</v>
      </c>
      <c r="F2017" s="248">
        <v>44558</v>
      </c>
      <c r="G2017" s="247">
        <v>0</v>
      </c>
      <c r="H2017" s="247" t="s">
        <v>7469</v>
      </c>
      <c r="I2017" s="247" t="s">
        <v>7470</v>
      </c>
      <c r="J2017" s="247" t="s">
        <v>3270</v>
      </c>
      <c r="K2017" s="249" t="s">
        <v>1890</v>
      </c>
      <c r="L2017" s="247" t="s">
        <v>1380</v>
      </c>
      <c r="M2017" s="249" t="s">
        <v>1348</v>
      </c>
      <c r="N2017" s="249">
        <v>13</v>
      </c>
      <c r="O2017" s="249" t="s">
        <v>7471</v>
      </c>
    </row>
    <row r="2018" spans="2:15" ht="15" customHeight="1">
      <c r="B2018" s="247" t="s">
        <v>7472</v>
      </c>
      <c r="C2018" s="247" t="s">
        <v>1342</v>
      </c>
      <c r="D2018" s="248">
        <v>43279</v>
      </c>
      <c r="E2018" s="248"/>
      <c r="F2018" s="248"/>
      <c r="G2018" s="247"/>
      <c r="H2018" s="247" t="s">
        <v>7473</v>
      </c>
      <c r="I2018" s="247" t="s">
        <v>7474</v>
      </c>
      <c r="J2018" s="247" t="s">
        <v>3291</v>
      </c>
      <c r="K2018" s="249" t="s">
        <v>1346</v>
      </c>
      <c r="L2018" s="247" t="s">
        <v>1380</v>
      </c>
      <c r="M2018" s="249" t="s">
        <v>1348</v>
      </c>
      <c r="N2018" s="249">
        <v>0</v>
      </c>
      <c r="O2018" s="249" t="s">
        <v>7475</v>
      </c>
    </row>
    <row r="2019" spans="2:15" ht="15" customHeight="1">
      <c r="B2019" s="247" t="s">
        <v>7476</v>
      </c>
      <c r="C2019" s="247" t="s">
        <v>1342</v>
      </c>
      <c r="D2019" s="248">
        <v>43280</v>
      </c>
      <c r="E2019" s="248"/>
      <c r="F2019" s="248"/>
      <c r="G2019" s="247"/>
      <c r="H2019" s="247" t="s">
        <v>5700</v>
      </c>
      <c r="I2019" s="247" t="s">
        <v>5701</v>
      </c>
      <c r="J2019" s="247" t="s">
        <v>3270</v>
      </c>
      <c r="K2019" s="249" t="s">
        <v>1346</v>
      </c>
      <c r="L2019" s="247" t="s">
        <v>1380</v>
      </c>
      <c r="M2019" s="249" t="s">
        <v>1348</v>
      </c>
      <c r="N2019" s="249">
        <v>0</v>
      </c>
      <c r="O2019" s="249" t="s">
        <v>5702</v>
      </c>
    </row>
    <row r="2020" spans="2:15" ht="15" customHeight="1">
      <c r="B2020" s="247" t="s">
        <v>7477</v>
      </c>
      <c r="C2020" s="247" t="s">
        <v>7478</v>
      </c>
      <c r="D2020" s="248">
        <v>41179</v>
      </c>
      <c r="E2020" s="248">
        <v>41486</v>
      </c>
      <c r="F2020" s="248">
        <v>44043</v>
      </c>
      <c r="G2020" s="247">
        <v>2</v>
      </c>
      <c r="H2020" s="247" t="s">
        <v>7350</v>
      </c>
      <c r="I2020" s="247" t="s">
        <v>7351</v>
      </c>
      <c r="J2020" s="247" t="s">
        <v>3270</v>
      </c>
      <c r="K2020" s="249" t="s">
        <v>1354</v>
      </c>
      <c r="L2020" s="247" t="s">
        <v>1380</v>
      </c>
      <c r="M2020" s="249" t="s">
        <v>1348</v>
      </c>
      <c r="N2020" s="249">
        <v>32</v>
      </c>
      <c r="O2020" s="249" t="s">
        <v>7479</v>
      </c>
    </row>
    <row r="2021" spans="2:15" ht="15" hidden="1" customHeight="1">
      <c r="B2021" s="247" t="s">
        <v>7480</v>
      </c>
      <c r="C2021" s="247" t="s">
        <v>7481</v>
      </c>
      <c r="D2021" s="248">
        <v>43283</v>
      </c>
      <c r="E2021" s="248">
        <v>43290</v>
      </c>
      <c r="F2021" s="248">
        <v>43382</v>
      </c>
      <c r="G2021" s="247">
        <v>0</v>
      </c>
      <c r="H2021" s="247" t="s">
        <v>7482</v>
      </c>
      <c r="I2021" s="247" t="s">
        <v>7483</v>
      </c>
      <c r="J2021" s="247" t="s">
        <v>3291</v>
      </c>
      <c r="K2021" s="249" t="s">
        <v>1354</v>
      </c>
      <c r="L2021" s="247" t="s">
        <v>1380</v>
      </c>
      <c r="M2021" s="249" t="s">
        <v>1348</v>
      </c>
      <c r="N2021" s="249">
        <v>50</v>
      </c>
      <c r="O2021" s="249" t="s">
        <v>7484</v>
      </c>
    </row>
    <row r="2022" spans="2:15" ht="24" customHeight="1">
      <c r="B2022" s="247" t="s">
        <v>7485</v>
      </c>
      <c r="C2022" s="247" t="s">
        <v>1342</v>
      </c>
      <c r="D2022" s="248">
        <v>43283</v>
      </c>
      <c r="E2022" s="248"/>
      <c r="F2022" s="248"/>
      <c r="G2022" s="247"/>
      <c r="H2022" s="247" t="s">
        <v>7486</v>
      </c>
      <c r="I2022" s="247" t="s">
        <v>7487</v>
      </c>
      <c r="J2022" s="247" t="s">
        <v>3291</v>
      </c>
      <c r="K2022" s="249" t="s">
        <v>1346</v>
      </c>
      <c r="L2022" s="247" t="s">
        <v>1347</v>
      </c>
      <c r="M2022" s="249" t="s">
        <v>1348</v>
      </c>
      <c r="N2022" s="249">
        <v>0</v>
      </c>
      <c r="O2022" s="249" t="s">
        <v>6743</v>
      </c>
    </row>
    <row r="2023" spans="2:15" ht="15" customHeight="1">
      <c r="B2023" s="247" t="s">
        <v>7488</v>
      </c>
      <c r="C2023" s="247" t="s">
        <v>1342</v>
      </c>
      <c r="D2023" s="248">
        <v>43285</v>
      </c>
      <c r="E2023" s="248"/>
      <c r="F2023" s="248"/>
      <c r="G2023" s="247"/>
      <c r="H2023" s="247" t="s">
        <v>7489</v>
      </c>
      <c r="I2023" s="247" t="s">
        <v>7490</v>
      </c>
      <c r="J2023" s="247" t="s">
        <v>3291</v>
      </c>
      <c r="K2023" s="249" t="s">
        <v>1346</v>
      </c>
      <c r="L2023" s="247" t="s">
        <v>1380</v>
      </c>
      <c r="M2023" s="249" t="s">
        <v>1348</v>
      </c>
      <c r="N2023" s="249">
        <v>0</v>
      </c>
      <c r="O2023" s="249" t="s">
        <v>7491</v>
      </c>
    </row>
    <row r="2024" spans="2:15" ht="15" customHeight="1">
      <c r="B2024" s="247" t="s">
        <v>7492</v>
      </c>
      <c r="C2024" s="247" t="s">
        <v>1342</v>
      </c>
      <c r="D2024" s="248">
        <v>43285</v>
      </c>
      <c r="E2024" s="248"/>
      <c r="F2024" s="248"/>
      <c r="G2024" s="247"/>
      <c r="H2024" s="247" t="s">
        <v>6950</v>
      </c>
      <c r="I2024" s="247" t="s">
        <v>6951</v>
      </c>
      <c r="J2024" s="247" t="s">
        <v>3291</v>
      </c>
      <c r="K2024" s="249" t="s">
        <v>1346</v>
      </c>
      <c r="L2024" s="247" t="s">
        <v>1380</v>
      </c>
      <c r="M2024" s="249" t="s">
        <v>1348</v>
      </c>
      <c r="N2024" s="249">
        <v>0</v>
      </c>
      <c r="O2024" s="249" t="s">
        <v>6255</v>
      </c>
    </row>
    <row r="2025" spans="2:15" ht="15" customHeight="1">
      <c r="B2025" s="247" t="s">
        <v>7493</v>
      </c>
      <c r="C2025" s="247" t="s">
        <v>1342</v>
      </c>
      <c r="D2025" s="248">
        <v>43286</v>
      </c>
      <c r="E2025" s="248"/>
      <c r="F2025" s="248"/>
      <c r="G2025" s="247"/>
      <c r="H2025" s="247" t="s">
        <v>7494</v>
      </c>
      <c r="I2025" s="247" t="s">
        <v>7495</v>
      </c>
      <c r="J2025" s="247" t="s">
        <v>3291</v>
      </c>
      <c r="K2025" s="249" t="s">
        <v>1346</v>
      </c>
      <c r="L2025" s="247" t="s">
        <v>1380</v>
      </c>
      <c r="M2025" s="249" t="s">
        <v>1348</v>
      </c>
      <c r="N2025" s="249">
        <v>0</v>
      </c>
      <c r="O2025" s="249" t="s">
        <v>7496</v>
      </c>
    </row>
    <row r="2026" spans="2:15" ht="15" customHeight="1">
      <c r="B2026" s="247" t="s">
        <v>7497</v>
      </c>
      <c r="C2026" s="247" t="s">
        <v>1342</v>
      </c>
      <c r="D2026" s="248">
        <v>43287</v>
      </c>
      <c r="E2026" s="248"/>
      <c r="F2026" s="248"/>
      <c r="G2026" s="247"/>
      <c r="H2026" s="247" t="s">
        <v>6790</v>
      </c>
      <c r="I2026" s="247" t="s">
        <v>6791</v>
      </c>
      <c r="J2026" s="247" t="s">
        <v>3270</v>
      </c>
      <c r="K2026" s="249" t="s">
        <v>1346</v>
      </c>
      <c r="L2026" s="247" t="s">
        <v>1380</v>
      </c>
      <c r="M2026" s="249" t="s">
        <v>1348</v>
      </c>
      <c r="N2026" s="249">
        <v>0</v>
      </c>
      <c r="O2026" s="249" t="s">
        <v>3701</v>
      </c>
    </row>
    <row r="2027" spans="2:15" ht="15" customHeight="1">
      <c r="B2027" s="247" t="s">
        <v>7498</v>
      </c>
      <c r="C2027" s="247" t="s">
        <v>1342</v>
      </c>
      <c r="D2027" s="248">
        <v>43290</v>
      </c>
      <c r="E2027" s="248"/>
      <c r="F2027" s="248"/>
      <c r="G2027" s="247"/>
      <c r="H2027" s="247" t="s">
        <v>7499</v>
      </c>
      <c r="I2027" s="247" t="s">
        <v>7500</v>
      </c>
      <c r="J2027" s="247" t="s">
        <v>3291</v>
      </c>
      <c r="K2027" s="249" t="s">
        <v>1346</v>
      </c>
      <c r="L2027" s="247" t="s">
        <v>1380</v>
      </c>
      <c r="M2027" s="249" t="s">
        <v>1348</v>
      </c>
      <c r="N2027" s="249">
        <v>0</v>
      </c>
      <c r="O2027" s="249" t="s">
        <v>7295</v>
      </c>
    </row>
    <row r="2028" spans="2:15" ht="15" customHeight="1">
      <c r="B2028" s="247" t="s">
        <v>7501</v>
      </c>
      <c r="C2028" s="247" t="s">
        <v>1342</v>
      </c>
      <c r="D2028" s="248">
        <v>43290</v>
      </c>
      <c r="E2028" s="248"/>
      <c r="F2028" s="248"/>
      <c r="G2028" s="247"/>
      <c r="H2028" s="247" t="s">
        <v>7499</v>
      </c>
      <c r="I2028" s="247" t="s">
        <v>7500</v>
      </c>
      <c r="J2028" s="247" t="s">
        <v>3291</v>
      </c>
      <c r="K2028" s="249" t="s">
        <v>1346</v>
      </c>
      <c r="L2028" s="247" t="s">
        <v>1380</v>
      </c>
      <c r="M2028" s="249" t="s">
        <v>1348</v>
      </c>
      <c r="N2028" s="249">
        <v>0</v>
      </c>
      <c r="O2028" s="249" t="s">
        <v>4296</v>
      </c>
    </row>
    <row r="2029" spans="2:15" ht="15" customHeight="1">
      <c r="B2029" s="247" t="s">
        <v>7502</v>
      </c>
      <c r="C2029" s="247" t="s">
        <v>1342</v>
      </c>
      <c r="D2029" s="248">
        <v>43290</v>
      </c>
      <c r="E2029" s="248"/>
      <c r="F2029" s="248"/>
      <c r="G2029" s="247"/>
      <c r="H2029" s="247" t="s">
        <v>7499</v>
      </c>
      <c r="I2029" s="247" t="s">
        <v>7500</v>
      </c>
      <c r="J2029" s="247" t="s">
        <v>3291</v>
      </c>
      <c r="K2029" s="249" t="s">
        <v>1346</v>
      </c>
      <c r="L2029" s="247" t="s">
        <v>1380</v>
      </c>
      <c r="M2029" s="249" t="s">
        <v>1348</v>
      </c>
      <c r="N2029" s="249">
        <v>0</v>
      </c>
      <c r="O2029" s="249" t="s">
        <v>6970</v>
      </c>
    </row>
    <row r="2030" spans="2:15" ht="24" hidden="1" customHeight="1">
      <c r="B2030" s="247" t="s">
        <v>7503</v>
      </c>
      <c r="C2030" s="247" t="s">
        <v>7504</v>
      </c>
      <c r="D2030" s="248">
        <v>43291</v>
      </c>
      <c r="E2030" s="248">
        <v>43985</v>
      </c>
      <c r="F2030" s="248">
        <v>45079</v>
      </c>
      <c r="G2030" s="247">
        <v>0</v>
      </c>
      <c r="H2030" s="247" t="s">
        <v>7505</v>
      </c>
      <c r="I2030" s="247" t="s">
        <v>7506</v>
      </c>
      <c r="J2030" s="247" t="s">
        <v>3298</v>
      </c>
      <c r="K2030" s="249" t="s">
        <v>1890</v>
      </c>
      <c r="L2030" s="247" t="s">
        <v>1380</v>
      </c>
      <c r="M2030" s="249" t="s">
        <v>1348</v>
      </c>
      <c r="N2030" s="249">
        <v>3</v>
      </c>
      <c r="O2030" s="249" t="s">
        <v>6399</v>
      </c>
    </row>
    <row r="2031" spans="2:15" ht="15" hidden="1" customHeight="1">
      <c r="B2031" s="247" t="s">
        <v>7507</v>
      </c>
      <c r="C2031" s="247" t="s">
        <v>7508</v>
      </c>
      <c r="D2031" s="248">
        <v>40305</v>
      </c>
      <c r="E2031" s="248">
        <v>40597</v>
      </c>
      <c r="F2031" s="248">
        <v>43154</v>
      </c>
      <c r="G2031" s="247">
        <v>2</v>
      </c>
      <c r="H2031" s="247" t="s">
        <v>7035</v>
      </c>
      <c r="I2031" s="247" t="s">
        <v>7036</v>
      </c>
      <c r="J2031" s="247" t="s">
        <v>3276</v>
      </c>
      <c r="K2031" s="249" t="s">
        <v>1354</v>
      </c>
      <c r="L2031" s="247" t="s">
        <v>7037</v>
      </c>
      <c r="M2031" s="249" t="s">
        <v>1348</v>
      </c>
      <c r="N2031" s="249">
        <v>125</v>
      </c>
      <c r="O2031" s="249" t="s">
        <v>1368</v>
      </c>
    </row>
    <row r="2032" spans="2:15" ht="25.5" hidden="1" customHeight="1">
      <c r="B2032" s="247" t="s">
        <v>7509</v>
      </c>
      <c r="C2032" s="247" t="s">
        <v>7510</v>
      </c>
      <c r="D2032" s="248">
        <v>39556</v>
      </c>
      <c r="E2032" s="248">
        <v>39601</v>
      </c>
      <c r="F2032" s="248">
        <v>43253</v>
      </c>
      <c r="G2032" s="247">
        <v>0</v>
      </c>
      <c r="H2032" s="247" t="s">
        <v>7511</v>
      </c>
      <c r="I2032" s="247" t="s">
        <v>1342</v>
      </c>
      <c r="J2032" s="247" t="s">
        <v>3401</v>
      </c>
      <c r="K2032" s="249" t="s">
        <v>1354</v>
      </c>
      <c r="L2032" s="247" t="s">
        <v>1373</v>
      </c>
      <c r="M2032" s="249" t="s">
        <v>1348</v>
      </c>
      <c r="N2032" s="249">
        <v>1</v>
      </c>
      <c r="O2032" s="249" t="s">
        <v>7512</v>
      </c>
    </row>
    <row r="2033" spans="2:15" ht="15" customHeight="1">
      <c r="B2033" s="247" t="s">
        <v>7513</v>
      </c>
      <c r="C2033" s="247" t="s">
        <v>1342</v>
      </c>
      <c r="D2033" s="248">
        <v>43292</v>
      </c>
      <c r="E2033" s="248"/>
      <c r="F2033" s="248"/>
      <c r="G2033" s="247"/>
      <c r="H2033" s="247" t="s">
        <v>7514</v>
      </c>
      <c r="I2033" s="247" t="s">
        <v>7515</v>
      </c>
      <c r="J2033" s="247" t="s">
        <v>3291</v>
      </c>
      <c r="K2033" s="249" t="s">
        <v>1346</v>
      </c>
      <c r="L2033" s="247" t="s">
        <v>1380</v>
      </c>
      <c r="M2033" s="249" t="s">
        <v>1348</v>
      </c>
      <c r="N2033" s="249">
        <v>0</v>
      </c>
      <c r="O2033" s="249" t="s">
        <v>7516</v>
      </c>
    </row>
    <row r="2034" spans="2:15" ht="15" hidden="1" customHeight="1">
      <c r="B2034" s="247" t="s">
        <v>7517</v>
      </c>
      <c r="C2034" s="247" t="s">
        <v>7518</v>
      </c>
      <c r="D2034" s="248">
        <v>43292</v>
      </c>
      <c r="E2034" s="248">
        <v>43909</v>
      </c>
      <c r="F2034" s="248">
        <v>45003</v>
      </c>
      <c r="G2034" s="247">
        <v>0</v>
      </c>
      <c r="H2034" s="247" t="s">
        <v>7147</v>
      </c>
      <c r="I2034" s="247" t="s">
        <v>7148</v>
      </c>
      <c r="J2034" s="247" t="s">
        <v>3336</v>
      </c>
      <c r="K2034" s="249" t="s">
        <v>1890</v>
      </c>
      <c r="L2034" s="247" t="s">
        <v>1347</v>
      </c>
      <c r="M2034" s="249" t="s">
        <v>1348</v>
      </c>
      <c r="N2034" s="249">
        <v>54</v>
      </c>
      <c r="O2034" s="249" t="s">
        <v>7149</v>
      </c>
    </row>
    <row r="2035" spans="2:15" ht="24" customHeight="1">
      <c r="B2035" s="247" t="s">
        <v>7519</v>
      </c>
      <c r="C2035" s="247" t="s">
        <v>7520</v>
      </c>
      <c r="D2035" s="248">
        <v>43292</v>
      </c>
      <c r="E2035" s="248">
        <v>43431</v>
      </c>
      <c r="F2035" s="248">
        <v>45623</v>
      </c>
      <c r="G2035" s="247">
        <v>1</v>
      </c>
      <c r="H2035" s="247" t="s">
        <v>7514</v>
      </c>
      <c r="I2035" s="247" t="s">
        <v>7515</v>
      </c>
      <c r="J2035" s="247" t="s">
        <v>3298</v>
      </c>
      <c r="K2035" s="249" t="s">
        <v>1890</v>
      </c>
      <c r="L2035" s="247" t="s">
        <v>1380</v>
      </c>
      <c r="M2035" s="249" t="s">
        <v>1348</v>
      </c>
      <c r="N2035" s="249">
        <v>10</v>
      </c>
      <c r="O2035" s="249" t="s">
        <v>7521</v>
      </c>
    </row>
    <row r="2036" spans="2:15" ht="15" customHeight="1">
      <c r="B2036" s="247" t="s">
        <v>7522</v>
      </c>
      <c r="C2036" s="247" t="s">
        <v>1342</v>
      </c>
      <c r="D2036" s="248">
        <v>43292</v>
      </c>
      <c r="E2036" s="248"/>
      <c r="F2036" s="248"/>
      <c r="G2036" s="247"/>
      <c r="H2036" s="247" t="s">
        <v>5987</v>
      </c>
      <c r="I2036" s="247" t="s">
        <v>5988</v>
      </c>
      <c r="J2036" s="247" t="s">
        <v>3291</v>
      </c>
      <c r="K2036" s="249" t="s">
        <v>1346</v>
      </c>
      <c r="L2036" s="247" t="s">
        <v>1380</v>
      </c>
      <c r="M2036" s="249" t="s">
        <v>1348</v>
      </c>
      <c r="N2036" s="249">
        <v>0</v>
      </c>
      <c r="O2036" s="249" t="s">
        <v>7523</v>
      </c>
    </row>
    <row r="2037" spans="2:15" ht="15" customHeight="1">
      <c r="B2037" s="247" t="s">
        <v>7524</v>
      </c>
      <c r="C2037" s="247" t="s">
        <v>1342</v>
      </c>
      <c r="D2037" s="248">
        <v>43292</v>
      </c>
      <c r="E2037" s="248"/>
      <c r="F2037" s="248"/>
      <c r="G2037" s="247"/>
      <c r="H2037" s="247" t="s">
        <v>5987</v>
      </c>
      <c r="I2037" s="247" t="s">
        <v>5988</v>
      </c>
      <c r="J2037" s="247" t="s">
        <v>3270</v>
      </c>
      <c r="K2037" s="249" t="s">
        <v>1346</v>
      </c>
      <c r="L2037" s="247" t="s">
        <v>1380</v>
      </c>
      <c r="M2037" s="249" t="s">
        <v>1348</v>
      </c>
      <c r="N2037" s="249">
        <v>0</v>
      </c>
      <c r="O2037" s="249" t="s">
        <v>7523</v>
      </c>
    </row>
    <row r="2038" spans="2:15" ht="15" hidden="1" customHeight="1">
      <c r="B2038" s="247" t="s">
        <v>7525</v>
      </c>
      <c r="C2038" s="247" t="s">
        <v>7526</v>
      </c>
      <c r="D2038" s="248">
        <v>43294</v>
      </c>
      <c r="E2038" s="248">
        <v>44426</v>
      </c>
      <c r="F2038" s="248">
        <v>45521</v>
      </c>
      <c r="G2038" s="247">
        <v>0</v>
      </c>
      <c r="H2038" s="247" t="s">
        <v>7058</v>
      </c>
      <c r="I2038" s="247" t="s">
        <v>7059</v>
      </c>
      <c r="J2038" s="247" t="s">
        <v>3270</v>
      </c>
      <c r="K2038" s="249" t="s">
        <v>1890</v>
      </c>
      <c r="L2038" s="247" t="s">
        <v>1380</v>
      </c>
      <c r="M2038" s="249" t="s">
        <v>1348</v>
      </c>
      <c r="N2038" s="249">
        <v>50</v>
      </c>
      <c r="O2038" s="249" t="s">
        <v>7527</v>
      </c>
    </row>
    <row r="2039" spans="2:15" ht="15" customHeight="1">
      <c r="B2039" s="247" t="s">
        <v>7528</v>
      </c>
      <c r="C2039" s="247" t="s">
        <v>1342</v>
      </c>
      <c r="D2039" s="248">
        <v>43298</v>
      </c>
      <c r="E2039" s="248"/>
      <c r="F2039" s="248"/>
      <c r="G2039" s="247"/>
      <c r="H2039" s="247" t="s">
        <v>5705</v>
      </c>
      <c r="I2039" s="247" t="s">
        <v>5706</v>
      </c>
      <c r="J2039" s="247" t="s">
        <v>3270</v>
      </c>
      <c r="K2039" s="249" t="s">
        <v>1346</v>
      </c>
      <c r="L2039" s="247" t="s">
        <v>1380</v>
      </c>
      <c r="M2039" s="249" t="s">
        <v>1348</v>
      </c>
      <c r="N2039" s="249">
        <v>0</v>
      </c>
      <c r="O2039" s="249" t="s">
        <v>7529</v>
      </c>
    </row>
    <row r="2040" spans="2:15" ht="15" hidden="1" customHeight="1">
      <c r="B2040" s="247" t="s">
        <v>7530</v>
      </c>
      <c r="C2040" s="247" t="s">
        <v>7531</v>
      </c>
      <c r="D2040" s="248">
        <v>43305</v>
      </c>
      <c r="E2040" s="248">
        <v>43315</v>
      </c>
      <c r="F2040" s="248">
        <v>43407</v>
      </c>
      <c r="G2040" s="247">
        <v>0</v>
      </c>
      <c r="H2040" s="247" t="s">
        <v>7532</v>
      </c>
      <c r="I2040" s="247" t="s">
        <v>7533</v>
      </c>
      <c r="J2040" s="247" t="s">
        <v>3291</v>
      </c>
      <c r="K2040" s="249" t="s">
        <v>1354</v>
      </c>
      <c r="L2040" s="247" t="s">
        <v>1380</v>
      </c>
      <c r="M2040" s="249" t="s">
        <v>1348</v>
      </c>
      <c r="N2040" s="249">
        <v>47</v>
      </c>
      <c r="O2040" s="249" t="s">
        <v>4906</v>
      </c>
    </row>
    <row r="2041" spans="2:15" ht="15" hidden="1" customHeight="1">
      <c r="B2041" s="247" t="s">
        <v>7534</v>
      </c>
      <c r="C2041" s="247" t="s">
        <v>7535</v>
      </c>
      <c r="D2041" s="248">
        <v>43305</v>
      </c>
      <c r="E2041" s="248">
        <v>43315</v>
      </c>
      <c r="F2041" s="248">
        <v>43407</v>
      </c>
      <c r="G2041" s="247">
        <v>0</v>
      </c>
      <c r="H2041" s="247" t="s">
        <v>7532</v>
      </c>
      <c r="I2041" s="247" t="s">
        <v>7533</v>
      </c>
      <c r="J2041" s="247" t="s">
        <v>3291</v>
      </c>
      <c r="K2041" s="249" t="s">
        <v>1354</v>
      </c>
      <c r="L2041" s="247" t="s">
        <v>1380</v>
      </c>
      <c r="M2041" s="249" t="s">
        <v>1348</v>
      </c>
      <c r="N2041" s="249">
        <v>68</v>
      </c>
      <c r="O2041" s="249" t="s">
        <v>7536</v>
      </c>
    </row>
    <row r="2042" spans="2:15" ht="15" hidden="1" customHeight="1">
      <c r="B2042" s="247" t="s">
        <v>7537</v>
      </c>
      <c r="C2042" s="247" t="s">
        <v>7538</v>
      </c>
      <c r="D2042" s="248">
        <v>43305</v>
      </c>
      <c r="E2042" s="248">
        <v>43315</v>
      </c>
      <c r="F2042" s="248">
        <v>43407</v>
      </c>
      <c r="G2042" s="247">
        <v>0</v>
      </c>
      <c r="H2042" s="247" t="s">
        <v>7532</v>
      </c>
      <c r="I2042" s="247" t="s">
        <v>7533</v>
      </c>
      <c r="J2042" s="247" t="s">
        <v>3291</v>
      </c>
      <c r="K2042" s="249" t="s">
        <v>1354</v>
      </c>
      <c r="L2042" s="247" t="s">
        <v>1380</v>
      </c>
      <c r="M2042" s="249" t="s">
        <v>1348</v>
      </c>
      <c r="N2042" s="249">
        <v>60</v>
      </c>
      <c r="O2042" s="249" t="s">
        <v>4909</v>
      </c>
    </row>
    <row r="2043" spans="2:15" ht="15" customHeight="1">
      <c r="B2043" s="247" t="s">
        <v>7539</v>
      </c>
      <c r="C2043" s="247" t="s">
        <v>7540</v>
      </c>
      <c r="D2043" s="248">
        <v>41226</v>
      </c>
      <c r="E2043" s="248">
        <v>41486</v>
      </c>
      <c r="F2043" s="248">
        <v>43605</v>
      </c>
      <c r="G2043" s="247">
        <v>0</v>
      </c>
      <c r="H2043" s="247" t="s">
        <v>7350</v>
      </c>
      <c r="I2043" s="247" t="s">
        <v>7351</v>
      </c>
      <c r="J2043" s="247" t="s">
        <v>3270</v>
      </c>
      <c r="K2043" s="249" t="s">
        <v>2455</v>
      </c>
      <c r="L2043" s="247" t="s">
        <v>1380</v>
      </c>
      <c r="M2043" s="249" t="s">
        <v>1348</v>
      </c>
      <c r="N2043" s="249">
        <v>95</v>
      </c>
      <c r="O2043" s="249" t="s">
        <v>7541</v>
      </c>
    </row>
    <row r="2044" spans="2:15" ht="24" hidden="1" customHeight="1">
      <c r="B2044" s="247" t="s">
        <v>7542</v>
      </c>
      <c r="C2044" s="247" t="s">
        <v>7543</v>
      </c>
      <c r="D2044" s="248">
        <v>43306</v>
      </c>
      <c r="E2044" s="248">
        <v>44196</v>
      </c>
      <c r="F2044" s="248">
        <v>45290</v>
      </c>
      <c r="G2044" s="247">
        <v>0</v>
      </c>
      <c r="H2044" s="247" t="s">
        <v>5181</v>
      </c>
      <c r="I2044" s="247" t="s">
        <v>5182</v>
      </c>
      <c r="J2044" s="247" t="s">
        <v>3336</v>
      </c>
      <c r="K2044" s="249" t="s">
        <v>1890</v>
      </c>
      <c r="L2044" s="247" t="s">
        <v>3592</v>
      </c>
      <c r="M2044" s="249" t="s">
        <v>1348</v>
      </c>
      <c r="N2044" s="249">
        <v>400</v>
      </c>
      <c r="O2044" s="249" t="s">
        <v>6884</v>
      </c>
    </row>
    <row r="2045" spans="2:15" ht="25.5">
      <c r="B2045" s="247" t="s">
        <v>7544</v>
      </c>
      <c r="C2045" s="247" t="s">
        <v>1342</v>
      </c>
      <c r="D2045" s="248">
        <v>43307</v>
      </c>
      <c r="E2045" s="248"/>
      <c r="F2045" s="248"/>
      <c r="G2045" s="247"/>
      <c r="H2045" s="247" t="s">
        <v>3310</v>
      </c>
      <c r="I2045" s="247" t="s">
        <v>3311</v>
      </c>
      <c r="J2045" s="247" t="s">
        <v>3291</v>
      </c>
      <c r="K2045" s="249" t="s">
        <v>1346</v>
      </c>
      <c r="L2045" s="247" t="s">
        <v>1347</v>
      </c>
      <c r="M2045" s="249" t="s">
        <v>1348</v>
      </c>
      <c r="N2045" s="249">
        <v>0</v>
      </c>
      <c r="O2045" s="249" t="s">
        <v>7545</v>
      </c>
    </row>
    <row r="2046" spans="2:15" ht="15" hidden="1" customHeight="1">
      <c r="B2046" s="247" t="s">
        <v>7546</v>
      </c>
      <c r="C2046" s="247" t="s">
        <v>7547</v>
      </c>
      <c r="D2046" s="248">
        <v>43307</v>
      </c>
      <c r="E2046" s="248">
        <v>43315</v>
      </c>
      <c r="F2046" s="248">
        <v>43407</v>
      </c>
      <c r="G2046" s="247">
        <v>0</v>
      </c>
      <c r="H2046" s="247" t="s">
        <v>3310</v>
      </c>
      <c r="I2046" s="247" t="s">
        <v>3311</v>
      </c>
      <c r="J2046" s="247" t="s">
        <v>3291</v>
      </c>
      <c r="K2046" s="249" t="s">
        <v>1354</v>
      </c>
      <c r="L2046" s="247" t="s">
        <v>1347</v>
      </c>
      <c r="M2046" s="249" t="s">
        <v>1348</v>
      </c>
      <c r="N2046" s="249">
        <v>20</v>
      </c>
      <c r="O2046" s="249" t="s">
        <v>7548</v>
      </c>
    </row>
    <row r="2047" spans="2:15" ht="15" customHeight="1">
      <c r="B2047" s="247" t="s">
        <v>7549</v>
      </c>
      <c r="C2047" s="247" t="s">
        <v>7550</v>
      </c>
      <c r="D2047" s="248">
        <v>43307</v>
      </c>
      <c r="E2047" s="248">
        <v>43465</v>
      </c>
      <c r="F2047" s="248">
        <v>44561</v>
      </c>
      <c r="G2047" s="247">
        <v>0</v>
      </c>
      <c r="H2047" s="247" t="s">
        <v>7551</v>
      </c>
      <c r="I2047" s="247" t="s">
        <v>7552</v>
      </c>
      <c r="J2047" s="247" t="s">
        <v>3270</v>
      </c>
      <c r="K2047" s="249" t="s">
        <v>1890</v>
      </c>
      <c r="L2047" s="247" t="s">
        <v>1380</v>
      </c>
      <c r="M2047" s="249" t="s">
        <v>1348</v>
      </c>
      <c r="N2047" s="249">
        <v>41</v>
      </c>
      <c r="O2047" s="249" t="s">
        <v>7553</v>
      </c>
    </row>
    <row r="2048" spans="2:15" ht="24" hidden="1">
      <c r="B2048" s="247" t="s">
        <v>7554</v>
      </c>
      <c r="C2048" s="247" t="s">
        <v>7555</v>
      </c>
      <c r="D2048" s="248">
        <v>43307</v>
      </c>
      <c r="E2048" s="248">
        <v>43315</v>
      </c>
      <c r="F2048" s="248">
        <v>43407</v>
      </c>
      <c r="G2048" s="247">
        <v>0</v>
      </c>
      <c r="H2048" s="247" t="s">
        <v>7556</v>
      </c>
      <c r="I2048" s="247" t="s">
        <v>7557</v>
      </c>
      <c r="J2048" s="247" t="s">
        <v>3291</v>
      </c>
      <c r="K2048" s="249" t="s">
        <v>1354</v>
      </c>
      <c r="L2048" s="247" t="s">
        <v>1380</v>
      </c>
      <c r="M2048" s="249" t="s">
        <v>1348</v>
      </c>
      <c r="N2048" s="249">
        <v>50</v>
      </c>
      <c r="O2048" s="249" t="s">
        <v>7558</v>
      </c>
    </row>
    <row r="2049" spans="2:15" ht="15" customHeight="1">
      <c r="B2049" s="247" t="s">
        <v>7559</v>
      </c>
      <c r="C2049" s="247" t="s">
        <v>7560</v>
      </c>
      <c r="D2049" s="248">
        <v>43308</v>
      </c>
      <c r="E2049" s="248">
        <v>43409</v>
      </c>
      <c r="F2049" s="248">
        <v>43501</v>
      </c>
      <c r="G2049" s="247">
        <v>0</v>
      </c>
      <c r="H2049" s="247" t="s">
        <v>3433</v>
      </c>
      <c r="I2049" s="247" t="s">
        <v>3434</v>
      </c>
      <c r="J2049" s="247" t="s">
        <v>3291</v>
      </c>
      <c r="K2049" s="249" t="s">
        <v>1354</v>
      </c>
      <c r="L2049" s="247" t="s">
        <v>3384</v>
      </c>
      <c r="M2049" s="249" t="s">
        <v>1348</v>
      </c>
      <c r="N2049" s="249">
        <v>60</v>
      </c>
      <c r="O2049" s="249" t="s">
        <v>7561</v>
      </c>
    </row>
    <row r="2050" spans="2:15" ht="15" customHeight="1">
      <c r="B2050" s="247" t="s">
        <v>7562</v>
      </c>
      <c r="C2050" s="247" t="s">
        <v>1342</v>
      </c>
      <c r="D2050" s="248">
        <v>43308</v>
      </c>
      <c r="E2050" s="248"/>
      <c r="F2050" s="248"/>
      <c r="G2050" s="247"/>
      <c r="H2050" s="247" t="s">
        <v>3590</v>
      </c>
      <c r="I2050" s="247" t="s">
        <v>3591</v>
      </c>
      <c r="J2050" s="247" t="s">
        <v>3270</v>
      </c>
      <c r="K2050" s="249" t="s">
        <v>1346</v>
      </c>
      <c r="L2050" s="247" t="s">
        <v>1342</v>
      </c>
      <c r="M2050" s="249" t="s">
        <v>1348</v>
      </c>
      <c r="N2050" s="249">
        <v>0</v>
      </c>
      <c r="O2050" s="249" t="s">
        <v>7563</v>
      </c>
    </row>
    <row r="2051" spans="2:15" ht="15" customHeight="1">
      <c r="B2051" s="247" t="s">
        <v>7564</v>
      </c>
      <c r="C2051" s="247" t="s">
        <v>1342</v>
      </c>
      <c r="D2051" s="248">
        <v>43308</v>
      </c>
      <c r="E2051" s="248"/>
      <c r="F2051" s="248"/>
      <c r="G2051" s="247"/>
      <c r="H2051" s="247" t="s">
        <v>3590</v>
      </c>
      <c r="I2051" s="247" t="s">
        <v>3591</v>
      </c>
      <c r="J2051" s="247" t="s">
        <v>3336</v>
      </c>
      <c r="K2051" s="249" t="s">
        <v>1346</v>
      </c>
      <c r="L2051" s="247" t="s">
        <v>3592</v>
      </c>
      <c r="M2051" s="249" t="s">
        <v>1348</v>
      </c>
      <c r="N2051" s="249">
        <v>0</v>
      </c>
      <c r="O2051" s="249" t="s">
        <v>7563</v>
      </c>
    </row>
    <row r="2052" spans="2:15" ht="15" customHeight="1">
      <c r="B2052" s="247" t="s">
        <v>7565</v>
      </c>
      <c r="C2052" s="247" t="s">
        <v>1342</v>
      </c>
      <c r="D2052" s="248">
        <v>43308</v>
      </c>
      <c r="E2052" s="248"/>
      <c r="F2052" s="248"/>
      <c r="G2052" s="247"/>
      <c r="H2052" s="247" t="s">
        <v>3590</v>
      </c>
      <c r="I2052" s="247" t="s">
        <v>3591</v>
      </c>
      <c r="J2052" s="247" t="s">
        <v>3336</v>
      </c>
      <c r="K2052" s="249" t="s">
        <v>1346</v>
      </c>
      <c r="L2052" s="247" t="s">
        <v>3592</v>
      </c>
      <c r="M2052" s="249" t="s">
        <v>1348</v>
      </c>
      <c r="N2052" s="249">
        <v>0</v>
      </c>
      <c r="O2052" s="249" t="s">
        <v>6634</v>
      </c>
    </row>
    <row r="2053" spans="2:15" ht="15" customHeight="1">
      <c r="B2053" s="247" t="s">
        <v>7566</v>
      </c>
      <c r="C2053" s="247" t="s">
        <v>1342</v>
      </c>
      <c r="D2053" s="248">
        <v>43311</v>
      </c>
      <c r="E2053" s="248"/>
      <c r="F2053" s="248"/>
      <c r="G2053" s="247"/>
      <c r="H2053" s="247" t="s">
        <v>7499</v>
      </c>
      <c r="I2053" s="247" t="s">
        <v>7500</v>
      </c>
      <c r="J2053" s="247" t="s">
        <v>3291</v>
      </c>
      <c r="K2053" s="249" t="s">
        <v>1346</v>
      </c>
      <c r="L2053" s="247" t="s">
        <v>1380</v>
      </c>
      <c r="M2053" s="249" t="s">
        <v>1348</v>
      </c>
      <c r="N2053" s="249">
        <v>0</v>
      </c>
      <c r="O2053" s="249" t="s">
        <v>7567</v>
      </c>
    </row>
    <row r="2054" spans="2:15" ht="15" customHeight="1">
      <c r="B2054" s="247" t="s">
        <v>7568</v>
      </c>
      <c r="C2054" s="247" t="s">
        <v>7569</v>
      </c>
      <c r="D2054" s="248">
        <v>41179</v>
      </c>
      <c r="E2054" s="248">
        <v>41486</v>
      </c>
      <c r="F2054" s="248">
        <v>43614</v>
      </c>
      <c r="G2054" s="247">
        <v>1</v>
      </c>
      <c r="H2054" s="247" t="s">
        <v>7350</v>
      </c>
      <c r="I2054" s="247" t="s">
        <v>7351</v>
      </c>
      <c r="J2054" s="247" t="s">
        <v>3270</v>
      </c>
      <c r="K2054" s="249" t="s">
        <v>2455</v>
      </c>
      <c r="L2054" s="247" t="s">
        <v>1380</v>
      </c>
      <c r="M2054" s="249" t="s">
        <v>1348</v>
      </c>
      <c r="N2054" s="249">
        <v>60</v>
      </c>
      <c r="O2054" s="249" t="s">
        <v>7570</v>
      </c>
    </row>
    <row r="2055" spans="2:15" ht="15" customHeight="1">
      <c r="B2055" s="247" t="s">
        <v>7571</v>
      </c>
      <c r="C2055" s="247" t="s">
        <v>1342</v>
      </c>
      <c r="D2055" s="248">
        <v>43311</v>
      </c>
      <c r="E2055" s="248"/>
      <c r="F2055" s="248"/>
      <c r="G2055" s="247"/>
      <c r="H2055" s="247" t="s">
        <v>7499</v>
      </c>
      <c r="I2055" s="247" t="s">
        <v>7500</v>
      </c>
      <c r="J2055" s="247" t="s">
        <v>3291</v>
      </c>
      <c r="K2055" s="249" t="s">
        <v>1346</v>
      </c>
      <c r="L2055" s="247" t="s">
        <v>1380</v>
      </c>
      <c r="M2055" s="249" t="s">
        <v>1348</v>
      </c>
      <c r="N2055" s="249">
        <v>0</v>
      </c>
      <c r="O2055" s="249" t="s">
        <v>7572</v>
      </c>
    </row>
    <row r="2056" spans="2:15" ht="15" customHeight="1">
      <c r="B2056" s="247" t="s">
        <v>7573</v>
      </c>
      <c r="C2056" s="247" t="s">
        <v>1342</v>
      </c>
      <c r="D2056" s="248">
        <v>43311</v>
      </c>
      <c r="E2056" s="248"/>
      <c r="F2056" s="248"/>
      <c r="G2056" s="247"/>
      <c r="H2056" s="247" t="s">
        <v>7499</v>
      </c>
      <c r="I2056" s="247" t="s">
        <v>7500</v>
      </c>
      <c r="J2056" s="247" t="s">
        <v>3291</v>
      </c>
      <c r="K2056" s="249" t="s">
        <v>1346</v>
      </c>
      <c r="L2056" s="247" t="s">
        <v>1380</v>
      </c>
      <c r="M2056" s="249" t="s">
        <v>1348</v>
      </c>
      <c r="N2056" s="249">
        <v>0</v>
      </c>
      <c r="O2056" s="249" t="s">
        <v>7574</v>
      </c>
    </row>
    <row r="2057" spans="2:15" ht="15" customHeight="1">
      <c r="B2057" s="247" t="s">
        <v>7575</v>
      </c>
      <c r="C2057" s="247" t="s">
        <v>1342</v>
      </c>
      <c r="D2057" s="248">
        <v>43311</v>
      </c>
      <c r="E2057" s="248"/>
      <c r="F2057" s="248"/>
      <c r="G2057" s="247"/>
      <c r="H2057" s="247" t="s">
        <v>7499</v>
      </c>
      <c r="I2057" s="247" t="s">
        <v>7500</v>
      </c>
      <c r="J2057" s="247" t="s">
        <v>3291</v>
      </c>
      <c r="K2057" s="249" t="s">
        <v>1346</v>
      </c>
      <c r="L2057" s="247" t="s">
        <v>1380</v>
      </c>
      <c r="M2057" s="249" t="s">
        <v>1348</v>
      </c>
      <c r="N2057" s="249">
        <v>0</v>
      </c>
      <c r="O2057" s="249" t="s">
        <v>7576</v>
      </c>
    </row>
    <row r="2058" spans="2:15" ht="15" customHeight="1">
      <c r="B2058" s="247" t="s">
        <v>7577</v>
      </c>
      <c r="C2058" s="247" t="s">
        <v>1342</v>
      </c>
      <c r="D2058" s="248">
        <v>43311</v>
      </c>
      <c r="E2058" s="248"/>
      <c r="F2058" s="248"/>
      <c r="G2058" s="247"/>
      <c r="H2058" s="247" t="s">
        <v>7499</v>
      </c>
      <c r="I2058" s="247" t="s">
        <v>7500</v>
      </c>
      <c r="J2058" s="247" t="s">
        <v>3291</v>
      </c>
      <c r="K2058" s="249" t="s">
        <v>1346</v>
      </c>
      <c r="L2058" s="247" t="s">
        <v>1380</v>
      </c>
      <c r="M2058" s="249" t="s">
        <v>1348</v>
      </c>
      <c r="N2058" s="249">
        <v>0</v>
      </c>
      <c r="O2058" s="249" t="s">
        <v>7578</v>
      </c>
    </row>
    <row r="2059" spans="2:15" ht="15" hidden="1" customHeight="1">
      <c r="B2059" s="247" t="s">
        <v>7579</v>
      </c>
      <c r="C2059" s="247" t="s">
        <v>7580</v>
      </c>
      <c r="D2059" s="248">
        <v>43313</v>
      </c>
      <c r="E2059" s="248">
        <v>43335</v>
      </c>
      <c r="F2059" s="248">
        <v>43427</v>
      </c>
      <c r="G2059" s="247">
        <v>0</v>
      </c>
      <c r="H2059" s="247" t="s">
        <v>3310</v>
      </c>
      <c r="I2059" s="247" t="s">
        <v>3311</v>
      </c>
      <c r="J2059" s="247" t="s">
        <v>3291</v>
      </c>
      <c r="K2059" s="249" t="s">
        <v>1354</v>
      </c>
      <c r="L2059" s="247" t="s">
        <v>1355</v>
      </c>
      <c r="M2059" s="249" t="s">
        <v>1348</v>
      </c>
      <c r="N2059" s="249">
        <v>87</v>
      </c>
      <c r="O2059" s="249" t="s">
        <v>5098</v>
      </c>
    </row>
    <row r="2060" spans="2:15" ht="15" hidden="1" customHeight="1">
      <c r="B2060" s="247" t="s">
        <v>7581</v>
      </c>
      <c r="C2060" s="247" t="s">
        <v>7582</v>
      </c>
      <c r="D2060" s="248">
        <v>43315</v>
      </c>
      <c r="E2060" s="248">
        <v>43320</v>
      </c>
      <c r="F2060" s="248">
        <v>43412</v>
      </c>
      <c r="G2060" s="247">
        <v>0</v>
      </c>
      <c r="H2060" s="247" t="s">
        <v>6221</v>
      </c>
      <c r="I2060" s="247" t="s">
        <v>6222</v>
      </c>
      <c r="J2060" s="247" t="s">
        <v>3291</v>
      </c>
      <c r="K2060" s="249" t="s">
        <v>1354</v>
      </c>
      <c r="L2060" s="247" t="s">
        <v>1373</v>
      </c>
      <c r="M2060" s="249" t="s">
        <v>1348</v>
      </c>
      <c r="N2060" s="249">
        <v>6</v>
      </c>
      <c r="O2060" s="249" t="s">
        <v>7583</v>
      </c>
    </row>
    <row r="2061" spans="2:15" ht="24" customHeight="1">
      <c r="B2061" s="247" t="s">
        <v>7584</v>
      </c>
      <c r="C2061" s="247" t="s">
        <v>1342</v>
      </c>
      <c r="D2061" s="248">
        <v>43315</v>
      </c>
      <c r="E2061" s="248"/>
      <c r="F2061" s="248"/>
      <c r="G2061" s="247"/>
      <c r="H2061" s="247" t="s">
        <v>4740</v>
      </c>
      <c r="I2061" s="247" t="s">
        <v>4741</v>
      </c>
      <c r="J2061" s="247" t="s">
        <v>3298</v>
      </c>
      <c r="K2061" s="249" t="s">
        <v>1346</v>
      </c>
      <c r="L2061" s="247" t="s">
        <v>1380</v>
      </c>
      <c r="M2061" s="249" t="s">
        <v>1348</v>
      </c>
      <c r="N2061" s="249">
        <v>0</v>
      </c>
      <c r="O2061" s="249" t="s">
        <v>7585</v>
      </c>
    </row>
    <row r="2062" spans="2:15" ht="15" customHeight="1">
      <c r="B2062" s="247" t="s">
        <v>7586</v>
      </c>
      <c r="C2062" s="247" t="s">
        <v>7587</v>
      </c>
      <c r="D2062" s="248">
        <v>43318</v>
      </c>
      <c r="E2062" s="248">
        <v>43536</v>
      </c>
      <c r="F2062" s="248">
        <v>44632</v>
      </c>
      <c r="G2062" s="247">
        <v>0</v>
      </c>
      <c r="H2062" s="247" t="s">
        <v>3590</v>
      </c>
      <c r="I2062" s="247" t="s">
        <v>3591</v>
      </c>
      <c r="J2062" s="247" t="s">
        <v>3336</v>
      </c>
      <c r="K2062" s="249" t="s">
        <v>1890</v>
      </c>
      <c r="L2062" s="247" t="s">
        <v>3592</v>
      </c>
      <c r="M2062" s="249" t="s">
        <v>1348</v>
      </c>
      <c r="N2062" s="249">
        <v>878</v>
      </c>
      <c r="O2062" s="249" t="s">
        <v>2155</v>
      </c>
    </row>
    <row r="2063" spans="2:15" ht="15" customHeight="1">
      <c r="B2063" s="247" t="s">
        <v>7588</v>
      </c>
      <c r="C2063" s="247" t="s">
        <v>7589</v>
      </c>
      <c r="D2063" s="248">
        <v>43318</v>
      </c>
      <c r="E2063" s="248">
        <v>43536</v>
      </c>
      <c r="F2063" s="248">
        <v>44632</v>
      </c>
      <c r="G2063" s="247">
        <v>0</v>
      </c>
      <c r="H2063" s="247" t="s">
        <v>3590</v>
      </c>
      <c r="I2063" s="247" t="s">
        <v>3591</v>
      </c>
      <c r="J2063" s="247" t="s">
        <v>3336</v>
      </c>
      <c r="K2063" s="249" t="s">
        <v>1890</v>
      </c>
      <c r="L2063" s="247" t="s">
        <v>3592</v>
      </c>
      <c r="M2063" s="249" t="s">
        <v>1348</v>
      </c>
      <c r="N2063" s="249">
        <v>905</v>
      </c>
      <c r="O2063" s="249" t="s">
        <v>7590</v>
      </c>
    </row>
    <row r="2064" spans="2:15" ht="15" hidden="1" customHeight="1">
      <c r="B2064" s="247" t="s">
        <v>7591</v>
      </c>
      <c r="C2064" s="247" t="s">
        <v>7592</v>
      </c>
      <c r="D2064" s="248">
        <v>43319</v>
      </c>
      <c r="E2064" s="248">
        <v>43320</v>
      </c>
      <c r="F2064" s="248">
        <v>43412</v>
      </c>
      <c r="G2064" s="247">
        <v>0</v>
      </c>
      <c r="H2064" s="247" t="s">
        <v>7593</v>
      </c>
      <c r="I2064" s="247" t="s">
        <v>7594</v>
      </c>
      <c r="J2064" s="247" t="s">
        <v>3291</v>
      </c>
      <c r="K2064" s="249" t="s">
        <v>1354</v>
      </c>
      <c r="L2064" s="247" t="s">
        <v>1380</v>
      </c>
      <c r="M2064" s="249" t="s">
        <v>1348</v>
      </c>
      <c r="N2064" s="249">
        <v>62.5</v>
      </c>
      <c r="O2064" s="249" t="s">
        <v>7523</v>
      </c>
    </row>
    <row r="2065" spans="2:15" ht="15" hidden="1" customHeight="1">
      <c r="B2065" s="247" t="s">
        <v>7595</v>
      </c>
      <c r="C2065" s="247" t="s">
        <v>7596</v>
      </c>
      <c r="D2065" s="248">
        <v>41326</v>
      </c>
      <c r="E2065" s="248">
        <v>41512</v>
      </c>
      <c r="F2065" s="248">
        <v>43338</v>
      </c>
      <c r="G2065" s="247">
        <v>1</v>
      </c>
      <c r="H2065" s="247" t="s">
        <v>7597</v>
      </c>
      <c r="I2065" s="247" t="s">
        <v>7598</v>
      </c>
      <c r="J2065" s="247" t="s">
        <v>3336</v>
      </c>
      <c r="K2065" s="249" t="s">
        <v>3222</v>
      </c>
      <c r="L2065" s="247" t="s">
        <v>3337</v>
      </c>
      <c r="M2065" s="249" t="s">
        <v>1348</v>
      </c>
      <c r="N2065" s="249">
        <v>741</v>
      </c>
      <c r="O2065" s="249" t="s">
        <v>7599</v>
      </c>
    </row>
    <row r="2066" spans="2:15" ht="15" customHeight="1">
      <c r="B2066" s="247" t="s">
        <v>7600</v>
      </c>
      <c r="C2066" s="247" t="s">
        <v>7601</v>
      </c>
      <c r="D2066" s="248">
        <v>43319</v>
      </c>
      <c r="E2066" s="248">
        <v>43465</v>
      </c>
      <c r="F2066" s="248">
        <v>44561</v>
      </c>
      <c r="G2066" s="247">
        <v>0</v>
      </c>
      <c r="H2066" s="247" t="s">
        <v>7593</v>
      </c>
      <c r="I2066" s="247" t="s">
        <v>7594</v>
      </c>
      <c r="J2066" s="247" t="s">
        <v>3270</v>
      </c>
      <c r="K2066" s="249" t="s">
        <v>1890</v>
      </c>
      <c r="L2066" s="247" t="s">
        <v>1380</v>
      </c>
      <c r="M2066" s="249" t="s">
        <v>1348</v>
      </c>
      <c r="N2066" s="249">
        <v>62.5</v>
      </c>
      <c r="O2066" s="249" t="s">
        <v>7523</v>
      </c>
    </row>
    <row r="2067" spans="2:15" ht="15" hidden="1" customHeight="1">
      <c r="B2067" s="247" t="s">
        <v>7602</v>
      </c>
      <c r="C2067" s="247" t="s">
        <v>7603</v>
      </c>
      <c r="D2067" s="248">
        <v>43319</v>
      </c>
      <c r="E2067" s="248">
        <v>43335</v>
      </c>
      <c r="F2067" s="248">
        <v>43427</v>
      </c>
      <c r="G2067" s="247">
        <v>0</v>
      </c>
      <c r="H2067" s="247" t="s">
        <v>7293</v>
      </c>
      <c r="I2067" s="247" t="s">
        <v>7294</v>
      </c>
      <c r="J2067" s="247" t="s">
        <v>3291</v>
      </c>
      <c r="K2067" s="249" t="s">
        <v>1354</v>
      </c>
      <c r="L2067" s="247" t="s">
        <v>1347</v>
      </c>
      <c r="M2067" s="249" t="s">
        <v>1348</v>
      </c>
      <c r="N2067" s="249">
        <v>100</v>
      </c>
      <c r="O2067" s="249" t="s">
        <v>7604</v>
      </c>
    </row>
    <row r="2068" spans="2:15" ht="15" hidden="1" customHeight="1">
      <c r="B2068" s="247" t="s">
        <v>7605</v>
      </c>
      <c r="C2068" s="247" t="s">
        <v>7606</v>
      </c>
      <c r="D2068" s="248">
        <v>43321</v>
      </c>
      <c r="E2068" s="248">
        <v>43335</v>
      </c>
      <c r="F2068" s="248">
        <v>43427</v>
      </c>
      <c r="G2068" s="247">
        <v>0</v>
      </c>
      <c r="H2068" s="247" t="s">
        <v>7532</v>
      </c>
      <c r="I2068" s="247" t="s">
        <v>7533</v>
      </c>
      <c r="J2068" s="247" t="s">
        <v>3291</v>
      </c>
      <c r="K2068" s="249" t="s">
        <v>1354</v>
      </c>
      <c r="L2068" s="247" t="s">
        <v>1380</v>
      </c>
      <c r="M2068" s="249" t="s">
        <v>1348</v>
      </c>
      <c r="N2068" s="249">
        <v>80</v>
      </c>
      <c r="O2068" s="249" t="s">
        <v>7607</v>
      </c>
    </row>
    <row r="2069" spans="2:15" ht="15" hidden="1" customHeight="1">
      <c r="B2069" s="247" t="s">
        <v>7608</v>
      </c>
      <c r="C2069" s="247" t="s">
        <v>7609</v>
      </c>
      <c r="D2069" s="248">
        <v>43321</v>
      </c>
      <c r="E2069" s="248">
        <v>43367</v>
      </c>
      <c r="F2069" s="248">
        <v>43458</v>
      </c>
      <c r="G2069" s="247">
        <v>0</v>
      </c>
      <c r="H2069" s="247" t="s">
        <v>7532</v>
      </c>
      <c r="I2069" s="247" t="s">
        <v>7533</v>
      </c>
      <c r="J2069" s="247" t="s">
        <v>3291</v>
      </c>
      <c r="K2069" s="249" t="s">
        <v>1354</v>
      </c>
      <c r="L2069" s="247" t="s">
        <v>1380</v>
      </c>
      <c r="M2069" s="249" t="s">
        <v>1348</v>
      </c>
      <c r="N2069" s="249">
        <v>100</v>
      </c>
      <c r="O2069" s="249" t="s">
        <v>7610</v>
      </c>
    </row>
    <row r="2070" spans="2:15" ht="15" hidden="1" customHeight="1">
      <c r="B2070" s="247" t="s">
        <v>7611</v>
      </c>
      <c r="C2070" s="247" t="s">
        <v>7612</v>
      </c>
      <c r="D2070" s="248">
        <v>43321</v>
      </c>
      <c r="E2070" s="248">
        <v>43335</v>
      </c>
      <c r="F2070" s="248">
        <v>43427</v>
      </c>
      <c r="G2070" s="247">
        <v>0</v>
      </c>
      <c r="H2070" s="247" t="s">
        <v>7613</v>
      </c>
      <c r="I2070" s="247" t="s">
        <v>7614</v>
      </c>
      <c r="J2070" s="247" t="s">
        <v>3291</v>
      </c>
      <c r="K2070" s="249" t="s">
        <v>1354</v>
      </c>
      <c r="L2070" s="247" t="s">
        <v>1380</v>
      </c>
      <c r="M2070" s="249" t="s">
        <v>1348</v>
      </c>
      <c r="N2070" s="249">
        <v>100</v>
      </c>
      <c r="O2070" s="249" t="s">
        <v>7615</v>
      </c>
    </row>
    <row r="2071" spans="2:15" ht="15" hidden="1" customHeight="1">
      <c r="B2071" s="247" t="s">
        <v>7616</v>
      </c>
      <c r="C2071" s="247" t="s">
        <v>7617</v>
      </c>
      <c r="D2071" s="248">
        <v>43321</v>
      </c>
      <c r="E2071" s="248">
        <v>43910</v>
      </c>
      <c r="F2071" s="248">
        <v>45004</v>
      </c>
      <c r="G2071" s="247">
        <v>0</v>
      </c>
      <c r="H2071" s="247" t="s">
        <v>6306</v>
      </c>
      <c r="I2071" s="247" t="s">
        <v>6307</v>
      </c>
      <c r="J2071" s="247" t="s">
        <v>3270</v>
      </c>
      <c r="K2071" s="249" t="s">
        <v>1890</v>
      </c>
      <c r="L2071" s="247" t="s">
        <v>1380</v>
      </c>
      <c r="M2071" s="249" t="s">
        <v>1348</v>
      </c>
      <c r="N2071" s="249">
        <v>11</v>
      </c>
      <c r="O2071" s="249" t="s">
        <v>7618</v>
      </c>
    </row>
    <row r="2072" spans="2:15" ht="24" customHeight="1">
      <c r="B2072" s="247" t="s">
        <v>7619</v>
      </c>
      <c r="C2072" s="247" t="s">
        <v>7620</v>
      </c>
      <c r="D2072" s="248">
        <v>43321</v>
      </c>
      <c r="E2072" s="248">
        <v>43788</v>
      </c>
      <c r="F2072" s="248">
        <v>44883</v>
      </c>
      <c r="G2072" s="247">
        <v>0</v>
      </c>
      <c r="H2072" s="247" t="s">
        <v>6314</v>
      </c>
      <c r="I2072" s="247" t="s">
        <v>6315</v>
      </c>
      <c r="J2072" s="247" t="s">
        <v>3270</v>
      </c>
      <c r="K2072" s="249" t="s">
        <v>1890</v>
      </c>
      <c r="L2072" s="247" t="s">
        <v>1380</v>
      </c>
      <c r="M2072" s="249" t="s">
        <v>1348</v>
      </c>
      <c r="N2072" s="249">
        <v>60</v>
      </c>
      <c r="O2072" s="249" t="s">
        <v>6312</v>
      </c>
    </row>
    <row r="2073" spans="2:15" ht="15" customHeight="1">
      <c r="B2073" s="247" t="s">
        <v>7621</v>
      </c>
      <c r="C2073" s="247" t="s">
        <v>1342</v>
      </c>
      <c r="D2073" s="248">
        <v>43321</v>
      </c>
      <c r="E2073" s="248"/>
      <c r="F2073" s="248"/>
      <c r="G2073" s="247"/>
      <c r="H2073" s="247" t="s">
        <v>3722</v>
      </c>
      <c r="I2073" s="247" t="s">
        <v>3723</v>
      </c>
      <c r="J2073" s="247" t="s">
        <v>3270</v>
      </c>
      <c r="K2073" s="249" t="s">
        <v>1346</v>
      </c>
      <c r="L2073" s="247" t="s">
        <v>1380</v>
      </c>
      <c r="M2073" s="249" t="s">
        <v>1348</v>
      </c>
      <c r="N2073" s="249">
        <v>0</v>
      </c>
      <c r="O2073" s="249" t="s">
        <v>7622</v>
      </c>
    </row>
    <row r="2074" spans="2:15" ht="15" customHeight="1">
      <c r="B2074" s="247" t="s">
        <v>7623</v>
      </c>
      <c r="C2074" s="247" t="s">
        <v>7624</v>
      </c>
      <c r="D2074" s="248">
        <v>43321</v>
      </c>
      <c r="E2074" s="248">
        <v>43748</v>
      </c>
      <c r="F2074" s="248">
        <v>44843</v>
      </c>
      <c r="G2074" s="247">
        <v>0</v>
      </c>
      <c r="H2074" s="247" t="s">
        <v>3722</v>
      </c>
      <c r="I2074" s="247" t="s">
        <v>3723</v>
      </c>
      <c r="J2074" s="247" t="s">
        <v>3270</v>
      </c>
      <c r="K2074" s="249" t="s">
        <v>1890</v>
      </c>
      <c r="L2074" s="247" t="s">
        <v>1380</v>
      </c>
      <c r="M2074" s="249" t="s">
        <v>1348</v>
      </c>
      <c r="N2074" s="249">
        <v>100</v>
      </c>
      <c r="O2074" s="249" t="s">
        <v>7625</v>
      </c>
    </row>
    <row r="2075" spans="2:15" ht="15" customHeight="1">
      <c r="B2075" s="247" t="s">
        <v>7626</v>
      </c>
      <c r="C2075" s="247" t="s">
        <v>1342</v>
      </c>
      <c r="D2075" s="248">
        <v>43321</v>
      </c>
      <c r="E2075" s="248"/>
      <c r="F2075" s="248"/>
      <c r="G2075" s="247"/>
      <c r="H2075" s="247" t="s">
        <v>1601</v>
      </c>
      <c r="I2075" s="247" t="s">
        <v>1602</v>
      </c>
      <c r="J2075" s="247" t="s">
        <v>3291</v>
      </c>
      <c r="K2075" s="249" t="s">
        <v>1346</v>
      </c>
      <c r="L2075" s="247" t="s">
        <v>1347</v>
      </c>
      <c r="M2075" s="249" t="s">
        <v>1348</v>
      </c>
      <c r="N2075" s="249">
        <v>0</v>
      </c>
      <c r="O2075" s="249" t="s">
        <v>1603</v>
      </c>
    </row>
    <row r="2076" spans="2:15" ht="15" hidden="1" customHeight="1">
      <c r="B2076" s="247" t="s">
        <v>7627</v>
      </c>
      <c r="C2076" s="247" t="s">
        <v>7628</v>
      </c>
      <c r="D2076" s="248">
        <v>41199</v>
      </c>
      <c r="E2076" s="248">
        <v>41486</v>
      </c>
      <c r="F2076" s="248">
        <v>42519</v>
      </c>
      <c r="G2076" s="247">
        <v>1</v>
      </c>
      <c r="H2076" s="247" t="s">
        <v>7350</v>
      </c>
      <c r="I2076" s="247" t="s">
        <v>7351</v>
      </c>
      <c r="J2076" s="247" t="s">
        <v>3270</v>
      </c>
      <c r="K2076" s="249" t="s">
        <v>2455</v>
      </c>
      <c r="L2076" s="247" t="s">
        <v>1380</v>
      </c>
      <c r="M2076" s="249" t="s">
        <v>1348</v>
      </c>
      <c r="N2076" s="249">
        <v>27.5</v>
      </c>
      <c r="O2076" s="249" t="s">
        <v>7629</v>
      </c>
    </row>
    <row r="2077" spans="2:15" ht="15" customHeight="1">
      <c r="B2077" s="247" t="s">
        <v>7630</v>
      </c>
      <c r="C2077" s="247" t="s">
        <v>7631</v>
      </c>
      <c r="D2077" s="248">
        <v>43322</v>
      </c>
      <c r="E2077" s="248">
        <v>43465</v>
      </c>
      <c r="F2077" s="248">
        <v>44561</v>
      </c>
      <c r="G2077" s="247">
        <v>0</v>
      </c>
      <c r="H2077" s="247" t="s">
        <v>6718</v>
      </c>
      <c r="I2077" s="247" t="s">
        <v>6719</v>
      </c>
      <c r="J2077" s="247" t="s">
        <v>3270</v>
      </c>
      <c r="K2077" s="249" t="s">
        <v>1890</v>
      </c>
      <c r="L2077" s="247" t="s">
        <v>1380</v>
      </c>
      <c r="M2077" s="249" t="s">
        <v>1348</v>
      </c>
      <c r="N2077" s="249">
        <v>11</v>
      </c>
      <c r="O2077" s="249" t="s">
        <v>7221</v>
      </c>
    </row>
    <row r="2078" spans="2:15" ht="15" customHeight="1">
      <c r="B2078" s="247" t="s">
        <v>7632</v>
      </c>
      <c r="C2078" s="247" t="s">
        <v>1342</v>
      </c>
      <c r="D2078" s="248">
        <v>43322</v>
      </c>
      <c r="E2078" s="248"/>
      <c r="F2078" s="248"/>
      <c r="G2078" s="247"/>
      <c r="H2078" s="247" t="s">
        <v>7499</v>
      </c>
      <c r="I2078" s="247" t="s">
        <v>7500</v>
      </c>
      <c r="J2078" s="247" t="s">
        <v>3291</v>
      </c>
      <c r="K2078" s="249" t="s">
        <v>1346</v>
      </c>
      <c r="L2078" s="247" t="s">
        <v>1380</v>
      </c>
      <c r="M2078" s="249" t="s">
        <v>1348</v>
      </c>
      <c r="N2078" s="249">
        <v>0</v>
      </c>
      <c r="O2078" s="249" t="s">
        <v>7633</v>
      </c>
    </row>
    <row r="2079" spans="2:15" ht="15" customHeight="1">
      <c r="B2079" s="247" t="s">
        <v>7634</v>
      </c>
      <c r="C2079" s="247" t="s">
        <v>1342</v>
      </c>
      <c r="D2079" s="248">
        <v>43322</v>
      </c>
      <c r="E2079" s="248"/>
      <c r="F2079" s="248"/>
      <c r="G2079" s="247"/>
      <c r="H2079" s="247" t="s">
        <v>7499</v>
      </c>
      <c r="I2079" s="247" t="s">
        <v>7500</v>
      </c>
      <c r="J2079" s="247" t="s">
        <v>3291</v>
      </c>
      <c r="K2079" s="249" t="s">
        <v>1346</v>
      </c>
      <c r="L2079" s="247" t="s">
        <v>1380</v>
      </c>
      <c r="M2079" s="249" t="s">
        <v>1348</v>
      </c>
      <c r="N2079" s="249">
        <v>0</v>
      </c>
      <c r="O2079" s="249" t="s">
        <v>7635</v>
      </c>
    </row>
    <row r="2080" spans="2:15" ht="15" customHeight="1">
      <c r="B2080" s="247" t="s">
        <v>7636</v>
      </c>
      <c r="C2080" s="247" t="s">
        <v>1342</v>
      </c>
      <c r="D2080" s="248">
        <v>43322</v>
      </c>
      <c r="E2080" s="248"/>
      <c r="F2080" s="248"/>
      <c r="G2080" s="247"/>
      <c r="H2080" s="247" t="s">
        <v>7499</v>
      </c>
      <c r="I2080" s="247" t="s">
        <v>7500</v>
      </c>
      <c r="J2080" s="247" t="s">
        <v>3291</v>
      </c>
      <c r="K2080" s="249" t="s">
        <v>1346</v>
      </c>
      <c r="L2080" s="247" t="s">
        <v>1380</v>
      </c>
      <c r="M2080" s="249" t="s">
        <v>1348</v>
      </c>
      <c r="N2080" s="249">
        <v>0</v>
      </c>
      <c r="O2080" s="249" t="s">
        <v>7637</v>
      </c>
    </row>
    <row r="2081" spans="2:15" ht="15" customHeight="1">
      <c r="B2081" s="247" t="s">
        <v>7638</v>
      </c>
      <c r="C2081" s="247" t="s">
        <v>7639</v>
      </c>
      <c r="D2081" s="248">
        <v>43325</v>
      </c>
      <c r="E2081" s="248">
        <v>43672</v>
      </c>
      <c r="F2081" s="248">
        <v>44767</v>
      </c>
      <c r="G2081" s="247">
        <v>0</v>
      </c>
      <c r="H2081" s="247" t="s">
        <v>7640</v>
      </c>
      <c r="I2081" s="247" t="s">
        <v>7641</v>
      </c>
      <c r="J2081" s="247" t="s">
        <v>3270</v>
      </c>
      <c r="K2081" s="249" t="s">
        <v>1890</v>
      </c>
      <c r="L2081" s="247" t="s">
        <v>1380</v>
      </c>
      <c r="M2081" s="249" t="s">
        <v>1348</v>
      </c>
      <c r="N2081" s="249">
        <v>49</v>
      </c>
      <c r="O2081" s="249" t="s">
        <v>7642</v>
      </c>
    </row>
    <row r="2082" spans="2:15" ht="15" customHeight="1">
      <c r="B2082" s="247" t="s">
        <v>7643</v>
      </c>
      <c r="C2082" s="247" t="s">
        <v>1342</v>
      </c>
      <c r="D2082" s="248">
        <v>43325</v>
      </c>
      <c r="E2082" s="248"/>
      <c r="F2082" s="248"/>
      <c r="G2082" s="247"/>
      <c r="H2082" s="247" t="s">
        <v>7640</v>
      </c>
      <c r="I2082" s="247" t="s">
        <v>7641</v>
      </c>
      <c r="J2082" s="247" t="s">
        <v>3270</v>
      </c>
      <c r="K2082" s="249" t="s">
        <v>1346</v>
      </c>
      <c r="L2082" s="247" t="s">
        <v>1380</v>
      </c>
      <c r="M2082" s="249" t="s">
        <v>1348</v>
      </c>
      <c r="N2082" s="249">
        <v>28</v>
      </c>
      <c r="O2082" s="249" t="s">
        <v>7644</v>
      </c>
    </row>
    <row r="2083" spans="2:15" ht="15" customHeight="1">
      <c r="B2083" s="247" t="s">
        <v>7645</v>
      </c>
      <c r="C2083" s="247" t="s">
        <v>1342</v>
      </c>
      <c r="D2083" s="248">
        <v>43327</v>
      </c>
      <c r="E2083" s="248"/>
      <c r="F2083" s="248"/>
      <c r="G2083" s="247"/>
      <c r="H2083" s="247" t="s">
        <v>7646</v>
      </c>
      <c r="I2083" s="247" t="s">
        <v>7647</v>
      </c>
      <c r="J2083" s="247" t="s">
        <v>3336</v>
      </c>
      <c r="K2083" s="249" t="s">
        <v>1346</v>
      </c>
      <c r="L2083" s="247" t="s">
        <v>3592</v>
      </c>
      <c r="M2083" s="249" t="s">
        <v>1348</v>
      </c>
      <c r="N2083" s="249">
        <v>0</v>
      </c>
      <c r="O2083" s="249" t="s">
        <v>7648</v>
      </c>
    </row>
    <row r="2084" spans="2:15" ht="15" customHeight="1">
      <c r="B2084" s="247" t="s">
        <v>7649</v>
      </c>
      <c r="C2084" s="247" t="s">
        <v>1342</v>
      </c>
      <c r="D2084" s="248">
        <v>43327</v>
      </c>
      <c r="E2084" s="248"/>
      <c r="F2084" s="248"/>
      <c r="G2084" s="247"/>
      <c r="H2084" s="247" t="s">
        <v>3663</v>
      </c>
      <c r="I2084" s="247" t="s">
        <v>3664</v>
      </c>
      <c r="J2084" s="247" t="s">
        <v>3270</v>
      </c>
      <c r="K2084" s="249" t="s">
        <v>1346</v>
      </c>
      <c r="L2084" s="247" t="s">
        <v>1380</v>
      </c>
      <c r="M2084" s="249" t="s">
        <v>1348</v>
      </c>
      <c r="N2084" s="249">
        <v>0</v>
      </c>
      <c r="O2084" s="249" t="s">
        <v>6577</v>
      </c>
    </row>
    <row r="2085" spans="2:15" ht="15" hidden="1" customHeight="1">
      <c r="B2085" s="247" t="s">
        <v>7650</v>
      </c>
      <c r="C2085" s="247" t="s">
        <v>7651</v>
      </c>
      <c r="D2085" s="248">
        <v>43328</v>
      </c>
      <c r="E2085" s="248">
        <v>43335</v>
      </c>
      <c r="F2085" s="248">
        <v>43427</v>
      </c>
      <c r="G2085" s="247">
        <v>0</v>
      </c>
      <c r="H2085" s="247" t="s">
        <v>4213</v>
      </c>
      <c r="I2085" s="247" t="s">
        <v>4214</v>
      </c>
      <c r="J2085" s="247" t="s">
        <v>3291</v>
      </c>
      <c r="K2085" s="249" t="s">
        <v>1354</v>
      </c>
      <c r="L2085" s="247" t="s">
        <v>4433</v>
      </c>
      <c r="M2085" s="249" t="s">
        <v>1348</v>
      </c>
      <c r="N2085" s="249">
        <v>35</v>
      </c>
      <c r="O2085" s="249" t="s">
        <v>7652</v>
      </c>
    </row>
    <row r="2086" spans="2:15" ht="15" hidden="1" customHeight="1">
      <c r="B2086" s="247" t="s">
        <v>7653</v>
      </c>
      <c r="C2086" s="247" t="s">
        <v>7654</v>
      </c>
      <c r="D2086" s="248">
        <v>43328</v>
      </c>
      <c r="E2086" s="248">
        <v>43335</v>
      </c>
      <c r="F2086" s="248">
        <v>43427</v>
      </c>
      <c r="G2086" s="247">
        <v>0</v>
      </c>
      <c r="H2086" s="247" t="s">
        <v>7655</v>
      </c>
      <c r="I2086" s="247" t="s">
        <v>7656</v>
      </c>
      <c r="J2086" s="247" t="s">
        <v>3291</v>
      </c>
      <c r="K2086" s="249" t="s">
        <v>1354</v>
      </c>
      <c r="L2086" s="247" t="s">
        <v>1380</v>
      </c>
      <c r="M2086" s="249" t="s">
        <v>1348</v>
      </c>
      <c r="N2086" s="249">
        <v>6</v>
      </c>
      <c r="O2086" s="249" t="s">
        <v>7308</v>
      </c>
    </row>
    <row r="2087" spans="2:15" ht="15" customHeight="1">
      <c r="B2087" s="247" t="s">
        <v>7657</v>
      </c>
      <c r="C2087" s="247" t="s">
        <v>7658</v>
      </c>
      <c r="D2087" s="248">
        <v>40938</v>
      </c>
      <c r="E2087" s="248">
        <v>41808</v>
      </c>
      <c r="F2087" s="248">
        <v>44365</v>
      </c>
      <c r="G2087" s="247">
        <v>0</v>
      </c>
      <c r="H2087" s="247" t="s">
        <v>7659</v>
      </c>
      <c r="I2087" s="247" t="s">
        <v>7660</v>
      </c>
      <c r="J2087" s="247" t="s">
        <v>3270</v>
      </c>
      <c r="K2087" s="249" t="s">
        <v>3222</v>
      </c>
      <c r="L2087" s="247" t="s">
        <v>1380</v>
      </c>
      <c r="M2087" s="249" t="s">
        <v>1348</v>
      </c>
      <c r="N2087" s="249">
        <v>50</v>
      </c>
      <c r="O2087" s="249" t="s">
        <v>7661</v>
      </c>
    </row>
    <row r="2088" spans="2:15" ht="15" hidden="1" customHeight="1">
      <c r="B2088" s="247" t="s">
        <v>7662</v>
      </c>
      <c r="C2088" s="247" t="s">
        <v>7663</v>
      </c>
      <c r="D2088" s="248">
        <v>43328</v>
      </c>
      <c r="E2088" s="248">
        <v>43335</v>
      </c>
      <c r="F2088" s="248">
        <v>43427</v>
      </c>
      <c r="G2088" s="247">
        <v>0</v>
      </c>
      <c r="H2088" s="247" t="s">
        <v>7655</v>
      </c>
      <c r="I2088" s="247" t="s">
        <v>7656</v>
      </c>
      <c r="J2088" s="247" t="s">
        <v>3291</v>
      </c>
      <c r="K2088" s="249" t="s">
        <v>1354</v>
      </c>
      <c r="L2088" s="247" t="s">
        <v>1380</v>
      </c>
      <c r="M2088" s="249" t="s">
        <v>1348</v>
      </c>
      <c r="N2088" s="249">
        <v>18</v>
      </c>
      <c r="O2088" s="249" t="s">
        <v>7664</v>
      </c>
    </row>
    <row r="2089" spans="2:15" ht="15" hidden="1" customHeight="1">
      <c r="B2089" s="247" t="s">
        <v>7665</v>
      </c>
      <c r="C2089" s="247" t="s">
        <v>7666</v>
      </c>
      <c r="D2089" s="248">
        <v>43328</v>
      </c>
      <c r="E2089" s="248">
        <v>43335</v>
      </c>
      <c r="F2089" s="248">
        <v>43427</v>
      </c>
      <c r="G2089" s="247">
        <v>0</v>
      </c>
      <c r="H2089" s="247" t="s">
        <v>7667</v>
      </c>
      <c r="I2089" s="247" t="s">
        <v>7668</v>
      </c>
      <c r="J2089" s="247" t="s">
        <v>3291</v>
      </c>
      <c r="K2089" s="249" t="s">
        <v>1354</v>
      </c>
      <c r="L2089" s="247" t="s">
        <v>1380</v>
      </c>
      <c r="M2089" s="249" t="s">
        <v>1348</v>
      </c>
      <c r="N2089" s="249">
        <v>52</v>
      </c>
      <c r="O2089" s="249" t="s">
        <v>7669</v>
      </c>
    </row>
    <row r="2090" spans="2:15" ht="24">
      <c r="B2090" s="247" t="s">
        <v>7670</v>
      </c>
      <c r="C2090" s="247" t="s">
        <v>7671</v>
      </c>
      <c r="D2090" s="248">
        <v>43332</v>
      </c>
      <c r="E2090" s="248">
        <v>43573</v>
      </c>
      <c r="F2090" s="248">
        <v>47225</v>
      </c>
      <c r="G2090" s="247">
        <v>0</v>
      </c>
      <c r="H2090" s="247" t="s">
        <v>6419</v>
      </c>
      <c r="I2090" s="247" t="s">
        <v>6420</v>
      </c>
      <c r="J2090" s="247" t="s">
        <v>3401</v>
      </c>
      <c r="K2090" s="249" t="s">
        <v>1890</v>
      </c>
      <c r="L2090" s="247" t="s">
        <v>1373</v>
      </c>
      <c r="M2090" s="249" t="s">
        <v>1348</v>
      </c>
      <c r="N2090" s="249">
        <v>10</v>
      </c>
      <c r="O2090" s="249" t="s">
        <v>6421</v>
      </c>
    </row>
    <row r="2091" spans="2:15" hidden="1">
      <c r="B2091" s="247" t="s">
        <v>7672</v>
      </c>
      <c r="C2091" s="247" t="s">
        <v>7673</v>
      </c>
      <c r="D2091" s="248">
        <v>43332</v>
      </c>
      <c r="E2091" s="248">
        <v>43369</v>
      </c>
      <c r="F2091" s="248">
        <v>43460</v>
      </c>
      <c r="G2091" s="247">
        <v>0</v>
      </c>
      <c r="H2091" s="247" t="s">
        <v>1447</v>
      </c>
      <c r="I2091" s="247" t="s">
        <v>1448</v>
      </c>
      <c r="J2091" s="247" t="s">
        <v>3291</v>
      </c>
      <c r="K2091" s="249" t="s">
        <v>1354</v>
      </c>
      <c r="L2091" s="247" t="s">
        <v>1373</v>
      </c>
      <c r="M2091" s="249" t="s">
        <v>1348</v>
      </c>
      <c r="N2091" s="249">
        <v>7.5</v>
      </c>
      <c r="O2091" s="249" t="s">
        <v>7674</v>
      </c>
    </row>
    <row r="2092" spans="2:15" ht="25.5" customHeight="1">
      <c r="B2092" s="247" t="s">
        <v>7675</v>
      </c>
      <c r="C2092" s="247" t="s">
        <v>1342</v>
      </c>
      <c r="D2092" s="248">
        <v>43340</v>
      </c>
      <c r="E2092" s="248"/>
      <c r="F2092" s="248"/>
      <c r="G2092" s="247"/>
      <c r="H2092" s="247" t="s">
        <v>4275</v>
      </c>
      <c r="I2092" s="247" t="s">
        <v>4276</v>
      </c>
      <c r="J2092" s="247" t="s">
        <v>3270</v>
      </c>
      <c r="K2092" s="249" t="s">
        <v>1346</v>
      </c>
      <c r="L2092" s="247" t="s">
        <v>1380</v>
      </c>
      <c r="M2092" s="249" t="s">
        <v>1348</v>
      </c>
      <c r="N2092" s="249">
        <v>90</v>
      </c>
      <c r="O2092" s="249" t="s">
        <v>6569</v>
      </c>
    </row>
    <row r="2093" spans="2:15" ht="24" customHeight="1">
      <c r="B2093" s="247" t="s">
        <v>7676</v>
      </c>
      <c r="C2093" s="247" t="s">
        <v>1342</v>
      </c>
      <c r="D2093" s="248">
        <v>43341</v>
      </c>
      <c r="E2093" s="248"/>
      <c r="F2093" s="248"/>
      <c r="G2093" s="247"/>
      <c r="H2093" s="247" t="s">
        <v>7364</v>
      </c>
      <c r="I2093" s="247" t="s">
        <v>7365</v>
      </c>
      <c r="J2093" s="247" t="s">
        <v>3298</v>
      </c>
      <c r="K2093" s="249" t="s">
        <v>1346</v>
      </c>
      <c r="L2093" s="247" t="s">
        <v>1380</v>
      </c>
      <c r="M2093" s="249" t="s">
        <v>1348</v>
      </c>
      <c r="N2093" s="249">
        <v>0</v>
      </c>
      <c r="O2093" s="249" t="s">
        <v>6367</v>
      </c>
    </row>
    <row r="2094" spans="2:15" ht="24" customHeight="1">
      <c r="B2094" s="247" t="s">
        <v>7677</v>
      </c>
      <c r="C2094" s="247" t="s">
        <v>1342</v>
      </c>
      <c r="D2094" s="248">
        <v>43341</v>
      </c>
      <c r="E2094" s="248"/>
      <c r="F2094" s="248"/>
      <c r="G2094" s="247"/>
      <c r="H2094" s="247" t="s">
        <v>3445</v>
      </c>
      <c r="I2094" s="247" t="s">
        <v>3446</v>
      </c>
      <c r="J2094" s="247" t="s">
        <v>3419</v>
      </c>
      <c r="K2094" s="249" t="s">
        <v>1346</v>
      </c>
      <c r="L2094" s="247" t="s">
        <v>1342</v>
      </c>
      <c r="M2094" s="249" t="s">
        <v>1348</v>
      </c>
      <c r="N2094" s="249">
        <v>0</v>
      </c>
      <c r="O2094" s="249" t="s">
        <v>7678</v>
      </c>
    </row>
    <row r="2095" spans="2:15" ht="15" hidden="1" customHeight="1">
      <c r="B2095" s="247" t="s">
        <v>7679</v>
      </c>
      <c r="C2095" s="247" t="s">
        <v>7680</v>
      </c>
      <c r="D2095" s="248">
        <v>43341</v>
      </c>
      <c r="E2095" s="248">
        <v>43350</v>
      </c>
      <c r="F2095" s="248">
        <v>43441</v>
      </c>
      <c r="G2095" s="247">
        <v>0</v>
      </c>
      <c r="H2095" s="247" t="s">
        <v>7681</v>
      </c>
      <c r="I2095" s="247" t="s">
        <v>7682</v>
      </c>
      <c r="J2095" s="247" t="s">
        <v>3291</v>
      </c>
      <c r="K2095" s="249" t="s">
        <v>1354</v>
      </c>
      <c r="L2095" s="247" t="s">
        <v>1380</v>
      </c>
      <c r="M2095" s="249" t="s">
        <v>1348</v>
      </c>
      <c r="N2095" s="249">
        <v>20</v>
      </c>
      <c r="O2095" s="249" t="s">
        <v>7683</v>
      </c>
    </row>
    <row r="2096" spans="2:15" ht="24" customHeight="1">
      <c r="B2096" s="247" t="s">
        <v>7684</v>
      </c>
      <c r="C2096" s="247" t="s">
        <v>1342</v>
      </c>
      <c r="D2096" s="248">
        <v>43342</v>
      </c>
      <c r="E2096" s="248"/>
      <c r="F2096" s="248"/>
      <c r="G2096" s="247"/>
      <c r="H2096" s="247" t="s">
        <v>7685</v>
      </c>
      <c r="I2096" s="247" t="s">
        <v>7686</v>
      </c>
      <c r="J2096" s="247" t="s">
        <v>3291</v>
      </c>
      <c r="K2096" s="249" t="s">
        <v>1346</v>
      </c>
      <c r="L2096" s="247" t="s">
        <v>1380</v>
      </c>
      <c r="M2096" s="249" t="s">
        <v>1348</v>
      </c>
      <c r="N2096" s="249">
        <v>0</v>
      </c>
      <c r="O2096" s="249" t="s">
        <v>5788</v>
      </c>
    </row>
    <row r="2097" spans="2:15" ht="24" customHeight="1">
      <c r="B2097" s="247" t="s">
        <v>7687</v>
      </c>
      <c r="C2097" s="247" t="s">
        <v>1342</v>
      </c>
      <c r="D2097" s="248">
        <v>43342</v>
      </c>
      <c r="E2097" s="248"/>
      <c r="F2097" s="248"/>
      <c r="G2097" s="247"/>
      <c r="H2097" s="247" t="s">
        <v>7685</v>
      </c>
      <c r="I2097" s="247" t="s">
        <v>7686</v>
      </c>
      <c r="J2097" s="247" t="s">
        <v>3291</v>
      </c>
      <c r="K2097" s="249" t="s">
        <v>1346</v>
      </c>
      <c r="L2097" s="247" t="s">
        <v>1380</v>
      </c>
      <c r="M2097" s="249" t="s">
        <v>1348</v>
      </c>
      <c r="N2097" s="249">
        <v>0</v>
      </c>
      <c r="O2097" s="249" t="s">
        <v>7688</v>
      </c>
    </row>
    <row r="2098" spans="2:15" ht="15" customHeight="1">
      <c r="B2098" s="247" t="s">
        <v>7689</v>
      </c>
      <c r="C2098" s="247" t="s">
        <v>7690</v>
      </c>
      <c r="D2098" s="248">
        <v>41320</v>
      </c>
      <c r="E2098" s="248">
        <v>41442</v>
      </c>
      <c r="F2098" s="248">
        <v>43999</v>
      </c>
      <c r="G2098" s="247">
        <v>0</v>
      </c>
      <c r="H2098" s="247" t="s">
        <v>3433</v>
      </c>
      <c r="I2098" s="247" t="s">
        <v>3434</v>
      </c>
      <c r="J2098" s="247" t="s">
        <v>3336</v>
      </c>
      <c r="K2098" s="249" t="s">
        <v>3222</v>
      </c>
      <c r="L2098" s="247" t="s">
        <v>3337</v>
      </c>
      <c r="M2098" s="249" t="s">
        <v>1348</v>
      </c>
      <c r="N2098" s="249">
        <v>328</v>
      </c>
      <c r="O2098" s="249" t="s">
        <v>7691</v>
      </c>
    </row>
    <row r="2099" spans="2:15" ht="15" customHeight="1">
      <c r="B2099" s="247" t="s">
        <v>7692</v>
      </c>
      <c r="C2099" s="247" t="s">
        <v>1342</v>
      </c>
      <c r="D2099" s="248">
        <v>43343</v>
      </c>
      <c r="E2099" s="248"/>
      <c r="F2099" s="248"/>
      <c r="G2099" s="247"/>
      <c r="H2099" s="247" t="s">
        <v>7249</v>
      </c>
      <c r="I2099" s="247" t="s">
        <v>7250</v>
      </c>
      <c r="J2099" s="247" t="s">
        <v>3270</v>
      </c>
      <c r="K2099" s="249" t="s">
        <v>1346</v>
      </c>
      <c r="L2099" s="247" t="s">
        <v>1380</v>
      </c>
      <c r="M2099" s="249" t="s">
        <v>1348</v>
      </c>
      <c r="N2099" s="249">
        <v>30</v>
      </c>
      <c r="O2099" s="249" t="s">
        <v>7254</v>
      </c>
    </row>
    <row r="2100" spans="2:15" ht="15" hidden="1" customHeight="1">
      <c r="B2100" s="247" t="s">
        <v>7693</v>
      </c>
      <c r="C2100" s="247" t="s">
        <v>7694</v>
      </c>
      <c r="D2100" s="248">
        <v>43347</v>
      </c>
      <c r="E2100" s="248">
        <v>43350</v>
      </c>
      <c r="F2100" s="248">
        <v>43417</v>
      </c>
      <c r="G2100" s="247">
        <v>0</v>
      </c>
      <c r="H2100" s="247" t="s">
        <v>7695</v>
      </c>
      <c r="I2100" s="247" t="s">
        <v>7696</v>
      </c>
      <c r="J2100" s="247" t="s">
        <v>3291</v>
      </c>
      <c r="K2100" s="249" t="s">
        <v>2455</v>
      </c>
      <c r="L2100" s="247" t="s">
        <v>1373</v>
      </c>
      <c r="M2100" s="249" t="s">
        <v>1348</v>
      </c>
      <c r="N2100" s="249">
        <v>16</v>
      </c>
      <c r="O2100" s="249" t="s">
        <v>7697</v>
      </c>
    </row>
    <row r="2101" spans="2:15" ht="15" hidden="1" customHeight="1">
      <c r="B2101" s="247" t="s">
        <v>7698</v>
      </c>
      <c r="C2101" s="247" t="s">
        <v>7699</v>
      </c>
      <c r="D2101" s="248">
        <v>43348</v>
      </c>
      <c r="E2101" s="248">
        <v>43983</v>
      </c>
      <c r="F2101" s="248">
        <v>45077</v>
      </c>
      <c r="G2101" s="247">
        <v>0</v>
      </c>
      <c r="H2101" s="247" t="s">
        <v>7700</v>
      </c>
      <c r="I2101" s="247" t="s">
        <v>7701</v>
      </c>
      <c r="J2101" s="247" t="s">
        <v>3270</v>
      </c>
      <c r="K2101" s="249" t="s">
        <v>1890</v>
      </c>
      <c r="L2101" s="247" t="s">
        <v>1380</v>
      </c>
      <c r="M2101" s="249" t="s">
        <v>1348</v>
      </c>
      <c r="N2101" s="249">
        <v>75</v>
      </c>
      <c r="O2101" s="249" t="s">
        <v>7702</v>
      </c>
    </row>
    <row r="2102" spans="2:15" ht="15" hidden="1" customHeight="1">
      <c r="B2102" s="247" t="s">
        <v>7703</v>
      </c>
      <c r="C2102" s="247" t="s">
        <v>7704</v>
      </c>
      <c r="D2102" s="248">
        <v>43350</v>
      </c>
      <c r="E2102" s="248">
        <v>43355</v>
      </c>
      <c r="F2102" s="248">
        <v>43446</v>
      </c>
      <c r="G2102" s="247">
        <v>0</v>
      </c>
      <c r="H2102" s="247" t="s">
        <v>2082</v>
      </c>
      <c r="I2102" s="247" t="s">
        <v>2083</v>
      </c>
      <c r="J2102" s="247" t="s">
        <v>3291</v>
      </c>
      <c r="K2102" s="249" t="s">
        <v>1354</v>
      </c>
      <c r="L2102" s="247" t="s">
        <v>1380</v>
      </c>
      <c r="M2102" s="249" t="s">
        <v>1348</v>
      </c>
      <c r="N2102" s="249">
        <v>21</v>
      </c>
      <c r="O2102" s="249" t="s">
        <v>7705</v>
      </c>
    </row>
    <row r="2103" spans="2:15" ht="15" hidden="1" customHeight="1">
      <c r="B2103" s="247" t="s">
        <v>7706</v>
      </c>
      <c r="C2103" s="247" t="s">
        <v>7707</v>
      </c>
      <c r="D2103" s="248">
        <v>43350</v>
      </c>
      <c r="E2103" s="248">
        <v>43355</v>
      </c>
      <c r="F2103" s="248">
        <v>43446</v>
      </c>
      <c r="G2103" s="247">
        <v>0</v>
      </c>
      <c r="H2103" s="247" t="s">
        <v>7708</v>
      </c>
      <c r="I2103" s="247" t="s">
        <v>7709</v>
      </c>
      <c r="J2103" s="247" t="s">
        <v>3291</v>
      </c>
      <c r="K2103" s="249" t="s">
        <v>1354</v>
      </c>
      <c r="L2103" s="247" t="s">
        <v>4433</v>
      </c>
      <c r="M2103" s="249" t="s">
        <v>1348</v>
      </c>
      <c r="N2103" s="249">
        <v>86</v>
      </c>
      <c r="O2103" s="249" t="s">
        <v>7710</v>
      </c>
    </row>
    <row r="2104" spans="2:15" ht="15" hidden="1" customHeight="1">
      <c r="B2104" s="247" t="s">
        <v>7711</v>
      </c>
      <c r="C2104" s="247" t="s">
        <v>7712</v>
      </c>
      <c r="D2104" s="248">
        <v>43350</v>
      </c>
      <c r="E2104" s="248">
        <v>43355</v>
      </c>
      <c r="F2104" s="248">
        <v>43446</v>
      </c>
      <c r="G2104" s="247">
        <v>0</v>
      </c>
      <c r="H2104" s="247" t="s">
        <v>7708</v>
      </c>
      <c r="I2104" s="247" t="s">
        <v>7709</v>
      </c>
      <c r="J2104" s="247" t="s">
        <v>3291</v>
      </c>
      <c r="K2104" s="249" t="s">
        <v>1354</v>
      </c>
      <c r="L2104" s="247" t="s">
        <v>4433</v>
      </c>
      <c r="M2104" s="249" t="s">
        <v>1348</v>
      </c>
      <c r="N2104" s="249">
        <v>33</v>
      </c>
      <c r="O2104" s="249" t="s">
        <v>7713</v>
      </c>
    </row>
    <row r="2105" spans="2:15" ht="15" customHeight="1">
      <c r="B2105" s="247" t="s">
        <v>7714</v>
      </c>
      <c r="C2105" s="247" t="s">
        <v>7715</v>
      </c>
      <c r="D2105" s="248">
        <v>43353</v>
      </c>
      <c r="E2105" s="248">
        <v>43465</v>
      </c>
      <c r="F2105" s="248">
        <v>44560</v>
      </c>
      <c r="G2105" s="247">
        <v>0</v>
      </c>
      <c r="H2105" s="247" t="s">
        <v>6778</v>
      </c>
      <c r="I2105" s="247" t="s">
        <v>6779</v>
      </c>
      <c r="J2105" s="247" t="s">
        <v>3270</v>
      </c>
      <c r="K2105" s="249" t="s">
        <v>1890</v>
      </c>
      <c r="L2105" s="247" t="s">
        <v>4433</v>
      </c>
      <c r="M2105" s="249" t="s">
        <v>1348</v>
      </c>
      <c r="N2105" s="249">
        <v>100</v>
      </c>
      <c r="O2105" s="249" t="s">
        <v>7716</v>
      </c>
    </row>
    <row r="2106" spans="2:15" ht="15" customHeight="1">
      <c r="B2106" s="247" t="s">
        <v>7717</v>
      </c>
      <c r="C2106" s="247" t="s">
        <v>7718</v>
      </c>
      <c r="D2106" s="248">
        <v>43353</v>
      </c>
      <c r="E2106" s="248">
        <v>43465</v>
      </c>
      <c r="F2106" s="248">
        <v>44560</v>
      </c>
      <c r="G2106" s="247">
        <v>0</v>
      </c>
      <c r="H2106" s="247" t="s">
        <v>6778</v>
      </c>
      <c r="I2106" s="247" t="s">
        <v>6779</v>
      </c>
      <c r="J2106" s="247" t="s">
        <v>3270</v>
      </c>
      <c r="K2106" s="249" t="s">
        <v>1890</v>
      </c>
      <c r="L2106" s="247" t="s">
        <v>4433</v>
      </c>
      <c r="M2106" s="249" t="s">
        <v>1348</v>
      </c>
      <c r="N2106" s="249">
        <v>100</v>
      </c>
      <c r="O2106" s="249" t="s">
        <v>7719</v>
      </c>
    </row>
    <row r="2107" spans="2:15" ht="15" hidden="1" customHeight="1">
      <c r="B2107" s="247" t="s">
        <v>7720</v>
      </c>
      <c r="C2107" s="247" t="s">
        <v>7721</v>
      </c>
      <c r="D2107" s="248">
        <v>43355</v>
      </c>
      <c r="E2107" s="248">
        <v>43355</v>
      </c>
      <c r="F2107" s="248">
        <v>43446</v>
      </c>
      <c r="G2107" s="247">
        <v>0</v>
      </c>
      <c r="H2107" s="247" t="s">
        <v>6212</v>
      </c>
      <c r="I2107" s="247" t="s">
        <v>6213</v>
      </c>
      <c r="J2107" s="247" t="s">
        <v>3291</v>
      </c>
      <c r="K2107" s="249" t="s">
        <v>1354</v>
      </c>
      <c r="L2107" s="247" t="s">
        <v>1380</v>
      </c>
      <c r="M2107" s="249" t="s">
        <v>1348</v>
      </c>
      <c r="N2107" s="249">
        <v>12</v>
      </c>
      <c r="O2107" s="249" t="s">
        <v>7722</v>
      </c>
    </row>
    <row r="2108" spans="2:15" ht="15" hidden="1" customHeight="1">
      <c r="B2108" s="247" t="s">
        <v>7723</v>
      </c>
      <c r="C2108" s="247" t="s">
        <v>7724</v>
      </c>
      <c r="D2108" s="248">
        <v>43356</v>
      </c>
      <c r="E2108" s="248">
        <v>43367</v>
      </c>
      <c r="F2108" s="248">
        <v>43458</v>
      </c>
      <c r="G2108" s="247">
        <v>0</v>
      </c>
      <c r="H2108" s="247" t="s">
        <v>6741</v>
      </c>
      <c r="I2108" s="247" t="s">
        <v>6742</v>
      </c>
      <c r="J2108" s="247" t="s">
        <v>3291</v>
      </c>
      <c r="K2108" s="249" t="s">
        <v>1354</v>
      </c>
      <c r="L2108" s="247" t="s">
        <v>1380</v>
      </c>
      <c r="M2108" s="249" t="s">
        <v>1348</v>
      </c>
      <c r="N2108" s="249">
        <v>67</v>
      </c>
      <c r="O2108" s="249" t="s">
        <v>7725</v>
      </c>
    </row>
    <row r="2109" spans="2:15" ht="15" customHeight="1">
      <c r="B2109" s="247" t="s">
        <v>7726</v>
      </c>
      <c r="C2109" s="247" t="s">
        <v>7727</v>
      </c>
      <c r="D2109" s="248">
        <v>41107</v>
      </c>
      <c r="E2109" s="248">
        <v>41767</v>
      </c>
      <c r="F2109" s="248">
        <v>44324</v>
      </c>
      <c r="G2109" s="247">
        <v>2</v>
      </c>
      <c r="H2109" s="247" t="s">
        <v>5020</v>
      </c>
      <c r="I2109" s="247" t="s">
        <v>5021</v>
      </c>
      <c r="J2109" s="247" t="s">
        <v>3336</v>
      </c>
      <c r="K2109" s="249" t="s">
        <v>1890</v>
      </c>
      <c r="L2109" s="247" t="s">
        <v>3337</v>
      </c>
      <c r="M2109" s="249" t="s">
        <v>1348</v>
      </c>
      <c r="N2109" s="249">
        <v>308</v>
      </c>
      <c r="O2109" s="249" t="s">
        <v>7728</v>
      </c>
    </row>
    <row r="2110" spans="2:15" ht="15" customHeight="1">
      <c r="B2110" s="247" t="s">
        <v>7729</v>
      </c>
      <c r="C2110" s="247" t="s">
        <v>1342</v>
      </c>
      <c r="D2110" s="248">
        <v>43357</v>
      </c>
      <c r="E2110" s="248"/>
      <c r="F2110" s="248"/>
      <c r="G2110" s="247"/>
      <c r="H2110" s="247" t="s">
        <v>7051</v>
      </c>
      <c r="I2110" s="247" t="s">
        <v>7052</v>
      </c>
      <c r="J2110" s="247" t="s">
        <v>3270</v>
      </c>
      <c r="K2110" s="249" t="s">
        <v>1346</v>
      </c>
      <c r="L2110" s="247" t="s">
        <v>1380</v>
      </c>
      <c r="M2110" s="249" t="s">
        <v>1348</v>
      </c>
      <c r="N2110" s="249">
        <v>0</v>
      </c>
      <c r="O2110" s="249" t="s">
        <v>7730</v>
      </c>
    </row>
    <row r="2111" spans="2:15" ht="15" hidden="1" customHeight="1">
      <c r="B2111" s="247" t="s">
        <v>7731</v>
      </c>
      <c r="C2111" s="247" t="s">
        <v>7732</v>
      </c>
      <c r="D2111" s="248">
        <v>43357</v>
      </c>
      <c r="E2111" s="248">
        <v>43367</v>
      </c>
      <c r="F2111" s="248">
        <v>43458</v>
      </c>
      <c r="G2111" s="247">
        <v>0</v>
      </c>
      <c r="H2111" s="247" t="s">
        <v>7733</v>
      </c>
      <c r="I2111" s="247" t="s">
        <v>7734</v>
      </c>
      <c r="J2111" s="247" t="s">
        <v>3291</v>
      </c>
      <c r="K2111" s="249" t="s">
        <v>1354</v>
      </c>
      <c r="L2111" s="247" t="s">
        <v>4433</v>
      </c>
      <c r="M2111" s="249" t="s">
        <v>1348</v>
      </c>
      <c r="N2111" s="249">
        <v>100</v>
      </c>
      <c r="O2111" s="249" t="s">
        <v>7735</v>
      </c>
    </row>
    <row r="2112" spans="2:15" ht="15" hidden="1" customHeight="1">
      <c r="B2112" s="247" t="s">
        <v>7736</v>
      </c>
      <c r="C2112" s="247" t="s">
        <v>7737</v>
      </c>
      <c r="D2112" s="248">
        <v>43357</v>
      </c>
      <c r="E2112" s="248">
        <v>43367</v>
      </c>
      <c r="F2112" s="248">
        <v>43458</v>
      </c>
      <c r="G2112" s="247">
        <v>0</v>
      </c>
      <c r="H2112" s="247" t="s">
        <v>7733</v>
      </c>
      <c r="I2112" s="247" t="s">
        <v>7734</v>
      </c>
      <c r="J2112" s="247" t="s">
        <v>3291</v>
      </c>
      <c r="K2112" s="249" t="s">
        <v>1354</v>
      </c>
      <c r="L2112" s="247" t="s">
        <v>1380</v>
      </c>
      <c r="M2112" s="249" t="s">
        <v>1348</v>
      </c>
      <c r="N2112" s="249">
        <v>100</v>
      </c>
      <c r="O2112" s="249" t="s">
        <v>7735</v>
      </c>
    </row>
    <row r="2113" spans="2:15" ht="15" customHeight="1">
      <c r="B2113" s="247" t="s">
        <v>7738</v>
      </c>
      <c r="C2113" s="247" t="s">
        <v>1342</v>
      </c>
      <c r="D2113" s="248">
        <v>43357</v>
      </c>
      <c r="E2113" s="248"/>
      <c r="F2113" s="248"/>
      <c r="G2113" s="247"/>
      <c r="H2113" s="247" t="s">
        <v>7739</v>
      </c>
      <c r="I2113" s="247" t="s">
        <v>7740</v>
      </c>
      <c r="J2113" s="247" t="s">
        <v>3270</v>
      </c>
      <c r="K2113" s="249" t="s">
        <v>1346</v>
      </c>
      <c r="L2113" s="247" t="s">
        <v>1380</v>
      </c>
      <c r="M2113" s="249" t="s">
        <v>1348</v>
      </c>
      <c r="N2113" s="249">
        <v>0</v>
      </c>
      <c r="O2113" s="249" t="s">
        <v>7062</v>
      </c>
    </row>
    <row r="2114" spans="2:15" ht="15" customHeight="1">
      <c r="B2114" s="247" t="s">
        <v>7741</v>
      </c>
      <c r="C2114" s="247" t="s">
        <v>7742</v>
      </c>
      <c r="D2114" s="248">
        <v>43360</v>
      </c>
      <c r="E2114" s="248">
        <v>43622</v>
      </c>
      <c r="F2114" s="248">
        <v>44717</v>
      </c>
      <c r="G2114" s="247">
        <v>0</v>
      </c>
      <c r="H2114" s="247" t="s">
        <v>5123</v>
      </c>
      <c r="I2114" s="247" t="s">
        <v>5124</v>
      </c>
      <c r="J2114" s="247" t="s">
        <v>3270</v>
      </c>
      <c r="K2114" s="249" t="s">
        <v>1890</v>
      </c>
      <c r="L2114" s="247" t="s">
        <v>1380</v>
      </c>
      <c r="M2114" s="249" t="s">
        <v>1348</v>
      </c>
      <c r="N2114" s="249">
        <v>75</v>
      </c>
      <c r="O2114" s="249" t="s">
        <v>7743</v>
      </c>
    </row>
    <row r="2115" spans="2:15" ht="15" customHeight="1">
      <c r="B2115" s="247" t="s">
        <v>7744</v>
      </c>
      <c r="C2115" s="247" t="s">
        <v>7745</v>
      </c>
      <c r="D2115" s="248">
        <v>43360</v>
      </c>
      <c r="E2115" s="248">
        <v>43558</v>
      </c>
      <c r="F2115" s="248">
        <v>44653</v>
      </c>
      <c r="G2115" s="247">
        <v>0</v>
      </c>
      <c r="H2115" s="247" t="s">
        <v>7482</v>
      </c>
      <c r="I2115" s="247" t="s">
        <v>7483</v>
      </c>
      <c r="J2115" s="247" t="s">
        <v>3270</v>
      </c>
      <c r="K2115" s="249" t="s">
        <v>1890</v>
      </c>
      <c r="L2115" s="247" t="s">
        <v>1380</v>
      </c>
      <c r="M2115" s="249" t="s">
        <v>1348</v>
      </c>
      <c r="N2115" s="249">
        <v>50</v>
      </c>
      <c r="O2115" s="249" t="s">
        <v>7746</v>
      </c>
    </row>
    <row r="2116" spans="2:15" ht="15" customHeight="1">
      <c r="B2116" s="247" t="s">
        <v>7747</v>
      </c>
      <c r="C2116" s="247" t="s">
        <v>1342</v>
      </c>
      <c r="D2116" s="248">
        <v>43362</v>
      </c>
      <c r="E2116" s="248"/>
      <c r="F2116" s="248"/>
      <c r="G2116" s="247"/>
      <c r="H2116" s="247" t="s">
        <v>7249</v>
      </c>
      <c r="I2116" s="247" t="s">
        <v>7250</v>
      </c>
      <c r="J2116" s="247" t="s">
        <v>3270</v>
      </c>
      <c r="K2116" s="249" t="s">
        <v>1346</v>
      </c>
      <c r="L2116" s="247" t="s">
        <v>1380</v>
      </c>
      <c r="M2116" s="249" t="s">
        <v>1348</v>
      </c>
      <c r="N2116" s="249">
        <v>0</v>
      </c>
      <c r="O2116" s="249" t="s">
        <v>7331</v>
      </c>
    </row>
    <row r="2117" spans="2:15" ht="15" customHeight="1">
      <c r="B2117" s="247" t="s">
        <v>7748</v>
      </c>
      <c r="C2117" s="247" t="s">
        <v>1342</v>
      </c>
      <c r="D2117" s="248">
        <v>43362</v>
      </c>
      <c r="E2117" s="248"/>
      <c r="F2117" s="248"/>
      <c r="G2117" s="247"/>
      <c r="H2117" s="247" t="s">
        <v>7249</v>
      </c>
      <c r="I2117" s="247" t="s">
        <v>7250</v>
      </c>
      <c r="J2117" s="247" t="s">
        <v>3270</v>
      </c>
      <c r="K2117" s="249" t="s">
        <v>1346</v>
      </c>
      <c r="L2117" s="247" t="s">
        <v>4433</v>
      </c>
      <c r="M2117" s="249" t="s">
        <v>1348</v>
      </c>
      <c r="N2117" s="249">
        <v>19</v>
      </c>
      <c r="O2117" s="249" t="s">
        <v>7399</v>
      </c>
    </row>
    <row r="2118" spans="2:15" ht="15" customHeight="1">
      <c r="B2118" s="247" t="s">
        <v>7749</v>
      </c>
      <c r="C2118" s="247" t="s">
        <v>7750</v>
      </c>
      <c r="D2118" s="248">
        <v>43362</v>
      </c>
      <c r="E2118" s="248">
        <v>43388</v>
      </c>
      <c r="F2118" s="248">
        <v>43480</v>
      </c>
      <c r="G2118" s="247">
        <v>0</v>
      </c>
      <c r="H2118" s="247" t="s">
        <v>7700</v>
      </c>
      <c r="I2118" s="247" t="s">
        <v>7701</v>
      </c>
      <c r="J2118" s="247" t="s">
        <v>3291</v>
      </c>
      <c r="K2118" s="249" t="s">
        <v>1354</v>
      </c>
      <c r="L2118" s="247" t="s">
        <v>1380</v>
      </c>
      <c r="M2118" s="249" t="s">
        <v>1348</v>
      </c>
      <c r="N2118" s="249">
        <v>75</v>
      </c>
      <c r="O2118" s="249" t="s">
        <v>7751</v>
      </c>
    </row>
    <row r="2119" spans="2:15" ht="15" customHeight="1">
      <c r="B2119" s="247" t="s">
        <v>7752</v>
      </c>
      <c r="C2119" s="247" t="s">
        <v>7753</v>
      </c>
      <c r="D2119" s="248">
        <v>43362</v>
      </c>
      <c r="E2119" s="248">
        <v>43409</v>
      </c>
      <c r="F2119" s="248">
        <v>43501</v>
      </c>
      <c r="G2119" s="247">
        <v>0</v>
      </c>
      <c r="H2119" s="247" t="s">
        <v>7754</v>
      </c>
      <c r="I2119" s="247" t="s">
        <v>7755</v>
      </c>
      <c r="J2119" s="247" t="s">
        <v>3291</v>
      </c>
      <c r="K2119" s="249" t="s">
        <v>1354</v>
      </c>
      <c r="L2119" s="247" t="s">
        <v>1373</v>
      </c>
      <c r="M2119" s="249" t="s">
        <v>1348</v>
      </c>
      <c r="N2119" s="249">
        <v>10</v>
      </c>
      <c r="O2119" s="249" t="s">
        <v>7756</v>
      </c>
    </row>
    <row r="2120" spans="2:15" ht="15" customHeight="1">
      <c r="B2120" s="247" t="s">
        <v>7757</v>
      </c>
      <c r="C2120" s="247" t="s">
        <v>7758</v>
      </c>
      <c r="D2120" s="248">
        <v>41366</v>
      </c>
      <c r="E2120" s="248">
        <v>41674</v>
      </c>
      <c r="F2120" s="248">
        <v>44231</v>
      </c>
      <c r="G2120" s="247">
        <v>2</v>
      </c>
      <c r="H2120" s="247" t="s">
        <v>6510</v>
      </c>
      <c r="I2120" s="247" t="s">
        <v>6511</v>
      </c>
      <c r="J2120" s="247" t="s">
        <v>3270</v>
      </c>
      <c r="K2120" s="249" t="s">
        <v>1354</v>
      </c>
      <c r="L2120" s="247" t="s">
        <v>1380</v>
      </c>
      <c r="M2120" s="249" t="s">
        <v>1348</v>
      </c>
      <c r="N2120" s="249">
        <v>100</v>
      </c>
      <c r="O2120" s="249" t="s">
        <v>7759</v>
      </c>
    </row>
    <row r="2121" spans="2:15" ht="15" customHeight="1">
      <c r="B2121" s="247" t="s">
        <v>7760</v>
      </c>
      <c r="C2121" s="247" t="s">
        <v>1342</v>
      </c>
      <c r="D2121" s="248">
        <v>43364</v>
      </c>
      <c r="E2121" s="248"/>
      <c r="F2121" s="248"/>
      <c r="G2121" s="247"/>
      <c r="H2121" s="247" t="s">
        <v>7593</v>
      </c>
      <c r="I2121" s="247" t="s">
        <v>7594</v>
      </c>
      <c r="J2121" s="247" t="s">
        <v>3291</v>
      </c>
      <c r="K2121" s="249" t="s">
        <v>1346</v>
      </c>
      <c r="L2121" s="247" t="s">
        <v>1380</v>
      </c>
      <c r="M2121" s="249" t="s">
        <v>1348</v>
      </c>
      <c r="N2121" s="249">
        <v>0</v>
      </c>
      <c r="O2121" s="249" t="s">
        <v>7761</v>
      </c>
    </row>
    <row r="2122" spans="2:15" ht="15" customHeight="1">
      <c r="B2122" s="247" t="s">
        <v>7762</v>
      </c>
      <c r="C2122" s="247" t="s">
        <v>7763</v>
      </c>
      <c r="D2122" s="248">
        <v>43364</v>
      </c>
      <c r="E2122" s="248">
        <v>43388</v>
      </c>
      <c r="F2122" s="248">
        <v>43480</v>
      </c>
      <c r="G2122" s="247">
        <v>0</v>
      </c>
      <c r="H2122" s="247" t="s">
        <v>7754</v>
      </c>
      <c r="I2122" s="247" t="s">
        <v>7755</v>
      </c>
      <c r="J2122" s="247" t="s">
        <v>3291</v>
      </c>
      <c r="K2122" s="249" t="s">
        <v>1354</v>
      </c>
      <c r="L2122" s="247" t="s">
        <v>1373</v>
      </c>
      <c r="M2122" s="249" t="s">
        <v>1348</v>
      </c>
      <c r="N2122" s="249">
        <v>8</v>
      </c>
      <c r="O2122" s="249" t="s">
        <v>5028</v>
      </c>
    </row>
    <row r="2123" spans="2:15" ht="36" customHeight="1">
      <c r="B2123" s="247" t="s">
        <v>7764</v>
      </c>
      <c r="C2123" s="247" t="s">
        <v>7765</v>
      </c>
      <c r="D2123" s="248">
        <v>43368</v>
      </c>
      <c r="E2123" s="248">
        <v>43703</v>
      </c>
      <c r="F2123" s="248">
        <v>44798</v>
      </c>
      <c r="G2123" s="247">
        <v>0</v>
      </c>
      <c r="H2123" s="247" t="s">
        <v>3289</v>
      </c>
      <c r="I2123" s="247" t="s">
        <v>3290</v>
      </c>
      <c r="J2123" s="247" t="s">
        <v>3270</v>
      </c>
      <c r="K2123" s="249" t="s">
        <v>1890</v>
      </c>
      <c r="L2123" s="247" t="s">
        <v>1380</v>
      </c>
      <c r="M2123" s="249" t="s">
        <v>1348</v>
      </c>
      <c r="N2123" s="249">
        <v>100</v>
      </c>
      <c r="O2123" s="249" t="s">
        <v>7766</v>
      </c>
    </row>
    <row r="2124" spans="2:15" ht="15" customHeight="1">
      <c r="B2124" s="247" t="s">
        <v>7767</v>
      </c>
      <c r="C2124" s="247" t="s">
        <v>7768</v>
      </c>
      <c r="D2124" s="248">
        <v>43368</v>
      </c>
      <c r="E2124" s="248">
        <v>43388</v>
      </c>
      <c r="F2124" s="248">
        <v>43480</v>
      </c>
      <c r="G2124" s="247">
        <v>0</v>
      </c>
      <c r="H2124" s="247" t="s">
        <v>3310</v>
      </c>
      <c r="I2124" s="247" t="s">
        <v>3311</v>
      </c>
      <c r="J2124" s="247" t="s">
        <v>3291</v>
      </c>
      <c r="K2124" s="249" t="s">
        <v>1354</v>
      </c>
      <c r="L2124" s="247" t="s">
        <v>1373</v>
      </c>
      <c r="M2124" s="249" t="s">
        <v>1348</v>
      </c>
      <c r="N2124" s="249">
        <v>16</v>
      </c>
      <c r="O2124" s="249" t="s">
        <v>7769</v>
      </c>
    </row>
    <row r="2125" spans="2:15" ht="15" customHeight="1">
      <c r="B2125" s="247" t="s">
        <v>7770</v>
      </c>
      <c r="C2125" s="247" t="s">
        <v>7771</v>
      </c>
      <c r="D2125" s="248">
        <v>43368</v>
      </c>
      <c r="E2125" s="248">
        <v>43388</v>
      </c>
      <c r="F2125" s="248">
        <v>43480</v>
      </c>
      <c r="G2125" s="247">
        <v>0</v>
      </c>
      <c r="H2125" s="247" t="s">
        <v>3310</v>
      </c>
      <c r="I2125" s="247" t="s">
        <v>3311</v>
      </c>
      <c r="J2125" s="247" t="s">
        <v>3291</v>
      </c>
      <c r="K2125" s="249" t="s">
        <v>1354</v>
      </c>
      <c r="L2125" s="247" t="s">
        <v>1373</v>
      </c>
      <c r="M2125" s="249" t="s">
        <v>1348</v>
      </c>
      <c r="N2125" s="249">
        <v>8</v>
      </c>
      <c r="O2125" s="249" t="s">
        <v>7772</v>
      </c>
    </row>
    <row r="2126" spans="2:15" ht="15" customHeight="1">
      <c r="B2126" s="247" t="s">
        <v>7773</v>
      </c>
      <c r="C2126" s="247" t="s">
        <v>7774</v>
      </c>
      <c r="D2126" s="248">
        <v>43368</v>
      </c>
      <c r="E2126" s="248">
        <v>43388</v>
      </c>
      <c r="F2126" s="248">
        <v>43480</v>
      </c>
      <c r="G2126" s="247">
        <v>0</v>
      </c>
      <c r="H2126" s="247" t="s">
        <v>3310</v>
      </c>
      <c r="I2126" s="247" t="s">
        <v>3311</v>
      </c>
      <c r="J2126" s="247" t="s">
        <v>3291</v>
      </c>
      <c r="K2126" s="249" t="s">
        <v>1354</v>
      </c>
      <c r="L2126" s="247" t="s">
        <v>1373</v>
      </c>
      <c r="M2126" s="249" t="s">
        <v>1348</v>
      </c>
      <c r="N2126" s="249">
        <v>12</v>
      </c>
      <c r="O2126" s="249" t="s">
        <v>7775</v>
      </c>
    </row>
    <row r="2127" spans="2:15" ht="15" customHeight="1">
      <c r="B2127" s="247" t="s">
        <v>7776</v>
      </c>
      <c r="C2127" s="247" t="s">
        <v>7777</v>
      </c>
      <c r="D2127" s="248">
        <v>43368</v>
      </c>
      <c r="E2127" s="248">
        <v>43388</v>
      </c>
      <c r="F2127" s="248">
        <v>43480</v>
      </c>
      <c r="G2127" s="247">
        <v>0</v>
      </c>
      <c r="H2127" s="247" t="s">
        <v>6026</v>
      </c>
      <c r="I2127" s="247" t="s">
        <v>6027</v>
      </c>
      <c r="J2127" s="247" t="s">
        <v>3291</v>
      </c>
      <c r="K2127" s="249" t="s">
        <v>1354</v>
      </c>
      <c r="L2127" s="247" t="s">
        <v>3337</v>
      </c>
      <c r="M2127" s="249" t="s">
        <v>1348</v>
      </c>
      <c r="N2127" s="249">
        <v>252</v>
      </c>
      <c r="O2127" s="249" t="s">
        <v>7778</v>
      </c>
    </row>
    <row r="2128" spans="2:15" ht="15" customHeight="1">
      <c r="B2128" s="247" t="s">
        <v>7779</v>
      </c>
      <c r="C2128" s="247" t="s">
        <v>1342</v>
      </c>
      <c r="D2128" s="248">
        <v>43370</v>
      </c>
      <c r="E2128" s="248"/>
      <c r="F2128" s="248"/>
      <c r="G2128" s="247"/>
      <c r="H2128" s="247" t="s">
        <v>6026</v>
      </c>
      <c r="I2128" s="247" t="s">
        <v>6027</v>
      </c>
      <c r="J2128" s="247" t="s">
        <v>3291</v>
      </c>
      <c r="K2128" s="249" t="s">
        <v>1346</v>
      </c>
      <c r="L2128" s="247" t="s">
        <v>7780</v>
      </c>
      <c r="M2128" s="249" t="s">
        <v>1348</v>
      </c>
      <c r="N2128" s="249">
        <v>0</v>
      </c>
      <c r="O2128" s="249" t="s">
        <v>6600</v>
      </c>
    </row>
    <row r="2129" spans="2:15" ht="24" customHeight="1">
      <c r="B2129" s="247" t="s">
        <v>7781</v>
      </c>
      <c r="C2129" s="247" t="s">
        <v>7782</v>
      </c>
      <c r="D2129" s="248">
        <v>43375</v>
      </c>
      <c r="E2129" s="248">
        <v>43388</v>
      </c>
      <c r="F2129" s="248">
        <v>43480</v>
      </c>
      <c r="G2129" s="247">
        <v>0</v>
      </c>
      <c r="H2129" s="247" t="s">
        <v>7783</v>
      </c>
      <c r="I2129" s="247" t="s">
        <v>7784</v>
      </c>
      <c r="J2129" s="247" t="s">
        <v>3291</v>
      </c>
      <c r="K2129" s="249" t="s">
        <v>1354</v>
      </c>
      <c r="L2129" s="247" t="s">
        <v>1380</v>
      </c>
      <c r="M2129" s="249" t="s">
        <v>1348</v>
      </c>
      <c r="N2129" s="249">
        <v>100</v>
      </c>
      <c r="O2129" s="249" t="s">
        <v>3463</v>
      </c>
    </row>
    <row r="2130" spans="2:15" ht="24" customHeight="1">
      <c r="B2130" s="247" t="s">
        <v>7785</v>
      </c>
      <c r="C2130" s="247" t="s">
        <v>7786</v>
      </c>
      <c r="D2130" s="248">
        <v>43375</v>
      </c>
      <c r="E2130" s="248">
        <v>43388</v>
      </c>
      <c r="F2130" s="248">
        <v>43480</v>
      </c>
      <c r="G2130" s="247">
        <v>0</v>
      </c>
      <c r="H2130" s="247" t="s">
        <v>7783</v>
      </c>
      <c r="I2130" s="247" t="s">
        <v>7784</v>
      </c>
      <c r="J2130" s="247" t="s">
        <v>3291</v>
      </c>
      <c r="K2130" s="249" t="s">
        <v>1354</v>
      </c>
      <c r="L2130" s="247" t="s">
        <v>1380</v>
      </c>
      <c r="M2130" s="249" t="s">
        <v>1348</v>
      </c>
      <c r="N2130" s="249">
        <v>22</v>
      </c>
      <c r="O2130" s="249" t="s">
        <v>7787</v>
      </c>
    </row>
    <row r="2131" spans="2:15" ht="25.5">
      <c r="B2131" s="247" t="s">
        <v>7788</v>
      </c>
      <c r="C2131" s="247" t="s">
        <v>7789</v>
      </c>
      <c r="D2131" s="248">
        <v>41270</v>
      </c>
      <c r="E2131" s="248">
        <v>41446</v>
      </c>
      <c r="F2131" s="248">
        <v>44003</v>
      </c>
      <c r="G2131" s="247">
        <v>0</v>
      </c>
      <c r="H2131" s="247" t="s">
        <v>3417</v>
      </c>
      <c r="I2131" s="247" t="s">
        <v>3418</v>
      </c>
      <c r="J2131" s="247" t="s">
        <v>3270</v>
      </c>
      <c r="K2131" s="249" t="s">
        <v>3222</v>
      </c>
      <c r="L2131" s="247" t="s">
        <v>1380</v>
      </c>
      <c r="M2131" s="249" t="s">
        <v>1348</v>
      </c>
      <c r="N2131" s="249">
        <v>100</v>
      </c>
      <c r="O2131" s="249" t="s">
        <v>7790</v>
      </c>
    </row>
    <row r="2132" spans="2:15" ht="15" customHeight="1">
      <c r="B2132" s="247" t="s">
        <v>7791</v>
      </c>
      <c r="C2132" s="247" t="s">
        <v>7792</v>
      </c>
      <c r="D2132" s="248">
        <v>43376</v>
      </c>
      <c r="E2132" s="248">
        <v>43388</v>
      </c>
      <c r="F2132" s="248">
        <v>43480</v>
      </c>
      <c r="G2132" s="247">
        <v>0</v>
      </c>
      <c r="H2132" s="247" t="s">
        <v>4313</v>
      </c>
      <c r="I2132" s="247" t="s">
        <v>1342</v>
      </c>
      <c r="J2132" s="247" t="s">
        <v>3291</v>
      </c>
      <c r="K2132" s="249" t="s">
        <v>1354</v>
      </c>
      <c r="L2132" s="247" t="s">
        <v>1380</v>
      </c>
      <c r="M2132" s="249" t="s">
        <v>1348</v>
      </c>
      <c r="N2132" s="249">
        <v>108</v>
      </c>
      <c r="O2132" s="249" t="s">
        <v>7793</v>
      </c>
    </row>
    <row r="2133" spans="2:15" ht="15" customHeight="1">
      <c r="B2133" s="247" t="s">
        <v>7794</v>
      </c>
      <c r="C2133" s="247" t="s">
        <v>7795</v>
      </c>
      <c r="D2133" s="248">
        <v>43376</v>
      </c>
      <c r="E2133" s="248">
        <v>43388</v>
      </c>
      <c r="F2133" s="248">
        <v>43480</v>
      </c>
      <c r="G2133" s="247">
        <v>0</v>
      </c>
      <c r="H2133" s="247" t="s">
        <v>7170</v>
      </c>
      <c r="I2133" s="247" t="s">
        <v>7171</v>
      </c>
      <c r="J2133" s="247" t="s">
        <v>3291</v>
      </c>
      <c r="K2133" s="249" t="s">
        <v>1354</v>
      </c>
      <c r="L2133" s="247" t="s">
        <v>1380</v>
      </c>
      <c r="M2133" s="249" t="s">
        <v>1348</v>
      </c>
      <c r="N2133" s="249">
        <v>80</v>
      </c>
      <c r="O2133" s="249" t="s">
        <v>7796</v>
      </c>
    </row>
    <row r="2134" spans="2:15" ht="15" customHeight="1">
      <c r="B2134" s="247" t="s">
        <v>7797</v>
      </c>
      <c r="C2134" s="247" t="s">
        <v>1342</v>
      </c>
      <c r="D2134" s="248">
        <v>43377</v>
      </c>
      <c r="E2134" s="248"/>
      <c r="F2134" s="248"/>
      <c r="G2134" s="247"/>
      <c r="H2134" s="247" t="s">
        <v>7532</v>
      </c>
      <c r="I2134" s="247" t="s">
        <v>7533</v>
      </c>
      <c r="J2134" s="247" t="s">
        <v>3270</v>
      </c>
      <c r="K2134" s="249" t="s">
        <v>1346</v>
      </c>
      <c r="L2134" s="247" t="s">
        <v>1380</v>
      </c>
      <c r="M2134" s="249" t="s">
        <v>1348</v>
      </c>
      <c r="N2134" s="249">
        <v>0</v>
      </c>
      <c r="O2134" s="249" t="s">
        <v>4906</v>
      </c>
    </row>
    <row r="2135" spans="2:15" ht="15" customHeight="1">
      <c r="B2135" s="247" t="s">
        <v>7798</v>
      </c>
      <c r="C2135" s="247" t="s">
        <v>7799</v>
      </c>
      <c r="D2135" s="248">
        <v>43382</v>
      </c>
      <c r="E2135" s="248">
        <v>43748</v>
      </c>
      <c r="F2135" s="248">
        <v>44843</v>
      </c>
      <c r="G2135" s="247">
        <v>0</v>
      </c>
      <c r="H2135" s="247" t="s">
        <v>5053</v>
      </c>
      <c r="I2135" s="247" t="s">
        <v>5054</v>
      </c>
      <c r="J2135" s="247" t="s">
        <v>3270</v>
      </c>
      <c r="K2135" s="249" t="s">
        <v>1890</v>
      </c>
      <c r="L2135" s="247" t="s">
        <v>1380</v>
      </c>
      <c r="M2135" s="249" t="s">
        <v>1348</v>
      </c>
      <c r="N2135" s="249">
        <v>100</v>
      </c>
      <c r="O2135" s="249" t="s">
        <v>7800</v>
      </c>
    </row>
    <row r="2136" spans="2:15" ht="15" customHeight="1">
      <c r="B2136" s="247" t="s">
        <v>7801</v>
      </c>
      <c r="C2136" s="247" t="s">
        <v>1342</v>
      </c>
      <c r="D2136" s="248">
        <v>43382</v>
      </c>
      <c r="E2136" s="248"/>
      <c r="F2136" s="248"/>
      <c r="G2136" s="247"/>
      <c r="H2136" s="247" t="s">
        <v>5053</v>
      </c>
      <c r="I2136" s="247" t="s">
        <v>5054</v>
      </c>
      <c r="J2136" s="247" t="s">
        <v>3270</v>
      </c>
      <c r="K2136" s="249" t="s">
        <v>1346</v>
      </c>
      <c r="L2136" s="247" t="s">
        <v>1380</v>
      </c>
      <c r="M2136" s="249" t="s">
        <v>1348</v>
      </c>
      <c r="N2136" s="249">
        <v>0</v>
      </c>
      <c r="O2136" s="249" t="s">
        <v>7802</v>
      </c>
    </row>
    <row r="2137" spans="2:15" ht="15" customHeight="1">
      <c r="B2137" s="247" t="s">
        <v>7803</v>
      </c>
      <c r="C2137" s="247" t="s">
        <v>1342</v>
      </c>
      <c r="D2137" s="248">
        <v>43382</v>
      </c>
      <c r="E2137" s="248"/>
      <c r="F2137" s="248"/>
      <c r="G2137" s="247"/>
      <c r="H2137" s="247" t="s">
        <v>7613</v>
      </c>
      <c r="I2137" s="247" t="s">
        <v>7614</v>
      </c>
      <c r="J2137" s="247" t="s">
        <v>3270</v>
      </c>
      <c r="K2137" s="249" t="s">
        <v>1346</v>
      </c>
      <c r="L2137" s="247" t="s">
        <v>1380</v>
      </c>
      <c r="M2137" s="249" t="s">
        <v>1348</v>
      </c>
      <c r="N2137" s="249">
        <v>0</v>
      </c>
      <c r="O2137" s="249" t="s">
        <v>7615</v>
      </c>
    </row>
    <row r="2138" spans="2:15" ht="24" customHeight="1">
      <c r="B2138" s="247" t="s">
        <v>7804</v>
      </c>
      <c r="C2138" s="247" t="s">
        <v>7805</v>
      </c>
      <c r="D2138" s="248">
        <v>43383</v>
      </c>
      <c r="E2138" s="248">
        <v>43409</v>
      </c>
      <c r="F2138" s="248">
        <v>43501</v>
      </c>
      <c r="G2138" s="247">
        <v>0</v>
      </c>
      <c r="H2138" s="247" t="s">
        <v>7685</v>
      </c>
      <c r="I2138" s="247" t="s">
        <v>7686</v>
      </c>
      <c r="J2138" s="247" t="s">
        <v>3291</v>
      </c>
      <c r="K2138" s="249" t="s">
        <v>1354</v>
      </c>
      <c r="L2138" s="247" t="s">
        <v>1380</v>
      </c>
      <c r="M2138" s="249" t="s">
        <v>1348</v>
      </c>
      <c r="N2138" s="249">
        <v>70</v>
      </c>
      <c r="O2138" s="249" t="s">
        <v>7806</v>
      </c>
    </row>
    <row r="2139" spans="2:15" ht="15" customHeight="1">
      <c r="B2139" s="247" t="s">
        <v>7807</v>
      </c>
      <c r="C2139" s="247" t="s">
        <v>7808</v>
      </c>
      <c r="D2139" s="248">
        <v>43383</v>
      </c>
      <c r="E2139" s="248">
        <v>43388</v>
      </c>
      <c r="F2139" s="248">
        <v>43480</v>
      </c>
      <c r="G2139" s="247">
        <v>0</v>
      </c>
      <c r="H2139" s="247" t="s">
        <v>5312</v>
      </c>
      <c r="I2139" s="247" t="s">
        <v>5313</v>
      </c>
      <c r="J2139" s="247" t="s">
        <v>3291</v>
      </c>
      <c r="K2139" s="249" t="s">
        <v>1354</v>
      </c>
      <c r="L2139" s="247" t="s">
        <v>1380</v>
      </c>
      <c r="M2139" s="249" t="s">
        <v>1348</v>
      </c>
      <c r="N2139" s="249">
        <v>12</v>
      </c>
      <c r="O2139" s="249" t="s">
        <v>7809</v>
      </c>
    </row>
    <row r="2140" spans="2:15" ht="15" customHeight="1">
      <c r="B2140" s="247" t="s">
        <v>7810</v>
      </c>
      <c r="C2140" s="247" t="s">
        <v>7811</v>
      </c>
      <c r="D2140" s="248">
        <v>43385</v>
      </c>
      <c r="E2140" s="248">
        <v>43409</v>
      </c>
      <c r="F2140" s="248">
        <v>43501</v>
      </c>
      <c r="G2140" s="247">
        <v>0</v>
      </c>
      <c r="H2140" s="247" t="s">
        <v>6922</v>
      </c>
      <c r="I2140" s="247" t="s">
        <v>6923</v>
      </c>
      <c r="J2140" s="247" t="s">
        <v>3291</v>
      </c>
      <c r="K2140" s="249" t="s">
        <v>1354</v>
      </c>
      <c r="L2140" s="247" t="s">
        <v>1347</v>
      </c>
      <c r="M2140" s="249" t="s">
        <v>1348</v>
      </c>
      <c r="N2140" s="249">
        <v>14</v>
      </c>
      <c r="O2140" s="249" t="s">
        <v>7812</v>
      </c>
    </row>
    <row r="2141" spans="2:15" ht="15" customHeight="1">
      <c r="B2141" s="247" t="s">
        <v>7813</v>
      </c>
      <c r="C2141" s="247" t="s">
        <v>7814</v>
      </c>
      <c r="D2141" s="248">
        <v>43385</v>
      </c>
      <c r="E2141" s="248">
        <v>43409</v>
      </c>
      <c r="F2141" s="248">
        <v>43501</v>
      </c>
      <c r="G2141" s="247">
        <v>0</v>
      </c>
      <c r="H2141" s="247" t="s">
        <v>6922</v>
      </c>
      <c r="I2141" s="247" t="s">
        <v>6923</v>
      </c>
      <c r="J2141" s="247" t="s">
        <v>3291</v>
      </c>
      <c r="K2141" s="249" t="s">
        <v>1354</v>
      </c>
      <c r="L2141" s="247" t="s">
        <v>1347</v>
      </c>
      <c r="M2141" s="249" t="s">
        <v>1348</v>
      </c>
      <c r="N2141" s="249">
        <v>15</v>
      </c>
      <c r="O2141" s="249" t="s">
        <v>6924</v>
      </c>
    </row>
    <row r="2142" spans="2:15" ht="15" hidden="1" customHeight="1">
      <c r="B2142" s="247" t="s">
        <v>7815</v>
      </c>
      <c r="C2142" s="247" t="s">
        <v>7816</v>
      </c>
      <c r="D2142" s="248">
        <v>40308</v>
      </c>
      <c r="E2142" s="248">
        <v>40597</v>
      </c>
      <c r="F2142" s="248">
        <v>43154</v>
      </c>
      <c r="G2142" s="247">
        <v>2</v>
      </c>
      <c r="H2142" s="247" t="s">
        <v>7035</v>
      </c>
      <c r="I2142" s="247" t="s">
        <v>7036</v>
      </c>
      <c r="J2142" s="247" t="s">
        <v>3276</v>
      </c>
      <c r="K2142" s="249" t="s">
        <v>1354</v>
      </c>
      <c r="L2142" s="247" t="s">
        <v>7037</v>
      </c>
      <c r="M2142" s="249" t="s">
        <v>1348</v>
      </c>
      <c r="N2142" s="249">
        <v>67</v>
      </c>
      <c r="O2142" s="249" t="s">
        <v>7038</v>
      </c>
    </row>
    <row r="2143" spans="2:15" ht="15" customHeight="1">
      <c r="B2143" s="247" t="s">
        <v>7817</v>
      </c>
      <c r="C2143" s="247" t="s">
        <v>7818</v>
      </c>
      <c r="D2143" s="248">
        <v>41040</v>
      </c>
      <c r="E2143" s="248">
        <v>41486</v>
      </c>
      <c r="F2143" s="248">
        <v>44043</v>
      </c>
      <c r="G2143" s="247">
        <v>2</v>
      </c>
      <c r="H2143" s="247" t="s">
        <v>7350</v>
      </c>
      <c r="I2143" s="247" t="s">
        <v>7351</v>
      </c>
      <c r="J2143" s="247" t="s">
        <v>3270</v>
      </c>
      <c r="K2143" s="249" t="s">
        <v>1354</v>
      </c>
      <c r="L2143" s="247" t="s">
        <v>1380</v>
      </c>
      <c r="M2143" s="249" t="s">
        <v>1348</v>
      </c>
      <c r="N2143" s="249">
        <v>34.200000000000003</v>
      </c>
      <c r="O2143" s="249" t="s">
        <v>7819</v>
      </c>
    </row>
    <row r="2144" spans="2:15" ht="25.5" customHeight="1">
      <c r="B2144" s="247" t="s">
        <v>7820</v>
      </c>
      <c r="C2144" s="247" t="s">
        <v>7821</v>
      </c>
      <c r="D2144" s="248">
        <v>43355</v>
      </c>
      <c r="E2144" s="248">
        <v>43444</v>
      </c>
      <c r="F2144" s="248">
        <v>43534</v>
      </c>
      <c r="G2144" s="247">
        <v>0</v>
      </c>
      <c r="H2144" s="247" t="s">
        <v>7822</v>
      </c>
      <c r="I2144" s="247" t="s">
        <v>7823</v>
      </c>
      <c r="J2144" s="247" t="s">
        <v>3291</v>
      </c>
      <c r="K2144" s="249" t="s">
        <v>1354</v>
      </c>
      <c r="L2144" s="247" t="s">
        <v>4433</v>
      </c>
      <c r="M2144" s="249" t="s">
        <v>1348</v>
      </c>
      <c r="N2144" s="249">
        <v>56</v>
      </c>
      <c r="O2144" s="249" t="s">
        <v>7824</v>
      </c>
    </row>
    <row r="2145" spans="2:15" ht="15" customHeight="1">
      <c r="B2145" s="247" t="s">
        <v>7825</v>
      </c>
      <c r="C2145" s="247" t="s">
        <v>7826</v>
      </c>
      <c r="D2145" s="248">
        <v>43390</v>
      </c>
      <c r="E2145" s="248">
        <v>43409</v>
      </c>
      <c r="F2145" s="248">
        <v>43501</v>
      </c>
      <c r="G2145" s="247">
        <v>0</v>
      </c>
      <c r="H2145" s="247" t="s">
        <v>7827</v>
      </c>
      <c r="I2145" s="247" t="s">
        <v>7828</v>
      </c>
      <c r="J2145" s="247" t="s">
        <v>3291</v>
      </c>
      <c r="K2145" s="249" t="s">
        <v>1354</v>
      </c>
      <c r="L2145" s="247" t="s">
        <v>1380</v>
      </c>
      <c r="M2145" s="249" t="s">
        <v>1348</v>
      </c>
      <c r="N2145" s="249">
        <v>175</v>
      </c>
      <c r="O2145" s="249" t="s">
        <v>7829</v>
      </c>
    </row>
    <row r="2146" spans="2:15" ht="15" customHeight="1">
      <c r="B2146" s="247" t="s">
        <v>7830</v>
      </c>
      <c r="C2146" s="247" t="s">
        <v>1342</v>
      </c>
      <c r="D2146" s="248">
        <v>43390</v>
      </c>
      <c r="E2146" s="248"/>
      <c r="F2146" s="248"/>
      <c r="G2146" s="247"/>
      <c r="H2146" s="247" t="s">
        <v>7293</v>
      </c>
      <c r="I2146" s="247" t="s">
        <v>7294</v>
      </c>
      <c r="J2146" s="247" t="s">
        <v>3270</v>
      </c>
      <c r="K2146" s="249" t="s">
        <v>1346</v>
      </c>
      <c r="L2146" s="247" t="s">
        <v>1380</v>
      </c>
      <c r="M2146" s="249" t="s">
        <v>1348</v>
      </c>
      <c r="N2146" s="249">
        <v>0</v>
      </c>
      <c r="O2146" s="249" t="s">
        <v>7295</v>
      </c>
    </row>
    <row r="2147" spans="2:15" ht="15" customHeight="1">
      <c r="B2147" s="247" t="s">
        <v>7831</v>
      </c>
      <c r="C2147" s="247" t="s">
        <v>1342</v>
      </c>
      <c r="D2147" s="248">
        <v>43391</v>
      </c>
      <c r="E2147" s="248"/>
      <c r="F2147" s="248"/>
      <c r="G2147" s="247"/>
      <c r="H2147" s="247" t="s">
        <v>4685</v>
      </c>
      <c r="I2147" s="247" t="s">
        <v>4686</v>
      </c>
      <c r="J2147" s="247" t="s">
        <v>3270</v>
      </c>
      <c r="K2147" s="249" t="s">
        <v>1346</v>
      </c>
      <c r="L2147" s="247" t="s">
        <v>1380</v>
      </c>
      <c r="M2147" s="249" t="s">
        <v>1348</v>
      </c>
      <c r="N2147" s="249">
        <v>0</v>
      </c>
      <c r="O2147" s="249" t="s">
        <v>7832</v>
      </c>
    </row>
    <row r="2148" spans="2:15" ht="15" customHeight="1">
      <c r="B2148" s="247" t="s">
        <v>7833</v>
      </c>
      <c r="C2148" s="247" t="s">
        <v>1342</v>
      </c>
      <c r="D2148" s="248">
        <v>43391</v>
      </c>
      <c r="E2148" s="248"/>
      <c r="F2148" s="248"/>
      <c r="G2148" s="247"/>
      <c r="H2148" s="247" t="s">
        <v>4685</v>
      </c>
      <c r="I2148" s="247" t="s">
        <v>4686</v>
      </c>
      <c r="J2148" s="247" t="s">
        <v>3270</v>
      </c>
      <c r="K2148" s="249" t="s">
        <v>1346</v>
      </c>
      <c r="L2148" s="247" t="s">
        <v>1380</v>
      </c>
      <c r="M2148" s="249" t="s">
        <v>1348</v>
      </c>
      <c r="N2148" s="249">
        <v>0</v>
      </c>
      <c r="O2148" s="249" t="s">
        <v>4204</v>
      </c>
    </row>
    <row r="2149" spans="2:15" ht="15" customHeight="1">
      <c r="B2149" s="247" t="s">
        <v>7834</v>
      </c>
      <c r="C2149" s="247" t="s">
        <v>7835</v>
      </c>
      <c r="D2149" s="248">
        <v>43395</v>
      </c>
      <c r="E2149" s="248">
        <v>43543</v>
      </c>
      <c r="F2149" s="248">
        <v>44638</v>
      </c>
      <c r="G2149" s="247">
        <v>0</v>
      </c>
      <c r="H2149" s="247" t="s">
        <v>7646</v>
      </c>
      <c r="I2149" s="247" t="s">
        <v>7647</v>
      </c>
      <c r="J2149" s="247" t="s">
        <v>3270</v>
      </c>
      <c r="K2149" s="249" t="s">
        <v>1890</v>
      </c>
      <c r="L2149" s="247" t="s">
        <v>1380</v>
      </c>
      <c r="M2149" s="249" t="s">
        <v>1348</v>
      </c>
      <c r="N2149" s="249">
        <v>100</v>
      </c>
      <c r="O2149" s="249" t="s">
        <v>4448</v>
      </c>
    </row>
    <row r="2150" spans="2:15" ht="15" customHeight="1">
      <c r="B2150" s="247" t="s">
        <v>7836</v>
      </c>
      <c r="C2150" s="247" t="s">
        <v>1342</v>
      </c>
      <c r="D2150" s="248">
        <v>43397</v>
      </c>
      <c r="E2150" s="248"/>
      <c r="F2150" s="248"/>
      <c r="G2150" s="247"/>
      <c r="H2150" s="247" t="s">
        <v>7109</v>
      </c>
      <c r="I2150" s="247" t="s">
        <v>7110</v>
      </c>
      <c r="J2150" s="247" t="s">
        <v>3270</v>
      </c>
      <c r="K2150" s="249" t="s">
        <v>1346</v>
      </c>
      <c r="L2150" s="247" t="s">
        <v>1380</v>
      </c>
      <c r="M2150" s="249" t="s">
        <v>1348</v>
      </c>
      <c r="N2150" s="249">
        <v>0</v>
      </c>
      <c r="O2150" s="249" t="s">
        <v>7837</v>
      </c>
    </row>
    <row r="2151" spans="2:15" ht="15" customHeight="1">
      <c r="B2151" s="247" t="s">
        <v>7838</v>
      </c>
      <c r="C2151" s="247" t="s">
        <v>1342</v>
      </c>
      <c r="D2151" s="248">
        <v>43399</v>
      </c>
      <c r="E2151" s="248"/>
      <c r="F2151" s="248"/>
      <c r="G2151" s="247"/>
      <c r="H2151" s="247" t="s">
        <v>6922</v>
      </c>
      <c r="I2151" s="247" t="s">
        <v>6923</v>
      </c>
      <c r="J2151" s="247" t="s">
        <v>3291</v>
      </c>
      <c r="K2151" s="249" t="s">
        <v>1346</v>
      </c>
      <c r="L2151" s="247" t="s">
        <v>1347</v>
      </c>
      <c r="M2151" s="249" t="s">
        <v>1348</v>
      </c>
      <c r="N2151" s="249">
        <v>0</v>
      </c>
      <c r="O2151" s="249" t="s">
        <v>5075</v>
      </c>
    </row>
    <row r="2152" spans="2:15" ht="24" customHeight="1">
      <c r="B2152" s="247" t="s">
        <v>7839</v>
      </c>
      <c r="C2152" s="247" t="s">
        <v>1342</v>
      </c>
      <c r="D2152" s="248">
        <v>43399</v>
      </c>
      <c r="E2152" s="248"/>
      <c r="F2152" s="248"/>
      <c r="G2152" s="247"/>
      <c r="H2152" s="247" t="s">
        <v>7486</v>
      </c>
      <c r="I2152" s="247" t="s">
        <v>7487</v>
      </c>
      <c r="J2152" s="247" t="s">
        <v>3291</v>
      </c>
      <c r="K2152" s="249" t="s">
        <v>1346</v>
      </c>
      <c r="L2152" s="247" t="s">
        <v>1347</v>
      </c>
      <c r="M2152" s="249" t="s">
        <v>1348</v>
      </c>
      <c r="N2152" s="249">
        <v>0</v>
      </c>
      <c r="O2152" s="249" t="s">
        <v>7840</v>
      </c>
    </row>
    <row r="2153" spans="2:15" ht="24" customHeight="1">
      <c r="B2153" s="247" t="s">
        <v>7841</v>
      </c>
      <c r="C2153" s="247" t="s">
        <v>7842</v>
      </c>
      <c r="D2153" s="248">
        <v>43399</v>
      </c>
      <c r="E2153" s="248">
        <v>43460</v>
      </c>
      <c r="F2153" s="248">
        <v>43550</v>
      </c>
      <c r="G2153" s="247">
        <v>0</v>
      </c>
      <c r="H2153" s="247" t="s">
        <v>7486</v>
      </c>
      <c r="I2153" s="247" t="s">
        <v>7487</v>
      </c>
      <c r="J2153" s="247" t="s">
        <v>3291</v>
      </c>
      <c r="K2153" s="249" t="s">
        <v>1354</v>
      </c>
      <c r="L2153" s="247" t="s">
        <v>1347</v>
      </c>
      <c r="M2153" s="249" t="s">
        <v>1348</v>
      </c>
      <c r="N2153" s="249">
        <v>70</v>
      </c>
      <c r="O2153" s="249" t="s">
        <v>7843</v>
      </c>
    </row>
    <row r="2154" spans="2:15" ht="15" customHeight="1">
      <c r="B2154" s="247" t="s">
        <v>7844</v>
      </c>
      <c r="C2154" s="247" t="s">
        <v>7845</v>
      </c>
      <c r="D2154" s="248">
        <v>40823</v>
      </c>
      <c r="E2154" s="248">
        <v>41730</v>
      </c>
      <c r="F2154" s="248">
        <v>44287</v>
      </c>
      <c r="G2154" s="247">
        <v>2</v>
      </c>
      <c r="H2154" s="247" t="s">
        <v>5336</v>
      </c>
      <c r="I2154" s="247" t="s">
        <v>5337</v>
      </c>
      <c r="J2154" s="247" t="s">
        <v>3270</v>
      </c>
      <c r="K2154" s="249" t="s">
        <v>1354</v>
      </c>
      <c r="L2154" s="247" t="s">
        <v>1380</v>
      </c>
      <c r="M2154" s="249" t="s">
        <v>1348</v>
      </c>
      <c r="N2154" s="249">
        <v>60.73</v>
      </c>
      <c r="O2154" s="249" t="s">
        <v>7846</v>
      </c>
    </row>
    <row r="2155" spans="2:15" ht="15" customHeight="1">
      <c r="B2155" s="247" t="s">
        <v>7847</v>
      </c>
      <c r="C2155" s="247" t="s">
        <v>1342</v>
      </c>
      <c r="D2155" s="248">
        <v>43403</v>
      </c>
      <c r="E2155" s="248"/>
      <c r="F2155" s="248"/>
      <c r="G2155" s="247"/>
      <c r="H2155" s="247" t="s">
        <v>6391</v>
      </c>
      <c r="I2155" s="247" t="s">
        <v>6392</v>
      </c>
      <c r="J2155" s="247" t="s">
        <v>3276</v>
      </c>
      <c r="K2155" s="249" t="s">
        <v>1346</v>
      </c>
      <c r="L2155" s="247" t="s">
        <v>1380</v>
      </c>
      <c r="M2155" s="249" t="s">
        <v>1348</v>
      </c>
      <c r="N2155" s="249">
        <v>0</v>
      </c>
      <c r="O2155" s="249" t="s">
        <v>7848</v>
      </c>
    </row>
    <row r="2156" spans="2:15" ht="15" customHeight="1">
      <c r="B2156" s="247" t="s">
        <v>7849</v>
      </c>
      <c r="C2156" s="247" t="s">
        <v>1342</v>
      </c>
      <c r="D2156" s="248">
        <v>43403</v>
      </c>
      <c r="E2156" s="248"/>
      <c r="F2156" s="248"/>
      <c r="G2156" s="247"/>
      <c r="H2156" s="247" t="s">
        <v>6391</v>
      </c>
      <c r="I2156" s="247" t="s">
        <v>6392</v>
      </c>
      <c r="J2156" s="247" t="s">
        <v>3276</v>
      </c>
      <c r="K2156" s="249" t="s">
        <v>1346</v>
      </c>
      <c r="L2156" s="247" t="s">
        <v>1380</v>
      </c>
      <c r="M2156" s="249" t="s">
        <v>1348</v>
      </c>
      <c r="N2156" s="249">
        <v>0</v>
      </c>
      <c r="O2156" s="249" t="s">
        <v>7850</v>
      </c>
    </row>
    <row r="2157" spans="2:15" ht="15" customHeight="1">
      <c r="B2157" s="247" t="s">
        <v>7851</v>
      </c>
      <c r="C2157" s="247" t="s">
        <v>7852</v>
      </c>
      <c r="D2157" s="248">
        <v>43403</v>
      </c>
      <c r="E2157" s="248">
        <v>43409</v>
      </c>
      <c r="F2157" s="248">
        <v>43501</v>
      </c>
      <c r="G2157" s="247">
        <v>0</v>
      </c>
      <c r="H2157" s="247" t="s">
        <v>1343</v>
      </c>
      <c r="I2157" s="247" t="s">
        <v>1344</v>
      </c>
      <c r="J2157" s="247" t="s">
        <v>3291</v>
      </c>
      <c r="K2157" s="249" t="s">
        <v>1354</v>
      </c>
      <c r="L2157" s="247" t="s">
        <v>1347</v>
      </c>
      <c r="M2157" s="249" t="s">
        <v>1348</v>
      </c>
      <c r="N2157" s="249">
        <v>75</v>
      </c>
      <c r="O2157" s="249" t="s">
        <v>5816</v>
      </c>
    </row>
    <row r="2158" spans="2:15" ht="15" customHeight="1">
      <c r="B2158" s="247" t="s">
        <v>7853</v>
      </c>
      <c r="C2158" s="247" t="s">
        <v>7854</v>
      </c>
      <c r="D2158" s="248">
        <v>43403</v>
      </c>
      <c r="E2158" s="248">
        <v>43444</v>
      </c>
      <c r="F2158" s="248">
        <v>43534</v>
      </c>
      <c r="G2158" s="247">
        <v>0</v>
      </c>
      <c r="H2158" s="247" t="s">
        <v>7754</v>
      </c>
      <c r="I2158" s="247" t="s">
        <v>7755</v>
      </c>
      <c r="J2158" s="247" t="s">
        <v>3291</v>
      </c>
      <c r="K2158" s="249" t="s">
        <v>1354</v>
      </c>
      <c r="L2158" s="247" t="s">
        <v>4433</v>
      </c>
      <c r="M2158" s="249" t="s">
        <v>1348</v>
      </c>
      <c r="N2158" s="249">
        <v>94</v>
      </c>
      <c r="O2158" s="249" t="s">
        <v>2155</v>
      </c>
    </row>
    <row r="2159" spans="2:15">
      <c r="B2159" s="247" t="s">
        <v>7855</v>
      </c>
      <c r="C2159" s="247" t="s">
        <v>1342</v>
      </c>
      <c r="D2159" s="248">
        <v>43403</v>
      </c>
      <c r="E2159" s="248"/>
      <c r="F2159" s="248"/>
      <c r="G2159" s="247"/>
      <c r="H2159" s="247" t="s">
        <v>1343</v>
      </c>
      <c r="I2159" s="247" t="s">
        <v>1344</v>
      </c>
      <c r="J2159" s="247" t="s">
        <v>3291</v>
      </c>
      <c r="K2159" s="249" t="s">
        <v>1346</v>
      </c>
      <c r="L2159" s="247" t="s">
        <v>1347</v>
      </c>
      <c r="M2159" s="249" t="s">
        <v>1348</v>
      </c>
      <c r="N2159" s="249">
        <v>0</v>
      </c>
      <c r="O2159" s="249" t="s">
        <v>1342</v>
      </c>
    </row>
    <row r="2160" spans="2:15" ht="15" customHeight="1">
      <c r="B2160" s="247" t="s">
        <v>7856</v>
      </c>
      <c r="C2160" s="247" t="s">
        <v>7857</v>
      </c>
      <c r="D2160" s="248">
        <v>43403</v>
      </c>
      <c r="E2160" s="248">
        <v>43409</v>
      </c>
      <c r="F2160" s="248">
        <v>43501</v>
      </c>
      <c r="G2160" s="247">
        <v>0</v>
      </c>
      <c r="H2160" s="247" t="s">
        <v>1343</v>
      </c>
      <c r="I2160" s="247" t="s">
        <v>1344</v>
      </c>
      <c r="J2160" s="247" t="s">
        <v>3291</v>
      </c>
      <c r="K2160" s="249" t="s">
        <v>1354</v>
      </c>
      <c r="L2160" s="247" t="s">
        <v>1347</v>
      </c>
      <c r="M2160" s="249" t="s">
        <v>1348</v>
      </c>
      <c r="N2160" s="249">
        <v>178</v>
      </c>
      <c r="O2160" s="249" t="s">
        <v>7858</v>
      </c>
    </row>
    <row r="2161" spans="2:15" ht="24" customHeight="1">
      <c r="B2161" s="247" t="s">
        <v>7859</v>
      </c>
      <c r="C2161" s="247" t="s">
        <v>1342</v>
      </c>
      <c r="D2161" s="248">
        <v>43405</v>
      </c>
      <c r="E2161" s="248"/>
      <c r="F2161" s="248"/>
      <c r="G2161" s="247"/>
      <c r="H2161" s="247" t="s">
        <v>7860</v>
      </c>
      <c r="I2161" s="247" t="s">
        <v>7861</v>
      </c>
      <c r="J2161" s="247" t="s">
        <v>3291</v>
      </c>
      <c r="K2161" s="249" t="s">
        <v>1346</v>
      </c>
      <c r="L2161" s="247" t="s">
        <v>1373</v>
      </c>
      <c r="M2161" s="249" t="s">
        <v>1348</v>
      </c>
      <c r="N2161" s="249">
        <v>0</v>
      </c>
      <c r="O2161" s="249" t="s">
        <v>7862</v>
      </c>
    </row>
    <row r="2162" spans="2:15" ht="15" customHeight="1">
      <c r="B2162" s="247" t="s">
        <v>7863</v>
      </c>
      <c r="C2162" s="247" t="s">
        <v>7864</v>
      </c>
      <c r="D2162" s="248">
        <v>43405</v>
      </c>
      <c r="E2162" s="248">
        <v>43727</v>
      </c>
      <c r="F2162" s="248">
        <v>44822</v>
      </c>
      <c r="G2162" s="247">
        <v>0</v>
      </c>
      <c r="H2162" s="247" t="s">
        <v>7434</v>
      </c>
      <c r="I2162" s="247" t="s">
        <v>7435</v>
      </c>
      <c r="J2162" s="247" t="s">
        <v>3276</v>
      </c>
      <c r="K2162" s="249" t="s">
        <v>1890</v>
      </c>
      <c r="L2162" s="247" t="s">
        <v>4433</v>
      </c>
      <c r="M2162" s="249" t="s">
        <v>1348</v>
      </c>
      <c r="N2162" s="249">
        <v>100</v>
      </c>
      <c r="O2162" s="249" t="s">
        <v>7466</v>
      </c>
    </row>
    <row r="2163" spans="2:15" ht="15" customHeight="1">
      <c r="B2163" s="247" t="s">
        <v>7865</v>
      </c>
      <c r="C2163" s="247" t="s">
        <v>1342</v>
      </c>
      <c r="D2163" s="248">
        <v>43406</v>
      </c>
      <c r="E2163" s="248"/>
      <c r="F2163" s="248"/>
      <c r="G2163" s="247"/>
      <c r="H2163" s="247" t="s">
        <v>7866</v>
      </c>
      <c r="I2163" s="247" t="s">
        <v>7867</v>
      </c>
      <c r="J2163" s="247" t="s">
        <v>3291</v>
      </c>
      <c r="K2163" s="249" t="s">
        <v>1346</v>
      </c>
      <c r="L2163" s="247" t="s">
        <v>1342</v>
      </c>
      <c r="M2163" s="249" t="s">
        <v>1348</v>
      </c>
      <c r="N2163" s="249">
        <v>0</v>
      </c>
      <c r="O2163" s="249" t="s">
        <v>7868</v>
      </c>
    </row>
    <row r="2164" spans="2:15" ht="15" customHeight="1">
      <c r="B2164" s="247" t="s">
        <v>7869</v>
      </c>
      <c r="C2164" s="247" t="s">
        <v>7870</v>
      </c>
      <c r="D2164" s="248">
        <v>43406</v>
      </c>
      <c r="E2164" s="248">
        <v>43444</v>
      </c>
      <c r="F2164" s="248">
        <v>43534</v>
      </c>
      <c r="G2164" s="247">
        <v>0</v>
      </c>
      <c r="H2164" s="247" t="s">
        <v>5750</v>
      </c>
      <c r="I2164" s="247" t="s">
        <v>5751</v>
      </c>
      <c r="J2164" s="247" t="s">
        <v>3291</v>
      </c>
      <c r="K2164" s="249" t="s">
        <v>1354</v>
      </c>
      <c r="L2164" s="247" t="s">
        <v>1347</v>
      </c>
      <c r="M2164" s="249" t="s">
        <v>1348</v>
      </c>
      <c r="N2164" s="249">
        <v>42</v>
      </c>
      <c r="O2164" s="249" t="s">
        <v>6446</v>
      </c>
    </row>
    <row r="2165" spans="2:15" ht="15" hidden="1" customHeight="1">
      <c r="B2165" s="247" t="s">
        <v>7871</v>
      </c>
      <c r="C2165" s="247" t="s">
        <v>7872</v>
      </c>
      <c r="D2165" s="248">
        <v>40045</v>
      </c>
      <c r="E2165" s="248">
        <v>40438</v>
      </c>
      <c r="F2165" s="248">
        <v>42995</v>
      </c>
      <c r="G2165" s="247">
        <v>2</v>
      </c>
      <c r="H2165" s="247" t="s">
        <v>3663</v>
      </c>
      <c r="I2165" s="247" t="s">
        <v>3664</v>
      </c>
      <c r="J2165" s="247" t="s">
        <v>3276</v>
      </c>
      <c r="K2165" s="249" t="s">
        <v>1354</v>
      </c>
      <c r="L2165" s="247" t="s">
        <v>1380</v>
      </c>
      <c r="M2165" s="249" t="s">
        <v>1348</v>
      </c>
      <c r="N2165" s="249">
        <v>196.24</v>
      </c>
      <c r="O2165" s="249" t="s">
        <v>7873</v>
      </c>
    </row>
    <row r="2166" spans="2:15" ht="24" customHeight="1">
      <c r="B2166" s="247" t="s">
        <v>7874</v>
      </c>
      <c r="C2166" s="247" t="s">
        <v>7875</v>
      </c>
      <c r="D2166" s="248">
        <v>43406</v>
      </c>
      <c r="E2166" s="248">
        <v>43523</v>
      </c>
      <c r="F2166" s="248">
        <v>47176</v>
      </c>
      <c r="G2166" s="247">
        <v>0</v>
      </c>
      <c r="H2166" s="247" t="s">
        <v>7866</v>
      </c>
      <c r="I2166" s="247" t="s">
        <v>7867</v>
      </c>
      <c r="J2166" s="247" t="s">
        <v>3401</v>
      </c>
      <c r="K2166" s="249" t="s">
        <v>1890</v>
      </c>
      <c r="L2166" s="247" t="s">
        <v>7780</v>
      </c>
      <c r="M2166" s="249" t="s">
        <v>1348</v>
      </c>
      <c r="N2166" s="249">
        <v>2</v>
      </c>
      <c r="O2166" s="249" t="s">
        <v>7868</v>
      </c>
    </row>
    <row r="2167" spans="2:15" ht="24" customHeight="1">
      <c r="B2167" s="247" t="s">
        <v>7876</v>
      </c>
      <c r="C2167" s="247" t="s">
        <v>7877</v>
      </c>
      <c r="D2167" s="248">
        <v>43410</v>
      </c>
      <c r="E2167" s="248">
        <v>43444</v>
      </c>
      <c r="F2167" s="248">
        <v>43534</v>
      </c>
      <c r="G2167" s="247">
        <v>0</v>
      </c>
      <c r="H2167" s="247" t="s">
        <v>4097</v>
      </c>
      <c r="I2167" s="247" t="s">
        <v>4098</v>
      </c>
      <c r="J2167" s="247" t="s">
        <v>3291</v>
      </c>
      <c r="K2167" s="249" t="s">
        <v>1354</v>
      </c>
      <c r="L2167" s="247" t="s">
        <v>1380</v>
      </c>
      <c r="M2167" s="249" t="s">
        <v>1348</v>
      </c>
      <c r="N2167" s="249">
        <v>45</v>
      </c>
      <c r="O2167" s="249" t="s">
        <v>7878</v>
      </c>
    </row>
    <row r="2168" spans="2:15" ht="15" customHeight="1">
      <c r="B2168" s="247" t="s">
        <v>7879</v>
      </c>
      <c r="C2168" s="247" t="s">
        <v>1342</v>
      </c>
      <c r="D2168" s="248">
        <v>43411</v>
      </c>
      <c r="E2168" s="248"/>
      <c r="F2168" s="248"/>
      <c r="G2168" s="247"/>
      <c r="H2168" s="247" t="s">
        <v>7880</v>
      </c>
      <c r="I2168" s="247" t="s">
        <v>7881</v>
      </c>
      <c r="J2168" s="247" t="s">
        <v>3291</v>
      </c>
      <c r="K2168" s="249" t="s">
        <v>1346</v>
      </c>
      <c r="L2168" s="247" t="s">
        <v>1373</v>
      </c>
      <c r="M2168" s="249" t="s">
        <v>1348</v>
      </c>
      <c r="N2168" s="249">
        <v>0</v>
      </c>
      <c r="O2168" s="249" t="s">
        <v>6289</v>
      </c>
    </row>
    <row r="2169" spans="2:15" ht="15" customHeight="1">
      <c r="B2169" s="247" t="s">
        <v>7882</v>
      </c>
      <c r="C2169" s="247" t="s">
        <v>7883</v>
      </c>
      <c r="D2169" s="248">
        <v>43412</v>
      </c>
      <c r="E2169" s="248">
        <v>43444</v>
      </c>
      <c r="F2169" s="248">
        <v>43534</v>
      </c>
      <c r="G2169" s="247">
        <v>0</v>
      </c>
      <c r="H2169" s="247" t="s">
        <v>7880</v>
      </c>
      <c r="I2169" s="247" t="s">
        <v>7881</v>
      </c>
      <c r="J2169" s="247" t="s">
        <v>3291</v>
      </c>
      <c r="K2169" s="249" t="s">
        <v>1354</v>
      </c>
      <c r="L2169" s="247" t="s">
        <v>1373</v>
      </c>
      <c r="M2169" s="249" t="s">
        <v>1348</v>
      </c>
      <c r="N2169" s="249">
        <v>10</v>
      </c>
      <c r="O2169" s="249" t="s">
        <v>7884</v>
      </c>
    </row>
    <row r="2170" spans="2:15" ht="24" customHeight="1">
      <c r="B2170" s="247" t="s">
        <v>7885</v>
      </c>
      <c r="C2170" s="247" t="s">
        <v>7886</v>
      </c>
      <c r="D2170" s="248">
        <v>43416</v>
      </c>
      <c r="E2170" s="248">
        <v>43705</v>
      </c>
      <c r="F2170" s="248">
        <v>47357</v>
      </c>
      <c r="G2170" s="247">
        <v>0</v>
      </c>
      <c r="H2170" s="247" t="s">
        <v>5895</v>
      </c>
      <c r="I2170" s="247" t="s">
        <v>5896</v>
      </c>
      <c r="J2170" s="247" t="s">
        <v>3401</v>
      </c>
      <c r="K2170" s="249" t="s">
        <v>1890</v>
      </c>
      <c r="L2170" s="247" t="s">
        <v>1373</v>
      </c>
      <c r="M2170" s="249" t="s">
        <v>1348</v>
      </c>
      <c r="N2170" s="249">
        <v>9</v>
      </c>
      <c r="O2170" s="249" t="s">
        <v>7887</v>
      </c>
    </row>
    <row r="2171" spans="2:15" ht="15" customHeight="1">
      <c r="B2171" s="247" t="s">
        <v>7888</v>
      </c>
      <c r="C2171" s="247" t="s">
        <v>7889</v>
      </c>
      <c r="D2171" s="248">
        <v>43417</v>
      </c>
      <c r="E2171" s="248">
        <v>43444</v>
      </c>
      <c r="F2171" s="248">
        <v>43534</v>
      </c>
      <c r="G2171" s="247">
        <v>0</v>
      </c>
      <c r="H2171" s="247" t="s">
        <v>7890</v>
      </c>
      <c r="I2171" s="247" t="s">
        <v>7891</v>
      </c>
      <c r="J2171" s="247" t="s">
        <v>3291</v>
      </c>
      <c r="K2171" s="249" t="s">
        <v>1354</v>
      </c>
      <c r="L2171" s="247" t="s">
        <v>1373</v>
      </c>
      <c r="M2171" s="249" t="s">
        <v>1348</v>
      </c>
      <c r="N2171" s="249">
        <v>6.25</v>
      </c>
      <c r="O2171" s="249" t="s">
        <v>7892</v>
      </c>
    </row>
    <row r="2172" spans="2:15" ht="15" customHeight="1">
      <c r="B2172" s="247" t="s">
        <v>7893</v>
      </c>
      <c r="C2172" s="247" t="s">
        <v>7894</v>
      </c>
      <c r="D2172" s="248">
        <v>43418</v>
      </c>
      <c r="E2172" s="248">
        <v>43444</v>
      </c>
      <c r="F2172" s="248">
        <v>43534</v>
      </c>
      <c r="G2172" s="247">
        <v>0</v>
      </c>
      <c r="H2172" s="247" t="s">
        <v>5775</v>
      </c>
      <c r="I2172" s="247" t="s">
        <v>5776</v>
      </c>
      <c r="J2172" s="247" t="s">
        <v>3291</v>
      </c>
      <c r="K2172" s="249" t="s">
        <v>1354</v>
      </c>
      <c r="L2172" s="247" t="s">
        <v>1380</v>
      </c>
      <c r="M2172" s="249" t="s">
        <v>1348</v>
      </c>
      <c r="N2172" s="249">
        <v>40</v>
      </c>
      <c r="O2172" s="249" t="s">
        <v>5780</v>
      </c>
    </row>
    <row r="2173" spans="2:15" ht="15" customHeight="1">
      <c r="B2173" s="247" t="s">
        <v>7895</v>
      </c>
      <c r="C2173" s="247" t="s">
        <v>1342</v>
      </c>
      <c r="D2173" s="248">
        <v>43418</v>
      </c>
      <c r="E2173" s="248"/>
      <c r="F2173" s="248"/>
      <c r="G2173" s="247"/>
      <c r="H2173" s="247" t="s">
        <v>7896</v>
      </c>
      <c r="I2173" s="247" t="s">
        <v>7897</v>
      </c>
      <c r="J2173" s="247" t="s">
        <v>3291</v>
      </c>
      <c r="K2173" s="249" t="s">
        <v>1346</v>
      </c>
      <c r="L2173" s="247" t="s">
        <v>1380</v>
      </c>
      <c r="M2173" s="249" t="s">
        <v>1348</v>
      </c>
      <c r="N2173" s="249">
        <v>0</v>
      </c>
      <c r="O2173" s="249" t="s">
        <v>7898</v>
      </c>
    </row>
    <row r="2174" spans="2:15" ht="15" customHeight="1">
      <c r="B2174" s="247" t="s">
        <v>7899</v>
      </c>
      <c r="C2174" s="247" t="s">
        <v>7900</v>
      </c>
      <c r="D2174" s="248">
        <v>43418</v>
      </c>
      <c r="E2174" s="248">
        <v>43444</v>
      </c>
      <c r="F2174" s="248">
        <v>43534</v>
      </c>
      <c r="G2174" s="247">
        <v>0</v>
      </c>
      <c r="H2174" s="247" t="s">
        <v>5775</v>
      </c>
      <c r="I2174" s="247" t="s">
        <v>5776</v>
      </c>
      <c r="J2174" s="247" t="s">
        <v>3291</v>
      </c>
      <c r="K2174" s="249" t="s">
        <v>1354</v>
      </c>
      <c r="L2174" s="247" t="s">
        <v>1380</v>
      </c>
      <c r="M2174" s="249" t="s">
        <v>1348</v>
      </c>
      <c r="N2174" s="249">
        <v>75</v>
      </c>
      <c r="O2174" s="249" t="s">
        <v>7901</v>
      </c>
    </row>
    <row r="2175" spans="2:15" ht="15" customHeight="1">
      <c r="B2175" s="247" t="s">
        <v>7902</v>
      </c>
      <c r="C2175" s="247" t="s">
        <v>1342</v>
      </c>
      <c r="D2175" s="248">
        <v>43423</v>
      </c>
      <c r="E2175" s="248"/>
      <c r="F2175" s="248"/>
      <c r="G2175" s="247"/>
      <c r="H2175" s="247" t="s">
        <v>7667</v>
      </c>
      <c r="I2175" s="247" t="s">
        <v>7668</v>
      </c>
      <c r="J2175" s="247" t="s">
        <v>3270</v>
      </c>
      <c r="K2175" s="249" t="s">
        <v>1346</v>
      </c>
      <c r="L2175" s="247" t="s">
        <v>1380</v>
      </c>
      <c r="M2175" s="249" t="s">
        <v>1348</v>
      </c>
      <c r="N2175" s="249">
        <v>0</v>
      </c>
      <c r="O2175" s="249" t="s">
        <v>7079</v>
      </c>
    </row>
    <row r="2176" spans="2:15" ht="15" hidden="1" customHeight="1">
      <c r="B2176" s="247" t="s">
        <v>7903</v>
      </c>
      <c r="C2176" s="247" t="s">
        <v>7904</v>
      </c>
      <c r="D2176" s="248">
        <v>39589</v>
      </c>
      <c r="E2176" s="248">
        <v>40462</v>
      </c>
      <c r="F2176" s="248">
        <v>41558</v>
      </c>
      <c r="G2176" s="247">
        <v>0</v>
      </c>
      <c r="H2176" s="247" t="s">
        <v>7905</v>
      </c>
      <c r="I2176" s="247" t="s">
        <v>7906</v>
      </c>
      <c r="J2176" s="247" t="s">
        <v>3276</v>
      </c>
      <c r="K2176" s="249" t="s">
        <v>1354</v>
      </c>
      <c r="L2176" s="247" t="s">
        <v>1380</v>
      </c>
      <c r="M2176" s="249" t="s">
        <v>1348</v>
      </c>
      <c r="N2176" s="249">
        <v>146</v>
      </c>
      <c r="O2176" s="249" t="s">
        <v>7907</v>
      </c>
    </row>
    <row r="2177" spans="2:15" ht="24">
      <c r="B2177" s="247" t="s">
        <v>7908</v>
      </c>
      <c r="C2177" s="247" t="s">
        <v>1342</v>
      </c>
      <c r="D2177" s="248">
        <v>43425</v>
      </c>
      <c r="E2177" s="248"/>
      <c r="F2177" s="248"/>
      <c r="G2177" s="247"/>
      <c r="H2177" s="247" t="s">
        <v>1343</v>
      </c>
      <c r="I2177" s="247" t="s">
        <v>1344</v>
      </c>
      <c r="J2177" s="247" t="s">
        <v>3401</v>
      </c>
      <c r="K2177" s="249" t="s">
        <v>1346</v>
      </c>
      <c r="L2177" s="247" t="s">
        <v>1373</v>
      </c>
      <c r="M2177" s="249" t="s">
        <v>1348</v>
      </c>
      <c r="N2177" s="249">
        <v>0</v>
      </c>
      <c r="O2177" s="249" t="s">
        <v>4351</v>
      </c>
    </row>
    <row r="2178" spans="2:15" ht="15" customHeight="1">
      <c r="B2178" s="247" t="s">
        <v>7909</v>
      </c>
      <c r="C2178" s="247" t="s">
        <v>7910</v>
      </c>
      <c r="D2178" s="248">
        <v>43427</v>
      </c>
      <c r="E2178" s="248">
        <v>43434</v>
      </c>
      <c r="F2178" s="248">
        <v>43524</v>
      </c>
      <c r="G2178" s="247">
        <v>0</v>
      </c>
      <c r="H2178" s="247" t="s">
        <v>7911</v>
      </c>
      <c r="I2178" s="247" t="s">
        <v>7912</v>
      </c>
      <c r="J2178" s="247" t="s">
        <v>3291</v>
      </c>
      <c r="K2178" s="249" t="s">
        <v>1354</v>
      </c>
      <c r="L2178" s="247" t="s">
        <v>1380</v>
      </c>
      <c r="M2178" s="249" t="s">
        <v>1348</v>
      </c>
      <c r="N2178" s="249">
        <v>8</v>
      </c>
      <c r="O2178" s="249" t="s">
        <v>2507</v>
      </c>
    </row>
    <row r="2179" spans="2:15" ht="15" customHeight="1">
      <c r="B2179" s="247" t="s">
        <v>7913</v>
      </c>
      <c r="C2179" s="247" t="s">
        <v>7914</v>
      </c>
      <c r="D2179" s="248">
        <v>43427</v>
      </c>
      <c r="E2179" s="248">
        <v>43444</v>
      </c>
      <c r="F2179" s="248">
        <v>43534</v>
      </c>
      <c r="G2179" s="247">
        <v>0</v>
      </c>
      <c r="H2179" s="247" t="s">
        <v>7915</v>
      </c>
      <c r="I2179" s="247" t="s">
        <v>7916</v>
      </c>
      <c r="J2179" s="247" t="s">
        <v>3291</v>
      </c>
      <c r="K2179" s="249" t="s">
        <v>1354</v>
      </c>
      <c r="L2179" s="247" t="s">
        <v>1380</v>
      </c>
      <c r="M2179" s="249" t="s">
        <v>1348</v>
      </c>
      <c r="N2179" s="249">
        <v>62</v>
      </c>
      <c r="O2179" s="249" t="s">
        <v>7917</v>
      </c>
    </row>
    <row r="2180" spans="2:15" ht="36">
      <c r="B2180" s="247" t="s">
        <v>7918</v>
      </c>
      <c r="C2180" s="247" t="s">
        <v>1342</v>
      </c>
      <c r="D2180" s="248">
        <v>43432</v>
      </c>
      <c r="E2180" s="248"/>
      <c r="F2180" s="248"/>
      <c r="G2180" s="247"/>
      <c r="H2180" s="247" t="s">
        <v>3289</v>
      </c>
      <c r="I2180" s="247" t="s">
        <v>3290</v>
      </c>
      <c r="J2180" s="247" t="s">
        <v>3291</v>
      </c>
      <c r="K2180" s="249" t="s">
        <v>1346</v>
      </c>
      <c r="L2180" s="247" t="s">
        <v>3322</v>
      </c>
      <c r="M2180" s="249" t="s">
        <v>1348</v>
      </c>
      <c r="N2180" s="249">
        <v>0</v>
      </c>
      <c r="O2180" s="249" t="s">
        <v>7919</v>
      </c>
    </row>
    <row r="2181" spans="2:15" ht="36" customHeight="1">
      <c r="B2181" s="247" t="s">
        <v>7920</v>
      </c>
      <c r="C2181" s="247" t="s">
        <v>1342</v>
      </c>
      <c r="D2181" s="248">
        <v>43432</v>
      </c>
      <c r="E2181" s="248"/>
      <c r="F2181" s="248"/>
      <c r="G2181" s="247"/>
      <c r="H2181" s="247" t="s">
        <v>3289</v>
      </c>
      <c r="I2181" s="247" t="s">
        <v>3290</v>
      </c>
      <c r="J2181" s="247" t="s">
        <v>3291</v>
      </c>
      <c r="K2181" s="249" t="s">
        <v>1346</v>
      </c>
      <c r="L2181" s="247" t="s">
        <v>3322</v>
      </c>
      <c r="M2181" s="249" t="s">
        <v>1348</v>
      </c>
      <c r="N2181" s="249">
        <v>0</v>
      </c>
      <c r="O2181" s="249" t="s">
        <v>7921</v>
      </c>
    </row>
    <row r="2182" spans="2:15" ht="36" customHeight="1">
      <c r="B2182" s="247" t="s">
        <v>7922</v>
      </c>
      <c r="C2182" s="247" t="s">
        <v>1342</v>
      </c>
      <c r="D2182" s="248">
        <v>43432</v>
      </c>
      <c r="E2182" s="248"/>
      <c r="F2182" s="248"/>
      <c r="G2182" s="247"/>
      <c r="H2182" s="247" t="s">
        <v>3289</v>
      </c>
      <c r="I2182" s="247" t="s">
        <v>3290</v>
      </c>
      <c r="J2182" s="247" t="s">
        <v>3291</v>
      </c>
      <c r="K2182" s="249" t="s">
        <v>1346</v>
      </c>
      <c r="L2182" s="247" t="s">
        <v>3322</v>
      </c>
      <c r="M2182" s="249" t="s">
        <v>1348</v>
      </c>
      <c r="N2182" s="249">
        <v>0</v>
      </c>
      <c r="O2182" s="249" t="s">
        <v>2194</v>
      </c>
    </row>
    <row r="2183" spans="2:15" ht="24" customHeight="1">
      <c r="B2183" s="247" t="s">
        <v>7923</v>
      </c>
      <c r="C2183" s="247" t="s">
        <v>7924</v>
      </c>
      <c r="D2183" s="248">
        <v>43434</v>
      </c>
      <c r="E2183" s="248">
        <v>43573</v>
      </c>
      <c r="F2183" s="248">
        <v>44668</v>
      </c>
      <c r="G2183" s="247">
        <v>0</v>
      </c>
      <c r="H2183" s="247" t="s">
        <v>7655</v>
      </c>
      <c r="I2183" s="247" t="s">
        <v>7656</v>
      </c>
      <c r="J2183" s="247" t="s">
        <v>3298</v>
      </c>
      <c r="K2183" s="249" t="s">
        <v>1890</v>
      </c>
      <c r="L2183" s="247" t="s">
        <v>1380</v>
      </c>
      <c r="M2183" s="249" t="s">
        <v>1348</v>
      </c>
      <c r="N2183" s="249">
        <v>6</v>
      </c>
      <c r="O2183" s="249" t="s">
        <v>7308</v>
      </c>
    </row>
    <row r="2184" spans="2:15" ht="15" customHeight="1">
      <c r="B2184" s="247" t="s">
        <v>7925</v>
      </c>
      <c r="C2184" s="247" t="s">
        <v>7926</v>
      </c>
      <c r="D2184" s="248">
        <v>43434</v>
      </c>
      <c r="E2184" s="248">
        <v>43573</v>
      </c>
      <c r="F2184" s="248">
        <v>44668</v>
      </c>
      <c r="G2184" s="247">
        <v>0</v>
      </c>
      <c r="H2184" s="247" t="s">
        <v>7655</v>
      </c>
      <c r="I2184" s="247" t="s">
        <v>7656</v>
      </c>
      <c r="J2184" s="247" t="s">
        <v>3270</v>
      </c>
      <c r="K2184" s="249" t="s">
        <v>1890</v>
      </c>
      <c r="L2184" s="247" t="s">
        <v>1380</v>
      </c>
      <c r="M2184" s="249" t="s">
        <v>1348</v>
      </c>
      <c r="N2184" s="249">
        <v>18</v>
      </c>
      <c r="O2184" s="249" t="s">
        <v>7927</v>
      </c>
    </row>
    <row r="2185" spans="2:15" ht="15" customHeight="1">
      <c r="B2185" s="247" t="s">
        <v>7928</v>
      </c>
      <c r="C2185" s="247" t="s">
        <v>1342</v>
      </c>
      <c r="D2185" s="248">
        <v>43437</v>
      </c>
      <c r="E2185" s="248"/>
      <c r="F2185" s="248"/>
      <c r="G2185" s="247"/>
      <c r="H2185" s="247" t="s">
        <v>7293</v>
      </c>
      <c r="I2185" s="247" t="s">
        <v>7294</v>
      </c>
      <c r="J2185" s="247" t="s">
        <v>3270</v>
      </c>
      <c r="K2185" s="249" t="s">
        <v>1346</v>
      </c>
      <c r="L2185" s="247" t="s">
        <v>1347</v>
      </c>
      <c r="M2185" s="249" t="s">
        <v>1348</v>
      </c>
      <c r="N2185" s="249">
        <v>0</v>
      </c>
      <c r="O2185" s="249" t="s">
        <v>7604</v>
      </c>
    </row>
    <row r="2186" spans="2:15" ht="24" customHeight="1">
      <c r="B2186" s="247" t="s">
        <v>7929</v>
      </c>
      <c r="C2186" s="247" t="s">
        <v>7930</v>
      </c>
      <c r="D2186" s="248">
        <v>43437</v>
      </c>
      <c r="E2186" s="248">
        <v>43444</v>
      </c>
      <c r="F2186" s="248">
        <v>43472</v>
      </c>
      <c r="G2186" s="247">
        <v>0</v>
      </c>
      <c r="H2186" s="247" t="s">
        <v>7931</v>
      </c>
      <c r="I2186" s="247" t="s">
        <v>7932</v>
      </c>
      <c r="J2186" s="247" t="s">
        <v>3291</v>
      </c>
      <c r="K2186" s="249" t="s">
        <v>2455</v>
      </c>
      <c r="L2186" s="247" t="s">
        <v>1380</v>
      </c>
      <c r="M2186" s="249" t="s">
        <v>1348</v>
      </c>
      <c r="N2186" s="249">
        <v>30</v>
      </c>
      <c r="O2186" s="249" t="s">
        <v>7933</v>
      </c>
    </row>
    <row r="2187" spans="2:15" ht="36" hidden="1" customHeight="1">
      <c r="B2187" s="247" t="s">
        <v>7934</v>
      </c>
      <c r="C2187" s="247" t="s">
        <v>7935</v>
      </c>
      <c r="D2187" s="248">
        <v>39492</v>
      </c>
      <c r="E2187" s="248">
        <v>40477</v>
      </c>
      <c r="F2187" s="248">
        <v>41573</v>
      </c>
      <c r="G2187" s="247">
        <v>0</v>
      </c>
      <c r="H2187" s="247" t="s">
        <v>7936</v>
      </c>
      <c r="I2187" s="247" t="s">
        <v>7937</v>
      </c>
      <c r="J2187" s="247" t="s">
        <v>7938</v>
      </c>
      <c r="K2187" s="249" t="s">
        <v>1354</v>
      </c>
      <c r="L2187" s="247" t="s">
        <v>1380</v>
      </c>
      <c r="M2187" s="249" t="s">
        <v>1348</v>
      </c>
      <c r="N2187" s="249">
        <v>9</v>
      </c>
      <c r="O2187" s="249" t="s">
        <v>7939</v>
      </c>
    </row>
    <row r="2188" spans="2:15" ht="25.5">
      <c r="B2188" s="247" t="s">
        <v>7940</v>
      </c>
      <c r="C2188" s="247" t="s">
        <v>7941</v>
      </c>
      <c r="D2188" s="248">
        <v>43437</v>
      </c>
      <c r="E2188" s="248">
        <v>43444</v>
      </c>
      <c r="F2188" s="248">
        <v>43534</v>
      </c>
      <c r="G2188" s="247">
        <v>0</v>
      </c>
      <c r="H2188" s="247" t="s">
        <v>7942</v>
      </c>
      <c r="I2188" s="247" t="s">
        <v>7943</v>
      </c>
      <c r="J2188" s="247" t="s">
        <v>3291</v>
      </c>
      <c r="K2188" s="249" t="s">
        <v>1354</v>
      </c>
      <c r="L2188" s="247" t="s">
        <v>1380</v>
      </c>
      <c r="M2188" s="249" t="s">
        <v>1348</v>
      </c>
      <c r="N2188" s="249">
        <v>22</v>
      </c>
      <c r="O2188" s="249" t="s">
        <v>7944</v>
      </c>
    </row>
    <row r="2189" spans="2:15" ht="24" customHeight="1">
      <c r="B2189" s="247" t="s">
        <v>7945</v>
      </c>
      <c r="C2189" s="247" t="s">
        <v>1342</v>
      </c>
      <c r="D2189" s="248">
        <v>43438</v>
      </c>
      <c r="E2189" s="248"/>
      <c r="F2189" s="248"/>
      <c r="G2189" s="247"/>
      <c r="H2189" s="247" t="s">
        <v>3484</v>
      </c>
      <c r="I2189" s="247" t="s">
        <v>3485</v>
      </c>
      <c r="J2189" s="247" t="s">
        <v>3298</v>
      </c>
      <c r="K2189" s="249" t="s">
        <v>1346</v>
      </c>
      <c r="L2189" s="247" t="s">
        <v>1380</v>
      </c>
      <c r="M2189" s="249" t="s">
        <v>1348</v>
      </c>
      <c r="N2189" s="249">
        <v>0</v>
      </c>
      <c r="O2189" s="249" t="s">
        <v>6431</v>
      </c>
    </row>
    <row r="2190" spans="2:15" ht="15" customHeight="1">
      <c r="B2190" s="247" t="s">
        <v>7946</v>
      </c>
      <c r="C2190" s="247" t="s">
        <v>1342</v>
      </c>
      <c r="D2190" s="248">
        <v>43438</v>
      </c>
      <c r="E2190" s="248"/>
      <c r="F2190" s="248"/>
      <c r="G2190" s="247"/>
      <c r="H2190" s="247" t="s">
        <v>4531</v>
      </c>
      <c r="I2190" s="247" t="s">
        <v>4532</v>
      </c>
      <c r="J2190" s="247" t="s">
        <v>3270</v>
      </c>
      <c r="K2190" s="249" t="s">
        <v>1346</v>
      </c>
      <c r="L2190" s="247" t="s">
        <v>1380</v>
      </c>
      <c r="M2190" s="249" t="s">
        <v>1348</v>
      </c>
      <c r="N2190" s="249">
        <v>100</v>
      </c>
      <c r="O2190" s="249" t="s">
        <v>4981</v>
      </c>
    </row>
    <row r="2191" spans="2:15" ht="15" customHeight="1">
      <c r="B2191" s="247" t="s">
        <v>7947</v>
      </c>
      <c r="C2191" s="247" t="s">
        <v>1342</v>
      </c>
      <c r="D2191" s="248">
        <v>43439</v>
      </c>
      <c r="E2191" s="248"/>
      <c r="F2191" s="248"/>
      <c r="G2191" s="247"/>
      <c r="H2191" s="247" t="s">
        <v>7911</v>
      </c>
      <c r="I2191" s="247" t="s">
        <v>7912</v>
      </c>
      <c r="J2191" s="247" t="s">
        <v>3270</v>
      </c>
      <c r="K2191" s="249" t="s">
        <v>1346</v>
      </c>
      <c r="L2191" s="247" t="s">
        <v>1380</v>
      </c>
      <c r="M2191" s="249" t="s">
        <v>1348</v>
      </c>
      <c r="N2191" s="249">
        <v>0</v>
      </c>
      <c r="O2191" s="249" t="s">
        <v>2507</v>
      </c>
    </row>
    <row r="2192" spans="2:15" ht="24" customHeight="1">
      <c r="B2192" s="247" t="s">
        <v>7948</v>
      </c>
      <c r="C2192" s="247" t="s">
        <v>7949</v>
      </c>
      <c r="D2192" s="248">
        <v>43440</v>
      </c>
      <c r="E2192" s="248">
        <v>43461</v>
      </c>
      <c r="F2192" s="248">
        <v>43551</v>
      </c>
      <c r="G2192" s="247">
        <v>0</v>
      </c>
      <c r="H2192" s="247" t="s">
        <v>5766</v>
      </c>
      <c r="I2192" s="247" t="s">
        <v>5767</v>
      </c>
      <c r="J2192" s="247" t="s">
        <v>3291</v>
      </c>
      <c r="K2192" s="249" t="s">
        <v>1354</v>
      </c>
      <c r="L2192" s="247" t="s">
        <v>1373</v>
      </c>
      <c r="M2192" s="249" t="s">
        <v>1348</v>
      </c>
      <c r="N2192" s="249">
        <v>10</v>
      </c>
      <c r="O2192" s="249" t="s">
        <v>7950</v>
      </c>
    </row>
    <row r="2193" spans="2:15">
      <c r="B2193" s="247" t="s">
        <v>7951</v>
      </c>
      <c r="C2193" s="247" t="s">
        <v>7952</v>
      </c>
      <c r="D2193" s="248">
        <v>43441</v>
      </c>
      <c r="E2193" s="248">
        <v>43573</v>
      </c>
      <c r="F2193" s="248">
        <v>44668</v>
      </c>
      <c r="G2193" s="247">
        <v>0</v>
      </c>
      <c r="H2193" s="247" t="s">
        <v>7911</v>
      </c>
      <c r="I2193" s="247" t="s">
        <v>7912</v>
      </c>
      <c r="J2193" s="247" t="s">
        <v>3298</v>
      </c>
      <c r="K2193" s="249" t="s">
        <v>1890</v>
      </c>
      <c r="L2193" s="247" t="s">
        <v>1380</v>
      </c>
      <c r="M2193" s="249" t="s">
        <v>1348</v>
      </c>
      <c r="N2193" s="249">
        <v>8</v>
      </c>
      <c r="O2193" s="249" t="s">
        <v>2507</v>
      </c>
    </row>
    <row r="2194" spans="2:15" ht="24">
      <c r="B2194" s="247" t="s">
        <v>7953</v>
      </c>
      <c r="C2194" s="247" t="s">
        <v>7954</v>
      </c>
      <c r="D2194" s="248">
        <v>43445</v>
      </c>
      <c r="E2194" s="248">
        <v>43473</v>
      </c>
      <c r="F2194" s="248">
        <v>43563</v>
      </c>
      <c r="G2194" s="247">
        <v>0</v>
      </c>
      <c r="H2194" s="247" t="s">
        <v>4701</v>
      </c>
      <c r="I2194" s="247" t="s">
        <v>1342</v>
      </c>
      <c r="J2194" s="247" t="s">
        <v>3291</v>
      </c>
      <c r="K2194" s="249" t="s">
        <v>1354</v>
      </c>
      <c r="L2194" s="247" t="s">
        <v>1361</v>
      </c>
      <c r="M2194" s="249" t="s">
        <v>1348</v>
      </c>
      <c r="N2194" s="249">
        <v>10</v>
      </c>
      <c r="O2194" s="249" t="s">
        <v>7955</v>
      </c>
    </row>
    <row r="2195" spans="2:15" ht="25.5" customHeight="1">
      <c r="B2195" s="247" t="s">
        <v>7956</v>
      </c>
      <c r="C2195" s="247" t="s">
        <v>7957</v>
      </c>
      <c r="D2195" s="248">
        <v>43446</v>
      </c>
      <c r="E2195" s="248">
        <v>43460</v>
      </c>
      <c r="F2195" s="248">
        <v>43550</v>
      </c>
      <c r="G2195" s="247">
        <v>0</v>
      </c>
      <c r="H2195" s="247" t="s">
        <v>7915</v>
      </c>
      <c r="I2195" s="247" t="s">
        <v>7916</v>
      </c>
      <c r="J2195" s="247" t="s">
        <v>3291</v>
      </c>
      <c r="K2195" s="249" t="s">
        <v>1354</v>
      </c>
      <c r="L2195" s="247" t="s">
        <v>1380</v>
      </c>
      <c r="M2195" s="249" t="s">
        <v>1348</v>
      </c>
      <c r="N2195" s="249">
        <v>45</v>
      </c>
      <c r="O2195" s="249" t="s">
        <v>7958</v>
      </c>
    </row>
    <row r="2196" spans="2:15" ht="15" customHeight="1">
      <c r="B2196" s="247" t="s">
        <v>7959</v>
      </c>
      <c r="C2196" s="247" t="s">
        <v>7960</v>
      </c>
      <c r="D2196" s="248">
        <v>43446</v>
      </c>
      <c r="E2196" s="248">
        <v>43460</v>
      </c>
      <c r="F2196" s="248">
        <v>43550</v>
      </c>
      <c r="G2196" s="247">
        <v>0</v>
      </c>
      <c r="H2196" s="247" t="s">
        <v>6804</v>
      </c>
      <c r="I2196" s="247" t="s">
        <v>6805</v>
      </c>
      <c r="J2196" s="247" t="s">
        <v>3291</v>
      </c>
      <c r="K2196" s="249" t="s">
        <v>1354</v>
      </c>
      <c r="L2196" s="247" t="s">
        <v>1380</v>
      </c>
      <c r="M2196" s="249" t="s">
        <v>1348</v>
      </c>
      <c r="N2196" s="249">
        <v>10</v>
      </c>
      <c r="O2196" s="249" t="s">
        <v>7408</v>
      </c>
    </row>
    <row r="2197" spans="2:15" ht="15" customHeight="1">
      <c r="B2197" s="247" t="s">
        <v>7961</v>
      </c>
      <c r="C2197" s="247" t="s">
        <v>1342</v>
      </c>
      <c r="D2197" s="248">
        <v>43448</v>
      </c>
      <c r="E2197" s="248"/>
      <c r="F2197" s="248"/>
      <c r="G2197" s="247"/>
      <c r="H2197" s="247" t="s">
        <v>7962</v>
      </c>
      <c r="I2197" s="247" t="s">
        <v>1342</v>
      </c>
      <c r="J2197" s="247" t="s">
        <v>3270</v>
      </c>
      <c r="K2197" s="249" t="s">
        <v>1346</v>
      </c>
      <c r="L2197" s="247" t="s">
        <v>1380</v>
      </c>
      <c r="M2197" s="249" t="s">
        <v>1348</v>
      </c>
      <c r="N2197" s="249">
        <v>0</v>
      </c>
      <c r="O2197" s="249" t="s">
        <v>7683</v>
      </c>
    </row>
    <row r="2198" spans="2:15" ht="15" hidden="1" customHeight="1">
      <c r="B2198" s="247" t="s">
        <v>7963</v>
      </c>
      <c r="C2198" s="247" t="s">
        <v>7964</v>
      </c>
      <c r="D2198" s="248">
        <v>39693</v>
      </c>
      <c r="E2198" s="248">
        <v>40477</v>
      </c>
      <c r="F2198" s="248">
        <v>43034</v>
      </c>
      <c r="G2198" s="247">
        <v>2</v>
      </c>
      <c r="H2198" s="247" t="s">
        <v>7239</v>
      </c>
      <c r="I2198" s="247" t="s">
        <v>7240</v>
      </c>
      <c r="J2198" s="247" t="s">
        <v>3276</v>
      </c>
      <c r="K2198" s="249" t="s">
        <v>1354</v>
      </c>
      <c r="L2198" s="247" t="s">
        <v>1380</v>
      </c>
      <c r="M2198" s="249" t="s">
        <v>1348</v>
      </c>
      <c r="N2198" s="249">
        <v>25</v>
      </c>
      <c r="O2198" s="249" t="s">
        <v>7241</v>
      </c>
    </row>
    <row r="2199" spans="2:15" ht="15" customHeight="1">
      <c r="B2199" s="247" t="s">
        <v>7965</v>
      </c>
      <c r="C2199" s="247" t="s">
        <v>7966</v>
      </c>
      <c r="D2199" s="248">
        <v>43451</v>
      </c>
      <c r="E2199" s="248">
        <v>43460</v>
      </c>
      <c r="F2199" s="248">
        <v>43550</v>
      </c>
      <c r="G2199" s="247">
        <v>0</v>
      </c>
      <c r="H2199" s="247" t="s">
        <v>4855</v>
      </c>
      <c r="I2199" s="247" t="s">
        <v>4856</v>
      </c>
      <c r="J2199" s="247" t="s">
        <v>3291</v>
      </c>
      <c r="K2199" s="249" t="s">
        <v>1354</v>
      </c>
      <c r="L2199" s="247" t="s">
        <v>1380</v>
      </c>
      <c r="M2199" s="249" t="s">
        <v>1348</v>
      </c>
      <c r="N2199" s="249">
        <v>12</v>
      </c>
      <c r="O2199" s="249" t="s">
        <v>7722</v>
      </c>
    </row>
    <row r="2200" spans="2:15" ht="15" hidden="1" customHeight="1">
      <c r="B2200" s="247" t="s">
        <v>7967</v>
      </c>
      <c r="C2200" s="247" t="s">
        <v>7968</v>
      </c>
      <c r="D2200" s="248">
        <v>43451</v>
      </c>
      <c r="E2200" s="248">
        <v>43873</v>
      </c>
      <c r="F2200" s="248">
        <v>44968</v>
      </c>
      <c r="G2200" s="247">
        <v>0</v>
      </c>
      <c r="H2200" s="247" t="s">
        <v>4855</v>
      </c>
      <c r="I2200" s="247" t="s">
        <v>4856</v>
      </c>
      <c r="J2200" s="247" t="s">
        <v>3270</v>
      </c>
      <c r="K2200" s="249" t="s">
        <v>1890</v>
      </c>
      <c r="L2200" s="247" t="s">
        <v>1380</v>
      </c>
      <c r="M2200" s="249" t="s">
        <v>1348</v>
      </c>
      <c r="N2200" s="249">
        <v>12</v>
      </c>
      <c r="O2200" s="249" t="s">
        <v>7722</v>
      </c>
    </row>
    <row r="2201" spans="2:15" ht="25.5" customHeight="1">
      <c r="B2201" s="247" t="s">
        <v>7969</v>
      </c>
      <c r="C2201" s="247" t="s">
        <v>7970</v>
      </c>
      <c r="D2201" s="248">
        <v>43452</v>
      </c>
      <c r="E2201" s="248">
        <v>43460</v>
      </c>
      <c r="F2201" s="248">
        <v>43550</v>
      </c>
      <c r="G2201" s="247">
        <v>0</v>
      </c>
      <c r="H2201" s="247" t="s">
        <v>7931</v>
      </c>
      <c r="I2201" s="247" t="s">
        <v>7932</v>
      </c>
      <c r="J2201" s="247" t="s">
        <v>3291</v>
      </c>
      <c r="K2201" s="249" t="s">
        <v>1354</v>
      </c>
      <c r="L2201" s="247" t="s">
        <v>1380</v>
      </c>
      <c r="M2201" s="249" t="s">
        <v>1348</v>
      </c>
      <c r="N2201" s="249">
        <v>68</v>
      </c>
      <c r="O2201" s="249" t="s">
        <v>7971</v>
      </c>
    </row>
    <row r="2202" spans="2:15" ht="15" customHeight="1">
      <c r="B2202" s="247" t="s">
        <v>7972</v>
      </c>
      <c r="C2202" s="247" t="s">
        <v>1342</v>
      </c>
      <c r="D2202" s="248">
        <v>43452</v>
      </c>
      <c r="E2202" s="248"/>
      <c r="F2202" s="248"/>
      <c r="G2202" s="247"/>
      <c r="H2202" s="247" t="s">
        <v>7338</v>
      </c>
      <c r="I2202" s="247" t="s">
        <v>7339</v>
      </c>
      <c r="J2202" s="247" t="s">
        <v>3270</v>
      </c>
      <c r="K2202" s="249" t="s">
        <v>1346</v>
      </c>
      <c r="L2202" s="247" t="s">
        <v>1380</v>
      </c>
      <c r="M2202" s="249" t="s">
        <v>1348</v>
      </c>
      <c r="N2202" s="249">
        <v>0</v>
      </c>
      <c r="O2202" s="249" t="s">
        <v>7973</v>
      </c>
    </row>
    <row r="2203" spans="2:15" ht="15" customHeight="1">
      <c r="B2203" s="247" t="s">
        <v>7974</v>
      </c>
      <c r="C2203" s="247" t="s">
        <v>7975</v>
      </c>
      <c r="D2203" s="248">
        <v>43458</v>
      </c>
      <c r="E2203" s="248">
        <v>43465</v>
      </c>
      <c r="F2203" s="248">
        <v>43555</v>
      </c>
      <c r="G2203" s="247">
        <v>0</v>
      </c>
      <c r="H2203" s="247" t="s">
        <v>5084</v>
      </c>
      <c r="I2203" s="247" t="s">
        <v>5085</v>
      </c>
      <c r="J2203" s="247" t="s">
        <v>3291</v>
      </c>
      <c r="K2203" s="249" t="s">
        <v>1354</v>
      </c>
      <c r="L2203" s="247" t="s">
        <v>1347</v>
      </c>
      <c r="M2203" s="249" t="s">
        <v>1348</v>
      </c>
      <c r="N2203" s="249">
        <v>130</v>
      </c>
      <c r="O2203" s="249" t="s">
        <v>7976</v>
      </c>
    </row>
    <row r="2204" spans="2:15" ht="15" customHeight="1">
      <c r="B2204" s="247" t="s">
        <v>7977</v>
      </c>
      <c r="C2204" s="247" t="s">
        <v>7978</v>
      </c>
      <c r="D2204" s="248">
        <v>43458</v>
      </c>
      <c r="E2204" s="248">
        <v>43705</v>
      </c>
      <c r="F2204" s="248">
        <v>44800</v>
      </c>
      <c r="G2204" s="247">
        <v>0</v>
      </c>
      <c r="H2204" s="247" t="s">
        <v>3785</v>
      </c>
      <c r="I2204" s="247" t="s">
        <v>3786</v>
      </c>
      <c r="J2204" s="247" t="s">
        <v>3336</v>
      </c>
      <c r="K2204" s="249" t="s">
        <v>1890</v>
      </c>
      <c r="L2204" s="247" t="s">
        <v>5970</v>
      </c>
      <c r="M2204" s="249" t="s">
        <v>1348</v>
      </c>
      <c r="N2204" s="249">
        <v>300</v>
      </c>
      <c r="O2204" s="249" t="s">
        <v>7979</v>
      </c>
    </row>
    <row r="2205" spans="2:15" ht="15" customHeight="1">
      <c r="B2205" s="247" t="s">
        <v>7980</v>
      </c>
      <c r="C2205" s="247" t="s">
        <v>1342</v>
      </c>
      <c r="D2205" s="248">
        <v>43460</v>
      </c>
      <c r="E2205" s="248"/>
      <c r="F2205" s="248"/>
      <c r="G2205" s="247"/>
      <c r="H2205" s="247" t="s">
        <v>7499</v>
      </c>
      <c r="I2205" s="247" t="s">
        <v>7500</v>
      </c>
      <c r="J2205" s="247" t="s">
        <v>3291</v>
      </c>
      <c r="K2205" s="249" t="s">
        <v>1346</v>
      </c>
      <c r="L2205" s="247" t="s">
        <v>1380</v>
      </c>
      <c r="M2205" s="249" t="s">
        <v>1348</v>
      </c>
      <c r="N2205" s="249">
        <v>0</v>
      </c>
      <c r="O2205" s="249" t="s">
        <v>6584</v>
      </c>
    </row>
    <row r="2206" spans="2:15" ht="15" customHeight="1">
      <c r="B2206" s="247" t="s">
        <v>7981</v>
      </c>
      <c r="C2206" s="247" t="s">
        <v>7982</v>
      </c>
      <c r="D2206" s="248">
        <v>43460</v>
      </c>
      <c r="E2206" s="248">
        <v>43473</v>
      </c>
      <c r="F2206" s="248">
        <v>43563</v>
      </c>
      <c r="G2206" s="247">
        <v>0</v>
      </c>
      <c r="H2206" s="247" t="s">
        <v>7499</v>
      </c>
      <c r="I2206" s="247" t="s">
        <v>7500</v>
      </c>
      <c r="J2206" s="247" t="s">
        <v>3291</v>
      </c>
      <c r="K2206" s="249" t="s">
        <v>1354</v>
      </c>
      <c r="L2206" s="247" t="s">
        <v>1380</v>
      </c>
      <c r="M2206" s="249" t="s">
        <v>1348</v>
      </c>
      <c r="N2206" s="249">
        <v>61</v>
      </c>
      <c r="O2206" s="249" t="s">
        <v>7983</v>
      </c>
    </row>
    <row r="2207" spans="2:15" ht="15" customHeight="1">
      <c r="B2207" s="247" t="s">
        <v>7984</v>
      </c>
      <c r="C2207" s="247" t="s">
        <v>1342</v>
      </c>
      <c r="D2207" s="248">
        <v>43460</v>
      </c>
      <c r="E2207" s="248"/>
      <c r="F2207" s="248"/>
      <c r="G2207" s="247"/>
      <c r="H2207" s="247" t="s">
        <v>7499</v>
      </c>
      <c r="I2207" s="247" t="s">
        <v>7500</v>
      </c>
      <c r="J2207" s="247" t="s">
        <v>3291</v>
      </c>
      <c r="K2207" s="249" t="s">
        <v>1346</v>
      </c>
      <c r="L2207" s="247" t="s">
        <v>1380</v>
      </c>
      <c r="M2207" s="249" t="s">
        <v>1348</v>
      </c>
      <c r="N2207" s="249">
        <v>0</v>
      </c>
      <c r="O2207" s="249" t="s">
        <v>5631</v>
      </c>
    </row>
    <row r="2208" spans="2:15" ht="25.5" hidden="1" customHeight="1">
      <c r="B2208" s="247" t="s">
        <v>7985</v>
      </c>
      <c r="C2208" s="247" t="s">
        <v>7986</v>
      </c>
      <c r="D2208" s="248">
        <v>43460</v>
      </c>
      <c r="E2208" s="248">
        <v>44249</v>
      </c>
      <c r="F2208" s="248">
        <v>45343</v>
      </c>
      <c r="G2208" s="247">
        <v>0</v>
      </c>
      <c r="H2208" s="247" t="s">
        <v>4934</v>
      </c>
      <c r="I2208" s="247" t="s">
        <v>4935</v>
      </c>
      <c r="J2208" s="247" t="s">
        <v>3270</v>
      </c>
      <c r="K2208" s="249" t="s">
        <v>1890</v>
      </c>
      <c r="L2208" s="247" t="s">
        <v>1380</v>
      </c>
      <c r="M2208" s="249" t="s">
        <v>1348</v>
      </c>
      <c r="N2208" s="249">
        <v>16</v>
      </c>
      <c r="O2208" s="249" t="s">
        <v>7987</v>
      </c>
    </row>
    <row r="2209" spans="2:15" ht="15" hidden="1" customHeight="1">
      <c r="B2209" s="247" t="s">
        <v>7988</v>
      </c>
      <c r="C2209" s="247" t="s">
        <v>7989</v>
      </c>
      <c r="D2209" s="248">
        <v>40134</v>
      </c>
      <c r="E2209" s="248">
        <v>40480</v>
      </c>
      <c r="F2209" s="248">
        <v>43037</v>
      </c>
      <c r="G2209" s="247">
        <v>2</v>
      </c>
      <c r="H2209" s="247" t="s">
        <v>5895</v>
      </c>
      <c r="I2209" s="247" t="s">
        <v>5896</v>
      </c>
      <c r="J2209" s="247" t="s">
        <v>3276</v>
      </c>
      <c r="K2209" s="249" t="s">
        <v>1354</v>
      </c>
      <c r="L2209" s="247" t="s">
        <v>1380</v>
      </c>
      <c r="M2209" s="249" t="s">
        <v>1348</v>
      </c>
      <c r="N2209" s="249">
        <v>30</v>
      </c>
      <c r="O2209" s="249" t="s">
        <v>6597</v>
      </c>
    </row>
    <row r="2210" spans="2:15" ht="24" customHeight="1">
      <c r="B2210" s="247" t="s">
        <v>7990</v>
      </c>
      <c r="C2210" s="247" t="s">
        <v>1342</v>
      </c>
      <c r="D2210" s="248">
        <v>43461</v>
      </c>
      <c r="E2210" s="248"/>
      <c r="F2210" s="248"/>
      <c r="G2210" s="247"/>
      <c r="H2210" s="247" t="s">
        <v>3540</v>
      </c>
      <c r="I2210" s="247" t="s">
        <v>3541</v>
      </c>
      <c r="J2210" s="247" t="s">
        <v>3270</v>
      </c>
      <c r="K2210" s="249" t="s">
        <v>1346</v>
      </c>
      <c r="L2210" s="247" t="s">
        <v>1380</v>
      </c>
      <c r="M2210" s="249" t="s">
        <v>1348</v>
      </c>
      <c r="N2210" s="249">
        <v>0</v>
      </c>
      <c r="O2210" s="249" t="s">
        <v>7991</v>
      </c>
    </row>
    <row r="2211" spans="2:15" ht="24" customHeight="1">
      <c r="B2211" s="247" t="s">
        <v>7992</v>
      </c>
      <c r="C2211" s="247" t="s">
        <v>7993</v>
      </c>
      <c r="D2211" s="248">
        <v>43465</v>
      </c>
      <c r="E2211" s="248">
        <v>43473</v>
      </c>
      <c r="F2211" s="248">
        <v>43563</v>
      </c>
      <c r="G2211" s="247">
        <v>0</v>
      </c>
      <c r="H2211" s="247" t="s">
        <v>7994</v>
      </c>
      <c r="I2211" s="247" t="s">
        <v>7995</v>
      </c>
      <c r="J2211" s="247" t="s">
        <v>3291</v>
      </c>
      <c r="K2211" s="249" t="s">
        <v>1354</v>
      </c>
      <c r="L2211" s="247" t="s">
        <v>1373</v>
      </c>
      <c r="M2211" s="249" t="s">
        <v>1348</v>
      </c>
      <c r="N2211" s="249">
        <v>10</v>
      </c>
      <c r="O2211" s="249" t="s">
        <v>7996</v>
      </c>
    </row>
    <row r="2212" spans="2:15" ht="15" customHeight="1">
      <c r="B2212" s="247" t="s">
        <v>7997</v>
      </c>
      <c r="C2212" s="247" t="s">
        <v>7998</v>
      </c>
      <c r="D2212" s="248">
        <v>43465</v>
      </c>
      <c r="E2212" s="248">
        <v>43525</v>
      </c>
      <c r="F2212" s="248">
        <v>43617</v>
      </c>
      <c r="G2212" s="247">
        <v>0</v>
      </c>
      <c r="H2212" s="247" t="s">
        <v>7170</v>
      </c>
      <c r="I2212" s="247" t="s">
        <v>7171</v>
      </c>
      <c r="J2212" s="247" t="s">
        <v>3291</v>
      </c>
      <c r="K2212" s="249" t="s">
        <v>1354</v>
      </c>
      <c r="L2212" s="247" t="s">
        <v>1380</v>
      </c>
      <c r="M2212" s="249" t="s">
        <v>1348</v>
      </c>
      <c r="N2212" s="249">
        <v>47</v>
      </c>
      <c r="O2212" s="249" t="s">
        <v>7999</v>
      </c>
    </row>
    <row r="2213" spans="2:15" ht="15" customHeight="1">
      <c r="B2213" s="247" t="s">
        <v>8000</v>
      </c>
      <c r="C2213" s="247" t="s">
        <v>1342</v>
      </c>
      <c r="D2213" s="248">
        <v>43465</v>
      </c>
      <c r="E2213" s="248"/>
      <c r="F2213" s="248"/>
      <c r="G2213" s="247"/>
      <c r="H2213" s="247" t="s">
        <v>7170</v>
      </c>
      <c r="I2213" s="247" t="s">
        <v>7171</v>
      </c>
      <c r="J2213" s="247" t="s">
        <v>3270</v>
      </c>
      <c r="K2213" s="249" t="s">
        <v>1346</v>
      </c>
      <c r="L2213" s="247" t="s">
        <v>1380</v>
      </c>
      <c r="M2213" s="249" t="s">
        <v>1348</v>
      </c>
      <c r="N2213" s="249">
        <v>47</v>
      </c>
      <c r="O2213" s="249" t="s">
        <v>7999</v>
      </c>
    </row>
    <row r="2214" spans="2:15" ht="15" customHeight="1">
      <c r="B2214" s="247" t="s">
        <v>8001</v>
      </c>
      <c r="C2214" s="247" t="s">
        <v>1342</v>
      </c>
      <c r="D2214" s="248">
        <v>43446</v>
      </c>
      <c r="E2214" s="248"/>
      <c r="F2214" s="248"/>
      <c r="G2214" s="247"/>
      <c r="H2214" s="247" t="s">
        <v>8002</v>
      </c>
      <c r="I2214" s="247" t="s">
        <v>8003</v>
      </c>
      <c r="J2214" s="247" t="s">
        <v>3270</v>
      </c>
      <c r="K2214" s="249" t="s">
        <v>1346</v>
      </c>
      <c r="L2214" s="247" t="s">
        <v>1380</v>
      </c>
      <c r="M2214" s="249" t="s">
        <v>1348</v>
      </c>
      <c r="N2214" s="249">
        <v>10</v>
      </c>
      <c r="O2214" s="249" t="s">
        <v>4054</v>
      </c>
    </row>
    <row r="2215" spans="2:15" ht="15" customHeight="1">
      <c r="B2215" s="247" t="s">
        <v>8004</v>
      </c>
      <c r="C2215" s="247" t="s">
        <v>8005</v>
      </c>
      <c r="D2215" s="248">
        <v>43468</v>
      </c>
      <c r="E2215" s="248">
        <v>43766</v>
      </c>
      <c r="F2215" s="248">
        <v>44861</v>
      </c>
      <c r="G2215" s="247">
        <v>0</v>
      </c>
      <c r="H2215" s="247" t="s">
        <v>3918</v>
      </c>
      <c r="I2215" s="247" t="s">
        <v>3919</v>
      </c>
      <c r="J2215" s="247" t="s">
        <v>3270</v>
      </c>
      <c r="K2215" s="249" t="s">
        <v>1890</v>
      </c>
      <c r="L2215" s="247" t="s">
        <v>1380</v>
      </c>
      <c r="M2215" s="249" t="s">
        <v>1348</v>
      </c>
      <c r="N2215" s="249">
        <v>100</v>
      </c>
      <c r="O2215" s="249" t="s">
        <v>3920</v>
      </c>
    </row>
    <row r="2216" spans="2:15" ht="25.5" customHeight="1">
      <c r="B2216" s="247" t="s">
        <v>8006</v>
      </c>
      <c r="C2216" s="247" t="s">
        <v>8007</v>
      </c>
      <c r="D2216" s="248">
        <v>43473</v>
      </c>
      <c r="E2216" s="248">
        <v>43493</v>
      </c>
      <c r="F2216" s="248">
        <v>43583</v>
      </c>
      <c r="G2216" s="247">
        <v>0</v>
      </c>
      <c r="H2216" s="247" t="s">
        <v>4720</v>
      </c>
      <c r="I2216" s="247" t="s">
        <v>4721</v>
      </c>
      <c r="J2216" s="247" t="s">
        <v>3291</v>
      </c>
      <c r="K2216" s="249" t="s">
        <v>1354</v>
      </c>
      <c r="L2216" s="247" t="s">
        <v>1347</v>
      </c>
      <c r="M2216" s="249" t="s">
        <v>1348</v>
      </c>
      <c r="N2216" s="249">
        <v>25</v>
      </c>
      <c r="O2216" s="249" t="s">
        <v>8008</v>
      </c>
    </row>
    <row r="2217" spans="2:15" ht="15" customHeight="1">
      <c r="B2217" s="247" t="s">
        <v>8009</v>
      </c>
      <c r="C2217" s="247" t="s">
        <v>1342</v>
      </c>
      <c r="D2217" s="248">
        <v>43479</v>
      </c>
      <c r="E2217" s="248"/>
      <c r="F2217" s="248"/>
      <c r="G2217" s="247"/>
      <c r="H2217" s="247" t="s">
        <v>8010</v>
      </c>
      <c r="I2217" s="247" t="s">
        <v>8011</v>
      </c>
      <c r="J2217" s="247" t="s">
        <v>3270</v>
      </c>
      <c r="K2217" s="249" t="s">
        <v>1346</v>
      </c>
      <c r="L2217" s="247" t="s">
        <v>1380</v>
      </c>
      <c r="M2217" s="249" t="s">
        <v>1348</v>
      </c>
      <c r="N2217" s="249">
        <v>0</v>
      </c>
      <c r="O2217" s="249" t="s">
        <v>8012</v>
      </c>
    </row>
    <row r="2218" spans="2:15" ht="15" customHeight="1">
      <c r="B2218" s="247" t="s">
        <v>8013</v>
      </c>
      <c r="C2218" s="247" t="s">
        <v>8014</v>
      </c>
      <c r="D2218" s="248">
        <v>43479</v>
      </c>
      <c r="E2218" s="248">
        <v>43493</v>
      </c>
      <c r="F2218" s="248">
        <v>43583</v>
      </c>
      <c r="G2218" s="247">
        <v>0</v>
      </c>
      <c r="H2218" s="247" t="s">
        <v>8015</v>
      </c>
      <c r="I2218" s="247" t="s">
        <v>8016</v>
      </c>
      <c r="J2218" s="247" t="s">
        <v>3291</v>
      </c>
      <c r="K2218" s="249" t="s">
        <v>1354</v>
      </c>
      <c r="L2218" s="247" t="s">
        <v>1380</v>
      </c>
      <c r="M2218" s="249" t="s">
        <v>1348</v>
      </c>
      <c r="N2218" s="249">
        <v>95</v>
      </c>
      <c r="O2218" s="249" t="s">
        <v>8017</v>
      </c>
    </row>
    <row r="2219" spans="2:15" ht="24" customHeight="1">
      <c r="B2219" s="247" t="s">
        <v>8018</v>
      </c>
      <c r="C2219" s="247" t="s">
        <v>1342</v>
      </c>
      <c r="D2219" s="248">
        <v>43479</v>
      </c>
      <c r="E2219" s="248"/>
      <c r="F2219" s="248"/>
      <c r="G2219" s="247"/>
      <c r="H2219" s="247" t="s">
        <v>7109</v>
      </c>
      <c r="I2219" s="247" t="s">
        <v>7110</v>
      </c>
      <c r="J2219" s="247" t="s">
        <v>3419</v>
      </c>
      <c r="K2219" s="249" t="s">
        <v>1346</v>
      </c>
      <c r="L2219" s="247" t="s">
        <v>1380</v>
      </c>
      <c r="M2219" s="249" t="s">
        <v>1348</v>
      </c>
      <c r="N2219" s="249">
        <v>0</v>
      </c>
      <c r="O2219" s="249" t="s">
        <v>8019</v>
      </c>
    </row>
    <row r="2220" spans="2:15" ht="15" hidden="1" customHeight="1">
      <c r="B2220" s="247" t="s">
        <v>8020</v>
      </c>
      <c r="C2220" s="247" t="s">
        <v>8021</v>
      </c>
      <c r="D2220" s="248">
        <v>40029</v>
      </c>
      <c r="E2220" s="248">
        <v>40480</v>
      </c>
      <c r="F2220" s="248">
        <v>43037</v>
      </c>
      <c r="G2220" s="247">
        <v>2</v>
      </c>
      <c r="H2220" s="247" t="s">
        <v>4380</v>
      </c>
      <c r="I2220" s="247" t="s">
        <v>4381</v>
      </c>
      <c r="J2220" s="247" t="s">
        <v>3276</v>
      </c>
      <c r="K2220" s="249" t="s">
        <v>1354</v>
      </c>
      <c r="L2220" s="247" t="s">
        <v>1380</v>
      </c>
      <c r="M2220" s="249" t="s">
        <v>1348</v>
      </c>
      <c r="N2220" s="249">
        <v>106</v>
      </c>
      <c r="O2220" s="249" t="s">
        <v>8022</v>
      </c>
    </row>
    <row r="2221" spans="2:15" ht="15" customHeight="1">
      <c r="B2221" s="247" t="s">
        <v>8023</v>
      </c>
      <c r="C2221" s="247" t="s">
        <v>1342</v>
      </c>
      <c r="D2221" s="248">
        <v>43480</v>
      </c>
      <c r="E2221" s="248"/>
      <c r="F2221" s="248"/>
      <c r="G2221" s="247"/>
      <c r="H2221" s="247" t="s">
        <v>3918</v>
      </c>
      <c r="I2221" s="247" t="s">
        <v>3919</v>
      </c>
      <c r="J2221" s="247" t="s">
        <v>3270</v>
      </c>
      <c r="K2221" s="249" t="s">
        <v>1346</v>
      </c>
      <c r="L2221" s="247" t="s">
        <v>1380</v>
      </c>
      <c r="M2221" s="249" t="s">
        <v>1348</v>
      </c>
      <c r="N2221" s="249">
        <v>0</v>
      </c>
      <c r="O2221" s="249" t="s">
        <v>8024</v>
      </c>
    </row>
    <row r="2222" spans="2:15" ht="15" customHeight="1">
      <c r="B2222" s="247" t="s">
        <v>8025</v>
      </c>
      <c r="C2222" s="247" t="s">
        <v>8026</v>
      </c>
      <c r="D2222" s="248">
        <v>43480</v>
      </c>
      <c r="E2222" s="248">
        <v>43493</v>
      </c>
      <c r="F2222" s="248">
        <v>43583</v>
      </c>
      <c r="G2222" s="247">
        <v>0</v>
      </c>
      <c r="H2222" s="247" t="s">
        <v>7708</v>
      </c>
      <c r="I2222" s="247" t="s">
        <v>7709</v>
      </c>
      <c r="J2222" s="247" t="s">
        <v>3291</v>
      </c>
      <c r="K2222" s="249" t="s">
        <v>1354</v>
      </c>
      <c r="L2222" s="247" t="s">
        <v>4433</v>
      </c>
      <c r="M2222" s="249" t="s">
        <v>1348</v>
      </c>
      <c r="N2222" s="249">
        <v>33</v>
      </c>
      <c r="O2222" s="249" t="s">
        <v>4016</v>
      </c>
    </row>
    <row r="2223" spans="2:15" ht="15" customHeight="1">
      <c r="B2223" s="247" t="s">
        <v>8027</v>
      </c>
      <c r="C2223" s="247" t="s">
        <v>8028</v>
      </c>
      <c r="D2223" s="248">
        <v>43480</v>
      </c>
      <c r="E2223" s="248">
        <v>43493</v>
      </c>
      <c r="F2223" s="248">
        <v>43583</v>
      </c>
      <c r="G2223" s="247">
        <v>0</v>
      </c>
      <c r="H2223" s="247" t="s">
        <v>7708</v>
      </c>
      <c r="I2223" s="247" t="s">
        <v>7709</v>
      </c>
      <c r="J2223" s="247" t="s">
        <v>3291</v>
      </c>
      <c r="K2223" s="249" t="s">
        <v>1354</v>
      </c>
      <c r="L2223" s="247" t="s">
        <v>4433</v>
      </c>
      <c r="M2223" s="249" t="s">
        <v>1348</v>
      </c>
      <c r="N2223" s="249">
        <v>86</v>
      </c>
      <c r="O2223" s="249" t="s">
        <v>7710</v>
      </c>
    </row>
    <row r="2224" spans="2:15" ht="15" customHeight="1">
      <c r="B2224" s="247" t="s">
        <v>8029</v>
      </c>
      <c r="C2224" s="247" t="s">
        <v>8030</v>
      </c>
      <c r="D2224" s="248">
        <v>43481</v>
      </c>
      <c r="E2224" s="248">
        <v>43725</v>
      </c>
      <c r="F2224" s="248">
        <v>44820</v>
      </c>
      <c r="G2224" s="247">
        <v>0</v>
      </c>
      <c r="H2224" s="247" t="s">
        <v>7109</v>
      </c>
      <c r="I2224" s="247" t="s">
        <v>7110</v>
      </c>
      <c r="J2224" s="247" t="s">
        <v>3270</v>
      </c>
      <c r="K2224" s="249" t="s">
        <v>1890</v>
      </c>
      <c r="L2224" s="247" t="s">
        <v>1380</v>
      </c>
      <c r="M2224" s="249" t="s">
        <v>1348</v>
      </c>
      <c r="N2224" s="249">
        <v>47.5</v>
      </c>
      <c r="O2224" s="249" t="s">
        <v>8019</v>
      </c>
    </row>
    <row r="2225" spans="2:15" ht="15" customHeight="1">
      <c r="B2225" s="247" t="s">
        <v>8031</v>
      </c>
      <c r="C2225" s="247" t="s">
        <v>1342</v>
      </c>
      <c r="D2225" s="248">
        <v>43481</v>
      </c>
      <c r="E2225" s="248"/>
      <c r="F2225" s="248"/>
      <c r="G2225" s="247"/>
      <c r="H2225" s="247" t="s">
        <v>8032</v>
      </c>
      <c r="I2225" s="247" t="s">
        <v>8033</v>
      </c>
      <c r="J2225" s="247" t="s">
        <v>3270</v>
      </c>
      <c r="K2225" s="249" t="s">
        <v>1346</v>
      </c>
      <c r="L2225" s="247" t="s">
        <v>1380</v>
      </c>
      <c r="M2225" s="249" t="s">
        <v>1348</v>
      </c>
      <c r="N2225" s="249">
        <v>0</v>
      </c>
      <c r="O2225" s="249" t="s">
        <v>8034</v>
      </c>
    </row>
    <row r="2226" spans="2:15" ht="24" customHeight="1">
      <c r="B2226" s="247" t="s">
        <v>8035</v>
      </c>
      <c r="C2226" s="247" t="s">
        <v>1342</v>
      </c>
      <c r="D2226" s="248">
        <v>43481</v>
      </c>
      <c r="E2226" s="248"/>
      <c r="F2226" s="248"/>
      <c r="G2226" s="247"/>
      <c r="H2226" s="247" t="s">
        <v>6822</v>
      </c>
      <c r="I2226" s="247" t="s">
        <v>6823</v>
      </c>
      <c r="J2226" s="247" t="s">
        <v>3291</v>
      </c>
      <c r="K2226" s="249" t="s">
        <v>1346</v>
      </c>
      <c r="L2226" s="247" t="s">
        <v>1380</v>
      </c>
      <c r="M2226" s="249" t="s">
        <v>1348</v>
      </c>
      <c r="N2226" s="249">
        <v>0</v>
      </c>
      <c r="O2226" s="249" t="s">
        <v>6824</v>
      </c>
    </row>
    <row r="2227" spans="2:15" ht="15" customHeight="1">
      <c r="B2227" s="247" t="s">
        <v>8036</v>
      </c>
      <c r="C2227" s="247" t="s">
        <v>1342</v>
      </c>
      <c r="D2227" s="248">
        <v>43481</v>
      </c>
      <c r="E2227" s="248"/>
      <c r="F2227" s="248"/>
      <c r="G2227" s="247"/>
      <c r="H2227" s="247" t="s">
        <v>8037</v>
      </c>
      <c r="I2227" s="247" t="s">
        <v>8038</v>
      </c>
      <c r="J2227" s="247" t="s">
        <v>3270</v>
      </c>
      <c r="K2227" s="249" t="s">
        <v>1346</v>
      </c>
      <c r="L2227" s="247" t="s">
        <v>1380</v>
      </c>
      <c r="M2227" s="249" t="s">
        <v>1348</v>
      </c>
      <c r="N2227" s="249">
        <v>0</v>
      </c>
      <c r="O2227" s="249" t="s">
        <v>6077</v>
      </c>
    </row>
    <row r="2228" spans="2:15" ht="24" customHeight="1">
      <c r="B2228" s="247" t="s">
        <v>8039</v>
      </c>
      <c r="C2228" s="247" t="s">
        <v>8040</v>
      </c>
      <c r="D2228" s="248">
        <v>43482</v>
      </c>
      <c r="E2228" s="248">
        <v>43705</v>
      </c>
      <c r="F2228" s="248">
        <v>44800</v>
      </c>
      <c r="G2228" s="247">
        <v>0</v>
      </c>
      <c r="H2228" s="247" t="s">
        <v>7783</v>
      </c>
      <c r="I2228" s="247" t="s">
        <v>7784</v>
      </c>
      <c r="J2228" s="247" t="s">
        <v>3270</v>
      </c>
      <c r="K2228" s="249" t="s">
        <v>1890</v>
      </c>
      <c r="L2228" s="247" t="s">
        <v>1380</v>
      </c>
      <c r="M2228" s="249" t="s">
        <v>1348</v>
      </c>
      <c r="N2228" s="249">
        <v>100</v>
      </c>
      <c r="O2228" s="249" t="s">
        <v>3463</v>
      </c>
    </row>
    <row r="2229" spans="2:15" ht="15" customHeight="1">
      <c r="B2229" s="247" t="s">
        <v>8041</v>
      </c>
      <c r="C2229" s="247" t="s">
        <v>8042</v>
      </c>
      <c r="D2229" s="248">
        <v>43482</v>
      </c>
      <c r="E2229" s="248">
        <v>43705</v>
      </c>
      <c r="F2229" s="248">
        <v>44800</v>
      </c>
      <c r="G2229" s="247">
        <v>0</v>
      </c>
      <c r="H2229" s="247" t="s">
        <v>3785</v>
      </c>
      <c r="I2229" s="247" t="s">
        <v>3786</v>
      </c>
      <c r="J2229" s="247" t="s">
        <v>3336</v>
      </c>
      <c r="K2229" s="249" t="s">
        <v>1890</v>
      </c>
      <c r="L2229" s="247" t="s">
        <v>5970</v>
      </c>
      <c r="M2229" s="249" t="s">
        <v>1348</v>
      </c>
      <c r="N2229" s="249">
        <v>290</v>
      </c>
      <c r="O2229" s="249" t="s">
        <v>8043</v>
      </c>
    </row>
    <row r="2230" spans="2:15" ht="24" customHeight="1">
      <c r="B2230" s="247" t="s">
        <v>8044</v>
      </c>
      <c r="C2230" s="247" t="s">
        <v>8045</v>
      </c>
      <c r="D2230" s="248">
        <v>43482</v>
      </c>
      <c r="E2230" s="248">
        <v>43493</v>
      </c>
      <c r="F2230" s="248">
        <v>43583</v>
      </c>
      <c r="G2230" s="247">
        <v>0</v>
      </c>
      <c r="H2230" s="247" t="s">
        <v>8046</v>
      </c>
      <c r="I2230" s="247" t="s">
        <v>8047</v>
      </c>
      <c r="J2230" s="247" t="s">
        <v>3291</v>
      </c>
      <c r="K2230" s="249" t="s">
        <v>1354</v>
      </c>
      <c r="L2230" s="247" t="s">
        <v>1380</v>
      </c>
      <c r="M2230" s="249" t="s">
        <v>1348</v>
      </c>
      <c r="N2230" s="249">
        <v>40</v>
      </c>
      <c r="O2230" s="249" t="s">
        <v>3451</v>
      </c>
    </row>
    <row r="2231" spans="2:15" ht="24" hidden="1" customHeight="1">
      <c r="B2231" s="247" t="s">
        <v>8048</v>
      </c>
      <c r="C2231" s="247" t="s">
        <v>8049</v>
      </c>
      <c r="D2231" s="248">
        <v>39254</v>
      </c>
      <c r="E2231" s="248">
        <v>40206</v>
      </c>
      <c r="F2231" s="248">
        <v>42763</v>
      </c>
      <c r="G2231" s="247">
        <v>0</v>
      </c>
      <c r="H2231" s="247" t="s">
        <v>8050</v>
      </c>
      <c r="I2231" s="247" t="s">
        <v>5828</v>
      </c>
      <c r="J2231" s="247" t="s">
        <v>3276</v>
      </c>
      <c r="K2231" s="249" t="s">
        <v>1354</v>
      </c>
      <c r="L2231" s="247" t="s">
        <v>1380</v>
      </c>
      <c r="M2231" s="249" t="s">
        <v>1348</v>
      </c>
      <c r="N2231" s="249">
        <v>109</v>
      </c>
      <c r="O2231" s="249" t="s">
        <v>5829</v>
      </c>
    </row>
    <row r="2232" spans="2:15" ht="24" customHeight="1">
      <c r="B2232" s="247" t="s">
        <v>8051</v>
      </c>
      <c r="C2232" s="247" t="s">
        <v>1342</v>
      </c>
      <c r="D2232" s="248">
        <v>43482</v>
      </c>
      <c r="E2232" s="248"/>
      <c r="F2232" s="248"/>
      <c r="G2232" s="247"/>
      <c r="H2232" s="247" t="s">
        <v>7783</v>
      </c>
      <c r="I2232" s="247" t="s">
        <v>7784</v>
      </c>
      <c r="J2232" s="247" t="s">
        <v>3270</v>
      </c>
      <c r="K2232" s="249" t="s">
        <v>1346</v>
      </c>
      <c r="L2232" s="247" t="s">
        <v>1380</v>
      </c>
      <c r="M2232" s="249" t="s">
        <v>1348</v>
      </c>
      <c r="N2232" s="249">
        <v>0</v>
      </c>
      <c r="O2232" s="249" t="s">
        <v>7787</v>
      </c>
    </row>
    <row r="2233" spans="2:15" ht="24" customHeight="1">
      <c r="B2233" s="247" t="s">
        <v>8052</v>
      </c>
      <c r="C2233" s="247" t="s">
        <v>1342</v>
      </c>
      <c r="D2233" s="248">
        <v>43483</v>
      </c>
      <c r="E2233" s="248"/>
      <c r="F2233" s="248"/>
      <c r="G2233" s="247"/>
      <c r="H2233" s="247" t="s">
        <v>4180</v>
      </c>
      <c r="I2233" s="247" t="s">
        <v>4181</v>
      </c>
      <c r="J2233" s="247" t="s">
        <v>3270</v>
      </c>
      <c r="K2233" s="249" t="s">
        <v>1346</v>
      </c>
      <c r="L2233" s="247" t="s">
        <v>1380</v>
      </c>
      <c r="M2233" s="249" t="s">
        <v>1348</v>
      </c>
      <c r="N2233" s="249">
        <v>0</v>
      </c>
      <c r="O2233" s="249" t="s">
        <v>8053</v>
      </c>
    </row>
    <row r="2234" spans="2:15" ht="24" customHeight="1">
      <c r="B2234" s="247" t="s">
        <v>8054</v>
      </c>
      <c r="C2234" s="247" t="s">
        <v>1342</v>
      </c>
      <c r="D2234" s="248">
        <v>43483</v>
      </c>
      <c r="E2234" s="248"/>
      <c r="F2234" s="248"/>
      <c r="G2234" s="247"/>
      <c r="H2234" s="247" t="s">
        <v>4180</v>
      </c>
      <c r="I2234" s="247" t="s">
        <v>4181</v>
      </c>
      <c r="J2234" s="247" t="s">
        <v>3270</v>
      </c>
      <c r="K2234" s="249" t="s">
        <v>1346</v>
      </c>
      <c r="L2234" s="247" t="s">
        <v>1380</v>
      </c>
      <c r="M2234" s="249" t="s">
        <v>1348</v>
      </c>
      <c r="N2234" s="249">
        <v>0</v>
      </c>
      <c r="O2234" s="249" t="s">
        <v>8055</v>
      </c>
    </row>
    <row r="2235" spans="2:15" ht="15" customHeight="1">
      <c r="B2235" s="247" t="s">
        <v>8056</v>
      </c>
      <c r="C2235" s="247" t="s">
        <v>1342</v>
      </c>
      <c r="D2235" s="248">
        <v>43483</v>
      </c>
      <c r="E2235" s="248"/>
      <c r="F2235" s="248"/>
      <c r="G2235" s="247"/>
      <c r="H2235" s="247" t="s">
        <v>8057</v>
      </c>
      <c r="I2235" s="247" t="s">
        <v>4181</v>
      </c>
      <c r="J2235" s="247" t="s">
        <v>3270</v>
      </c>
      <c r="K2235" s="249" t="s">
        <v>1346</v>
      </c>
      <c r="L2235" s="247" t="s">
        <v>1380</v>
      </c>
      <c r="M2235" s="249" t="s">
        <v>1348</v>
      </c>
      <c r="N2235" s="249">
        <v>0</v>
      </c>
      <c r="O2235" s="249" t="s">
        <v>8053</v>
      </c>
    </row>
    <row r="2236" spans="2:15" ht="15" customHeight="1">
      <c r="B2236" s="247" t="s">
        <v>8058</v>
      </c>
      <c r="C2236" s="247" t="s">
        <v>1342</v>
      </c>
      <c r="D2236" s="248">
        <v>43483</v>
      </c>
      <c r="E2236" s="248"/>
      <c r="F2236" s="248"/>
      <c r="G2236" s="247"/>
      <c r="H2236" s="247" t="s">
        <v>8057</v>
      </c>
      <c r="I2236" s="247" t="s">
        <v>4181</v>
      </c>
      <c r="J2236" s="247" t="s">
        <v>3270</v>
      </c>
      <c r="K2236" s="249" t="s">
        <v>1346</v>
      </c>
      <c r="L2236" s="247" t="s">
        <v>1380</v>
      </c>
      <c r="M2236" s="249" t="s">
        <v>1348</v>
      </c>
      <c r="N2236" s="249">
        <v>0</v>
      </c>
      <c r="O2236" s="249" t="s">
        <v>8055</v>
      </c>
    </row>
    <row r="2237" spans="2:15" ht="15" customHeight="1">
      <c r="B2237" s="247" t="s">
        <v>8059</v>
      </c>
      <c r="C2237" s="247" t="s">
        <v>8060</v>
      </c>
      <c r="D2237" s="248">
        <v>43483</v>
      </c>
      <c r="E2237" s="248">
        <v>43622</v>
      </c>
      <c r="F2237" s="248">
        <v>44717</v>
      </c>
      <c r="G2237" s="247">
        <v>0</v>
      </c>
      <c r="H2237" s="247" t="s">
        <v>7733</v>
      </c>
      <c r="I2237" s="247" t="s">
        <v>7734</v>
      </c>
      <c r="J2237" s="247" t="s">
        <v>3270</v>
      </c>
      <c r="K2237" s="249" t="s">
        <v>1890</v>
      </c>
      <c r="L2237" s="247" t="s">
        <v>1380</v>
      </c>
      <c r="M2237" s="249" t="s">
        <v>1348</v>
      </c>
      <c r="N2237" s="249">
        <v>100</v>
      </c>
      <c r="O2237" s="249" t="s">
        <v>7735</v>
      </c>
    </row>
    <row r="2238" spans="2:15" ht="15" customHeight="1">
      <c r="B2238" s="247" t="s">
        <v>8061</v>
      </c>
      <c r="C2238" s="247" t="s">
        <v>1342</v>
      </c>
      <c r="D2238" s="248">
        <v>43486</v>
      </c>
      <c r="E2238" s="248"/>
      <c r="F2238" s="248"/>
      <c r="G2238" s="247"/>
      <c r="H2238" s="247" t="s">
        <v>8032</v>
      </c>
      <c r="I2238" s="247" t="s">
        <v>8033</v>
      </c>
      <c r="J2238" s="247" t="s">
        <v>3270</v>
      </c>
      <c r="K2238" s="249" t="s">
        <v>1346</v>
      </c>
      <c r="L2238" s="247" t="s">
        <v>1380</v>
      </c>
      <c r="M2238" s="249" t="s">
        <v>1348</v>
      </c>
      <c r="N2238" s="249">
        <v>0</v>
      </c>
      <c r="O2238" s="249" t="s">
        <v>8062</v>
      </c>
    </row>
    <row r="2239" spans="2:15" ht="15" customHeight="1">
      <c r="B2239" s="247" t="s">
        <v>8063</v>
      </c>
      <c r="C2239" s="247" t="s">
        <v>1342</v>
      </c>
      <c r="D2239" s="248">
        <v>43494</v>
      </c>
      <c r="E2239" s="248"/>
      <c r="F2239" s="248"/>
      <c r="G2239" s="247"/>
      <c r="H2239" s="247" t="s">
        <v>5084</v>
      </c>
      <c r="I2239" s="247" t="s">
        <v>5085</v>
      </c>
      <c r="J2239" s="247" t="s">
        <v>3336</v>
      </c>
      <c r="K2239" s="249" t="s">
        <v>1346</v>
      </c>
      <c r="L2239" s="247" t="s">
        <v>1347</v>
      </c>
      <c r="M2239" s="249" t="s">
        <v>1348</v>
      </c>
      <c r="N2239" s="249">
        <v>0</v>
      </c>
      <c r="O2239" s="249" t="s">
        <v>7976</v>
      </c>
    </row>
    <row r="2240" spans="2:15" ht="15" hidden="1" customHeight="1">
      <c r="B2240" s="247" t="s">
        <v>8064</v>
      </c>
      <c r="C2240" s="247" t="s">
        <v>8065</v>
      </c>
      <c r="D2240" s="248">
        <v>43494</v>
      </c>
      <c r="E2240" s="248">
        <v>44400</v>
      </c>
      <c r="F2240" s="248">
        <v>45495</v>
      </c>
      <c r="G2240" s="247">
        <v>0</v>
      </c>
      <c r="H2240" s="247" t="s">
        <v>8066</v>
      </c>
      <c r="I2240" s="247" t="s">
        <v>8067</v>
      </c>
      <c r="J2240" s="247" t="s">
        <v>3270</v>
      </c>
      <c r="K2240" s="249" t="s">
        <v>1890</v>
      </c>
      <c r="L2240" s="247" t="s">
        <v>1380</v>
      </c>
      <c r="M2240" s="249" t="s">
        <v>1348</v>
      </c>
      <c r="N2240" s="249">
        <v>20</v>
      </c>
      <c r="O2240" s="249" t="s">
        <v>8068</v>
      </c>
    </row>
    <row r="2241" spans="2:15" ht="15" hidden="1" customHeight="1">
      <c r="B2241" s="247" t="s">
        <v>8069</v>
      </c>
      <c r="C2241" s="247" t="s">
        <v>8070</v>
      </c>
      <c r="D2241" s="248">
        <v>43494</v>
      </c>
      <c r="E2241" s="248">
        <v>44426</v>
      </c>
      <c r="F2241" s="248">
        <v>45521</v>
      </c>
      <c r="G2241" s="247">
        <v>0</v>
      </c>
      <c r="H2241" s="247" t="s">
        <v>8066</v>
      </c>
      <c r="I2241" s="247" t="s">
        <v>8067</v>
      </c>
      <c r="J2241" s="247" t="s">
        <v>3270</v>
      </c>
      <c r="K2241" s="249" t="s">
        <v>1890</v>
      </c>
      <c r="L2241" s="247" t="s">
        <v>1380</v>
      </c>
      <c r="M2241" s="249" t="s">
        <v>1348</v>
      </c>
      <c r="N2241" s="249">
        <v>100</v>
      </c>
      <c r="O2241" s="249" t="s">
        <v>6957</v>
      </c>
    </row>
    <row r="2242" spans="2:15" ht="15" hidden="1" customHeight="1">
      <c r="B2242" s="247" t="s">
        <v>8071</v>
      </c>
      <c r="C2242" s="247" t="s">
        <v>8072</v>
      </c>
      <c r="D2242" s="248">
        <v>39694</v>
      </c>
      <c r="E2242" s="248">
        <v>40227</v>
      </c>
      <c r="F2242" s="248">
        <v>42784</v>
      </c>
      <c r="G2242" s="247">
        <v>2</v>
      </c>
      <c r="H2242" s="247" t="s">
        <v>6062</v>
      </c>
      <c r="I2242" s="247" t="s">
        <v>6063</v>
      </c>
      <c r="J2242" s="247" t="s">
        <v>3276</v>
      </c>
      <c r="K2242" s="249" t="s">
        <v>1354</v>
      </c>
      <c r="L2242" s="247" t="s">
        <v>1380</v>
      </c>
      <c r="M2242" s="249" t="s">
        <v>1348</v>
      </c>
      <c r="N2242" s="249">
        <v>250</v>
      </c>
      <c r="O2242" s="249" t="s">
        <v>5777</v>
      </c>
    </row>
    <row r="2243" spans="2:15" ht="15" hidden="1" customHeight="1">
      <c r="B2243" s="247" t="s">
        <v>8073</v>
      </c>
      <c r="C2243" s="247" t="s">
        <v>8074</v>
      </c>
      <c r="D2243" s="248">
        <v>43495</v>
      </c>
      <c r="E2243" s="248">
        <v>44410</v>
      </c>
      <c r="F2243" s="248">
        <v>45505</v>
      </c>
      <c r="G2243" s="247">
        <v>0</v>
      </c>
      <c r="H2243" s="247" t="s">
        <v>7170</v>
      </c>
      <c r="I2243" s="247" t="s">
        <v>7171</v>
      </c>
      <c r="J2243" s="247" t="s">
        <v>3270</v>
      </c>
      <c r="K2243" s="249" t="s">
        <v>1890</v>
      </c>
      <c r="L2243" s="247" t="s">
        <v>1380</v>
      </c>
      <c r="M2243" s="249" t="s">
        <v>1348</v>
      </c>
      <c r="N2243" s="249">
        <v>100</v>
      </c>
      <c r="O2243" s="249" t="s">
        <v>7796</v>
      </c>
    </row>
    <row r="2244" spans="2:15" ht="15" customHeight="1">
      <c r="B2244" s="247" t="s">
        <v>8075</v>
      </c>
      <c r="C2244" s="247" t="s">
        <v>8076</v>
      </c>
      <c r="D2244" s="248">
        <v>43496</v>
      </c>
      <c r="E2244" s="248">
        <v>43705</v>
      </c>
      <c r="F2244" s="248">
        <v>44800</v>
      </c>
      <c r="G2244" s="247">
        <v>0</v>
      </c>
      <c r="H2244" s="247" t="s">
        <v>4224</v>
      </c>
      <c r="I2244" s="247" t="s">
        <v>4225</v>
      </c>
      <c r="J2244" s="247" t="s">
        <v>3270</v>
      </c>
      <c r="K2244" s="249" t="s">
        <v>1890</v>
      </c>
      <c r="L2244" s="247" t="s">
        <v>1380</v>
      </c>
      <c r="M2244" s="249" t="s">
        <v>1348</v>
      </c>
      <c r="N2244" s="249">
        <v>31.5</v>
      </c>
      <c r="O2244" s="249" t="s">
        <v>4929</v>
      </c>
    </row>
    <row r="2245" spans="2:15" ht="15" customHeight="1">
      <c r="B2245" s="247" t="s">
        <v>8077</v>
      </c>
      <c r="C2245" s="247" t="s">
        <v>1342</v>
      </c>
      <c r="D2245" s="248">
        <v>43496</v>
      </c>
      <c r="E2245" s="248"/>
      <c r="F2245" s="248"/>
      <c r="G2245" s="247"/>
      <c r="H2245" s="247" t="s">
        <v>7499</v>
      </c>
      <c r="I2245" s="247" t="s">
        <v>7500</v>
      </c>
      <c r="J2245" s="247" t="s">
        <v>3291</v>
      </c>
      <c r="K2245" s="249" t="s">
        <v>1346</v>
      </c>
      <c r="L2245" s="247" t="s">
        <v>1380</v>
      </c>
      <c r="M2245" s="249" t="s">
        <v>1348</v>
      </c>
      <c r="N2245" s="249">
        <v>0</v>
      </c>
      <c r="O2245" s="249" t="s">
        <v>8078</v>
      </c>
    </row>
    <row r="2246" spans="2:15" ht="15" customHeight="1">
      <c r="B2246" s="247" t="s">
        <v>8079</v>
      </c>
      <c r="C2246" s="247" t="s">
        <v>1342</v>
      </c>
      <c r="D2246" s="248">
        <v>43496</v>
      </c>
      <c r="E2246" s="248"/>
      <c r="F2246" s="248"/>
      <c r="G2246" s="247"/>
      <c r="H2246" s="247" t="s">
        <v>7499</v>
      </c>
      <c r="I2246" s="247" t="s">
        <v>7500</v>
      </c>
      <c r="J2246" s="247" t="s">
        <v>3291</v>
      </c>
      <c r="K2246" s="249" t="s">
        <v>1346</v>
      </c>
      <c r="L2246" s="247" t="s">
        <v>1380</v>
      </c>
      <c r="M2246" s="249" t="s">
        <v>1348</v>
      </c>
      <c r="N2246" s="249">
        <v>0</v>
      </c>
      <c r="O2246" s="249" t="s">
        <v>8080</v>
      </c>
    </row>
    <row r="2247" spans="2:15" ht="15" customHeight="1">
      <c r="B2247" s="247" t="s">
        <v>8081</v>
      </c>
      <c r="C2247" s="247" t="s">
        <v>1342</v>
      </c>
      <c r="D2247" s="248">
        <v>43496</v>
      </c>
      <c r="E2247" s="248"/>
      <c r="F2247" s="248"/>
      <c r="G2247" s="247"/>
      <c r="H2247" s="247" t="s">
        <v>7499</v>
      </c>
      <c r="I2247" s="247" t="s">
        <v>7500</v>
      </c>
      <c r="J2247" s="247" t="s">
        <v>3291</v>
      </c>
      <c r="K2247" s="249" t="s">
        <v>1346</v>
      </c>
      <c r="L2247" s="247" t="s">
        <v>1380</v>
      </c>
      <c r="M2247" s="249" t="s">
        <v>1348</v>
      </c>
      <c r="N2247" s="249">
        <v>0</v>
      </c>
      <c r="O2247" s="249" t="s">
        <v>7450</v>
      </c>
    </row>
    <row r="2248" spans="2:15" ht="24" customHeight="1">
      <c r="B2248" s="247" t="s">
        <v>8082</v>
      </c>
      <c r="C2248" s="247" t="s">
        <v>8083</v>
      </c>
      <c r="D2248" s="248">
        <v>43500</v>
      </c>
      <c r="E2248" s="248">
        <v>43759</v>
      </c>
      <c r="F2248" s="248">
        <v>47411</v>
      </c>
      <c r="G2248" s="247">
        <v>0</v>
      </c>
      <c r="H2248" s="247" t="s">
        <v>6092</v>
      </c>
      <c r="I2248" s="247" t="s">
        <v>6093</v>
      </c>
      <c r="J2248" s="247" t="s">
        <v>3401</v>
      </c>
      <c r="K2248" s="249" t="s">
        <v>1890</v>
      </c>
      <c r="L2248" s="247" t="s">
        <v>1373</v>
      </c>
      <c r="M2248" s="249" t="s">
        <v>1348</v>
      </c>
      <c r="N2248" s="249">
        <v>8</v>
      </c>
      <c r="O2248" s="249" t="s">
        <v>6289</v>
      </c>
    </row>
    <row r="2249" spans="2:15" ht="24" customHeight="1">
      <c r="B2249" s="247" t="s">
        <v>8084</v>
      </c>
      <c r="C2249" s="247" t="s">
        <v>8085</v>
      </c>
      <c r="D2249" s="248">
        <v>43500</v>
      </c>
      <c r="E2249" s="248">
        <v>43760</v>
      </c>
      <c r="F2249" s="248">
        <v>45220</v>
      </c>
      <c r="G2249" s="247">
        <v>0</v>
      </c>
      <c r="H2249" s="247" t="s">
        <v>3533</v>
      </c>
      <c r="I2249" s="247" t="s">
        <v>3534</v>
      </c>
      <c r="J2249" s="247" t="s">
        <v>3419</v>
      </c>
      <c r="K2249" s="249" t="s">
        <v>1890</v>
      </c>
      <c r="L2249" s="247" t="s">
        <v>1380</v>
      </c>
      <c r="M2249" s="249" t="s">
        <v>1348</v>
      </c>
      <c r="N2249" s="249">
        <v>10.5</v>
      </c>
      <c r="O2249" s="249" t="s">
        <v>8086</v>
      </c>
    </row>
    <row r="2250" spans="2:15" ht="24" customHeight="1">
      <c r="B2250" s="247" t="s">
        <v>8087</v>
      </c>
      <c r="C2250" s="247" t="s">
        <v>1342</v>
      </c>
      <c r="D2250" s="248">
        <v>43502</v>
      </c>
      <c r="E2250" s="248"/>
      <c r="F2250" s="248"/>
      <c r="G2250" s="247"/>
      <c r="H2250" s="247" t="s">
        <v>8088</v>
      </c>
      <c r="I2250" s="247" t="s">
        <v>8089</v>
      </c>
      <c r="J2250" s="247" t="s">
        <v>3270</v>
      </c>
      <c r="K2250" s="249" t="s">
        <v>1346</v>
      </c>
      <c r="L2250" s="247" t="s">
        <v>1380</v>
      </c>
      <c r="M2250" s="249" t="s">
        <v>1348</v>
      </c>
      <c r="N2250" s="249">
        <v>0</v>
      </c>
      <c r="O2250" s="249" t="s">
        <v>8090</v>
      </c>
    </row>
    <row r="2251" spans="2:15" ht="24" customHeight="1">
      <c r="B2251" s="247" t="s">
        <v>8091</v>
      </c>
      <c r="C2251" s="247" t="s">
        <v>1342</v>
      </c>
      <c r="D2251" s="248">
        <v>43502</v>
      </c>
      <c r="E2251" s="248"/>
      <c r="F2251" s="248"/>
      <c r="G2251" s="247"/>
      <c r="H2251" s="247" t="s">
        <v>8088</v>
      </c>
      <c r="I2251" s="247" t="s">
        <v>8089</v>
      </c>
      <c r="J2251" s="247" t="s">
        <v>3270</v>
      </c>
      <c r="K2251" s="249" t="s">
        <v>1346</v>
      </c>
      <c r="L2251" s="247" t="s">
        <v>1380</v>
      </c>
      <c r="M2251" s="249" t="s">
        <v>1348</v>
      </c>
      <c r="N2251" s="249">
        <v>0</v>
      </c>
      <c r="O2251" s="249" t="s">
        <v>8092</v>
      </c>
    </row>
    <row r="2252" spans="2:15" ht="24" customHeight="1">
      <c r="B2252" s="247" t="s">
        <v>8093</v>
      </c>
      <c r="C2252" s="247" t="s">
        <v>1342</v>
      </c>
      <c r="D2252" s="248">
        <v>43504</v>
      </c>
      <c r="E2252" s="248"/>
      <c r="F2252" s="248"/>
      <c r="G2252" s="247"/>
      <c r="H2252" s="247" t="s">
        <v>8094</v>
      </c>
      <c r="I2252" s="247" t="s">
        <v>8095</v>
      </c>
      <c r="J2252" s="247" t="s">
        <v>3270</v>
      </c>
      <c r="K2252" s="249" t="s">
        <v>1346</v>
      </c>
      <c r="L2252" s="247" t="s">
        <v>1380</v>
      </c>
      <c r="M2252" s="249" t="s">
        <v>1348</v>
      </c>
      <c r="N2252" s="249">
        <v>0</v>
      </c>
      <c r="O2252" s="249" t="s">
        <v>8096</v>
      </c>
    </row>
    <row r="2253" spans="2:15" ht="15" hidden="1" customHeight="1">
      <c r="B2253" s="247" t="s">
        <v>8097</v>
      </c>
      <c r="C2253" s="247" t="s">
        <v>8098</v>
      </c>
      <c r="D2253" s="248">
        <v>40436</v>
      </c>
      <c r="E2253" s="248">
        <v>40603</v>
      </c>
      <c r="F2253" s="248">
        <v>42430</v>
      </c>
      <c r="G2253" s="247">
        <v>1</v>
      </c>
      <c r="H2253" s="247" t="s">
        <v>3888</v>
      </c>
      <c r="I2253" s="247" t="s">
        <v>3889</v>
      </c>
      <c r="J2253" s="247" t="s">
        <v>3276</v>
      </c>
      <c r="K2253" s="249" t="s">
        <v>1354</v>
      </c>
      <c r="L2253" s="247" t="s">
        <v>7037</v>
      </c>
      <c r="M2253" s="249" t="s">
        <v>1348</v>
      </c>
      <c r="N2253" s="249">
        <v>254</v>
      </c>
      <c r="O2253" s="249" t="s">
        <v>8099</v>
      </c>
    </row>
    <row r="2254" spans="2:15" ht="15" hidden="1" customHeight="1">
      <c r="B2254" s="247" t="s">
        <v>8100</v>
      </c>
      <c r="C2254" s="247" t="s">
        <v>8101</v>
      </c>
      <c r="D2254" s="248">
        <v>38952</v>
      </c>
      <c r="E2254" s="248">
        <v>40260</v>
      </c>
      <c r="F2254" s="248">
        <v>42086</v>
      </c>
      <c r="G2254" s="247">
        <v>1</v>
      </c>
      <c r="H2254" s="247" t="s">
        <v>8102</v>
      </c>
      <c r="I2254" s="247" t="s">
        <v>1342</v>
      </c>
      <c r="J2254" s="247" t="s">
        <v>3276</v>
      </c>
      <c r="K2254" s="249" t="s">
        <v>1354</v>
      </c>
      <c r="L2254" s="247" t="s">
        <v>1380</v>
      </c>
      <c r="M2254" s="249" t="s">
        <v>1348</v>
      </c>
      <c r="N2254" s="249">
        <v>150</v>
      </c>
      <c r="O2254" s="249" t="s">
        <v>8103</v>
      </c>
    </row>
    <row r="2255" spans="2:15" ht="24" customHeight="1">
      <c r="B2255" s="247" t="s">
        <v>8104</v>
      </c>
      <c r="C2255" s="247" t="s">
        <v>1342</v>
      </c>
      <c r="D2255" s="248">
        <v>43507</v>
      </c>
      <c r="E2255" s="248"/>
      <c r="F2255" s="248"/>
      <c r="G2255" s="247"/>
      <c r="H2255" s="247" t="s">
        <v>7994</v>
      </c>
      <c r="I2255" s="247" t="s">
        <v>7995</v>
      </c>
      <c r="J2255" s="247" t="s">
        <v>3291</v>
      </c>
      <c r="K2255" s="249" t="s">
        <v>1346</v>
      </c>
      <c r="L2255" s="247" t="s">
        <v>1373</v>
      </c>
      <c r="M2255" s="249" t="s">
        <v>1348</v>
      </c>
      <c r="N2255" s="249">
        <v>0</v>
      </c>
      <c r="O2255" s="249" t="s">
        <v>8105</v>
      </c>
    </row>
    <row r="2256" spans="2:15" ht="15" customHeight="1">
      <c r="B2256" s="247" t="s">
        <v>8106</v>
      </c>
      <c r="C2256" s="247" t="s">
        <v>8107</v>
      </c>
      <c r="D2256" s="248">
        <v>43514</v>
      </c>
      <c r="E2256" s="248">
        <v>43523</v>
      </c>
      <c r="F2256" s="248">
        <v>43612</v>
      </c>
      <c r="G2256" s="247">
        <v>0</v>
      </c>
      <c r="H2256" s="247" t="s">
        <v>7434</v>
      </c>
      <c r="I2256" s="247" t="s">
        <v>7435</v>
      </c>
      <c r="J2256" s="247" t="s">
        <v>3291</v>
      </c>
      <c r="K2256" s="249" t="s">
        <v>1354</v>
      </c>
      <c r="L2256" s="247" t="s">
        <v>1380</v>
      </c>
      <c r="M2256" s="249" t="s">
        <v>1348</v>
      </c>
      <c r="N2256" s="249">
        <v>85</v>
      </c>
      <c r="O2256" s="249" t="s">
        <v>8108</v>
      </c>
    </row>
    <row r="2257" spans="2:15" ht="24" customHeight="1">
      <c r="B2257" s="247" t="s">
        <v>8109</v>
      </c>
      <c r="C2257" s="247" t="s">
        <v>8110</v>
      </c>
      <c r="D2257" s="248">
        <v>43514</v>
      </c>
      <c r="E2257" s="248">
        <v>43525</v>
      </c>
      <c r="F2257" s="248">
        <v>43617</v>
      </c>
      <c r="G2257" s="247">
        <v>0</v>
      </c>
      <c r="H2257" s="247" t="s">
        <v>8088</v>
      </c>
      <c r="I2257" s="247" t="s">
        <v>8089</v>
      </c>
      <c r="J2257" s="247" t="s">
        <v>3291</v>
      </c>
      <c r="K2257" s="249" t="s">
        <v>1354</v>
      </c>
      <c r="L2257" s="247" t="s">
        <v>1380</v>
      </c>
      <c r="M2257" s="249" t="s">
        <v>1348</v>
      </c>
      <c r="N2257" s="249">
        <v>40</v>
      </c>
      <c r="O2257" s="249" t="s">
        <v>8090</v>
      </c>
    </row>
    <row r="2258" spans="2:15" ht="24" customHeight="1">
      <c r="B2258" s="247" t="s">
        <v>8111</v>
      </c>
      <c r="C2258" s="247" t="s">
        <v>8112</v>
      </c>
      <c r="D2258" s="248">
        <v>43514</v>
      </c>
      <c r="E2258" s="248">
        <v>43525</v>
      </c>
      <c r="F2258" s="248">
        <v>43617</v>
      </c>
      <c r="G2258" s="247">
        <v>0</v>
      </c>
      <c r="H2258" s="247" t="s">
        <v>8088</v>
      </c>
      <c r="I2258" s="247" t="s">
        <v>8089</v>
      </c>
      <c r="J2258" s="247" t="s">
        <v>3291</v>
      </c>
      <c r="K2258" s="249" t="s">
        <v>1354</v>
      </c>
      <c r="L2258" s="247" t="s">
        <v>1380</v>
      </c>
      <c r="M2258" s="249" t="s">
        <v>1348</v>
      </c>
      <c r="N2258" s="249">
        <v>100</v>
      </c>
      <c r="O2258" s="249" t="s">
        <v>8092</v>
      </c>
    </row>
    <row r="2259" spans="2:15" ht="15" customHeight="1">
      <c r="B2259" s="247" t="s">
        <v>8113</v>
      </c>
      <c r="C2259" s="247" t="s">
        <v>8114</v>
      </c>
      <c r="D2259" s="248">
        <v>43514</v>
      </c>
      <c r="E2259" s="248">
        <v>43525</v>
      </c>
      <c r="F2259" s="248">
        <v>43617</v>
      </c>
      <c r="G2259" s="247">
        <v>0</v>
      </c>
      <c r="H2259" s="247" t="s">
        <v>8115</v>
      </c>
      <c r="I2259" s="247" t="s">
        <v>8116</v>
      </c>
      <c r="J2259" s="247" t="s">
        <v>3291</v>
      </c>
      <c r="K2259" s="249" t="s">
        <v>1354</v>
      </c>
      <c r="L2259" s="247" t="s">
        <v>1380</v>
      </c>
      <c r="M2259" s="249" t="s">
        <v>1348</v>
      </c>
      <c r="N2259" s="249">
        <v>54</v>
      </c>
      <c r="O2259" s="249" t="s">
        <v>8117</v>
      </c>
    </row>
    <row r="2260" spans="2:15" ht="15" customHeight="1">
      <c r="B2260" s="247" t="s">
        <v>8118</v>
      </c>
      <c r="C2260" s="247" t="s">
        <v>1342</v>
      </c>
      <c r="D2260" s="248">
        <v>43514</v>
      </c>
      <c r="E2260" s="248"/>
      <c r="F2260" s="248"/>
      <c r="G2260" s="247"/>
      <c r="H2260" s="247" t="s">
        <v>8115</v>
      </c>
      <c r="I2260" s="247" t="s">
        <v>8116</v>
      </c>
      <c r="J2260" s="247" t="s">
        <v>3270</v>
      </c>
      <c r="K2260" s="249" t="s">
        <v>1346</v>
      </c>
      <c r="L2260" s="247" t="s">
        <v>1380</v>
      </c>
      <c r="M2260" s="249" t="s">
        <v>1348</v>
      </c>
      <c r="N2260" s="249">
        <v>0</v>
      </c>
      <c r="O2260" s="249" t="s">
        <v>8117</v>
      </c>
    </row>
    <row r="2261" spans="2:15" ht="15" customHeight="1">
      <c r="B2261" s="247" t="s">
        <v>8119</v>
      </c>
      <c r="C2261" s="247" t="s">
        <v>8120</v>
      </c>
      <c r="D2261" s="248">
        <v>43514</v>
      </c>
      <c r="E2261" s="248">
        <v>43726</v>
      </c>
      <c r="F2261" s="248">
        <v>44821</v>
      </c>
      <c r="G2261" s="247">
        <v>0</v>
      </c>
      <c r="H2261" s="247" t="s">
        <v>5073</v>
      </c>
      <c r="I2261" s="247" t="s">
        <v>5074</v>
      </c>
      <c r="J2261" s="247" t="s">
        <v>3336</v>
      </c>
      <c r="K2261" s="249" t="s">
        <v>1890</v>
      </c>
      <c r="L2261" s="247" t="s">
        <v>1347</v>
      </c>
      <c r="M2261" s="249" t="s">
        <v>1348</v>
      </c>
      <c r="N2261" s="249">
        <v>100</v>
      </c>
      <c r="O2261" s="249" t="s">
        <v>8121</v>
      </c>
    </row>
    <row r="2262" spans="2:15" ht="15" customHeight="1">
      <c r="B2262" s="247" t="s">
        <v>8122</v>
      </c>
      <c r="C2262" s="247" t="s">
        <v>8123</v>
      </c>
      <c r="D2262" s="248">
        <v>43515</v>
      </c>
      <c r="E2262" s="248">
        <v>43521</v>
      </c>
      <c r="F2262" s="248">
        <v>43610</v>
      </c>
      <c r="G2262" s="247">
        <v>0</v>
      </c>
      <c r="H2262" s="247" t="s">
        <v>6922</v>
      </c>
      <c r="I2262" s="247" t="s">
        <v>6923</v>
      </c>
      <c r="J2262" s="247" t="s">
        <v>3291</v>
      </c>
      <c r="K2262" s="249" t="s">
        <v>1354</v>
      </c>
      <c r="L2262" s="247" t="s">
        <v>1347</v>
      </c>
      <c r="M2262" s="249" t="s">
        <v>1348</v>
      </c>
      <c r="N2262" s="249">
        <v>130</v>
      </c>
      <c r="O2262" s="249" t="s">
        <v>7976</v>
      </c>
    </row>
    <row r="2263" spans="2:15" ht="15" customHeight="1">
      <c r="B2263" s="247" t="s">
        <v>8124</v>
      </c>
      <c r="C2263" s="247" t="s">
        <v>8125</v>
      </c>
      <c r="D2263" s="248">
        <v>43515</v>
      </c>
      <c r="E2263" s="248">
        <v>43545</v>
      </c>
      <c r="F2263" s="248">
        <v>43636</v>
      </c>
      <c r="G2263" s="247">
        <v>0</v>
      </c>
      <c r="H2263" s="247" t="s">
        <v>4260</v>
      </c>
      <c r="I2263" s="247" t="s">
        <v>4261</v>
      </c>
      <c r="J2263" s="247" t="s">
        <v>3291</v>
      </c>
      <c r="K2263" s="249" t="s">
        <v>1354</v>
      </c>
      <c r="L2263" s="247" t="s">
        <v>1380</v>
      </c>
      <c r="M2263" s="249" t="s">
        <v>1348</v>
      </c>
      <c r="N2263" s="249">
        <v>33</v>
      </c>
      <c r="O2263" s="249" t="s">
        <v>8126</v>
      </c>
    </row>
    <row r="2264" spans="2:15" ht="15" customHeight="1">
      <c r="B2264" s="247" t="s">
        <v>8127</v>
      </c>
      <c r="C2264" s="247" t="s">
        <v>8128</v>
      </c>
      <c r="D2264" s="248">
        <v>43510</v>
      </c>
      <c r="E2264" s="248">
        <v>43521</v>
      </c>
      <c r="F2264" s="248">
        <v>43610</v>
      </c>
      <c r="G2264" s="247">
        <v>0</v>
      </c>
      <c r="H2264" s="247" t="s">
        <v>5998</v>
      </c>
      <c r="I2264" s="247" t="s">
        <v>5999</v>
      </c>
      <c r="J2264" s="247" t="s">
        <v>3291</v>
      </c>
      <c r="K2264" s="249" t="s">
        <v>1354</v>
      </c>
      <c r="L2264" s="247" t="s">
        <v>1373</v>
      </c>
      <c r="M2264" s="249" t="s">
        <v>1348</v>
      </c>
      <c r="N2264" s="249">
        <v>12</v>
      </c>
      <c r="O2264" s="249" t="s">
        <v>8129</v>
      </c>
    </row>
    <row r="2265" spans="2:15" ht="15" hidden="1" customHeight="1">
      <c r="B2265" s="247" t="s">
        <v>8130</v>
      </c>
      <c r="C2265" s="247" t="s">
        <v>8131</v>
      </c>
      <c r="D2265" s="248">
        <v>39913</v>
      </c>
      <c r="E2265" s="248">
        <v>40280</v>
      </c>
      <c r="F2265" s="248">
        <v>42106</v>
      </c>
      <c r="G2265" s="247">
        <v>1</v>
      </c>
      <c r="H2265" s="247" t="s">
        <v>8132</v>
      </c>
      <c r="I2265" s="247" t="s">
        <v>1342</v>
      </c>
      <c r="J2265" s="247" t="s">
        <v>3276</v>
      </c>
      <c r="K2265" s="249" t="s">
        <v>1354</v>
      </c>
      <c r="L2265" s="247" t="s">
        <v>1380</v>
      </c>
      <c r="M2265" s="249" t="s">
        <v>1348</v>
      </c>
      <c r="N2265" s="249">
        <v>190</v>
      </c>
      <c r="O2265" s="249" t="s">
        <v>8133</v>
      </c>
    </row>
    <row r="2266" spans="2:15" ht="15" customHeight="1">
      <c r="B2266" s="247" t="s">
        <v>8134</v>
      </c>
      <c r="C2266" s="247" t="s">
        <v>8135</v>
      </c>
      <c r="D2266" s="248">
        <v>43515</v>
      </c>
      <c r="E2266" s="248">
        <v>43727</v>
      </c>
      <c r="F2266" s="248">
        <v>44822</v>
      </c>
      <c r="G2266" s="247">
        <v>0</v>
      </c>
      <c r="H2266" s="247" t="s">
        <v>5123</v>
      </c>
      <c r="I2266" s="247" t="s">
        <v>5124</v>
      </c>
      <c r="J2266" s="247" t="s">
        <v>3270</v>
      </c>
      <c r="K2266" s="249" t="s">
        <v>1890</v>
      </c>
      <c r="L2266" s="247" t="s">
        <v>1380</v>
      </c>
      <c r="M2266" s="249" t="s">
        <v>1348</v>
      </c>
      <c r="N2266" s="249">
        <v>66</v>
      </c>
      <c r="O2266" s="249" t="s">
        <v>5125</v>
      </c>
    </row>
    <row r="2267" spans="2:15" ht="24" customHeight="1">
      <c r="B2267" s="247" t="s">
        <v>8136</v>
      </c>
      <c r="C2267" s="247" t="s">
        <v>8137</v>
      </c>
      <c r="D2267" s="248">
        <v>43515</v>
      </c>
      <c r="E2267" s="248">
        <v>43739</v>
      </c>
      <c r="F2267" s="248">
        <v>44834</v>
      </c>
      <c r="G2267" s="247">
        <v>0</v>
      </c>
      <c r="H2267" s="247" t="s">
        <v>4097</v>
      </c>
      <c r="I2267" s="247" t="s">
        <v>4098</v>
      </c>
      <c r="J2267" s="247" t="s">
        <v>3270</v>
      </c>
      <c r="K2267" s="249" t="s">
        <v>1890</v>
      </c>
      <c r="L2267" s="247" t="s">
        <v>1380</v>
      </c>
      <c r="M2267" s="249" t="s">
        <v>1348</v>
      </c>
      <c r="N2267" s="249">
        <v>45</v>
      </c>
      <c r="O2267" s="249" t="s">
        <v>8138</v>
      </c>
    </row>
    <row r="2268" spans="2:15" ht="24" customHeight="1">
      <c r="B2268" s="247" t="s">
        <v>8139</v>
      </c>
      <c r="C2268" s="247" t="s">
        <v>8140</v>
      </c>
      <c r="D2268" s="248">
        <v>43516</v>
      </c>
      <c r="E2268" s="248">
        <v>43566</v>
      </c>
      <c r="F2268" s="248">
        <v>47218</v>
      </c>
      <c r="G2268" s="247">
        <v>0</v>
      </c>
      <c r="H2268" s="247" t="s">
        <v>3995</v>
      </c>
      <c r="I2268" s="247" t="s">
        <v>3996</v>
      </c>
      <c r="J2268" s="247" t="s">
        <v>3401</v>
      </c>
      <c r="K2268" s="249" t="s">
        <v>1890</v>
      </c>
      <c r="L2268" s="247" t="s">
        <v>1373</v>
      </c>
      <c r="M2268" s="249" t="s">
        <v>1348</v>
      </c>
      <c r="N2268" s="249">
        <v>4</v>
      </c>
      <c r="O2268" s="249" t="s">
        <v>3317</v>
      </c>
    </row>
    <row r="2269" spans="2:15" ht="15" customHeight="1">
      <c r="B2269" s="247" t="s">
        <v>8141</v>
      </c>
      <c r="C2269" s="247" t="s">
        <v>8142</v>
      </c>
      <c r="D2269" s="248">
        <v>43518</v>
      </c>
      <c r="E2269" s="248">
        <v>43626</v>
      </c>
      <c r="F2269" s="248">
        <v>43717</v>
      </c>
      <c r="G2269" s="247">
        <v>0</v>
      </c>
      <c r="H2269" s="247" t="s">
        <v>8143</v>
      </c>
      <c r="I2269" s="247" t="s">
        <v>8144</v>
      </c>
      <c r="J2269" s="247" t="s">
        <v>3291</v>
      </c>
      <c r="K2269" s="249" t="s">
        <v>1354</v>
      </c>
      <c r="L2269" s="247" t="s">
        <v>1380</v>
      </c>
      <c r="M2269" s="249" t="s">
        <v>1348</v>
      </c>
      <c r="N2269" s="249">
        <v>65</v>
      </c>
      <c r="O2269" s="249" t="s">
        <v>5104</v>
      </c>
    </row>
    <row r="2270" spans="2:15" ht="15" customHeight="1">
      <c r="B2270" s="247" t="s">
        <v>8145</v>
      </c>
      <c r="C2270" s="247" t="s">
        <v>1342</v>
      </c>
      <c r="D2270" s="248">
        <v>43518</v>
      </c>
      <c r="E2270" s="248"/>
      <c r="F2270" s="248"/>
      <c r="G2270" s="247"/>
      <c r="H2270" s="247" t="s">
        <v>5084</v>
      </c>
      <c r="I2270" s="247" t="s">
        <v>5085</v>
      </c>
      <c r="J2270" s="247" t="s">
        <v>3270</v>
      </c>
      <c r="K2270" s="249" t="s">
        <v>1346</v>
      </c>
      <c r="L2270" s="247" t="s">
        <v>1347</v>
      </c>
      <c r="M2270" s="249" t="s">
        <v>1348</v>
      </c>
      <c r="N2270" s="249">
        <v>0</v>
      </c>
      <c r="O2270" s="249" t="s">
        <v>4346</v>
      </c>
    </row>
    <row r="2271" spans="2:15" ht="15" customHeight="1">
      <c r="B2271" s="247" t="s">
        <v>8146</v>
      </c>
      <c r="C2271" s="247" t="s">
        <v>8147</v>
      </c>
      <c r="D2271" s="248">
        <v>43522</v>
      </c>
      <c r="E2271" s="248">
        <v>43523</v>
      </c>
      <c r="F2271" s="248">
        <v>43612</v>
      </c>
      <c r="G2271" s="247">
        <v>0</v>
      </c>
      <c r="H2271" s="247" t="s">
        <v>8148</v>
      </c>
      <c r="I2271" s="247" t="s">
        <v>8149</v>
      </c>
      <c r="J2271" s="247" t="s">
        <v>3291</v>
      </c>
      <c r="K2271" s="249" t="s">
        <v>1354</v>
      </c>
      <c r="L2271" s="247" t="s">
        <v>4433</v>
      </c>
      <c r="M2271" s="249" t="s">
        <v>1348</v>
      </c>
      <c r="N2271" s="249">
        <v>48</v>
      </c>
      <c r="O2271" s="249" t="s">
        <v>8150</v>
      </c>
    </row>
    <row r="2272" spans="2:15" ht="15" customHeight="1">
      <c r="B2272" s="247" t="s">
        <v>8151</v>
      </c>
      <c r="C2272" s="247" t="s">
        <v>8152</v>
      </c>
      <c r="D2272" s="248">
        <v>43522</v>
      </c>
      <c r="E2272" s="248">
        <v>43523</v>
      </c>
      <c r="F2272" s="248">
        <v>43612</v>
      </c>
      <c r="G2272" s="247">
        <v>0</v>
      </c>
      <c r="H2272" s="247" t="s">
        <v>8148</v>
      </c>
      <c r="I2272" s="247" t="s">
        <v>8149</v>
      </c>
      <c r="J2272" s="247" t="s">
        <v>3291</v>
      </c>
      <c r="K2272" s="249" t="s">
        <v>1354</v>
      </c>
      <c r="L2272" s="247" t="s">
        <v>4433</v>
      </c>
      <c r="M2272" s="249" t="s">
        <v>1348</v>
      </c>
      <c r="N2272" s="249">
        <v>53</v>
      </c>
      <c r="O2272" s="249" t="s">
        <v>8153</v>
      </c>
    </row>
    <row r="2273" spans="2:15" ht="15" customHeight="1">
      <c r="B2273" s="247" t="s">
        <v>8154</v>
      </c>
      <c r="C2273" s="247" t="s">
        <v>1342</v>
      </c>
      <c r="D2273" s="248">
        <v>43522</v>
      </c>
      <c r="E2273" s="248"/>
      <c r="F2273" s="248"/>
      <c r="G2273" s="247"/>
      <c r="H2273" s="247" t="s">
        <v>7170</v>
      </c>
      <c r="I2273" s="247" t="s">
        <v>7171</v>
      </c>
      <c r="J2273" s="247" t="s">
        <v>3270</v>
      </c>
      <c r="K2273" s="249" t="s">
        <v>1346</v>
      </c>
      <c r="L2273" s="247" t="s">
        <v>1380</v>
      </c>
      <c r="M2273" s="249" t="s">
        <v>1348</v>
      </c>
      <c r="N2273" s="249">
        <v>0</v>
      </c>
      <c r="O2273" s="249" t="s">
        <v>7999</v>
      </c>
    </row>
    <row r="2274" spans="2:15" ht="15" customHeight="1">
      <c r="B2274" s="247" t="s">
        <v>8155</v>
      </c>
      <c r="C2274" s="247" t="s">
        <v>1342</v>
      </c>
      <c r="D2274" s="248">
        <v>43523</v>
      </c>
      <c r="E2274" s="248"/>
      <c r="F2274" s="248"/>
      <c r="G2274" s="247"/>
      <c r="H2274" s="247" t="s">
        <v>8002</v>
      </c>
      <c r="I2274" s="247" t="s">
        <v>8003</v>
      </c>
      <c r="J2274" s="247" t="s">
        <v>3270</v>
      </c>
      <c r="K2274" s="249" t="s">
        <v>1346</v>
      </c>
      <c r="L2274" s="247" t="s">
        <v>1380</v>
      </c>
      <c r="M2274" s="249" t="s">
        <v>1348</v>
      </c>
      <c r="N2274" s="249">
        <v>0</v>
      </c>
      <c r="O2274" s="249" t="s">
        <v>3299</v>
      </c>
    </row>
    <row r="2275" spans="2:15" ht="15" customHeight="1">
      <c r="B2275" s="247" t="s">
        <v>8156</v>
      </c>
      <c r="C2275" s="247" t="s">
        <v>1342</v>
      </c>
      <c r="D2275" s="248">
        <v>43523</v>
      </c>
      <c r="E2275" s="248"/>
      <c r="F2275" s="248"/>
      <c r="G2275" s="247"/>
      <c r="H2275" s="247" t="s">
        <v>8002</v>
      </c>
      <c r="I2275" s="247" t="s">
        <v>8003</v>
      </c>
      <c r="J2275" s="247" t="s">
        <v>3270</v>
      </c>
      <c r="K2275" s="249" t="s">
        <v>1346</v>
      </c>
      <c r="L2275" s="247" t="s">
        <v>1380</v>
      </c>
      <c r="M2275" s="249" t="s">
        <v>1348</v>
      </c>
      <c r="N2275" s="249">
        <v>0</v>
      </c>
      <c r="O2275" s="249" t="s">
        <v>8157</v>
      </c>
    </row>
    <row r="2276" spans="2:15" ht="15" hidden="1" customHeight="1">
      <c r="B2276" s="247" t="s">
        <v>8158</v>
      </c>
      <c r="C2276" s="247" t="s">
        <v>8159</v>
      </c>
      <c r="D2276" s="248">
        <v>39583</v>
      </c>
      <c r="E2276" s="248">
        <v>40302</v>
      </c>
      <c r="F2276" s="248">
        <v>42859</v>
      </c>
      <c r="G2276" s="247">
        <v>0</v>
      </c>
      <c r="H2276" s="247" t="s">
        <v>6462</v>
      </c>
      <c r="I2276" s="247" t="s">
        <v>6463</v>
      </c>
      <c r="J2276" s="247" t="s">
        <v>3276</v>
      </c>
      <c r="K2276" s="249" t="s">
        <v>1354</v>
      </c>
      <c r="L2276" s="247" t="s">
        <v>1380</v>
      </c>
      <c r="M2276" s="249" t="s">
        <v>1348</v>
      </c>
      <c r="N2276" s="249">
        <v>250</v>
      </c>
      <c r="O2276" s="249" t="s">
        <v>8160</v>
      </c>
    </row>
    <row r="2277" spans="2:15" ht="15" hidden="1" customHeight="1">
      <c r="B2277" s="247" t="s">
        <v>8161</v>
      </c>
      <c r="C2277" s="247" t="s">
        <v>8162</v>
      </c>
      <c r="D2277" s="248">
        <v>43523</v>
      </c>
      <c r="E2277" s="248">
        <v>43907</v>
      </c>
      <c r="F2277" s="248">
        <v>45001</v>
      </c>
      <c r="G2277" s="247">
        <v>0</v>
      </c>
      <c r="H2277" s="247" t="s">
        <v>8163</v>
      </c>
      <c r="I2277" s="247" t="s">
        <v>8164</v>
      </c>
      <c r="J2277" s="247" t="s">
        <v>3270</v>
      </c>
      <c r="K2277" s="249" t="s">
        <v>1890</v>
      </c>
      <c r="L2277" s="247" t="s">
        <v>1380</v>
      </c>
      <c r="M2277" s="249" t="s">
        <v>1348</v>
      </c>
      <c r="N2277" s="249">
        <v>16</v>
      </c>
      <c r="O2277" s="249" t="s">
        <v>7103</v>
      </c>
    </row>
    <row r="2278" spans="2:15" ht="15" hidden="1" customHeight="1">
      <c r="B2278" s="247" t="s">
        <v>8165</v>
      </c>
      <c r="C2278" s="247" t="s">
        <v>8166</v>
      </c>
      <c r="D2278" s="248">
        <v>43523</v>
      </c>
      <c r="E2278" s="248">
        <v>43907</v>
      </c>
      <c r="F2278" s="248">
        <v>45001</v>
      </c>
      <c r="G2278" s="247">
        <v>0</v>
      </c>
      <c r="H2278" s="247" t="s">
        <v>8163</v>
      </c>
      <c r="I2278" s="247" t="s">
        <v>8164</v>
      </c>
      <c r="J2278" s="247" t="s">
        <v>3270</v>
      </c>
      <c r="K2278" s="249" t="s">
        <v>1890</v>
      </c>
      <c r="L2278" s="247" t="s">
        <v>1380</v>
      </c>
      <c r="M2278" s="249" t="s">
        <v>1348</v>
      </c>
      <c r="N2278" s="249">
        <v>100</v>
      </c>
      <c r="O2278" s="249" t="s">
        <v>6331</v>
      </c>
    </row>
    <row r="2279" spans="2:15" ht="15" customHeight="1">
      <c r="B2279" s="247" t="s">
        <v>8167</v>
      </c>
      <c r="C2279" s="247" t="s">
        <v>8168</v>
      </c>
      <c r="D2279" s="248">
        <v>43523</v>
      </c>
      <c r="E2279" s="248">
        <v>43726</v>
      </c>
      <c r="F2279" s="248">
        <v>44821</v>
      </c>
      <c r="G2279" s="247">
        <v>0</v>
      </c>
      <c r="H2279" s="247" t="s">
        <v>7434</v>
      </c>
      <c r="I2279" s="247" t="s">
        <v>7435</v>
      </c>
      <c r="J2279" s="247" t="s">
        <v>3270</v>
      </c>
      <c r="K2279" s="249" t="s">
        <v>1890</v>
      </c>
      <c r="L2279" s="247" t="s">
        <v>1380</v>
      </c>
      <c r="M2279" s="249" t="s">
        <v>1348</v>
      </c>
      <c r="N2279" s="249">
        <v>85</v>
      </c>
      <c r="O2279" s="249" t="s">
        <v>8108</v>
      </c>
    </row>
    <row r="2280" spans="2:15" ht="15" customHeight="1">
      <c r="B2280" s="247" t="s">
        <v>8169</v>
      </c>
      <c r="C2280" s="247" t="s">
        <v>8170</v>
      </c>
      <c r="D2280" s="248">
        <v>43524</v>
      </c>
      <c r="E2280" s="248">
        <v>43725</v>
      </c>
      <c r="F2280" s="248">
        <v>44820</v>
      </c>
      <c r="G2280" s="247">
        <v>0</v>
      </c>
      <c r="H2280" s="247" t="s">
        <v>4224</v>
      </c>
      <c r="I2280" s="247" t="s">
        <v>4225</v>
      </c>
      <c r="J2280" s="247" t="s">
        <v>3270</v>
      </c>
      <c r="K2280" s="249" t="s">
        <v>1890</v>
      </c>
      <c r="L2280" s="247" t="s">
        <v>1380</v>
      </c>
      <c r="M2280" s="249" t="s">
        <v>1348</v>
      </c>
      <c r="N2280" s="249">
        <v>46</v>
      </c>
      <c r="O2280" s="249" t="s">
        <v>4968</v>
      </c>
    </row>
    <row r="2281" spans="2:15" ht="15" customHeight="1">
      <c r="B2281" s="247" t="s">
        <v>8171</v>
      </c>
      <c r="C2281" s="247" t="s">
        <v>8172</v>
      </c>
      <c r="D2281" s="248">
        <v>43531</v>
      </c>
      <c r="E2281" s="248">
        <v>43545</v>
      </c>
      <c r="F2281" s="248">
        <v>43605</v>
      </c>
      <c r="G2281" s="247">
        <v>0</v>
      </c>
      <c r="H2281" s="247" t="s">
        <v>1343</v>
      </c>
      <c r="I2281" s="247" t="s">
        <v>1344</v>
      </c>
      <c r="J2281" s="247" t="s">
        <v>3291</v>
      </c>
      <c r="K2281" s="249" t="s">
        <v>1354</v>
      </c>
      <c r="L2281" s="247" t="s">
        <v>4433</v>
      </c>
      <c r="M2281" s="249" t="s">
        <v>1348</v>
      </c>
      <c r="N2281" s="249">
        <v>75</v>
      </c>
      <c r="O2281" s="249" t="s">
        <v>5816</v>
      </c>
    </row>
    <row r="2282" spans="2:15" ht="15" customHeight="1">
      <c r="B2282" s="247" t="s">
        <v>8173</v>
      </c>
      <c r="C2282" s="247" t="s">
        <v>8174</v>
      </c>
      <c r="D2282" s="248">
        <v>43531</v>
      </c>
      <c r="E2282" s="248">
        <v>43564</v>
      </c>
      <c r="F2282" s="248">
        <v>43654</v>
      </c>
      <c r="G2282" s="247">
        <v>0</v>
      </c>
      <c r="H2282" s="247" t="s">
        <v>5084</v>
      </c>
      <c r="I2282" s="247" t="s">
        <v>5085</v>
      </c>
      <c r="J2282" s="247" t="s">
        <v>3291</v>
      </c>
      <c r="K2282" s="249" t="s">
        <v>1354</v>
      </c>
      <c r="L2282" s="247" t="s">
        <v>1347</v>
      </c>
      <c r="M2282" s="249" t="s">
        <v>1348</v>
      </c>
      <c r="N2282" s="249">
        <v>230</v>
      </c>
      <c r="O2282" s="249" t="s">
        <v>8175</v>
      </c>
    </row>
    <row r="2283" spans="2:15" ht="15" customHeight="1">
      <c r="B2283" s="247" t="s">
        <v>8176</v>
      </c>
      <c r="C2283" s="247" t="s">
        <v>1342</v>
      </c>
      <c r="D2283" s="248">
        <v>43531</v>
      </c>
      <c r="E2283" s="248"/>
      <c r="F2283" s="248"/>
      <c r="G2283" s="247"/>
      <c r="H2283" s="247" t="s">
        <v>3918</v>
      </c>
      <c r="I2283" s="247" t="s">
        <v>3919</v>
      </c>
      <c r="J2283" s="247" t="s">
        <v>3270</v>
      </c>
      <c r="K2283" s="249" t="s">
        <v>1346</v>
      </c>
      <c r="L2283" s="247" t="s">
        <v>1380</v>
      </c>
      <c r="M2283" s="249" t="s">
        <v>1348</v>
      </c>
      <c r="N2283" s="249">
        <v>0</v>
      </c>
      <c r="O2283" s="249" t="s">
        <v>8177</v>
      </c>
    </row>
    <row r="2284" spans="2:15" ht="15" customHeight="1">
      <c r="B2284" s="247" t="s">
        <v>8178</v>
      </c>
      <c r="C2284" s="247" t="s">
        <v>1342</v>
      </c>
      <c r="D2284" s="248">
        <v>43531</v>
      </c>
      <c r="E2284" s="248"/>
      <c r="F2284" s="248"/>
      <c r="G2284" s="247"/>
      <c r="H2284" s="247" t="s">
        <v>3918</v>
      </c>
      <c r="I2284" s="247" t="s">
        <v>3919</v>
      </c>
      <c r="J2284" s="247" t="s">
        <v>3270</v>
      </c>
      <c r="K2284" s="249" t="s">
        <v>1346</v>
      </c>
      <c r="L2284" s="247" t="s">
        <v>1380</v>
      </c>
      <c r="M2284" s="249" t="s">
        <v>1348</v>
      </c>
      <c r="N2284" s="249">
        <v>0</v>
      </c>
      <c r="O2284" s="249" t="s">
        <v>8179</v>
      </c>
    </row>
    <row r="2285" spans="2:15" ht="15" customHeight="1">
      <c r="B2285" s="247" t="s">
        <v>8180</v>
      </c>
      <c r="C2285" s="247" t="s">
        <v>1342</v>
      </c>
      <c r="D2285" s="248">
        <v>43531</v>
      </c>
      <c r="E2285" s="248"/>
      <c r="F2285" s="248"/>
      <c r="G2285" s="247"/>
      <c r="H2285" s="247" t="s">
        <v>3918</v>
      </c>
      <c r="I2285" s="247" t="s">
        <v>3919</v>
      </c>
      <c r="J2285" s="247" t="s">
        <v>3270</v>
      </c>
      <c r="K2285" s="249" t="s">
        <v>1346</v>
      </c>
      <c r="L2285" s="247" t="s">
        <v>1380</v>
      </c>
      <c r="M2285" s="249" t="s">
        <v>1348</v>
      </c>
      <c r="N2285" s="249">
        <v>0</v>
      </c>
      <c r="O2285" s="249" t="s">
        <v>4338</v>
      </c>
    </row>
    <row r="2286" spans="2:15" ht="24" customHeight="1">
      <c r="B2286" s="247" t="s">
        <v>8181</v>
      </c>
      <c r="C2286" s="247" t="s">
        <v>1342</v>
      </c>
      <c r="D2286" s="248">
        <v>43535</v>
      </c>
      <c r="E2286" s="248"/>
      <c r="F2286" s="248"/>
      <c r="G2286" s="247"/>
      <c r="H2286" s="247" t="s">
        <v>7364</v>
      </c>
      <c r="I2286" s="247" t="s">
        <v>7365</v>
      </c>
      <c r="J2286" s="247" t="s">
        <v>3419</v>
      </c>
      <c r="K2286" s="249" t="s">
        <v>1346</v>
      </c>
      <c r="L2286" s="247" t="s">
        <v>1380</v>
      </c>
      <c r="M2286" s="249" t="s">
        <v>1348</v>
      </c>
      <c r="N2286" s="249">
        <v>0</v>
      </c>
      <c r="O2286" s="249" t="s">
        <v>7366</v>
      </c>
    </row>
    <row r="2287" spans="2:15" ht="15" hidden="1" customHeight="1">
      <c r="B2287" s="247" t="s">
        <v>8182</v>
      </c>
      <c r="C2287" s="247" t="s">
        <v>8183</v>
      </c>
      <c r="D2287" s="248">
        <v>39917</v>
      </c>
      <c r="E2287" s="248">
        <v>40316</v>
      </c>
      <c r="F2287" s="248">
        <v>42142</v>
      </c>
      <c r="G2287" s="247">
        <v>1</v>
      </c>
      <c r="H2287" s="247" t="s">
        <v>8184</v>
      </c>
      <c r="I2287" s="247" t="s">
        <v>1342</v>
      </c>
      <c r="J2287" s="247" t="s">
        <v>3270</v>
      </c>
      <c r="K2287" s="249" t="s">
        <v>1354</v>
      </c>
      <c r="L2287" s="247" t="s">
        <v>1380</v>
      </c>
      <c r="M2287" s="249" t="s">
        <v>1348</v>
      </c>
      <c r="N2287" s="249">
        <v>80</v>
      </c>
      <c r="O2287" s="249" t="s">
        <v>8185</v>
      </c>
    </row>
    <row r="2288" spans="2:15" ht="15" customHeight="1">
      <c r="B2288" s="247" t="s">
        <v>8186</v>
      </c>
      <c r="C2288" s="247" t="s">
        <v>1342</v>
      </c>
      <c r="D2288" s="248">
        <v>43535</v>
      </c>
      <c r="E2288" s="248"/>
      <c r="F2288" s="248"/>
      <c r="G2288" s="247"/>
      <c r="H2288" s="247" t="s">
        <v>8187</v>
      </c>
      <c r="I2288" s="247" t="s">
        <v>8188</v>
      </c>
      <c r="J2288" s="247" t="s">
        <v>3291</v>
      </c>
      <c r="K2288" s="249" t="s">
        <v>1346</v>
      </c>
      <c r="L2288" s="247" t="s">
        <v>1380</v>
      </c>
      <c r="M2288" s="249" t="s">
        <v>1348</v>
      </c>
      <c r="N2288" s="249">
        <v>18</v>
      </c>
      <c r="O2288" s="249" t="s">
        <v>8189</v>
      </c>
    </row>
    <row r="2289" spans="2:15" ht="24" customHeight="1">
      <c r="B2289" s="247" t="s">
        <v>8190</v>
      </c>
      <c r="C2289" s="247" t="s">
        <v>8191</v>
      </c>
      <c r="D2289" s="248">
        <v>43536</v>
      </c>
      <c r="E2289" s="248">
        <v>43545</v>
      </c>
      <c r="F2289" s="248">
        <v>43605</v>
      </c>
      <c r="G2289" s="247">
        <v>0</v>
      </c>
      <c r="H2289" s="247" t="s">
        <v>7994</v>
      </c>
      <c r="I2289" s="247" t="s">
        <v>7995</v>
      </c>
      <c r="J2289" s="247" t="s">
        <v>3291</v>
      </c>
      <c r="K2289" s="249" t="s">
        <v>1354</v>
      </c>
      <c r="L2289" s="247" t="s">
        <v>1373</v>
      </c>
      <c r="M2289" s="249" t="s">
        <v>1348</v>
      </c>
      <c r="N2289" s="249">
        <v>14</v>
      </c>
      <c r="O2289" s="249" t="s">
        <v>8192</v>
      </c>
    </row>
    <row r="2290" spans="2:15" ht="24" customHeight="1">
      <c r="B2290" s="247" t="s">
        <v>8193</v>
      </c>
      <c r="C2290" s="247" t="s">
        <v>8194</v>
      </c>
      <c r="D2290" s="248">
        <v>43536</v>
      </c>
      <c r="E2290" s="248">
        <v>43545</v>
      </c>
      <c r="F2290" s="248">
        <v>43605</v>
      </c>
      <c r="G2290" s="247">
        <v>0</v>
      </c>
      <c r="H2290" s="247" t="s">
        <v>7994</v>
      </c>
      <c r="I2290" s="247" t="s">
        <v>7995</v>
      </c>
      <c r="J2290" s="247" t="s">
        <v>3291</v>
      </c>
      <c r="K2290" s="249" t="s">
        <v>1354</v>
      </c>
      <c r="L2290" s="247" t="s">
        <v>1373</v>
      </c>
      <c r="M2290" s="249" t="s">
        <v>1348</v>
      </c>
      <c r="N2290" s="249">
        <v>3.5</v>
      </c>
      <c r="O2290" s="249" t="s">
        <v>8195</v>
      </c>
    </row>
    <row r="2291" spans="2:15" ht="15" customHeight="1">
      <c r="B2291" s="247" t="s">
        <v>8196</v>
      </c>
      <c r="C2291" s="247" t="s">
        <v>1342</v>
      </c>
      <c r="D2291" s="248">
        <v>43536</v>
      </c>
      <c r="E2291" s="248"/>
      <c r="F2291" s="248"/>
      <c r="G2291" s="247"/>
      <c r="H2291" s="247" t="s">
        <v>5312</v>
      </c>
      <c r="I2291" s="247" t="s">
        <v>5313</v>
      </c>
      <c r="J2291" s="247" t="s">
        <v>3270</v>
      </c>
      <c r="K2291" s="249" t="s">
        <v>1346</v>
      </c>
      <c r="L2291" s="247" t="s">
        <v>1380</v>
      </c>
      <c r="M2291" s="249" t="s">
        <v>1348</v>
      </c>
      <c r="N2291" s="249">
        <v>0</v>
      </c>
      <c r="O2291" s="249" t="s">
        <v>5078</v>
      </c>
    </row>
    <row r="2292" spans="2:15" ht="24" hidden="1" customHeight="1">
      <c r="B2292" s="247" t="s">
        <v>8197</v>
      </c>
      <c r="C2292" s="247" t="s">
        <v>8198</v>
      </c>
      <c r="D2292" s="248">
        <v>43537</v>
      </c>
      <c r="E2292" s="248">
        <v>43910</v>
      </c>
      <c r="F2292" s="248">
        <v>47561</v>
      </c>
      <c r="G2292" s="247">
        <v>0</v>
      </c>
      <c r="H2292" s="247" t="s">
        <v>6419</v>
      </c>
      <c r="I2292" s="247" t="s">
        <v>6420</v>
      </c>
      <c r="J2292" s="247" t="s">
        <v>3401</v>
      </c>
      <c r="K2292" s="249" t="s">
        <v>1890</v>
      </c>
      <c r="L2292" s="247" t="s">
        <v>1373</v>
      </c>
      <c r="M2292" s="249" t="s">
        <v>1348</v>
      </c>
      <c r="N2292" s="249">
        <v>10</v>
      </c>
      <c r="O2292" s="249" t="s">
        <v>8199</v>
      </c>
    </row>
    <row r="2293" spans="2:15" ht="24" customHeight="1">
      <c r="B2293" s="247" t="s">
        <v>8200</v>
      </c>
      <c r="C2293" s="247" t="s">
        <v>8201</v>
      </c>
      <c r="D2293" s="248">
        <v>43537</v>
      </c>
      <c r="E2293" s="248">
        <v>43545</v>
      </c>
      <c r="F2293" s="248">
        <v>43605</v>
      </c>
      <c r="G2293" s="247">
        <v>0</v>
      </c>
      <c r="H2293" s="247" t="s">
        <v>5343</v>
      </c>
      <c r="I2293" s="247" t="s">
        <v>5344</v>
      </c>
      <c r="J2293" s="247" t="s">
        <v>3291</v>
      </c>
      <c r="K2293" s="249" t="s">
        <v>1354</v>
      </c>
      <c r="L2293" s="247" t="s">
        <v>1347</v>
      </c>
      <c r="M2293" s="249" t="s">
        <v>1348</v>
      </c>
      <c r="N2293" s="249">
        <v>100</v>
      </c>
      <c r="O2293" s="249" t="s">
        <v>8202</v>
      </c>
    </row>
    <row r="2294" spans="2:15" ht="15" customHeight="1">
      <c r="B2294" s="247" t="s">
        <v>8203</v>
      </c>
      <c r="C2294" s="247" t="s">
        <v>1342</v>
      </c>
      <c r="D2294" s="248">
        <v>43538</v>
      </c>
      <c r="E2294" s="248"/>
      <c r="F2294" s="248"/>
      <c r="G2294" s="247"/>
      <c r="H2294" s="247" t="s">
        <v>6860</v>
      </c>
      <c r="I2294" s="247" t="s">
        <v>6861</v>
      </c>
      <c r="J2294" s="247" t="s">
        <v>3291</v>
      </c>
      <c r="K2294" s="249" t="s">
        <v>1346</v>
      </c>
      <c r="L2294" s="247" t="s">
        <v>1347</v>
      </c>
      <c r="M2294" s="249" t="s">
        <v>1348</v>
      </c>
      <c r="N2294" s="249">
        <v>0</v>
      </c>
      <c r="O2294" s="249" t="s">
        <v>8204</v>
      </c>
    </row>
    <row r="2295" spans="2:15" ht="15" customHeight="1">
      <c r="B2295" s="247" t="s">
        <v>8205</v>
      </c>
      <c r="C2295" s="247" t="s">
        <v>1342</v>
      </c>
      <c r="D2295" s="248">
        <v>43538</v>
      </c>
      <c r="E2295" s="248"/>
      <c r="F2295" s="248"/>
      <c r="G2295" s="247"/>
      <c r="H2295" s="247" t="s">
        <v>6860</v>
      </c>
      <c r="I2295" s="247" t="s">
        <v>6861</v>
      </c>
      <c r="J2295" s="247" t="s">
        <v>3291</v>
      </c>
      <c r="K2295" s="249" t="s">
        <v>1346</v>
      </c>
      <c r="L2295" s="247" t="s">
        <v>1347</v>
      </c>
      <c r="M2295" s="249" t="s">
        <v>1348</v>
      </c>
      <c r="N2295" s="249">
        <v>0</v>
      </c>
      <c r="O2295" s="249" t="s">
        <v>8206</v>
      </c>
    </row>
    <row r="2296" spans="2:15" ht="15" customHeight="1">
      <c r="B2296" s="247" t="s">
        <v>8207</v>
      </c>
      <c r="C2296" s="247" t="s">
        <v>8208</v>
      </c>
      <c r="D2296" s="248">
        <v>43538</v>
      </c>
      <c r="E2296" s="248">
        <v>43572</v>
      </c>
      <c r="F2296" s="248">
        <v>43662</v>
      </c>
      <c r="G2296" s="247">
        <v>0</v>
      </c>
      <c r="H2296" s="247" t="s">
        <v>8209</v>
      </c>
      <c r="I2296" s="247" t="s">
        <v>8210</v>
      </c>
      <c r="J2296" s="247" t="s">
        <v>3291</v>
      </c>
      <c r="K2296" s="249" t="s">
        <v>1354</v>
      </c>
      <c r="L2296" s="247" t="s">
        <v>1342</v>
      </c>
      <c r="M2296" s="249" t="s">
        <v>1348</v>
      </c>
      <c r="N2296" s="249">
        <v>150</v>
      </c>
      <c r="O2296" s="249" t="s">
        <v>8211</v>
      </c>
    </row>
    <row r="2297" spans="2:15" ht="15" hidden="1" customHeight="1">
      <c r="B2297" s="247" t="s">
        <v>8212</v>
      </c>
      <c r="C2297" s="247" t="s">
        <v>8213</v>
      </c>
      <c r="D2297" s="248">
        <v>43538</v>
      </c>
      <c r="E2297" s="248">
        <v>43846</v>
      </c>
      <c r="F2297" s="248">
        <v>43936</v>
      </c>
      <c r="G2297" s="247">
        <v>0</v>
      </c>
      <c r="H2297" s="247" t="s">
        <v>8209</v>
      </c>
      <c r="I2297" s="247" t="s">
        <v>8210</v>
      </c>
      <c r="J2297" s="247" t="s">
        <v>3291</v>
      </c>
      <c r="K2297" s="249" t="s">
        <v>1354</v>
      </c>
      <c r="L2297" s="247" t="s">
        <v>4091</v>
      </c>
      <c r="M2297" s="249" t="s">
        <v>1348</v>
      </c>
      <c r="N2297" s="249">
        <v>100</v>
      </c>
      <c r="O2297" s="249" t="s">
        <v>8214</v>
      </c>
    </row>
    <row r="2298" spans="2:15" ht="15" hidden="1" customHeight="1">
      <c r="B2298" s="247" t="s">
        <v>8215</v>
      </c>
      <c r="C2298" s="247" t="s">
        <v>8216</v>
      </c>
      <c r="D2298" s="248">
        <v>39853</v>
      </c>
      <c r="E2298" s="248">
        <v>40337</v>
      </c>
      <c r="F2298" s="248">
        <v>42894</v>
      </c>
      <c r="G2298" s="247">
        <v>2</v>
      </c>
      <c r="H2298" s="247" t="s">
        <v>5156</v>
      </c>
      <c r="I2298" s="247" t="s">
        <v>5157</v>
      </c>
      <c r="J2298" s="247" t="s">
        <v>3276</v>
      </c>
      <c r="K2298" s="249" t="s">
        <v>1354</v>
      </c>
      <c r="L2298" s="247" t="s">
        <v>1380</v>
      </c>
      <c r="M2298" s="249" t="s">
        <v>1348</v>
      </c>
      <c r="N2298" s="249">
        <v>24</v>
      </c>
      <c r="O2298" s="249" t="s">
        <v>5995</v>
      </c>
    </row>
    <row r="2299" spans="2:15" ht="15" customHeight="1">
      <c r="B2299" s="247" t="s">
        <v>8217</v>
      </c>
      <c r="C2299" s="247" t="s">
        <v>1342</v>
      </c>
      <c r="D2299" s="248">
        <v>43539</v>
      </c>
      <c r="E2299" s="248"/>
      <c r="F2299" s="248"/>
      <c r="G2299" s="247"/>
      <c r="H2299" s="247" t="s">
        <v>8032</v>
      </c>
      <c r="I2299" s="247" t="s">
        <v>8033</v>
      </c>
      <c r="J2299" s="247" t="s">
        <v>3270</v>
      </c>
      <c r="K2299" s="249" t="s">
        <v>1346</v>
      </c>
      <c r="L2299" s="247" t="s">
        <v>1380</v>
      </c>
      <c r="M2299" s="249" t="s">
        <v>1348</v>
      </c>
      <c r="N2299" s="249">
        <v>0</v>
      </c>
      <c r="O2299" s="249" t="s">
        <v>8218</v>
      </c>
    </row>
    <row r="2300" spans="2:15" ht="25.5" customHeight="1">
      <c r="B2300" s="247" t="s">
        <v>8219</v>
      </c>
      <c r="C2300" s="247" t="s">
        <v>8220</v>
      </c>
      <c r="D2300" s="248">
        <v>43539</v>
      </c>
      <c r="E2300" s="248">
        <v>43545</v>
      </c>
      <c r="F2300" s="248">
        <v>43605</v>
      </c>
      <c r="G2300" s="247">
        <v>0</v>
      </c>
      <c r="H2300" s="247" t="s">
        <v>4568</v>
      </c>
      <c r="I2300" s="247" t="s">
        <v>4569</v>
      </c>
      <c r="J2300" s="247" t="s">
        <v>3291</v>
      </c>
      <c r="K2300" s="249" t="s">
        <v>1354</v>
      </c>
      <c r="L2300" s="247" t="s">
        <v>1380</v>
      </c>
      <c r="M2300" s="249" t="s">
        <v>1348</v>
      </c>
      <c r="N2300" s="249">
        <v>65</v>
      </c>
      <c r="O2300" s="249" t="s">
        <v>7971</v>
      </c>
    </row>
    <row r="2301" spans="2:15" ht="15" customHeight="1">
      <c r="B2301" s="247" t="s">
        <v>8221</v>
      </c>
      <c r="C2301" s="247" t="s">
        <v>8222</v>
      </c>
      <c r="D2301" s="248">
        <v>43543</v>
      </c>
      <c r="E2301" s="248">
        <v>43545</v>
      </c>
      <c r="F2301" s="248">
        <v>43605</v>
      </c>
      <c r="G2301" s="247">
        <v>0</v>
      </c>
      <c r="H2301" s="247" t="s">
        <v>8223</v>
      </c>
      <c r="I2301" s="247" t="s">
        <v>8224</v>
      </c>
      <c r="J2301" s="247" t="s">
        <v>3291</v>
      </c>
      <c r="K2301" s="249" t="s">
        <v>1354</v>
      </c>
      <c r="L2301" s="247" t="s">
        <v>1380</v>
      </c>
      <c r="M2301" s="249" t="s">
        <v>1348</v>
      </c>
      <c r="N2301" s="249">
        <v>54</v>
      </c>
      <c r="O2301" s="249" t="s">
        <v>8225</v>
      </c>
    </row>
    <row r="2302" spans="2:15" ht="24" customHeight="1">
      <c r="B2302" s="247" t="s">
        <v>8226</v>
      </c>
      <c r="C2302" s="247" t="s">
        <v>8227</v>
      </c>
      <c r="D2302" s="248">
        <v>43543</v>
      </c>
      <c r="E2302" s="248">
        <v>43545</v>
      </c>
      <c r="F2302" s="248">
        <v>43605</v>
      </c>
      <c r="G2302" s="247">
        <v>0</v>
      </c>
      <c r="H2302" s="247" t="s">
        <v>5900</v>
      </c>
      <c r="I2302" s="247" t="s">
        <v>5901</v>
      </c>
      <c r="J2302" s="247" t="s">
        <v>3291</v>
      </c>
      <c r="K2302" s="249" t="s">
        <v>1354</v>
      </c>
      <c r="L2302" s="247" t="s">
        <v>1380</v>
      </c>
      <c r="M2302" s="249" t="s">
        <v>1348</v>
      </c>
      <c r="N2302" s="249">
        <v>90</v>
      </c>
      <c r="O2302" s="249" t="s">
        <v>8228</v>
      </c>
    </row>
    <row r="2303" spans="2:15" ht="15" customHeight="1">
      <c r="B2303" s="247" t="s">
        <v>8229</v>
      </c>
      <c r="C2303" s="247" t="s">
        <v>8230</v>
      </c>
      <c r="D2303" s="248">
        <v>43545</v>
      </c>
      <c r="E2303" s="248">
        <v>43553</v>
      </c>
      <c r="F2303" s="248">
        <v>43613</v>
      </c>
      <c r="G2303" s="247">
        <v>0</v>
      </c>
      <c r="H2303" s="247" t="s">
        <v>8231</v>
      </c>
      <c r="I2303" s="247" t="s">
        <v>8232</v>
      </c>
      <c r="J2303" s="247" t="s">
        <v>3291</v>
      </c>
      <c r="K2303" s="249" t="s">
        <v>1354</v>
      </c>
      <c r="L2303" s="247" t="s">
        <v>1373</v>
      </c>
      <c r="M2303" s="249" t="s">
        <v>1348</v>
      </c>
      <c r="N2303" s="249">
        <v>6</v>
      </c>
      <c r="O2303" s="249" t="s">
        <v>5206</v>
      </c>
    </row>
    <row r="2304" spans="2:15" ht="24" customHeight="1">
      <c r="B2304" s="247" t="s">
        <v>8233</v>
      </c>
      <c r="C2304" s="247" t="s">
        <v>1342</v>
      </c>
      <c r="D2304" s="248">
        <v>43545</v>
      </c>
      <c r="E2304" s="248"/>
      <c r="F2304" s="248"/>
      <c r="G2304" s="247"/>
      <c r="H2304" s="247" t="s">
        <v>8234</v>
      </c>
      <c r="I2304" s="247" t="s">
        <v>8235</v>
      </c>
      <c r="J2304" s="247" t="s">
        <v>3291</v>
      </c>
      <c r="K2304" s="249" t="s">
        <v>1346</v>
      </c>
      <c r="L2304" s="247" t="s">
        <v>1380</v>
      </c>
      <c r="M2304" s="249" t="s">
        <v>1348</v>
      </c>
      <c r="N2304" s="249">
        <v>0</v>
      </c>
      <c r="O2304" s="249" t="s">
        <v>6096</v>
      </c>
    </row>
    <row r="2305" spans="2:15" ht="24" customHeight="1">
      <c r="B2305" s="247" t="s">
        <v>8236</v>
      </c>
      <c r="C2305" s="247" t="s">
        <v>1342</v>
      </c>
      <c r="D2305" s="248">
        <v>43545</v>
      </c>
      <c r="E2305" s="248"/>
      <c r="F2305" s="248"/>
      <c r="G2305" s="247"/>
      <c r="H2305" s="247" t="s">
        <v>8234</v>
      </c>
      <c r="I2305" s="247" t="s">
        <v>8235</v>
      </c>
      <c r="J2305" s="247" t="s">
        <v>3291</v>
      </c>
      <c r="K2305" s="249" t="s">
        <v>1346</v>
      </c>
      <c r="L2305" s="247" t="s">
        <v>1380</v>
      </c>
      <c r="M2305" s="249" t="s">
        <v>1348</v>
      </c>
      <c r="N2305" s="249">
        <v>0</v>
      </c>
      <c r="O2305" s="249" t="s">
        <v>7796</v>
      </c>
    </row>
    <row r="2306" spans="2:15" ht="15" customHeight="1">
      <c r="B2306" s="247" t="s">
        <v>8237</v>
      </c>
      <c r="C2306" s="247" t="s">
        <v>8238</v>
      </c>
      <c r="D2306" s="248">
        <v>43546</v>
      </c>
      <c r="E2306" s="248">
        <v>43553</v>
      </c>
      <c r="F2306" s="248">
        <v>43613</v>
      </c>
      <c r="G2306" s="247">
        <v>0</v>
      </c>
      <c r="H2306" s="247" t="s">
        <v>8239</v>
      </c>
      <c r="I2306" s="247" t="s">
        <v>8240</v>
      </c>
      <c r="J2306" s="247" t="s">
        <v>3291</v>
      </c>
      <c r="K2306" s="249" t="s">
        <v>1354</v>
      </c>
      <c r="L2306" s="247" t="s">
        <v>1380</v>
      </c>
      <c r="M2306" s="249" t="s">
        <v>1348</v>
      </c>
      <c r="N2306" s="249">
        <v>56</v>
      </c>
      <c r="O2306" s="249" t="s">
        <v>8241</v>
      </c>
    </row>
    <row r="2307" spans="2:15" ht="15" hidden="1" customHeight="1">
      <c r="B2307" s="247" t="s">
        <v>8242</v>
      </c>
      <c r="C2307" s="247" t="s">
        <v>8243</v>
      </c>
      <c r="D2307" s="248">
        <v>43549</v>
      </c>
      <c r="E2307" s="248">
        <v>43873</v>
      </c>
      <c r="F2307" s="248">
        <v>44968</v>
      </c>
      <c r="G2307" s="247">
        <v>0</v>
      </c>
      <c r="H2307" s="247" t="s">
        <v>8244</v>
      </c>
      <c r="I2307" s="247" t="s">
        <v>8245</v>
      </c>
      <c r="J2307" s="247" t="s">
        <v>3270</v>
      </c>
      <c r="K2307" s="249" t="s">
        <v>1890</v>
      </c>
      <c r="L2307" s="247" t="s">
        <v>1380</v>
      </c>
      <c r="M2307" s="249" t="s">
        <v>1348</v>
      </c>
      <c r="N2307" s="249">
        <v>87</v>
      </c>
      <c r="O2307" s="249" t="s">
        <v>7295</v>
      </c>
    </row>
    <row r="2308" spans="2:15" ht="25.5" customHeight="1">
      <c r="B2308" s="247" t="s">
        <v>8246</v>
      </c>
      <c r="C2308" s="247" t="s">
        <v>8247</v>
      </c>
      <c r="D2308" s="248">
        <v>43551</v>
      </c>
      <c r="E2308" s="248">
        <v>43788</v>
      </c>
      <c r="F2308" s="248">
        <v>44883</v>
      </c>
      <c r="G2308" s="247">
        <v>0</v>
      </c>
      <c r="H2308" s="247" t="s">
        <v>4568</v>
      </c>
      <c r="I2308" s="247" t="s">
        <v>4569</v>
      </c>
      <c r="J2308" s="247" t="s">
        <v>3270</v>
      </c>
      <c r="K2308" s="249" t="s">
        <v>1890</v>
      </c>
      <c r="L2308" s="247" t="s">
        <v>1380</v>
      </c>
      <c r="M2308" s="249" t="s">
        <v>1348</v>
      </c>
      <c r="N2308" s="249">
        <v>65</v>
      </c>
      <c r="O2308" s="249" t="s">
        <v>7971</v>
      </c>
    </row>
    <row r="2309" spans="2:15" ht="24" hidden="1" customHeight="1">
      <c r="B2309" s="247" t="s">
        <v>8248</v>
      </c>
      <c r="C2309" s="247" t="s">
        <v>8249</v>
      </c>
      <c r="D2309" s="248">
        <v>38821</v>
      </c>
      <c r="E2309" s="248">
        <v>40317</v>
      </c>
      <c r="F2309" s="248">
        <v>42143</v>
      </c>
      <c r="G2309" s="247">
        <v>1</v>
      </c>
      <c r="H2309" s="247" t="s">
        <v>4375</v>
      </c>
      <c r="I2309" s="247" t="s">
        <v>4376</v>
      </c>
      <c r="J2309" s="247" t="s">
        <v>3276</v>
      </c>
      <c r="K2309" s="249" t="s">
        <v>1354</v>
      </c>
      <c r="L2309" s="247" t="s">
        <v>1380</v>
      </c>
      <c r="M2309" s="249" t="s">
        <v>1348</v>
      </c>
      <c r="N2309" s="249">
        <v>147</v>
      </c>
      <c r="O2309" s="249" t="s">
        <v>3829</v>
      </c>
    </row>
    <row r="2310" spans="2:15" ht="15" customHeight="1">
      <c r="B2310" s="247" t="s">
        <v>8250</v>
      </c>
      <c r="C2310" s="247" t="s">
        <v>8251</v>
      </c>
      <c r="D2310" s="248">
        <v>43553</v>
      </c>
      <c r="E2310" s="248">
        <v>43560</v>
      </c>
      <c r="F2310" s="248">
        <v>43650</v>
      </c>
      <c r="G2310" s="247">
        <v>0</v>
      </c>
      <c r="H2310" s="247" t="s">
        <v>3310</v>
      </c>
      <c r="I2310" s="247" t="s">
        <v>3311</v>
      </c>
      <c r="J2310" s="247" t="s">
        <v>3291</v>
      </c>
      <c r="K2310" s="249" t="s">
        <v>1354</v>
      </c>
      <c r="L2310" s="247" t="s">
        <v>1355</v>
      </c>
      <c r="M2310" s="249" t="s">
        <v>1348</v>
      </c>
      <c r="N2310" s="249">
        <v>59</v>
      </c>
      <c r="O2310" s="249" t="s">
        <v>8252</v>
      </c>
    </row>
    <row r="2311" spans="2:15" ht="24" customHeight="1">
      <c r="B2311" s="247" t="s">
        <v>8253</v>
      </c>
      <c r="C2311" s="247" t="s">
        <v>1342</v>
      </c>
      <c r="D2311" s="248">
        <v>43553</v>
      </c>
      <c r="E2311" s="248"/>
      <c r="F2311" s="248"/>
      <c r="G2311" s="247"/>
      <c r="H2311" s="247" t="s">
        <v>3510</v>
      </c>
      <c r="I2311" s="247" t="s">
        <v>3511</v>
      </c>
      <c r="J2311" s="247" t="s">
        <v>3419</v>
      </c>
      <c r="K2311" s="249" t="s">
        <v>1346</v>
      </c>
      <c r="L2311" s="247" t="s">
        <v>4433</v>
      </c>
      <c r="M2311" s="249" t="s">
        <v>1348</v>
      </c>
      <c r="N2311" s="249">
        <v>0</v>
      </c>
      <c r="O2311" s="249" t="s">
        <v>8254</v>
      </c>
    </row>
    <row r="2312" spans="2:15" ht="15" customHeight="1">
      <c r="B2312" s="247" t="s">
        <v>8255</v>
      </c>
      <c r="C2312" s="247" t="s">
        <v>8256</v>
      </c>
      <c r="D2312" s="248">
        <v>43553</v>
      </c>
      <c r="E2312" s="248">
        <v>43700</v>
      </c>
      <c r="F2312" s="248">
        <v>54657</v>
      </c>
      <c r="G2312" s="247">
        <v>0</v>
      </c>
      <c r="H2312" s="247" t="s">
        <v>3510</v>
      </c>
      <c r="I2312" s="247" t="s">
        <v>3511</v>
      </c>
      <c r="J2312" s="247" t="s">
        <v>8257</v>
      </c>
      <c r="K2312" s="249" t="s">
        <v>1890</v>
      </c>
      <c r="L2312" s="247" t="s">
        <v>4433</v>
      </c>
      <c r="M2312" s="249" t="s">
        <v>1348</v>
      </c>
      <c r="N2312" s="249">
        <v>100</v>
      </c>
      <c r="O2312" s="249" t="s">
        <v>4206</v>
      </c>
    </row>
    <row r="2313" spans="2:15" ht="15" customHeight="1">
      <c r="B2313" s="247" t="s">
        <v>8258</v>
      </c>
      <c r="C2313" s="247" t="s">
        <v>8259</v>
      </c>
      <c r="D2313" s="248">
        <v>43556</v>
      </c>
      <c r="E2313" s="248">
        <v>43672</v>
      </c>
      <c r="F2313" s="248">
        <v>44767</v>
      </c>
      <c r="G2313" s="247">
        <v>0</v>
      </c>
      <c r="H2313" s="247" t="s">
        <v>8260</v>
      </c>
      <c r="I2313" s="247" t="s">
        <v>8261</v>
      </c>
      <c r="J2313" s="247" t="s">
        <v>3270</v>
      </c>
      <c r="K2313" s="249" t="s">
        <v>1890</v>
      </c>
      <c r="L2313" s="247" t="s">
        <v>1380</v>
      </c>
      <c r="M2313" s="249" t="s">
        <v>1348</v>
      </c>
      <c r="N2313" s="249">
        <v>80</v>
      </c>
      <c r="O2313" s="249" t="s">
        <v>8262</v>
      </c>
    </row>
    <row r="2314" spans="2:15" ht="24" hidden="1">
      <c r="B2314" s="247" t="s">
        <v>8263</v>
      </c>
      <c r="C2314" s="247" t="s">
        <v>8264</v>
      </c>
      <c r="D2314" s="248">
        <v>43557</v>
      </c>
      <c r="E2314" s="248">
        <v>43993</v>
      </c>
      <c r="F2314" s="248">
        <v>47644</v>
      </c>
      <c r="G2314" s="247">
        <v>0</v>
      </c>
      <c r="H2314" s="247" t="s">
        <v>7360</v>
      </c>
      <c r="I2314" s="247" t="s">
        <v>7361</v>
      </c>
      <c r="J2314" s="247" t="s">
        <v>3401</v>
      </c>
      <c r="K2314" s="249" t="s">
        <v>1890</v>
      </c>
      <c r="L2314" s="247" t="s">
        <v>1373</v>
      </c>
      <c r="M2314" s="249" t="s">
        <v>1348</v>
      </c>
      <c r="N2314" s="249">
        <v>8</v>
      </c>
      <c r="O2314" s="249" t="s">
        <v>8265</v>
      </c>
    </row>
    <row r="2315" spans="2:15" ht="25.5" customHeight="1">
      <c r="B2315" s="247" t="s">
        <v>8266</v>
      </c>
      <c r="C2315" s="247" t="s">
        <v>1342</v>
      </c>
      <c r="D2315" s="248">
        <v>43558</v>
      </c>
      <c r="E2315" s="248"/>
      <c r="F2315" s="248"/>
      <c r="G2315" s="247"/>
      <c r="H2315" s="247" t="s">
        <v>8267</v>
      </c>
      <c r="I2315" s="247" t="s">
        <v>8268</v>
      </c>
      <c r="J2315" s="247" t="s">
        <v>3291</v>
      </c>
      <c r="K2315" s="249" t="s">
        <v>1346</v>
      </c>
      <c r="L2315" s="247" t="s">
        <v>1380</v>
      </c>
      <c r="M2315" s="249" t="s">
        <v>1348</v>
      </c>
      <c r="N2315" s="249">
        <v>0</v>
      </c>
      <c r="O2315" s="249" t="s">
        <v>8269</v>
      </c>
    </row>
    <row r="2316" spans="2:15">
      <c r="B2316" s="247" t="s">
        <v>8270</v>
      </c>
      <c r="C2316" s="247" t="s">
        <v>1342</v>
      </c>
      <c r="D2316" s="248">
        <v>43560</v>
      </c>
      <c r="E2316" s="248"/>
      <c r="F2316" s="248"/>
      <c r="G2316" s="247"/>
      <c r="H2316" s="247" t="s">
        <v>1551</v>
      </c>
      <c r="I2316" s="247" t="s">
        <v>1342</v>
      </c>
      <c r="J2316" s="247" t="s">
        <v>3270</v>
      </c>
      <c r="K2316" s="249" t="s">
        <v>1346</v>
      </c>
      <c r="L2316" s="247" t="s">
        <v>1342</v>
      </c>
      <c r="M2316" s="249" t="s">
        <v>1348</v>
      </c>
      <c r="N2316" s="249">
        <v>0</v>
      </c>
      <c r="O2316" s="249" t="s">
        <v>1342</v>
      </c>
    </row>
    <row r="2317" spans="2:15" ht="25.5" customHeight="1">
      <c r="B2317" s="247" t="s">
        <v>8271</v>
      </c>
      <c r="C2317" s="247" t="s">
        <v>8272</v>
      </c>
      <c r="D2317" s="248">
        <v>43560</v>
      </c>
      <c r="E2317" s="248">
        <v>43598</v>
      </c>
      <c r="F2317" s="248">
        <v>43689</v>
      </c>
      <c r="G2317" s="247">
        <v>0</v>
      </c>
      <c r="H2317" s="247" t="s">
        <v>8273</v>
      </c>
      <c r="I2317" s="247" t="s">
        <v>8274</v>
      </c>
      <c r="J2317" s="247" t="s">
        <v>3291</v>
      </c>
      <c r="K2317" s="249" t="s">
        <v>1354</v>
      </c>
      <c r="L2317" s="247" t="s">
        <v>1380</v>
      </c>
      <c r="M2317" s="249" t="s">
        <v>1348</v>
      </c>
      <c r="N2317" s="249">
        <v>60</v>
      </c>
      <c r="O2317" s="249" t="s">
        <v>8275</v>
      </c>
    </row>
    <row r="2318" spans="2:15" ht="25.5" customHeight="1">
      <c r="B2318" s="247" t="s">
        <v>8276</v>
      </c>
      <c r="C2318" s="247" t="s">
        <v>1342</v>
      </c>
      <c r="D2318" s="248">
        <v>43560</v>
      </c>
      <c r="E2318" s="248"/>
      <c r="F2318" s="248"/>
      <c r="G2318" s="247"/>
      <c r="H2318" s="247" t="s">
        <v>8273</v>
      </c>
      <c r="I2318" s="247" t="s">
        <v>8274</v>
      </c>
      <c r="J2318" s="247" t="s">
        <v>3270</v>
      </c>
      <c r="K2318" s="249" t="s">
        <v>1346</v>
      </c>
      <c r="L2318" s="247" t="s">
        <v>1380</v>
      </c>
      <c r="M2318" s="249" t="s">
        <v>1348</v>
      </c>
      <c r="N2318" s="249">
        <v>0</v>
      </c>
      <c r="O2318" s="249" t="s">
        <v>8277</v>
      </c>
    </row>
    <row r="2319" spans="2:15" ht="24">
      <c r="B2319" s="247" t="s">
        <v>8278</v>
      </c>
      <c r="C2319" s="247" t="s">
        <v>1342</v>
      </c>
      <c r="D2319" s="248">
        <v>43563</v>
      </c>
      <c r="E2319" s="248"/>
      <c r="F2319" s="248"/>
      <c r="G2319" s="247"/>
      <c r="H2319" s="247" t="s">
        <v>5343</v>
      </c>
      <c r="I2319" s="247" t="s">
        <v>5344</v>
      </c>
      <c r="J2319" s="247" t="s">
        <v>3291</v>
      </c>
      <c r="K2319" s="249" t="s">
        <v>1346</v>
      </c>
      <c r="L2319" s="247" t="s">
        <v>1361</v>
      </c>
      <c r="M2319" s="249" t="s">
        <v>1348</v>
      </c>
      <c r="N2319" s="249">
        <v>0</v>
      </c>
      <c r="O2319" s="249" t="s">
        <v>8279</v>
      </c>
    </row>
    <row r="2320" spans="2:15" ht="15" hidden="1" customHeight="1">
      <c r="B2320" s="247" t="s">
        <v>8280</v>
      </c>
      <c r="C2320" s="247" t="s">
        <v>8281</v>
      </c>
      <c r="D2320" s="248">
        <v>39884</v>
      </c>
      <c r="E2320" s="248">
        <v>40350</v>
      </c>
      <c r="F2320" s="248">
        <v>42900</v>
      </c>
      <c r="G2320" s="247">
        <v>0</v>
      </c>
      <c r="H2320" s="247" t="s">
        <v>8282</v>
      </c>
      <c r="I2320" s="247" t="s">
        <v>8283</v>
      </c>
      <c r="J2320" s="247" t="s">
        <v>3276</v>
      </c>
      <c r="K2320" s="249" t="s">
        <v>2455</v>
      </c>
      <c r="L2320" s="247" t="s">
        <v>1380</v>
      </c>
      <c r="M2320" s="249" t="s">
        <v>1348</v>
      </c>
      <c r="N2320" s="249">
        <v>150</v>
      </c>
      <c r="O2320" s="249" t="s">
        <v>6173</v>
      </c>
    </row>
    <row r="2321" spans="2:15" ht="24" customHeight="1">
      <c r="B2321" s="247" t="s">
        <v>8284</v>
      </c>
      <c r="C2321" s="247" t="s">
        <v>8285</v>
      </c>
      <c r="D2321" s="248">
        <v>43565</v>
      </c>
      <c r="E2321" s="248">
        <v>43608</v>
      </c>
      <c r="F2321" s="248">
        <v>43699</v>
      </c>
      <c r="G2321" s="247">
        <v>0</v>
      </c>
      <c r="H2321" s="247" t="s">
        <v>8273</v>
      </c>
      <c r="I2321" s="247" t="s">
        <v>8274</v>
      </c>
      <c r="J2321" s="247" t="s">
        <v>3291</v>
      </c>
      <c r="K2321" s="249" t="s">
        <v>1354</v>
      </c>
      <c r="L2321" s="247" t="s">
        <v>1380</v>
      </c>
      <c r="M2321" s="249" t="s">
        <v>1348</v>
      </c>
      <c r="N2321" s="249">
        <v>60</v>
      </c>
      <c r="O2321" s="249" t="s">
        <v>5544</v>
      </c>
    </row>
    <row r="2322" spans="2:15" ht="24" customHeight="1">
      <c r="B2322" s="247" t="s">
        <v>8286</v>
      </c>
      <c r="C2322" s="247" t="s">
        <v>8287</v>
      </c>
      <c r="D2322" s="248">
        <v>43565</v>
      </c>
      <c r="E2322" s="248">
        <v>43662</v>
      </c>
      <c r="F2322" s="248">
        <v>44757</v>
      </c>
      <c r="G2322" s="247">
        <v>0</v>
      </c>
      <c r="H2322" s="247" t="s">
        <v>8273</v>
      </c>
      <c r="I2322" s="247" t="s">
        <v>8274</v>
      </c>
      <c r="J2322" s="247" t="s">
        <v>3270</v>
      </c>
      <c r="K2322" s="249" t="s">
        <v>1890</v>
      </c>
      <c r="L2322" s="247" t="s">
        <v>1380</v>
      </c>
      <c r="M2322" s="249" t="s">
        <v>1348</v>
      </c>
      <c r="N2322" s="249">
        <v>60</v>
      </c>
      <c r="O2322" s="249" t="s">
        <v>5544</v>
      </c>
    </row>
    <row r="2323" spans="2:15" ht="15" customHeight="1">
      <c r="B2323" s="247" t="s">
        <v>8288</v>
      </c>
      <c r="C2323" s="247" t="s">
        <v>8289</v>
      </c>
      <c r="D2323" s="248">
        <v>43566</v>
      </c>
      <c r="E2323" s="248">
        <v>43677</v>
      </c>
      <c r="F2323" s="248">
        <v>44772</v>
      </c>
      <c r="G2323" s="247">
        <v>0</v>
      </c>
      <c r="H2323" s="247" t="s">
        <v>5084</v>
      </c>
      <c r="I2323" s="247" t="s">
        <v>5085</v>
      </c>
      <c r="J2323" s="247" t="s">
        <v>3336</v>
      </c>
      <c r="K2323" s="249" t="s">
        <v>1890</v>
      </c>
      <c r="L2323" s="247" t="s">
        <v>1347</v>
      </c>
      <c r="M2323" s="249" t="s">
        <v>1348</v>
      </c>
      <c r="N2323" s="249">
        <v>150</v>
      </c>
      <c r="O2323" s="249" t="s">
        <v>8175</v>
      </c>
    </row>
    <row r="2324" spans="2:15" ht="15" customHeight="1">
      <c r="B2324" s="247" t="s">
        <v>8290</v>
      </c>
      <c r="C2324" s="247" t="s">
        <v>8291</v>
      </c>
      <c r="D2324" s="248">
        <v>43572</v>
      </c>
      <c r="E2324" s="248">
        <v>43598</v>
      </c>
      <c r="F2324" s="248">
        <v>43689</v>
      </c>
      <c r="G2324" s="247">
        <v>0</v>
      </c>
      <c r="H2324" s="247" t="s">
        <v>7733</v>
      </c>
      <c r="I2324" s="247" t="s">
        <v>7734</v>
      </c>
      <c r="J2324" s="247" t="s">
        <v>3291</v>
      </c>
      <c r="K2324" s="249" t="s">
        <v>1354</v>
      </c>
      <c r="L2324" s="247" t="s">
        <v>1380</v>
      </c>
      <c r="M2324" s="249" t="s">
        <v>1348</v>
      </c>
      <c r="N2324" s="249">
        <v>69</v>
      </c>
      <c r="O2324" s="249" t="s">
        <v>6192</v>
      </c>
    </row>
    <row r="2325" spans="2:15" ht="15" customHeight="1">
      <c r="B2325" s="247" t="s">
        <v>8292</v>
      </c>
      <c r="C2325" s="247" t="s">
        <v>8293</v>
      </c>
      <c r="D2325" s="248">
        <v>43572</v>
      </c>
      <c r="E2325" s="248">
        <v>43598</v>
      </c>
      <c r="F2325" s="248">
        <v>43689</v>
      </c>
      <c r="G2325" s="247">
        <v>0</v>
      </c>
      <c r="H2325" s="247" t="s">
        <v>7733</v>
      </c>
      <c r="I2325" s="247" t="s">
        <v>7734</v>
      </c>
      <c r="J2325" s="247" t="s">
        <v>3291</v>
      </c>
      <c r="K2325" s="249" t="s">
        <v>1354</v>
      </c>
      <c r="L2325" s="247" t="s">
        <v>4433</v>
      </c>
      <c r="M2325" s="249" t="s">
        <v>1348</v>
      </c>
      <c r="N2325" s="249">
        <v>60</v>
      </c>
      <c r="O2325" s="249" t="s">
        <v>5966</v>
      </c>
    </row>
    <row r="2326" spans="2:15" ht="24">
      <c r="B2326" s="247" t="s">
        <v>8294</v>
      </c>
      <c r="C2326" s="247" t="s">
        <v>1342</v>
      </c>
      <c r="D2326" s="248">
        <v>43572</v>
      </c>
      <c r="E2326" s="248"/>
      <c r="F2326" s="248"/>
      <c r="G2326" s="247"/>
      <c r="H2326" s="247" t="s">
        <v>8295</v>
      </c>
      <c r="I2326" s="247" t="s">
        <v>8296</v>
      </c>
      <c r="J2326" s="247" t="s">
        <v>3291</v>
      </c>
      <c r="K2326" s="249" t="s">
        <v>1346</v>
      </c>
      <c r="L2326" s="247" t="s">
        <v>1361</v>
      </c>
      <c r="M2326" s="249" t="s">
        <v>1348</v>
      </c>
      <c r="N2326" s="249">
        <v>0</v>
      </c>
      <c r="O2326" s="249" t="s">
        <v>4116</v>
      </c>
    </row>
    <row r="2327" spans="2:15" ht="15" customHeight="1">
      <c r="B2327" s="247" t="s">
        <v>8297</v>
      </c>
      <c r="C2327" s="247" t="s">
        <v>8298</v>
      </c>
      <c r="D2327" s="248">
        <v>43573</v>
      </c>
      <c r="E2327" s="248">
        <v>43608</v>
      </c>
      <c r="F2327" s="248">
        <v>43699</v>
      </c>
      <c r="G2327" s="247">
        <v>0</v>
      </c>
      <c r="H2327" s="247" t="s">
        <v>8299</v>
      </c>
      <c r="I2327" s="247" t="s">
        <v>8300</v>
      </c>
      <c r="J2327" s="247" t="s">
        <v>3291</v>
      </c>
      <c r="K2327" s="249" t="s">
        <v>1354</v>
      </c>
      <c r="L2327" s="247" t="s">
        <v>1380</v>
      </c>
      <c r="M2327" s="249" t="s">
        <v>1348</v>
      </c>
      <c r="N2327" s="249">
        <v>8</v>
      </c>
      <c r="O2327" s="249" t="s">
        <v>8301</v>
      </c>
    </row>
    <row r="2328" spans="2:15" ht="15" customHeight="1">
      <c r="B2328" s="247" t="s">
        <v>8302</v>
      </c>
      <c r="C2328" s="247" t="s">
        <v>1342</v>
      </c>
      <c r="D2328" s="248">
        <v>43578</v>
      </c>
      <c r="E2328" s="248"/>
      <c r="F2328" s="248"/>
      <c r="G2328" s="247"/>
      <c r="H2328" s="247" t="s">
        <v>8260</v>
      </c>
      <c r="I2328" s="247" t="s">
        <v>8261</v>
      </c>
      <c r="J2328" s="247" t="s">
        <v>3270</v>
      </c>
      <c r="K2328" s="249" t="s">
        <v>1346</v>
      </c>
      <c r="L2328" s="247" t="s">
        <v>1380</v>
      </c>
      <c r="M2328" s="249" t="s">
        <v>1348</v>
      </c>
      <c r="N2328" s="249">
        <v>0</v>
      </c>
      <c r="O2328" s="249" t="s">
        <v>8303</v>
      </c>
    </row>
    <row r="2329" spans="2:15" ht="15" customHeight="1">
      <c r="B2329" s="247" t="s">
        <v>8304</v>
      </c>
      <c r="C2329" s="247" t="s">
        <v>8305</v>
      </c>
      <c r="D2329" s="248">
        <v>43585</v>
      </c>
      <c r="E2329" s="248">
        <v>43598</v>
      </c>
      <c r="F2329" s="248">
        <v>43689</v>
      </c>
      <c r="G2329" s="247">
        <v>0</v>
      </c>
      <c r="H2329" s="247" t="s">
        <v>4877</v>
      </c>
      <c r="I2329" s="247" t="s">
        <v>4878</v>
      </c>
      <c r="J2329" s="247" t="s">
        <v>3291</v>
      </c>
      <c r="K2329" s="249" t="s">
        <v>1354</v>
      </c>
      <c r="L2329" s="247" t="s">
        <v>1380</v>
      </c>
      <c r="M2329" s="249" t="s">
        <v>1348</v>
      </c>
      <c r="N2329" s="249">
        <v>54</v>
      </c>
      <c r="O2329" s="249" t="s">
        <v>4931</v>
      </c>
    </row>
    <row r="2330" spans="2:15" ht="15" customHeight="1">
      <c r="B2330" s="247" t="s">
        <v>8306</v>
      </c>
      <c r="C2330" s="247" t="s">
        <v>8307</v>
      </c>
      <c r="D2330" s="248">
        <v>43591</v>
      </c>
      <c r="E2330" s="248">
        <v>43599</v>
      </c>
      <c r="F2330" s="248">
        <v>43690</v>
      </c>
      <c r="G2330" s="247">
        <v>0</v>
      </c>
      <c r="H2330" s="247" t="s">
        <v>8308</v>
      </c>
      <c r="I2330" s="247" t="s">
        <v>8309</v>
      </c>
      <c r="J2330" s="247" t="s">
        <v>3291</v>
      </c>
      <c r="K2330" s="249" t="s">
        <v>1354</v>
      </c>
      <c r="L2330" s="247" t="s">
        <v>1380</v>
      </c>
      <c r="M2330" s="249" t="s">
        <v>1348</v>
      </c>
      <c r="N2330" s="249">
        <v>47</v>
      </c>
      <c r="O2330" s="249" t="s">
        <v>8310</v>
      </c>
    </row>
    <row r="2331" spans="2:15" ht="15" hidden="1" customHeight="1">
      <c r="B2331" s="247" t="s">
        <v>8311</v>
      </c>
      <c r="C2331" s="247" t="s">
        <v>8312</v>
      </c>
      <c r="D2331" s="248">
        <v>40029</v>
      </c>
      <c r="E2331" s="248">
        <v>40357</v>
      </c>
      <c r="F2331" s="248">
        <v>42914</v>
      </c>
      <c r="G2331" s="247">
        <v>2</v>
      </c>
      <c r="H2331" s="247" t="s">
        <v>5909</v>
      </c>
      <c r="I2331" s="247" t="s">
        <v>5910</v>
      </c>
      <c r="J2331" s="247" t="s">
        <v>3276</v>
      </c>
      <c r="K2331" s="249" t="s">
        <v>1354</v>
      </c>
      <c r="L2331" s="247" t="s">
        <v>1380</v>
      </c>
      <c r="M2331" s="249" t="s">
        <v>1348</v>
      </c>
      <c r="N2331" s="249">
        <v>156</v>
      </c>
      <c r="O2331" s="249" t="s">
        <v>6137</v>
      </c>
    </row>
    <row r="2332" spans="2:15" ht="36" customHeight="1">
      <c r="B2332" s="247" t="s">
        <v>8313</v>
      </c>
      <c r="C2332" s="247" t="s">
        <v>8314</v>
      </c>
      <c r="D2332" s="248">
        <v>43591</v>
      </c>
      <c r="E2332" s="248">
        <v>43766</v>
      </c>
      <c r="F2332" s="248">
        <v>44861</v>
      </c>
      <c r="G2332" s="247">
        <v>0</v>
      </c>
      <c r="H2332" s="247" t="s">
        <v>5089</v>
      </c>
      <c r="I2332" s="247" t="s">
        <v>5090</v>
      </c>
      <c r="J2332" s="247" t="s">
        <v>3270</v>
      </c>
      <c r="K2332" s="249" t="s">
        <v>1890</v>
      </c>
      <c r="L2332" s="247" t="s">
        <v>1380</v>
      </c>
      <c r="M2332" s="249" t="s">
        <v>1348</v>
      </c>
      <c r="N2332" s="249">
        <v>51</v>
      </c>
      <c r="O2332" s="249" t="s">
        <v>8315</v>
      </c>
    </row>
    <row r="2333" spans="2:15" ht="15" customHeight="1">
      <c r="B2333" s="247" t="s">
        <v>8316</v>
      </c>
      <c r="C2333" s="247" t="s">
        <v>8317</v>
      </c>
      <c r="D2333" s="248">
        <v>43591</v>
      </c>
      <c r="E2333" s="248">
        <v>43598</v>
      </c>
      <c r="F2333" s="248">
        <v>43689</v>
      </c>
      <c r="G2333" s="247">
        <v>0</v>
      </c>
      <c r="H2333" s="247" t="s">
        <v>8318</v>
      </c>
      <c r="I2333" s="247" t="s">
        <v>8319</v>
      </c>
      <c r="J2333" s="247" t="s">
        <v>3291</v>
      </c>
      <c r="K2333" s="249" t="s">
        <v>1354</v>
      </c>
      <c r="L2333" s="247" t="s">
        <v>1380</v>
      </c>
      <c r="M2333" s="249" t="s">
        <v>1348</v>
      </c>
      <c r="N2333" s="249">
        <v>66.41</v>
      </c>
      <c r="O2333" s="249" t="s">
        <v>6181</v>
      </c>
    </row>
    <row r="2334" spans="2:15" ht="15" customHeight="1">
      <c r="B2334" s="247" t="s">
        <v>8320</v>
      </c>
      <c r="C2334" s="247" t="s">
        <v>8321</v>
      </c>
      <c r="D2334" s="248">
        <v>43591</v>
      </c>
      <c r="E2334" s="248">
        <v>43794</v>
      </c>
      <c r="F2334" s="248">
        <v>44889</v>
      </c>
      <c r="G2334" s="247">
        <v>0</v>
      </c>
      <c r="H2334" s="247" t="s">
        <v>8318</v>
      </c>
      <c r="I2334" s="247" t="s">
        <v>8319</v>
      </c>
      <c r="J2334" s="247" t="s">
        <v>3270</v>
      </c>
      <c r="K2334" s="249" t="s">
        <v>1890</v>
      </c>
      <c r="L2334" s="247" t="s">
        <v>1380</v>
      </c>
      <c r="M2334" s="249" t="s">
        <v>1348</v>
      </c>
      <c r="N2334" s="249">
        <v>66.41</v>
      </c>
      <c r="O2334" s="249" t="s">
        <v>6181</v>
      </c>
    </row>
    <row r="2335" spans="2:15" ht="24" customHeight="1">
      <c r="B2335" s="247" t="s">
        <v>8322</v>
      </c>
      <c r="C2335" s="247" t="s">
        <v>8323</v>
      </c>
      <c r="D2335" s="248">
        <v>43591</v>
      </c>
      <c r="E2335" s="248">
        <v>43598</v>
      </c>
      <c r="F2335" s="248">
        <v>43689</v>
      </c>
      <c r="G2335" s="247">
        <v>0</v>
      </c>
      <c r="H2335" s="247" t="s">
        <v>6348</v>
      </c>
      <c r="I2335" s="247" t="s">
        <v>6349</v>
      </c>
      <c r="J2335" s="247" t="s">
        <v>3291</v>
      </c>
      <c r="K2335" s="249" t="s">
        <v>1354</v>
      </c>
      <c r="L2335" s="247" t="s">
        <v>1347</v>
      </c>
      <c r="M2335" s="249" t="s">
        <v>1348</v>
      </c>
      <c r="N2335" s="249">
        <v>100</v>
      </c>
      <c r="O2335" s="249" t="s">
        <v>8324</v>
      </c>
    </row>
    <row r="2336" spans="2:15" ht="15" customHeight="1">
      <c r="B2336" s="247" t="s">
        <v>8325</v>
      </c>
      <c r="C2336" s="247" t="s">
        <v>8326</v>
      </c>
      <c r="D2336" s="248">
        <v>43592</v>
      </c>
      <c r="E2336" s="248">
        <v>43598</v>
      </c>
      <c r="F2336" s="248">
        <v>43689</v>
      </c>
      <c r="G2336" s="247">
        <v>0</v>
      </c>
      <c r="H2336" s="247" t="s">
        <v>8327</v>
      </c>
      <c r="I2336" s="247" t="s">
        <v>8328</v>
      </c>
      <c r="J2336" s="247" t="s">
        <v>3291</v>
      </c>
      <c r="K2336" s="249" t="s">
        <v>1354</v>
      </c>
      <c r="L2336" s="247" t="s">
        <v>1380</v>
      </c>
      <c r="M2336" s="249" t="s">
        <v>1348</v>
      </c>
      <c r="N2336" s="249">
        <v>40</v>
      </c>
      <c r="O2336" s="249" t="s">
        <v>8329</v>
      </c>
    </row>
    <row r="2337" spans="2:15" ht="15" customHeight="1">
      <c r="B2337" s="247" t="s">
        <v>8330</v>
      </c>
      <c r="C2337" s="247" t="s">
        <v>8331</v>
      </c>
      <c r="D2337" s="248">
        <v>43500</v>
      </c>
      <c r="E2337" s="248">
        <v>43545</v>
      </c>
      <c r="F2337" s="248">
        <v>43605</v>
      </c>
      <c r="G2337" s="247">
        <v>0</v>
      </c>
      <c r="H2337" s="247" t="s">
        <v>8332</v>
      </c>
      <c r="I2337" s="247" t="s">
        <v>8333</v>
      </c>
      <c r="J2337" s="247" t="s">
        <v>3291</v>
      </c>
      <c r="K2337" s="249" t="s">
        <v>1354</v>
      </c>
      <c r="L2337" s="247" t="s">
        <v>1373</v>
      </c>
      <c r="M2337" s="249" t="s">
        <v>1348</v>
      </c>
      <c r="N2337" s="249">
        <v>9</v>
      </c>
      <c r="O2337" s="249" t="s">
        <v>8334</v>
      </c>
    </row>
    <row r="2338" spans="2:15" ht="15" customHeight="1">
      <c r="B2338" s="247" t="s">
        <v>8335</v>
      </c>
      <c r="C2338" s="247" t="s">
        <v>1342</v>
      </c>
      <c r="D2338" s="248">
        <v>43598</v>
      </c>
      <c r="E2338" s="248"/>
      <c r="F2338" s="248"/>
      <c r="G2338" s="247"/>
      <c r="H2338" s="247" t="s">
        <v>5053</v>
      </c>
      <c r="I2338" s="247" t="s">
        <v>5054</v>
      </c>
      <c r="J2338" s="247" t="s">
        <v>3291</v>
      </c>
      <c r="K2338" s="249" t="s">
        <v>1346</v>
      </c>
      <c r="L2338" s="247" t="s">
        <v>1380</v>
      </c>
      <c r="M2338" s="249" t="s">
        <v>1348</v>
      </c>
      <c r="N2338" s="249">
        <v>0</v>
      </c>
      <c r="O2338" s="249" t="s">
        <v>8096</v>
      </c>
    </row>
    <row r="2339" spans="2:15" ht="24" customHeight="1">
      <c r="B2339" s="247" t="s">
        <v>8336</v>
      </c>
      <c r="C2339" s="247" t="s">
        <v>8337</v>
      </c>
      <c r="D2339" s="248">
        <v>43598</v>
      </c>
      <c r="E2339" s="248">
        <v>43599</v>
      </c>
      <c r="F2339" s="248">
        <v>43690</v>
      </c>
      <c r="G2339" s="247">
        <v>0</v>
      </c>
      <c r="H2339" s="247" t="s">
        <v>8338</v>
      </c>
      <c r="I2339" s="247" t="s">
        <v>8339</v>
      </c>
      <c r="J2339" s="247" t="s">
        <v>3291</v>
      </c>
      <c r="K2339" s="249" t="s">
        <v>1354</v>
      </c>
      <c r="L2339" s="247" t="s">
        <v>4433</v>
      </c>
      <c r="M2339" s="249" t="s">
        <v>1348</v>
      </c>
      <c r="N2339" s="249">
        <v>52</v>
      </c>
      <c r="O2339" s="249" t="s">
        <v>5725</v>
      </c>
    </row>
    <row r="2340" spans="2:15" ht="24" customHeight="1">
      <c r="B2340" s="247" t="s">
        <v>8340</v>
      </c>
      <c r="C2340" s="247" t="s">
        <v>1342</v>
      </c>
      <c r="D2340" s="248">
        <v>43598</v>
      </c>
      <c r="E2340" s="248"/>
      <c r="F2340" s="248"/>
      <c r="G2340" s="247"/>
      <c r="H2340" s="247" t="s">
        <v>8341</v>
      </c>
      <c r="I2340" s="247" t="s">
        <v>8342</v>
      </c>
      <c r="J2340" s="247" t="s">
        <v>4459</v>
      </c>
      <c r="K2340" s="249" t="s">
        <v>1346</v>
      </c>
      <c r="L2340" s="247" t="s">
        <v>6976</v>
      </c>
      <c r="M2340" s="249" t="s">
        <v>1348</v>
      </c>
      <c r="N2340" s="249">
        <v>0</v>
      </c>
      <c r="O2340" s="249" t="s">
        <v>8343</v>
      </c>
    </row>
    <row r="2341" spans="2:15" ht="24" hidden="1">
      <c r="B2341" s="247" t="s">
        <v>8344</v>
      </c>
      <c r="C2341" s="247" t="s">
        <v>8345</v>
      </c>
      <c r="D2341" s="248">
        <v>43599</v>
      </c>
      <c r="E2341" s="248">
        <v>44293</v>
      </c>
      <c r="F2341" s="248">
        <v>45753</v>
      </c>
      <c r="G2341" s="247">
        <v>0</v>
      </c>
      <c r="H2341" s="247" t="s">
        <v>8346</v>
      </c>
      <c r="I2341" s="247" t="s">
        <v>8347</v>
      </c>
      <c r="J2341" s="247" t="s">
        <v>3419</v>
      </c>
      <c r="K2341" s="249" t="s">
        <v>1890</v>
      </c>
      <c r="L2341" s="247" t="s">
        <v>1380</v>
      </c>
      <c r="M2341" s="249" t="s">
        <v>1348</v>
      </c>
      <c r="N2341" s="249">
        <v>92.5</v>
      </c>
      <c r="O2341" s="249" t="s">
        <v>4177</v>
      </c>
    </row>
    <row r="2342" spans="2:15" ht="15" hidden="1" customHeight="1">
      <c r="B2342" s="247" t="s">
        <v>8348</v>
      </c>
      <c r="C2342" s="247" t="s">
        <v>8349</v>
      </c>
      <c r="D2342" s="248">
        <v>39960</v>
      </c>
      <c r="E2342" s="248">
        <v>40357</v>
      </c>
      <c r="F2342" s="248">
        <v>42183</v>
      </c>
      <c r="G2342" s="247">
        <v>1</v>
      </c>
      <c r="H2342" s="247" t="s">
        <v>5909</v>
      </c>
      <c r="I2342" s="247" t="s">
        <v>5910</v>
      </c>
      <c r="J2342" s="247" t="s">
        <v>3276</v>
      </c>
      <c r="K2342" s="249" t="s">
        <v>2455</v>
      </c>
      <c r="L2342" s="247" t="s">
        <v>1380</v>
      </c>
      <c r="M2342" s="249" t="s">
        <v>1348</v>
      </c>
      <c r="N2342" s="249">
        <v>198</v>
      </c>
      <c r="O2342" s="249" t="s">
        <v>5000</v>
      </c>
    </row>
    <row r="2343" spans="2:15" ht="15" customHeight="1">
      <c r="B2343" s="247" t="s">
        <v>8350</v>
      </c>
      <c r="C2343" s="247" t="s">
        <v>8351</v>
      </c>
      <c r="D2343" s="248">
        <v>43599</v>
      </c>
      <c r="E2343" s="248">
        <v>43608</v>
      </c>
      <c r="F2343" s="248">
        <v>43699</v>
      </c>
      <c r="G2343" s="247">
        <v>0</v>
      </c>
      <c r="H2343" s="247" t="s">
        <v>4498</v>
      </c>
      <c r="I2343" s="247" t="s">
        <v>4499</v>
      </c>
      <c r="J2343" s="247" t="s">
        <v>3291</v>
      </c>
      <c r="K2343" s="249" t="s">
        <v>1354</v>
      </c>
      <c r="L2343" s="247" t="s">
        <v>1380</v>
      </c>
      <c r="M2343" s="249" t="s">
        <v>1348</v>
      </c>
      <c r="N2343" s="249">
        <v>15</v>
      </c>
      <c r="O2343" s="249" t="s">
        <v>8352</v>
      </c>
    </row>
    <row r="2344" spans="2:15" ht="24">
      <c r="B2344" s="247" t="s">
        <v>8353</v>
      </c>
      <c r="C2344" s="247" t="s">
        <v>1342</v>
      </c>
      <c r="D2344" s="248">
        <v>43599</v>
      </c>
      <c r="E2344" s="248"/>
      <c r="F2344" s="248"/>
      <c r="G2344" s="247"/>
      <c r="H2344" s="247" t="s">
        <v>7890</v>
      </c>
      <c r="I2344" s="247" t="s">
        <v>7891</v>
      </c>
      <c r="J2344" s="247" t="s">
        <v>3401</v>
      </c>
      <c r="K2344" s="249" t="s">
        <v>1346</v>
      </c>
      <c r="L2344" s="247" t="s">
        <v>1373</v>
      </c>
      <c r="M2344" s="249" t="s">
        <v>1348</v>
      </c>
      <c r="N2344" s="249">
        <v>6.25</v>
      </c>
      <c r="O2344" s="249" t="s">
        <v>8354</v>
      </c>
    </row>
    <row r="2345" spans="2:15" ht="15" customHeight="1">
      <c r="B2345" s="247" t="s">
        <v>8355</v>
      </c>
      <c r="C2345" s="247" t="s">
        <v>1342</v>
      </c>
      <c r="D2345" s="248">
        <v>43600</v>
      </c>
      <c r="E2345" s="248"/>
      <c r="F2345" s="248"/>
      <c r="G2345" s="247"/>
      <c r="H2345" s="247" t="s">
        <v>4512</v>
      </c>
      <c r="I2345" s="247" t="s">
        <v>4513</v>
      </c>
      <c r="J2345" s="247" t="s">
        <v>3270</v>
      </c>
      <c r="K2345" s="249" t="s">
        <v>1346</v>
      </c>
      <c r="L2345" s="247" t="s">
        <v>1380</v>
      </c>
      <c r="M2345" s="249" t="s">
        <v>1348</v>
      </c>
      <c r="N2345" s="249">
        <v>0</v>
      </c>
      <c r="O2345" s="249" t="s">
        <v>8356</v>
      </c>
    </row>
    <row r="2346" spans="2:15" ht="15" customHeight="1">
      <c r="B2346" s="247" t="s">
        <v>8357</v>
      </c>
      <c r="C2346" s="247" t="s">
        <v>8358</v>
      </c>
      <c r="D2346" s="248">
        <v>43600</v>
      </c>
      <c r="E2346" s="248">
        <v>43613</v>
      </c>
      <c r="F2346" s="248">
        <v>43704</v>
      </c>
      <c r="G2346" s="247">
        <v>0</v>
      </c>
      <c r="H2346" s="247" t="s">
        <v>7505</v>
      </c>
      <c r="I2346" s="247" t="s">
        <v>7506</v>
      </c>
      <c r="J2346" s="247" t="s">
        <v>3291</v>
      </c>
      <c r="K2346" s="249" t="s">
        <v>1354</v>
      </c>
      <c r="L2346" s="247" t="s">
        <v>1380</v>
      </c>
      <c r="M2346" s="249" t="s">
        <v>1348</v>
      </c>
      <c r="N2346" s="249">
        <v>16</v>
      </c>
      <c r="O2346" s="249" t="s">
        <v>8359</v>
      </c>
    </row>
    <row r="2347" spans="2:15" ht="36">
      <c r="B2347" s="247" t="s">
        <v>8360</v>
      </c>
      <c r="C2347" s="247" t="s">
        <v>1342</v>
      </c>
      <c r="D2347" s="248">
        <v>43600</v>
      </c>
      <c r="E2347" s="248"/>
      <c r="F2347" s="248"/>
      <c r="G2347" s="247"/>
      <c r="H2347" s="247" t="s">
        <v>3289</v>
      </c>
      <c r="I2347" s="247" t="s">
        <v>3290</v>
      </c>
      <c r="J2347" s="247" t="s">
        <v>3291</v>
      </c>
      <c r="K2347" s="249" t="s">
        <v>1346</v>
      </c>
      <c r="L2347" s="247" t="s">
        <v>8361</v>
      </c>
      <c r="M2347" s="249" t="s">
        <v>1348</v>
      </c>
      <c r="N2347" s="249">
        <v>0</v>
      </c>
      <c r="O2347" s="249" t="s">
        <v>8362</v>
      </c>
    </row>
    <row r="2348" spans="2:15" ht="15" customHeight="1">
      <c r="B2348" s="247" t="s">
        <v>8363</v>
      </c>
      <c r="C2348" s="247" t="s">
        <v>8364</v>
      </c>
      <c r="D2348" s="248">
        <v>43600</v>
      </c>
      <c r="E2348" s="248">
        <v>43608</v>
      </c>
      <c r="F2348" s="248">
        <v>43699</v>
      </c>
      <c r="G2348" s="247">
        <v>0</v>
      </c>
      <c r="H2348" s="247" t="s">
        <v>8308</v>
      </c>
      <c r="I2348" s="247" t="s">
        <v>8309</v>
      </c>
      <c r="J2348" s="247" t="s">
        <v>3291</v>
      </c>
      <c r="K2348" s="249" t="s">
        <v>1354</v>
      </c>
      <c r="L2348" s="247" t="s">
        <v>1380</v>
      </c>
      <c r="M2348" s="249" t="s">
        <v>1348</v>
      </c>
      <c r="N2348" s="249">
        <v>70</v>
      </c>
      <c r="O2348" s="249" t="s">
        <v>8365</v>
      </c>
    </row>
    <row r="2349" spans="2:15" ht="15" customHeight="1">
      <c r="B2349" s="247" t="s">
        <v>8366</v>
      </c>
      <c r="C2349" s="247" t="s">
        <v>8367</v>
      </c>
      <c r="D2349" s="248">
        <v>43601</v>
      </c>
      <c r="E2349" s="248">
        <v>43613</v>
      </c>
      <c r="F2349" s="248">
        <v>43704</v>
      </c>
      <c r="G2349" s="247">
        <v>0</v>
      </c>
      <c r="H2349" s="247" t="s">
        <v>8368</v>
      </c>
      <c r="I2349" s="247" t="s">
        <v>8369</v>
      </c>
      <c r="J2349" s="247" t="s">
        <v>3291</v>
      </c>
      <c r="K2349" s="249" t="s">
        <v>1354</v>
      </c>
      <c r="L2349" s="247" t="s">
        <v>1380</v>
      </c>
      <c r="M2349" s="249" t="s">
        <v>1348</v>
      </c>
      <c r="N2349" s="249">
        <v>100</v>
      </c>
      <c r="O2349" s="249" t="s">
        <v>4277</v>
      </c>
    </row>
    <row r="2350" spans="2:15" ht="15" customHeight="1">
      <c r="B2350" s="247" t="s">
        <v>8370</v>
      </c>
      <c r="C2350" s="247" t="s">
        <v>8371</v>
      </c>
      <c r="D2350" s="248">
        <v>43601</v>
      </c>
      <c r="E2350" s="248">
        <v>43733</v>
      </c>
      <c r="F2350" s="248">
        <v>44828</v>
      </c>
      <c r="G2350" s="247">
        <v>0</v>
      </c>
      <c r="H2350" s="247" t="s">
        <v>8368</v>
      </c>
      <c r="I2350" s="247" t="s">
        <v>8369</v>
      </c>
      <c r="J2350" s="247" t="s">
        <v>3270</v>
      </c>
      <c r="K2350" s="249" t="s">
        <v>1890</v>
      </c>
      <c r="L2350" s="247" t="s">
        <v>1380</v>
      </c>
      <c r="M2350" s="249" t="s">
        <v>1348</v>
      </c>
      <c r="N2350" s="249">
        <v>100</v>
      </c>
      <c r="O2350" s="249" t="s">
        <v>4277</v>
      </c>
    </row>
    <row r="2351" spans="2:15" ht="15" customHeight="1">
      <c r="B2351" s="247" t="s">
        <v>8372</v>
      </c>
      <c r="C2351" s="247" t="s">
        <v>1342</v>
      </c>
      <c r="D2351" s="248">
        <v>43601</v>
      </c>
      <c r="E2351" s="248"/>
      <c r="F2351" s="248"/>
      <c r="G2351" s="247"/>
      <c r="H2351" s="247" t="s">
        <v>8373</v>
      </c>
      <c r="I2351" s="247" t="s">
        <v>8374</v>
      </c>
      <c r="J2351" s="247" t="s">
        <v>3270</v>
      </c>
      <c r="K2351" s="249" t="s">
        <v>1346</v>
      </c>
      <c r="L2351" s="247" t="s">
        <v>1380</v>
      </c>
      <c r="M2351" s="249" t="s">
        <v>1348</v>
      </c>
      <c r="N2351" s="249">
        <v>0</v>
      </c>
      <c r="O2351" s="249" t="s">
        <v>1368</v>
      </c>
    </row>
    <row r="2352" spans="2:15" ht="15" hidden="1" customHeight="1">
      <c r="B2352" s="247" t="s">
        <v>8375</v>
      </c>
      <c r="C2352" s="247" t="s">
        <v>8376</v>
      </c>
      <c r="D2352" s="248">
        <v>43601</v>
      </c>
      <c r="E2352" s="248">
        <v>44280</v>
      </c>
      <c r="F2352" s="248">
        <v>45375</v>
      </c>
      <c r="G2352" s="247">
        <v>0</v>
      </c>
      <c r="H2352" s="247" t="s">
        <v>8373</v>
      </c>
      <c r="I2352" s="247" t="s">
        <v>8374</v>
      </c>
      <c r="J2352" s="247" t="s">
        <v>3270</v>
      </c>
      <c r="K2352" s="249" t="s">
        <v>1890</v>
      </c>
      <c r="L2352" s="247" t="s">
        <v>1380</v>
      </c>
      <c r="M2352" s="249" t="s">
        <v>1348</v>
      </c>
      <c r="N2352" s="249">
        <v>62</v>
      </c>
      <c r="O2352" s="249" t="s">
        <v>4338</v>
      </c>
    </row>
    <row r="2353" spans="2:15" ht="15" hidden="1" customHeight="1">
      <c r="B2353" s="247" t="s">
        <v>8377</v>
      </c>
      <c r="C2353" s="247" t="s">
        <v>8378</v>
      </c>
      <c r="D2353" s="248">
        <v>38819</v>
      </c>
      <c r="E2353" s="248">
        <v>40387</v>
      </c>
      <c r="F2353" s="248">
        <v>42944</v>
      </c>
      <c r="G2353" s="247">
        <v>2</v>
      </c>
      <c r="H2353" s="247" t="s">
        <v>6510</v>
      </c>
      <c r="I2353" s="247" t="s">
        <v>6511</v>
      </c>
      <c r="J2353" s="247" t="s">
        <v>3276</v>
      </c>
      <c r="K2353" s="249" t="s">
        <v>1354</v>
      </c>
      <c r="L2353" s="247" t="s">
        <v>1380</v>
      </c>
      <c r="M2353" s="249" t="s">
        <v>1348</v>
      </c>
      <c r="N2353" s="249">
        <v>48.9</v>
      </c>
      <c r="O2353" s="249" t="s">
        <v>6255</v>
      </c>
    </row>
    <row r="2354" spans="2:15" ht="15" customHeight="1">
      <c r="B2354" s="247" t="s">
        <v>8379</v>
      </c>
      <c r="C2354" s="247" t="s">
        <v>1342</v>
      </c>
      <c r="D2354" s="248">
        <v>43601</v>
      </c>
      <c r="E2354" s="248"/>
      <c r="F2354" s="248"/>
      <c r="G2354" s="247"/>
      <c r="H2354" s="247" t="s">
        <v>8373</v>
      </c>
      <c r="I2354" s="247" t="s">
        <v>8374</v>
      </c>
      <c r="J2354" s="247" t="s">
        <v>3270</v>
      </c>
      <c r="K2354" s="249" t="s">
        <v>1346</v>
      </c>
      <c r="L2354" s="247" t="s">
        <v>1380</v>
      </c>
      <c r="M2354" s="249" t="s">
        <v>1348</v>
      </c>
      <c r="N2354" s="249">
        <v>0</v>
      </c>
      <c r="O2354" s="249" t="s">
        <v>8380</v>
      </c>
    </row>
    <row r="2355" spans="2:15" ht="15" customHeight="1">
      <c r="B2355" s="247" t="s">
        <v>8381</v>
      </c>
      <c r="C2355" s="247" t="s">
        <v>1342</v>
      </c>
      <c r="D2355" s="248">
        <v>43605</v>
      </c>
      <c r="E2355" s="248"/>
      <c r="F2355" s="248"/>
      <c r="G2355" s="247"/>
      <c r="H2355" s="247" t="s">
        <v>8382</v>
      </c>
      <c r="I2355" s="247" t="s">
        <v>8383</v>
      </c>
      <c r="J2355" s="247" t="s">
        <v>3270</v>
      </c>
      <c r="K2355" s="249" t="s">
        <v>1346</v>
      </c>
      <c r="L2355" s="247" t="s">
        <v>1380</v>
      </c>
      <c r="M2355" s="249" t="s">
        <v>1348</v>
      </c>
      <c r="N2355" s="249">
        <v>0</v>
      </c>
      <c r="O2355" s="249" t="s">
        <v>8384</v>
      </c>
    </row>
    <row r="2356" spans="2:15" ht="36" customHeight="1">
      <c r="B2356" s="247" t="s">
        <v>8385</v>
      </c>
      <c r="C2356" s="247" t="s">
        <v>1342</v>
      </c>
      <c r="D2356" s="248">
        <v>43605</v>
      </c>
      <c r="E2356" s="248"/>
      <c r="F2356" s="248"/>
      <c r="G2356" s="247"/>
      <c r="H2356" s="247" t="s">
        <v>8386</v>
      </c>
      <c r="I2356" s="247" t="s">
        <v>8387</v>
      </c>
      <c r="J2356" s="247" t="s">
        <v>3270</v>
      </c>
      <c r="K2356" s="249" t="s">
        <v>1346</v>
      </c>
      <c r="L2356" s="247" t="s">
        <v>1380</v>
      </c>
      <c r="M2356" s="249" t="s">
        <v>1348</v>
      </c>
      <c r="N2356" s="249">
        <v>0</v>
      </c>
      <c r="O2356" s="249" t="s">
        <v>8388</v>
      </c>
    </row>
    <row r="2357" spans="2:15" ht="15" customHeight="1">
      <c r="B2357" s="247" t="s">
        <v>8389</v>
      </c>
      <c r="C2357" s="247" t="s">
        <v>1342</v>
      </c>
      <c r="D2357" s="248">
        <v>43605</v>
      </c>
      <c r="E2357" s="248"/>
      <c r="F2357" s="248"/>
      <c r="G2357" s="247"/>
      <c r="H2357" s="247" t="s">
        <v>8390</v>
      </c>
      <c r="I2357" s="247" t="s">
        <v>8391</v>
      </c>
      <c r="J2357" s="247" t="s">
        <v>3270</v>
      </c>
      <c r="K2357" s="249" t="s">
        <v>1346</v>
      </c>
      <c r="L2357" s="247" t="s">
        <v>1380</v>
      </c>
      <c r="M2357" s="249" t="s">
        <v>1348</v>
      </c>
      <c r="N2357" s="249">
        <v>100</v>
      </c>
      <c r="O2357" s="249" t="s">
        <v>8392</v>
      </c>
    </row>
    <row r="2358" spans="2:15" ht="15" customHeight="1">
      <c r="B2358" s="247" t="s">
        <v>8393</v>
      </c>
      <c r="C2358" s="247" t="s">
        <v>1342</v>
      </c>
      <c r="D2358" s="248">
        <v>43605</v>
      </c>
      <c r="E2358" s="248"/>
      <c r="F2358" s="248"/>
      <c r="G2358" s="247"/>
      <c r="H2358" s="247" t="s">
        <v>7058</v>
      </c>
      <c r="I2358" s="247" t="s">
        <v>7059</v>
      </c>
      <c r="J2358" s="247" t="s">
        <v>3291</v>
      </c>
      <c r="K2358" s="249" t="s">
        <v>1346</v>
      </c>
      <c r="L2358" s="247" t="s">
        <v>1380</v>
      </c>
      <c r="M2358" s="249" t="s">
        <v>1348</v>
      </c>
      <c r="N2358" s="249">
        <v>0</v>
      </c>
      <c r="O2358" s="249" t="s">
        <v>8394</v>
      </c>
    </row>
    <row r="2359" spans="2:15" ht="15" customHeight="1">
      <c r="B2359" s="247" t="s">
        <v>8395</v>
      </c>
      <c r="C2359" s="247" t="s">
        <v>8396</v>
      </c>
      <c r="D2359" s="248">
        <v>43605</v>
      </c>
      <c r="E2359" s="248">
        <v>43608</v>
      </c>
      <c r="F2359" s="248">
        <v>43699</v>
      </c>
      <c r="G2359" s="247">
        <v>0</v>
      </c>
      <c r="H2359" s="247" t="s">
        <v>8397</v>
      </c>
      <c r="I2359" s="247" t="s">
        <v>8398</v>
      </c>
      <c r="J2359" s="247" t="s">
        <v>3291</v>
      </c>
      <c r="K2359" s="249" t="s">
        <v>1354</v>
      </c>
      <c r="L2359" s="247" t="s">
        <v>1380</v>
      </c>
      <c r="M2359" s="249" t="s">
        <v>1348</v>
      </c>
      <c r="N2359" s="249">
        <v>16.5</v>
      </c>
      <c r="O2359" s="249" t="s">
        <v>8399</v>
      </c>
    </row>
    <row r="2360" spans="2:15" ht="15" customHeight="1">
      <c r="B2360" s="247" t="s">
        <v>8400</v>
      </c>
      <c r="C2360" s="247" t="s">
        <v>8401</v>
      </c>
      <c r="D2360" s="248">
        <v>43605</v>
      </c>
      <c r="E2360" s="248">
        <v>43608</v>
      </c>
      <c r="F2360" s="248">
        <v>43699</v>
      </c>
      <c r="G2360" s="247">
        <v>0</v>
      </c>
      <c r="H2360" s="247" t="s">
        <v>4260</v>
      </c>
      <c r="I2360" s="247" t="s">
        <v>4261</v>
      </c>
      <c r="J2360" s="247" t="s">
        <v>3291</v>
      </c>
      <c r="K2360" s="249" t="s">
        <v>1354</v>
      </c>
      <c r="L2360" s="247" t="s">
        <v>1342</v>
      </c>
      <c r="M2360" s="249" t="s">
        <v>1348</v>
      </c>
      <c r="N2360" s="249">
        <v>40</v>
      </c>
      <c r="O2360" s="249" t="s">
        <v>3451</v>
      </c>
    </row>
    <row r="2361" spans="2:15" ht="15" customHeight="1">
      <c r="B2361" s="247" t="s">
        <v>8402</v>
      </c>
      <c r="C2361" s="247" t="s">
        <v>8403</v>
      </c>
      <c r="D2361" s="248">
        <v>43608</v>
      </c>
      <c r="E2361" s="248">
        <v>43613</v>
      </c>
      <c r="F2361" s="248">
        <v>43704</v>
      </c>
      <c r="G2361" s="247">
        <v>0</v>
      </c>
      <c r="H2361" s="247" t="s">
        <v>5053</v>
      </c>
      <c r="I2361" s="247" t="s">
        <v>5054</v>
      </c>
      <c r="J2361" s="247" t="s">
        <v>3291</v>
      </c>
      <c r="K2361" s="249" t="s">
        <v>1354</v>
      </c>
      <c r="L2361" s="247" t="s">
        <v>1380</v>
      </c>
      <c r="M2361" s="249" t="s">
        <v>1348</v>
      </c>
      <c r="N2361" s="249">
        <v>45</v>
      </c>
      <c r="O2361" s="249" t="s">
        <v>8404</v>
      </c>
    </row>
    <row r="2362" spans="2:15" ht="15" customHeight="1">
      <c r="B2362" s="247" t="s">
        <v>8405</v>
      </c>
      <c r="C2362" s="247" t="s">
        <v>8406</v>
      </c>
      <c r="D2362" s="248">
        <v>43608</v>
      </c>
      <c r="E2362" s="248">
        <v>43613</v>
      </c>
      <c r="F2362" s="248">
        <v>43704</v>
      </c>
      <c r="G2362" s="247">
        <v>0</v>
      </c>
      <c r="H2362" s="247" t="s">
        <v>8407</v>
      </c>
      <c r="I2362" s="247" t="s">
        <v>8408</v>
      </c>
      <c r="J2362" s="247" t="s">
        <v>3291</v>
      </c>
      <c r="K2362" s="249" t="s">
        <v>1354</v>
      </c>
      <c r="L2362" s="247" t="s">
        <v>1380</v>
      </c>
      <c r="M2362" s="249" t="s">
        <v>1348</v>
      </c>
      <c r="N2362" s="249">
        <v>30</v>
      </c>
      <c r="O2362" s="249" t="s">
        <v>5125</v>
      </c>
    </row>
    <row r="2363" spans="2:15" ht="15" customHeight="1">
      <c r="B2363" s="247" t="s">
        <v>8409</v>
      </c>
      <c r="C2363" s="247" t="s">
        <v>8410</v>
      </c>
      <c r="D2363" s="248">
        <v>43608</v>
      </c>
      <c r="E2363" s="248">
        <v>43613</v>
      </c>
      <c r="F2363" s="248">
        <v>43704</v>
      </c>
      <c r="G2363" s="247">
        <v>0</v>
      </c>
      <c r="H2363" s="247" t="s">
        <v>8143</v>
      </c>
      <c r="I2363" s="247" t="s">
        <v>8144</v>
      </c>
      <c r="J2363" s="247" t="s">
        <v>3291</v>
      </c>
      <c r="K2363" s="249" t="s">
        <v>1354</v>
      </c>
      <c r="L2363" s="247" t="s">
        <v>4433</v>
      </c>
      <c r="M2363" s="249" t="s">
        <v>1348</v>
      </c>
      <c r="N2363" s="249">
        <v>56</v>
      </c>
      <c r="O2363" s="249" t="s">
        <v>8411</v>
      </c>
    </row>
    <row r="2364" spans="2:15" ht="15" hidden="1" customHeight="1">
      <c r="B2364" s="247" t="s">
        <v>8412</v>
      </c>
      <c r="C2364" s="247" t="s">
        <v>8413</v>
      </c>
      <c r="D2364" s="248">
        <v>40364</v>
      </c>
      <c r="E2364" s="248">
        <v>40631</v>
      </c>
      <c r="F2364" s="248">
        <v>41727</v>
      </c>
      <c r="G2364" s="247">
        <v>0</v>
      </c>
      <c r="H2364" s="247" t="s">
        <v>4851</v>
      </c>
      <c r="I2364" s="247" t="s">
        <v>4852</v>
      </c>
      <c r="J2364" s="247" t="s">
        <v>3276</v>
      </c>
      <c r="K2364" s="249" t="s">
        <v>1354</v>
      </c>
      <c r="L2364" s="247" t="s">
        <v>7037</v>
      </c>
      <c r="M2364" s="249" t="s">
        <v>1348</v>
      </c>
      <c r="N2364" s="249">
        <v>1750</v>
      </c>
      <c r="O2364" s="249" t="s">
        <v>8414</v>
      </c>
    </row>
    <row r="2365" spans="2:15" ht="15" hidden="1" customHeight="1">
      <c r="B2365" s="247" t="s">
        <v>8415</v>
      </c>
      <c r="C2365" s="247" t="s">
        <v>8416</v>
      </c>
      <c r="D2365" s="248">
        <v>40073</v>
      </c>
      <c r="E2365" s="248">
        <v>40393</v>
      </c>
      <c r="F2365" s="248">
        <v>42950</v>
      </c>
      <c r="G2365" s="247">
        <v>2</v>
      </c>
      <c r="H2365" s="247" t="s">
        <v>6228</v>
      </c>
      <c r="I2365" s="247" t="s">
        <v>6229</v>
      </c>
      <c r="J2365" s="247" t="s">
        <v>3276</v>
      </c>
      <c r="K2365" s="249" t="s">
        <v>1354</v>
      </c>
      <c r="L2365" s="247" t="s">
        <v>1380</v>
      </c>
      <c r="M2365" s="249" t="s">
        <v>1348</v>
      </c>
      <c r="N2365" s="249">
        <v>124</v>
      </c>
      <c r="O2365" s="249" t="s">
        <v>8417</v>
      </c>
    </row>
    <row r="2366" spans="2:15" ht="24" customHeight="1">
      <c r="B2366" s="247" t="s">
        <v>8418</v>
      </c>
      <c r="C2366" s="247" t="s">
        <v>8419</v>
      </c>
      <c r="D2366" s="248">
        <v>43608</v>
      </c>
      <c r="E2366" s="248">
        <v>43626</v>
      </c>
      <c r="F2366" s="248">
        <v>43717</v>
      </c>
      <c r="G2366" s="247">
        <v>0</v>
      </c>
      <c r="H2366" s="247" t="s">
        <v>8420</v>
      </c>
      <c r="I2366" s="247" t="s">
        <v>8421</v>
      </c>
      <c r="J2366" s="247" t="s">
        <v>3291</v>
      </c>
      <c r="K2366" s="249" t="s">
        <v>1354</v>
      </c>
      <c r="L2366" s="247" t="s">
        <v>1373</v>
      </c>
      <c r="M2366" s="249" t="s">
        <v>1348</v>
      </c>
      <c r="N2366" s="249">
        <v>15</v>
      </c>
      <c r="O2366" s="249" t="s">
        <v>8422</v>
      </c>
    </row>
    <row r="2367" spans="2:15" ht="15" customHeight="1">
      <c r="B2367" s="247" t="s">
        <v>8423</v>
      </c>
      <c r="C2367" s="247" t="s">
        <v>1342</v>
      </c>
      <c r="D2367" s="248">
        <v>43609</v>
      </c>
      <c r="E2367" s="248"/>
      <c r="F2367" s="248"/>
      <c r="G2367" s="247"/>
      <c r="H2367" s="247" t="s">
        <v>3510</v>
      </c>
      <c r="I2367" s="247" t="s">
        <v>3511</v>
      </c>
      <c r="J2367" s="247" t="s">
        <v>3270</v>
      </c>
      <c r="K2367" s="249" t="s">
        <v>1346</v>
      </c>
      <c r="L2367" s="247" t="s">
        <v>1380</v>
      </c>
      <c r="M2367" s="249" t="s">
        <v>1348</v>
      </c>
      <c r="N2367" s="249">
        <v>0</v>
      </c>
      <c r="O2367" s="249" t="s">
        <v>8424</v>
      </c>
    </row>
    <row r="2368" spans="2:15" ht="15" customHeight="1">
      <c r="B2368" s="247" t="s">
        <v>8425</v>
      </c>
      <c r="C2368" s="247" t="s">
        <v>8426</v>
      </c>
      <c r="D2368" s="248">
        <v>43613</v>
      </c>
      <c r="E2368" s="248">
        <v>43626</v>
      </c>
      <c r="F2368" s="248">
        <v>43717</v>
      </c>
      <c r="G2368" s="247">
        <v>0</v>
      </c>
      <c r="H2368" s="247" t="s">
        <v>6149</v>
      </c>
      <c r="I2368" s="247" t="s">
        <v>6150</v>
      </c>
      <c r="J2368" s="247" t="s">
        <v>3291</v>
      </c>
      <c r="K2368" s="249" t="s">
        <v>1354</v>
      </c>
      <c r="L2368" s="247" t="s">
        <v>1380</v>
      </c>
      <c r="M2368" s="249" t="s">
        <v>1348</v>
      </c>
      <c r="N2368" s="249">
        <v>42</v>
      </c>
      <c r="O2368" s="249" t="s">
        <v>8427</v>
      </c>
    </row>
    <row r="2369" spans="2:15" ht="15" hidden="1" customHeight="1">
      <c r="B2369" s="247" t="s">
        <v>8428</v>
      </c>
      <c r="C2369" s="247" t="s">
        <v>8429</v>
      </c>
      <c r="D2369" s="248">
        <v>43613</v>
      </c>
      <c r="E2369" s="248">
        <v>43927</v>
      </c>
      <c r="F2369" s="248">
        <v>45021</v>
      </c>
      <c r="G2369" s="247">
        <v>0</v>
      </c>
      <c r="H2369" s="247" t="s">
        <v>8430</v>
      </c>
      <c r="I2369" s="247" t="s">
        <v>8431</v>
      </c>
      <c r="J2369" s="247" t="s">
        <v>3270</v>
      </c>
      <c r="K2369" s="249" t="s">
        <v>1890</v>
      </c>
      <c r="L2369" s="247" t="s">
        <v>1380</v>
      </c>
      <c r="M2369" s="249" t="s">
        <v>1348</v>
      </c>
      <c r="N2369" s="249">
        <v>32</v>
      </c>
      <c r="O2369" s="249" t="s">
        <v>3481</v>
      </c>
    </row>
    <row r="2370" spans="2:15" ht="15" customHeight="1">
      <c r="B2370" s="247" t="s">
        <v>8432</v>
      </c>
      <c r="C2370" s="247" t="s">
        <v>1342</v>
      </c>
      <c r="D2370" s="248">
        <v>43613</v>
      </c>
      <c r="E2370" s="248"/>
      <c r="F2370" s="248"/>
      <c r="G2370" s="247"/>
      <c r="H2370" s="247" t="s">
        <v>7532</v>
      </c>
      <c r="I2370" s="247" t="s">
        <v>7533</v>
      </c>
      <c r="J2370" s="247" t="s">
        <v>3270</v>
      </c>
      <c r="K2370" s="249" t="s">
        <v>1346</v>
      </c>
      <c r="L2370" s="247" t="s">
        <v>1380</v>
      </c>
      <c r="M2370" s="249" t="s">
        <v>1348</v>
      </c>
      <c r="N2370" s="249">
        <v>0</v>
      </c>
      <c r="O2370" s="249" t="s">
        <v>4909</v>
      </c>
    </row>
    <row r="2371" spans="2:15" ht="15" customHeight="1">
      <c r="B2371" s="247" t="s">
        <v>8433</v>
      </c>
      <c r="C2371" s="247" t="s">
        <v>1342</v>
      </c>
      <c r="D2371" s="248">
        <v>43613</v>
      </c>
      <c r="E2371" s="248"/>
      <c r="F2371" s="248"/>
      <c r="G2371" s="247"/>
      <c r="H2371" s="247" t="s">
        <v>7532</v>
      </c>
      <c r="I2371" s="247" t="s">
        <v>7533</v>
      </c>
      <c r="J2371" s="247" t="s">
        <v>3270</v>
      </c>
      <c r="K2371" s="249" t="s">
        <v>1346</v>
      </c>
      <c r="L2371" s="247" t="s">
        <v>1380</v>
      </c>
      <c r="M2371" s="249" t="s">
        <v>1348</v>
      </c>
      <c r="N2371" s="249">
        <v>0</v>
      </c>
      <c r="O2371" s="249" t="s">
        <v>7607</v>
      </c>
    </row>
    <row r="2372" spans="2:15" ht="15" customHeight="1">
      <c r="B2372" s="247" t="s">
        <v>8434</v>
      </c>
      <c r="C2372" s="247" t="s">
        <v>1342</v>
      </c>
      <c r="D2372" s="248">
        <v>43613</v>
      </c>
      <c r="E2372" s="248"/>
      <c r="F2372" s="248"/>
      <c r="G2372" s="247"/>
      <c r="H2372" s="247" t="s">
        <v>7532</v>
      </c>
      <c r="I2372" s="247" t="s">
        <v>7533</v>
      </c>
      <c r="J2372" s="247" t="s">
        <v>3270</v>
      </c>
      <c r="K2372" s="249" t="s">
        <v>1346</v>
      </c>
      <c r="L2372" s="247" t="s">
        <v>1380</v>
      </c>
      <c r="M2372" s="249" t="s">
        <v>1348</v>
      </c>
      <c r="N2372" s="249">
        <v>0</v>
      </c>
      <c r="O2372" s="249" t="s">
        <v>7536</v>
      </c>
    </row>
    <row r="2373" spans="2:15" ht="15" customHeight="1">
      <c r="B2373" s="247" t="s">
        <v>8435</v>
      </c>
      <c r="C2373" s="247" t="s">
        <v>1342</v>
      </c>
      <c r="D2373" s="248">
        <v>43613</v>
      </c>
      <c r="E2373" s="248"/>
      <c r="F2373" s="248"/>
      <c r="G2373" s="247"/>
      <c r="H2373" s="247" t="s">
        <v>7532</v>
      </c>
      <c r="I2373" s="247" t="s">
        <v>7533</v>
      </c>
      <c r="J2373" s="247" t="s">
        <v>3270</v>
      </c>
      <c r="K2373" s="249" t="s">
        <v>1346</v>
      </c>
      <c r="L2373" s="247" t="s">
        <v>1380</v>
      </c>
      <c r="M2373" s="249" t="s">
        <v>1348</v>
      </c>
      <c r="N2373" s="249">
        <v>0</v>
      </c>
      <c r="O2373" s="249" t="s">
        <v>7610</v>
      </c>
    </row>
    <row r="2374" spans="2:15" ht="24">
      <c r="B2374" s="247" t="s">
        <v>8436</v>
      </c>
      <c r="C2374" s="247" t="s">
        <v>1342</v>
      </c>
      <c r="D2374" s="248">
        <v>43614</v>
      </c>
      <c r="E2374" s="248"/>
      <c r="F2374" s="248"/>
      <c r="G2374" s="247"/>
      <c r="H2374" s="247" t="s">
        <v>5343</v>
      </c>
      <c r="I2374" s="247" t="s">
        <v>5344</v>
      </c>
      <c r="J2374" s="247" t="s">
        <v>3291</v>
      </c>
      <c r="K2374" s="249" t="s">
        <v>1346</v>
      </c>
      <c r="L2374" s="247" t="s">
        <v>1361</v>
      </c>
      <c r="M2374" s="249" t="s">
        <v>1348</v>
      </c>
      <c r="N2374" s="249">
        <v>0</v>
      </c>
      <c r="O2374" s="249" t="s">
        <v>8279</v>
      </c>
    </row>
    <row r="2375" spans="2:15" ht="15" customHeight="1">
      <c r="B2375" s="247" t="s">
        <v>8437</v>
      </c>
      <c r="C2375" s="247" t="s">
        <v>8438</v>
      </c>
      <c r="D2375" s="248">
        <v>43615</v>
      </c>
      <c r="E2375" s="248">
        <v>43626</v>
      </c>
      <c r="F2375" s="248">
        <v>43717</v>
      </c>
      <c r="G2375" s="247">
        <v>0</v>
      </c>
      <c r="H2375" s="247" t="s">
        <v>8439</v>
      </c>
      <c r="I2375" s="247" t="s">
        <v>8440</v>
      </c>
      <c r="J2375" s="247" t="s">
        <v>3291</v>
      </c>
      <c r="K2375" s="249" t="s">
        <v>1354</v>
      </c>
      <c r="L2375" s="247" t="s">
        <v>1380</v>
      </c>
      <c r="M2375" s="249" t="s">
        <v>1348</v>
      </c>
      <c r="N2375" s="249">
        <v>44</v>
      </c>
      <c r="O2375" s="249" t="s">
        <v>8441</v>
      </c>
    </row>
    <row r="2376" spans="2:15" ht="15" hidden="1" customHeight="1">
      <c r="B2376" s="247" t="s">
        <v>8442</v>
      </c>
      <c r="C2376" s="247" t="s">
        <v>8443</v>
      </c>
      <c r="D2376" s="248">
        <v>39114</v>
      </c>
      <c r="E2376" s="248">
        <v>40393</v>
      </c>
      <c r="F2376" s="248">
        <v>42219</v>
      </c>
      <c r="G2376" s="247">
        <v>1</v>
      </c>
      <c r="H2376" s="247" t="s">
        <v>8444</v>
      </c>
      <c r="I2376" s="247" t="s">
        <v>1342</v>
      </c>
      <c r="J2376" s="247" t="s">
        <v>3276</v>
      </c>
      <c r="K2376" s="249" t="s">
        <v>1354</v>
      </c>
      <c r="L2376" s="247" t="s">
        <v>1380</v>
      </c>
      <c r="M2376" s="249" t="s">
        <v>1348</v>
      </c>
      <c r="N2376" s="249">
        <v>52</v>
      </c>
      <c r="O2376" s="249" t="s">
        <v>8445</v>
      </c>
    </row>
    <row r="2377" spans="2:15" ht="15" customHeight="1">
      <c r="B2377" s="247" t="s">
        <v>8446</v>
      </c>
      <c r="C2377" s="247" t="s">
        <v>8447</v>
      </c>
      <c r="D2377" s="248">
        <v>43615</v>
      </c>
      <c r="E2377" s="248">
        <v>43626</v>
      </c>
      <c r="F2377" s="248">
        <v>43717</v>
      </c>
      <c r="G2377" s="247">
        <v>0</v>
      </c>
      <c r="H2377" s="247" t="s">
        <v>8439</v>
      </c>
      <c r="I2377" s="247" t="s">
        <v>8440</v>
      </c>
      <c r="J2377" s="247" t="s">
        <v>3291</v>
      </c>
      <c r="K2377" s="249" t="s">
        <v>1354</v>
      </c>
      <c r="L2377" s="247" t="s">
        <v>1380</v>
      </c>
      <c r="M2377" s="249" t="s">
        <v>1348</v>
      </c>
      <c r="N2377" s="249">
        <v>11</v>
      </c>
      <c r="O2377" s="249" t="s">
        <v>8448</v>
      </c>
    </row>
    <row r="2378" spans="2:15" ht="15" customHeight="1">
      <c r="B2378" s="247" t="s">
        <v>8449</v>
      </c>
      <c r="C2378" s="247" t="s">
        <v>8450</v>
      </c>
      <c r="D2378" s="248">
        <v>43615</v>
      </c>
      <c r="E2378" s="248">
        <v>43626</v>
      </c>
      <c r="F2378" s="248">
        <v>43717</v>
      </c>
      <c r="G2378" s="247">
        <v>0</v>
      </c>
      <c r="H2378" s="247" t="s">
        <v>8451</v>
      </c>
      <c r="I2378" s="247" t="s">
        <v>8452</v>
      </c>
      <c r="J2378" s="247" t="s">
        <v>3291</v>
      </c>
      <c r="K2378" s="249" t="s">
        <v>1354</v>
      </c>
      <c r="L2378" s="247" t="s">
        <v>1373</v>
      </c>
      <c r="M2378" s="249" t="s">
        <v>1348</v>
      </c>
      <c r="N2378" s="249">
        <v>2</v>
      </c>
      <c r="O2378" s="249" t="s">
        <v>8453</v>
      </c>
    </row>
    <row r="2379" spans="2:15" ht="15" customHeight="1">
      <c r="B2379" s="247" t="s">
        <v>8454</v>
      </c>
      <c r="C2379" s="247" t="s">
        <v>8455</v>
      </c>
      <c r="D2379" s="248">
        <v>43615</v>
      </c>
      <c r="E2379" s="248">
        <v>43626</v>
      </c>
      <c r="F2379" s="248">
        <v>43717</v>
      </c>
      <c r="G2379" s="247">
        <v>0</v>
      </c>
      <c r="H2379" s="247" t="s">
        <v>8456</v>
      </c>
      <c r="I2379" s="247" t="s">
        <v>6833</v>
      </c>
      <c r="J2379" s="247" t="s">
        <v>3291</v>
      </c>
      <c r="K2379" s="249" t="s">
        <v>1354</v>
      </c>
      <c r="L2379" s="247" t="s">
        <v>1380</v>
      </c>
      <c r="M2379" s="249" t="s">
        <v>1348</v>
      </c>
      <c r="N2379" s="249">
        <v>5</v>
      </c>
      <c r="O2379" s="249" t="s">
        <v>6119</v>
      </c>
    </row>
    <row r="2380" spans="2:15" ht="24" customHeight="1">
      <c r="B2380" s="247" t="s">
        <v>8457</v>
      </c>
      <c r="C2380" s="247" t="s">
        <v>1342</v>
      </c>
      <c r="D2380" s="248">
        <v>43622</v>
      </c>
      <c r="E2380" s="248"/>
      <c r="F2380" s="248"/>
      <c r="G2380" s="247"/>
      <c r="H2380" s="247" t="s">
        <v>8368</v>
      </c>
      <c r="I2380" s="247" t="s">
        <v>8369</v>
      </c>
      <c r="J2380" s="247" t="s">
        <v>3419</v>
      </c>
      <c r="K2380" s="249" t="s">
        <v>1346</v>
      </c>
      <c r="L2380" s="247" t="s">
        <v>1380</v>
      </c>
      <c r="M2380" s="249" t="s">
        <v>1348</v>
      </c>
      <c r="N2380" s="249">
        <v>0</v>
      </c>
      <c r="O2380" s="249" t="s">
        <v>4277</v>
      </c>
    </row>
    <row r="2381" spans="2:15" ht="15" customHeight="1">
      <c r="B2381" s="247" t="s">
        <v>8458</v>
      </c>
      <c r="C2381" s="247" t="s">
        <v>1342</v>
      </c>
      <c r="D2381" s="248">
        <v>43622</v>
      </c>
      <c r="E2381" s="248"/>
      <c r="F2381" s="248"/>
      <c r="G2381" s="247"/>
      <c r="H2381" s="247" t="s">
        <v>6319</v>
      </c>
      <c r="I2381" s="247" t="s">
        <v>6320</v>
      </c>
      <c r="J2381" s="247" t="s">
        <v>3291</v>
      </c>
      <c r="K2381" s="249" t="s">
        <v>1346</v>
      </c>
      <c r="L2381" s="247" t="s">
        <v>1347</v>
      </c>
      <c r="M2381" s="249" t="s">
        <v>1348</v>
      </c>
      <c r="N2381" s="249">
        <v>0</v>
      </c>
      <c r="O2381" s="249" t="s">
        <v>8459</v>
      </c>
    </row>
    <row r="2382" spans="2:15" ht="15" customHeight="1">
      <c r="B2382" s="247" t="s">
        <v>8460</v>
      </c>
      <c r="C2382" s="247" t="s">
        <v>1342</v>
      </c>
      <c r="D2382" s="248">
        <v>43615</v>
      </c>
      <c r="E2382" s="248"/>
      <c r="F2382" s="248"/>
      <c r="G2382" s="247"/>
      <c r="H2382" s="247" t="s">
        <v>5336</v>
      </c>
      <c r="I2382" s="247" t="s">
        <v>5337</v>
      </c>
      <c r="J2382" s="247" t="s">
        <v>3270</v>
      </c>
      <c r="K2382" s="249" t="s">
        <v>1346</v>
      </c>
      <c r="L2382" s="247" t="s">
        <v>1380</v>
      </c>
      <c r="M2382" s="249" t="s">
        <v>1348</v>
      </c>
      <c r="N2382" s="249">
        <v>0</v>
      </c>
      <c r="O2382" s="249" t="s">
        <v>8461</v>
      </c>
    </row>
    <row r="2383" spans="2:15" ht="15" hidden="1" customHeight="1">
      <c r="B2383" s="247" t="s">
        <v>8462</v>
      </c>
      <c r="C2383" s="247" t="s">
        <v>8463</v>
      </c>
      <c r="D2383" s="248">
        <v>43622</v>
      </c>
      <c r="E2383" s="248">
        <v>43909</v>
      </c>
      <c r="F2383" s="248">
        <v>45003</v>
      </c>
      <c r="G2383" s="247">
        <v>0</v>
      </c>
      <c r="H2383" s="247" t="s">
        <v>5336</v>
      </c>
      <c r="I2383" s="247" t="s">
        <v>5337</v>
      </c>
      <c r="J2383" s="247" t="s">
        <v>3270</v>
      </c>
      <c r="K2383" s="249" t="s">
        <v>1890</v>
      </c>
      <c r="L2383" s="247" t="s">
        <v>1380</v>
      </c>
      <c r="M2383" s="249" t="s">
        <v>1348</v>
      </c>
      <c r="N2383" s="249">
        <v>99.99</v>
      </c>
      <c r="O2383" s="249" t="s">
        <v>8464</v>
      </c>
    </row>
    <row r="2384" spans="2:15" ht="15" customHeight="1">
      <c r="B2384" s="247" t="s">
        <v>8465</v>
      </c>
      <c r="C2384" s="247" t="s">
        <v>8466</v>
      </c>
      <c r="D2384" s="248">
        <v>43622</v>
      </c>
      <c r="E2384" s="248">
        <v>43626</v>
      </c>
      <c r="F2384" s="248">
        <v>43717</v>
      </c>
      <c r="G2384" s="247">
        <v>0</v>
      </c>
      <c r="H2384" s="247" t="s">
        <v>5607</v>
      </c>
      <c r="I2384" s="247" t="s">
        <v>5608</v>
      </c>
      <c r="J2384" s="247" t="s">
        <v>3291</v>
      </c>
      <c r="K2384" s="249" t="s">
        <v>1354</v>
      </c>
      <c r="L2384" s="247" t="s">
        <v>1380</v>
      </c>
      <c r="M2384" s="249" t="s">
        <v>1348</v>
      </c>
      <c r="N2384" s="249">
        <v>30</v>
      </c>
      <c r="O2384" s="249" t="s">
        <v>8467</v>
      </c>
    </row>
    <row r="2385" spans="2:15" ht="15" customHeight="1">
      <c r="B2385" s="247" t="s">
        <v>8468</v>
      </c>
      <c r="C2385" s="247" t="s">
        <v>1342</v>
      </c>
      <c r="D2385" s="248">
        <v>43622</v>
      </c>
      <c r="E2385" s="248"/>
      <c r="F2385" s="248"/>
      <c r="G2385" s="247"/>
      <c r="H2385" s="247" t="s">
        <v>4984</v>
      </c>
      <c r="I2385" s="247" t="s">
        <v>4985</v>
      </c>
      <c r="J2385" s="247" t="s">
        <v>3270</v>
      </c>
      <c r="K2385" s="249" t="s">
        <v>1346</v>
      </c>
      <c r="L2385" s="247" t="s">
        <v>1380</v>
      </c>
      <c r="M2385" s="249" t="s">
        <v>1348</v>
      </c>
      <c r="N2385" s="249">
        <v>0</v>
      </c>
      <c r="O2385" s="249" t="s">
        <v>8469</v>
      </c>
    </row>
    <row r="2386" spans="2:15" ht="15" customHeight="1">
      <c r="B2386" s="247" t="s">
        <v>8470</v>
      </c>
      <c r="C2386" s="247" t="s">
        <v>1342</v>
      </c>
      <c r="D2386" s="248">
        <v>43623</v>
      </c>
      <c r="E2386" s="248"/>
      <c r="F2386" s="248"/>
      <c r="G2386" s="247"/>
      <c r="H2386" s="247" t="s">
        <v>8471</v>
      </c>
      <c r="I2386" s="247" t="s">
        <v>8472</v>
      </c>
      <c r="J2386" s="247" t="s">
        <v>3270</v>
      </c>
      <c r="K2386" s="249" t="s">
        <v>1346</v>
      </c>
      <c r="L2386" s="247" t="s">
        <v>1380</v>
      </c>
      <c r="M2386" s="249" t="s">
        <v>1348</v>
      </c>
      <c r="N2386" s="249">
        <v>0</v>
      </c>
      <c r="O2386" s="249" t="s">
        <v>8473</v>
      </c>
    </row>
    <row r="2387" spans="2:15" ht="15" hidden="1" customHeight="1">
      <c r="B2387" s="247" t="s">
        <v>8474</v>
      </c>
      <c r="C2387" s="247" t="s">
        <v>8475</v>
      </c>
      <c r="D2387" s="248">
        <v>39645</v>
      </c>
      <c r="E2387" s="248">
        <v>40406</v>
      </c>
      <c r="F2387" s="248">
        <v>42963</v>
      </c>
      <c r="G2387" s="247">
        <v>2</v>
      </c>
      <c r="H2387" s="247" t="s">
        <v>3334</v>
      </c>
      <c r="I2387" s="247" t="s">
        <v>3335</v>
      </c>
      <c r="J2387" s="247" t="s">
        <v>3276</v>
      </c>
      <c r="K2387" s="249" t="s">
        <v>1354</v>
      </c>
      <c r="L2387" s="247" t="s">
        <v>1380</v>
      </c>
      <c r="M2387" s="249" t="s">
        <v>1348</v>
      </c>
      <c r="N2387" s="249">
        <v>75</v>
      </c>
      <c r="O2387" s="249" t="s">
        <v>8476</v>
      </c>
    </row>
    <row r="2388" spans="2:15" ht="15" customHeight="1">
      <c r="B2388" s="247" t="s">
        <v>8477</v>
      </c>
      <c r="C2388" s="247" t="s">
        <v>1342</v>
      </c>
      <c r="D2388" s="248">
        <v>43623</v>
      </c>
      <c r="E2388" s="248"/>
      <c r="F2388" s="248"/>
      <c r="G2388" s="247"/>
      <c r="H2388" s="247" t="s">
        <v>7499</v>
      </c>
      <c r="I2388" s="247" t="s">
        <v>7500</v>
      </c>
      <c r="J2388" s="247" t="s">
        <v>3270</v>
      </c>
      <c r="K2388" s="249" t="s">
        <v>1346</v>
      </c>
      <c r="L2388" s="247" t="s">
        <v>1380</v>
      </c>
      <c r="M2388" s="249" t="s">
        <v>1348</v>
      </c>
      <c r="N2388" s="249">
        <v>0</v>
      </c>
      <c r="O2388" s="249" t="s">
        <v>8478</v>
      </c>
    </row>
    <row r="2389" spans="2:15" ht="24" customHeight="1">
      <c r="B2389" s="247" t="s">
        <v>8479</v>
      </c>
      <c r="C2389" s="247" t="s">
        <v>8480</v>
      </c>
      <c r="D2389" s="248">
        <v>43623</v>
      </c>
      <c r="E2389" s="248">
        <v>43640</v>
      </c>
      <c r="F2389" s="248">
        <v>43731</v>
      </c>
      <c r="G2389" s="247">
        <v>0</v>
      </c>
      <c r="H2389" s="247" t="s">
        <v>8273</v>
      </c>
      <c r="I2389" s="247" t="s">
        <v>8274</v>
      </c>
      <c r="J2389" s="247" t="s">
        <v>3291</v>
      </c>
      <c r="K2389" s="249" t="s">
        <v>1354</v>
      </c>
      <c r="L2389" s="247" t="s">
        <v>1380</v>
      </c>
      <c r="M2389" s="249" t="s">
        <v>1348</v>
      </c>
      <c r="N2389" s="249">
        <v>84</v>
      </c>
      <c r="O2389" s="249" t="s">
        <v>8481</v>
      </c>
    </row>
    <row r="2390" spans="2:15" ht="24" customHeight="1">
      <c r="B2390" s="247" t="s">
        <v>8482</v>
      </c>
      <c r="C2390" s="247" t="s">
        <v>1342</v>
      </c>
      <c r="D2390" s="248">
        <v>43623</v>
      </c>
      <c r="E2390" s="248"/>
      <c r="F2390" s="248"/>
      <c r="G2390" s="247"/>
      <c r="H2390" s="247" t="s">
        <v>8273</v>
      </c>
      <c r="I2390" s="247" t="s">
        <v>8274</v>
      </c>
      <c r="J2390" s="247" t="s">
        <v>3270</v>
      </c>
      <c r="K2390" s="249" t="s">
        <v>1346</v>
      </c>
      <c r="L2390" s="247" t="s">
        <v>1380</v>
      </c>
      <c r="M2390" s="249" t="s">
        <v>1348</v>
      </c>
      <c r="N2390" s="249">
        <v>0</v>
      </c>
      <c r="O2390" s="249" t="s">
        <v>8481</v>
      </c>
    </row>
    <row r="2391" spans="2:15" ht="24" customHeight="1">
      <c r="B2391" s="247" t="s">
        <v>8483</v>
      </c>
      <c r="C2391" s="247" t="s">
        <v>1342</v>
      </c>
      <c r="D2391" s="248">
        <v>43626</v>
      </c>
      <c r="E2391" s="248"/>
      <c r="F2391" s="248"/>
      <c r="G2391" s="247"/>
      <c r="H2391" s="247" t="s">
        <v>4894</v>
      </c>
      <c r="I2391" s="247" t="s">
        <v>4895</v>
      </c>
      <c r="J2391" s="247" t="s">
        <v>3419</v>
      </c>
      <c r="K2391" s="249" t="s">
        <v>1346</v>
      </c>
      <c r="L2391" s="247" t="s">
        <v>1380</v>
      </c>
      <c r="M2391" s="249" t="s">
        <v>1348</v>
      </c>
      <c r="N2391" s="249">
        <v>0</v>
      </c>
      <c r="O2391" s="249" t="s">
        <v>4896</v>
      </c>
    </row>
    <row r="2392" spans="2:15" ht="15" customHeight="1">
      <c r="B2392" s="247" t="s">
        <v>8484</v>
      </c>
      <c r="C2392" s="247" t="s">
        <v>1342</v>
      </c>
      <c r="D2392" s="248">
        <v>43626</v>
      </c>
      <c r="E2392" s="248"/>
      <c r="F2392" s="248"/>
      <c r="G2392" s="247"/>
      <c r="H2392" s="247" t="s">
        <v>5053</v>
      </c>
      <c r="I2392" s="247" t="s">
        <v>5054</v>
      </c>
      <c r="J2392" s="247" t="s">
        <v>3291</v>
      </c>
      <c r="K2392" s="249" t="s">
        <v>1346</v>
      </c>
      <c r="L2392" s="247" t="s">
        <v>1380</v>
      </c>
      <c r="M2392" s="249" t="s">
        <v>1348</v>
      </c>
      <c r="N2392" s="249">
        <v>0</v>
      </c>
      <c r="O2392" s="249" t="s">
        <v>8485</v>
      </c>
    </row>
    <row r="2393" spans="2:15" ht="15" customHeight="1">
      <c r="B2393" s="247" t="s">
        <v>8486</v>
      </c>
      <c r="C2393" s="247" t="s">
        <v>8487</v>
      </c>
      <c r="D2393" s="248">
        <v>43626</v>
      </c>
      <c r="E2393" s="248">
        <v>43628</v>
      </c>
      <c r="F2393" s="248">
        <v>43719</v>
      </c>
      <c r="G2393" s="247">
        <v>0</v>
      </c>
      <c r="H2393" s="247" t="s">
        <v>8488</v>
      </c>
      <c r="I2393" s="247" t="s">
        <v>8489</v>
      </c>
      <c r="J2393" s="247" t="s">
        <v>3291</v>
      </c>
      <c r="K2393" s="249" t="s">
        <v>1354</v>
      </c>
      <c r="L2393" s="247" t="s">
        <v>1380</v>
      </c>
      <c r="M2393" s="249" t="s">
        <v>1348</v>
      </c>
      <c r="N2393" s="249">
        <v>40</v>
      </c>
      <c r="O2393" s="249" t="s">
        <v>8490</v>
      </c>
    </row>
    <row r="2394" spans="2:15" ht="15" hidden="1" customHeight="1">
      <c r="B2394" s="247" t="s">
        <v>8491</v>
      </c>
      <c r="C2394" s="247" t="s">
        <v>8492</v>
      </c>
      <c r="D2394" s="248">
        <v>43627</v>
      </c>
      <c r="E2394" s="248">
        <v>44501</v>
      </c>
      <c r="F2394" s="248">
        <v>45596</v>
      </c>
      <c r="G2394" s="247">
        <v>0</v>
      </c>
      <c r="H2394" s="247" t="s">
        <v>5775</v>
      </c>
      <c r="I2394" s="247" t="s">
        <v>5776</v>
      </c>
      <c r="J2394" s="247" t="s">
        <v>3270</v>
      </c>
      <c r="K2394" s="249" t="s">
        <v>1890</v>
      </c>
      <c r="L2394" s="247" t="s">
        <v>1380</v>
      </c>
      <c r="M2394" s="249" t="s">
        <v>1348</v>
      </c>
      <c r="N2394" s="249">
        <v>75</v>
      </c>
      <c r="O2394" s="249" t="s">
        <v>6407</v>
      </c>
    </row>
    <row r="2395" spans="2:15" ht="15" hidden="1" customHeight="1">
      <c r="B2395" s="247" t="s">
        <v>8493</v>
      </c>
      <c r="C2395" s="247" t="s">
        <v>8494</v>
      </c>
      <c r="D2395" s="248">
        <v>43627</v>
      </c>
      <c r="E2395" s="248">
        <v>43972</v>
      </c>
      <c r="F2395" s="248">
        <v>45066</v>
      </c>
      <c r="G2395" s="247">
        <v>0</v>
      </c>
      <c r="H2395" s="247" t="s">
        <v>5775</v>
      </c>
      <c r="I2395" s="247" t="s">
        <v>5776</v>
      </c>
      <c r="J2395" s="247" t="s">
        <v>3270</v>
      </c>
      <c r="K2395" s="249" t="s">
        <v>1890</v>
      </c>
      <c r="L2395" s="247" t="s">
        <v>1380</v>
      </c>
      <c r="M2395" s="249" t="s">
        <v>1348</v>
      </c>
      <c r="N2395" s="249">
        <v>40</v>
      </c>
      <c r="O2395" s="249" t="s">
        <v>5780</v>
      </c>
    </row>
    <row r="2396" spans="2:15" ht="15" customHeight="1">
      <c r="B2396" s="247" t="s">
        <v>8495</v>
      </c>
      <c r="C2396" s="247" t="s">
        <v>1342</v>
      </c>
      <c r="D2396" s="248">
        <v>43628</v>
      </c>
      <c r="E2396" s="248"/>
      <c r="F2396" s="248"/>
      <c r="G2396" s="247"/>
      <c r="H2396" s="247" t="s">
        <v>7505</v>
      </c>
      <c r="I2396" s="247" t="s">
        <v>7506</v>
      </c>
      <c r="J2396" s="247" t="s">
        <v>3270</v>
      </c>
      <c r="K2396" s="249" t="s">
        <v>1346</v>
      </c>
      <c r="L2396" s="247" t="s">
        <v>1380</v>
      </c>
      <c r="M2396" s="249" t="s">
        <v>1348</v>
      </c>
      <c r="N2396" s="249">
        <v>0</v>
      </c>
      <c r="O2396" s="249" t="s">
        <v>5457</v>
      </c>
    </row>
    <row r="2397" spans="2:15" ht="15" customHeight="1">
      <c r="B2397" s="247" t="s">
        <v>8496</v>
      </c>
      <c r="C2397" s="247" t="s">
        <v>8497</v>
      </c>
      <c r="D2397" s="248">
        <v>43629</v>
      </c>
      <c r="E2397" s="248">
        <v>43740</v>
      </c>
      <c r="F2397" s="248">
        <v>43831</v>
      </c>
      <c r="G2397" s="247">
        <v>0</v>
      </c>
      <c r="H2397" s="247" t="s">
        <v>5455</v>
      </c>
      <c r="I2397" s="247" t="s">
        <v>5456</v>
      </c>
      <c r="J2397" s="247" t="s">
        <v>3291</v>
      </c>
      <c r="K2397" s="249" t="s">
        <v>1354</v>
      </c>
      <c r="L2397" s="247" t="s">
        <v>1380</v>
      </c>
      <c r="M2397" s="249" t="s">
        <v>1348</v>
      </c>
      <c r="N2397" s="249">
        <v>100</v>
      </c>
      <c r="O2397" s="249" t="s">
        <v>5906</v>
      </c>
    </row>
    <row r="2398" spans="2:15" ht="15" hidden="1" customHeight="1">
      <c r="B2398" s="247" t="s">
        <v>8498</v>
      </c>
      <c r="C2398" s="247" t="s">
        <v>8499</v>
      </c>
      <c r="D2398" s="248">
        <v>40001</v>
      </c>
      <c r="E2398" s="248">
        <v>40406</v>
      </c>
      <c r="F2398" s="248">
        <v>42963</v>
      </c>
      <c r="G2398" s="247">
        <v>2</v>
      </c>
      <c r="H2398" s="247" t="s">
        <v>6002</v>
      </c>
      <c r="I2398" s="247" t="s">
        <v>6003</v>
      </c>
      <c r="J2398" s="247" t="s">
        <v>3276</v>
      </c>
      <c r="K2398" s="249" t="s">
        <v>1354</v>
      </c>
      <c r="L2398" s="247" t="s">
        <v>1380</v>
      </c>
      <c r="M2398" s="249" t="s">
        <v>1348</v>
      </c>
      <c r="N2398" s="249">
        <v>66</v>
      </c>
      <c r="O2398" s="249" t="s">
        <v>8500</v>
      </c>
    </row>
    <row r="2399" spans="2:15" ht="25.5" customHeight="1">
      <c r="B2399" s="247" t="s">
        <v>8501</v>
      </c>
      <c r="C2399" s="247" t="s">
        <v>1342</v>
      </c>
      <c r="D2399" s="248">
        <v>43629</v>
      </c>
      <c r="E2399" s="248"/>
      <c r="F2399" s="248"/>
      <c r="G2399" s="247"/>
      <c r="H2399" s="247" t="s">
        <v>7822</v>
      </c>
      <c r="I2399" s="247" t="s">
        <v>7823</v>
      </c>
      <c r="J2399" s="247" t="s">
        <v>3270</v>
      </c>
      <c r="K2399" s="249" t="s">
        <v>1346</v>
      </c>
      <c r="L2399" s="247" t="s">
        <v>4433</v>
      </c>
      <c r="M2399" s="249" t="s">
        <v>1348</v>
      </c>
      <c r="N2399" s="249">
        <v>0</v>
      </c>
      <c r="O2399" s="249" t="s">
        <v>8502</v>
      </c>
    </row>
    <row r="2400" spans="2:15" ht="15" hidden="1" customHeight="1">
      <c r="B2400" s="247" t="s">
        <v>8503</v>
      </c>
      <c r="C2400" s="247" t="s">
        <v>8504</v>
      </c>
      <c r="D2400" s="248">
        <v>43630</v>
      </c>
      <c r="E2400" s="248">
        <v>44410</v>
      </c>
      <c r="F2400" s="248">
        <v>45505</v>
      </c>
      <c r="G2400" s="247">
        <v>0</v>
      </c>
      <c r="H2400" s="247" t="s">
        <v>8505</v>
      </c>
      <c r="I2400" s="247" t="s">
        <v>8506</v>
      </c>
      <c r="J2400" s="247" t="s">
        <v>3270</v>
      </c>
      <c r="K2400" s="249" t="s">
        <v>1890</v>
      </c>
      <c r="L2400" s="247" t="s">
        <v>1380</v>
      </c>
      <c r="M2400" s="249" t="s">
        <v>1348</v>
      </c>
      <c r="N2400" s="249">
        <v>70</v>
      </c>
      <c r="O2400" s="249" t="s">
        <v>8507</v>
      </c>
    </row>
    <row r="2401" spans="2:15" ht="15" customHeight="1">
      <c r="B2401" s="247" t="s">
        <v>8508</v>
      </c>
      <c r="C2401" s="247" t="s">
        <v>8509</v>
      </c>
      <c r="D2401" s="248">
        <v>43630</v>
      </c>
      <c r="E2401" s="248">
        <v>43640</v>
      </c>
      <c r="F2401" s="248">
        <v>43731</v>
      </c>
      <c r="G2401" s="247">
        <v>0</v>
      </c>
      <c r="H2401" s="247" t="s">
        <v>3822</v>
      </c>
      <c r="I2401" s="247" t="s">
        <v>3823</v>
      </c>
      <c r="J2401" s="247" t="s">
        <v>3291</v>
      </c>
      <c r="K2401" s="249" t="s">
        <v>1354</v>
      </c>
      <c r="L2401" s="247" t="s">
        <v>3592</v>
      </c>
      <c r="M2401" s="249" t="s">
        <v>1348</v>
      </c>
      <c r="N2401" s="249">
        <v>760</v>
      </c>
      <c r="O2401" s="249" t="s">
        <v>8510</v>
      </c>
    </row>
    <row r="2402" spans="2:15" ht="15" customHeight="1">
      <c r="B2402" s="247" t="s">
        <v>8511</v>
      </c>
      <c r="C2402" s="247" t="s">
        <v>1342</v>
      </c>
      <c r="D2402" s="248">
        <v>43630</v>
      </c>
      <c r="E2402" s="248"/>
      <c r="F2402" s="248"/>
      <c r="G2402" s="247"/>
      <c r="H2402" s="247" t="s">
        <v>4512</v>
      </c>
      <c r="I2402" s="247" t="s">
        <v>4513</v>
      </c>
      <c r="J2402" s="247" t="s">
        <v>3270</v>
      </c>
      <c r="K2402" s="249" t="s">
        <v>1346</v>
      </c>
      <c r="L2402" s="247" t="s">
        <v>1380</v>
      </c>
      <c r="M2402" s="249" t="s">
        <v>1348</v>
      </c>
      <c r="N2402" s="249">
        <v>0</v>
      </c>
      <c r="O2402" s="249" t="s">
        <v>8512</v>
      </c>
    </row>
    <row r="2403" spans="2:15" ht="15" customHeight="1">
      <c r="B2403" s="247" t="s">
        <v>8513</v>
      </c>
      <c r="C2403" s="247" t="s">
        <v>8514</v>
      </c>
      <c r="D2403" s="248">
        <v>43633</v>
      </c>
      <c r="E2403" s="248">
        <v>43640</v>
      </c>
      <c r="F2403" s="248">
        <v>43731</v>
      </c>
      <c r="G2403" s="247">
        <v>0</v>
      </c>
      <c r="H2403" s="247" t="s">
        <v>8515</v>
      </c>
      <c r="I2403" s="247" t="s">
        <v>8516</v>
      </c>
      <c r="J2403" s="247" t="s">
        <v>3291</v>
      </c>
      <c r="K2403" s="249" t="s">
        <v>1354</v>
      </c>
      <c r="L2403" s="247" t="s">
        <v>1380</v>
      </c>
      <c r="M2403" s="249" t="s">
        <v>1348</v>
      </c>
      <c r="N2403" s="249">
        <v>19</v>
      </c>
      <c r="O2403" s="249" t="s">
        <v>5976</v>
      </c>
    </row>
    <row r="2404" spans="2:15" ht="24" customHeight="1">
      <c r="B2404" s="247" t="s">
        <v>8517</v>
      </c>
      <c r="C2404" s="247" t="s">
        <v>8518</v>
      </c>
      <c r="D2404" s="248">
        <v>43633</v>
      </c>
      <c r="E2404" s="248">
        <v>43684</v>
      </c>
      <c r="F2404" s="248">
        <v>43775</v>
      </c>
      <c r="G2404" s="247">
        <v>0</v>
      </c>
      <c r="H2404" s="247" t="s">
        <v>8519</v>
      </c>
      <c r="I2404" s="247" t="s">
        <v>8520</v>
      </c>
      <c r="J2404" s="247" t="s">
        <v>3291</v>
      </c>
      <c r="K2404" s="249" t="s">
        <v>1354</v>
      </c>
      <c r="L2404" s="247" t="s">
        <v>1380</v>
      </c>
      <c r="M2404" s="249" t="s">
        <v>1348</v>
      </c>
      <c r="N2404" s="249">
        <v>56</v>
      </c>
      <c r="O2404" s="249" t="s">
        <v>8521</v>
      </c>
    </row>
    <row r="2405" spans="2:15" ht="15" customHeight="1">
      <c r="B2405" s="247" t="s">
        <v>8522</v>
      </c>
      <c r="C2405" s="247" t="s">
        <v>8523</v>
      </c>
      <c r="D2405" s="248">
        <v>43634</v>
      </c>
      <c r="E2405" s="248">
        <v>43640</v>
      </c>
      <c r="F2405" s="248">
        <v>43731</v>
      </c>
      <c r="G2405" s="247">
        <v>0</v>
      </c>
      <c r="H2405" s="247" t="s">
        <v>8439</v>
      </c>
      <c r="I2405" s="247" t="s">
        <v>8440</v>
      </c>
      <c r="J2405" s="247" t="s">
        <v>3291</v>
      </c>
      <c r="K2405" s="249" t="s">
        <v>1354</v>
      </c>
      <c r="L2405" s="247" t="s">
        <v>1380</v>
      </c>
      <c r="M2405" s="249" t="s">
        <v>1348</v>
      </c>
      <c r="N2405" s="249">
        <v>80</v>
      </c>
      <c r="O2405" s="249" t="s">
        <v>6856</v>
      </c>
    </row>
    <row r="2406" spans="2:15" ht="15" customHeight="1">
      <c r="B2406" s="247" t="s">
        <v>8524</v>
      </c>
      <c r="C2406" s="247" t="s">
        <v>1342</v>
      </c>
      <c r="D2406" s="248">
        <v>43634</v>
      </c>
      <c r="E2406" s="248"/>
      <c r="F2406" s="248"/>
      <c r="G2406" s="247"/>
      <c r="H2406" s="247" t="s">
        <v>4512</v>
      </c>
      <c r="I2406" s="247" t="s">
        <v>4513</v>
      </c>
      <c r="J2406" s="247" t="s">
        <v>3291</v>
      </c>
      <c r="K2406" s="249" t="s">
        <v>1346</v>
      </c>
      <c r="L2406" s="247" t="s">
        <v>1373</v>
      </c>
      <c r="M2406" s="249" t="s">
        <v>1348</v>
      </c>
      <c r="N2406" s="249">
        <v>0</v>
      </c>
      <c r="O2406" s="249" t="s">
        <v>8525</v>
      </c>
    </row>
    <row r="2407" spans="2:15" ht="15" customHeight="1">
      <c r="B2407" s="247" t="s">
        <v>8526</v>
      </c>
      <c r="C2407" s="247" t="s">
        <v>8527</v>
      </c>
      <c r="D2407" s="248">
        <v>43634</v>
      </c>
      <c r="E2407" s="248">
        <v>43830</v>
      </c>
      <c r="F2407" s="248">
        <v>44925</v>
      </c>
      <c r="G2407" s="247">
        <v>0</v>
      </c>
      <c r="H2407" s="247" t="s">
        <v>8528</v>
      </c>
      <c r="I2407" s="247" t="s">
        <v>8529</v>
      </c>
      <c r="J2407" s="247" t="s">
        <v>3270</v>
      </c>
      <c r="K2407" s="249" t="s">
        <v>1890</v>
      </c>
      <c r="L2407" s="247" t="s">
        <v>1380</v>
      </c>
      <c r="M2407" s="249" t="s">
        <v>1348</v>
      </c>
      <c r="N2407" s="249">
        <v>95</v>
      </c>
      <c r="O2407" s="249" t="s">
        <v>8530</v>
      </c>
    </row>
    <row r="2408" spans="2:15" ht="15" customHeight="1">
      <c r="B2408" s="247" t="s">
        <v>8531</v>
      </c>
      <c r="C2408" s="247" t="s">
        <v>8532</v>
      </c>
      <c r="D2408" s="248">
        <v>43634</v>
      </c>
      <c r="E2408" s="248">
        <v>43640</v>
      </c>
      <c r="F2408" s="248">
        <v>43731</v>
      </c>
      <c r="G2408" s="247">
        <v>0</v>
      </c>
      <c r="H2408" s="247" t="s">
        <v>3822</v>
      </c>
      <c r="I2408" s="247" t="s">
        <v>3823</v>
      </c>
      <c r="J2408" s="247" t="s">
        <v>3291</v>
      </c>
      <c r="K2408" s="249" t="s">
        <v>1354</v>
      </c>
      <c r="L2408" s="247" t="s">
        <v>3592</v>
      </c>
      <c r="M2408" s="249" t="s">
        <v>1348</v>
      </c>
      <c r="N2408" s="249">
        <v>100</v>
      </c>
      <c r="O2408" s="249" t="s">
        <v>8533</v>
      </c>
    </row>
    <row r="2409" spans="2:15" ht="15" hidden="1" customHeight="1">
      <c r="B2409" s="247" t="s">
        <v>8534</v>
      </c>
      <c r="C2409" s="247" t="s">
        <v>8535</v>
      </c>
      <c r="D2409" s="248">
        <v>39744</v>
      </c>
      <c r="E2409" s="248">
        <v>40410</v>
      </c>
      <c r="F2409" s="248">
        <v>42236</v>
      </c>
      <c r="G2409" s="247">
        <v>1</v>
      </c>
      <c r="H2409" s="247" t="s">
        <v>5745</v>
      </c>
      <c r="I2409" s="247" t="s">
        <v>5746</v>
      </c>
      <c r="J2409" s="247" t="s">
        <v>3276</v>
      </c>
      <c r="K2409" s="249" t="s">
        <v>1354</v>
      </c>
      <c r="L2409" s="247" t="s">
        <v>1380</v>
      </c>
      <c r="M2409" s="249" t="s">
        <v>1348</v>
      </c>
      <c r="N2409" s="249">
        <v>128</v>
      </c>
      <c r="O2409" s="249" t="s">
        <v>8536</v>
      </c>
    </row>
    <row r="2410" spans="2:15" ht="15" hidden="1" customHeight="1">
      <c r="B2410" s="247" t="s">
        <v>8537</v>
      </c>
      <c r="C2410" s="247" t="s">
        <v>8538</v>
      </c>
      <c r="D2410" s="248">
        <v>43635</v>
      </c>
      <c r="E2410" s="248">
        <v>44257</v>
      </c>
      <c r="F2410" s="248">
        <v>45352</v>
      </c>
      <c r="G2410" s="247">
        <v>0</v>
      </c>
      <c r="H2410" s="247" t="s">
        <v>8373</v>
      </c>
      <c r="I2410" s="247" t="s">
        <v>8374</v>
      </c>
      <c r="J2410" s="247" t="s">
        <v>3270</v>
      </c>
      <c r="K2410" s="249" t="s">
        <v>1890</v>
      </c>
      <c r="L2410" s="247" t="s">
        <v>1380</v>
      </c>
      <c r="M2410" s="249" t="s">
        <v>1348</v>
      </c>
      <c r="N2410" s="249">
        <v>35</v>
      </c>
      <c r="O2410" s="249" t="s">
        <v>8539</v>
      </c>
    </row>
    <row r="2411" spans="2:15" ht="15" customHeight="1">
      <c r="B2411" s="247" t="s">
        <v>8540</v>
      </c>
      <c r="C2411" s="247" t="s">
        <v>8541</v>
      </c>
      <c r="D2411" s="248">
        <v>43637</v>
      </c>
      <c r="E2411" s="248">
        <v>43640</v>
      </c>
      <c r="F2411" s="248">
        <v>43731</v>
      </c>
      <c r="G2411" s="247">
        <v>0</v>
      </c>
      <c r="H2411" s="247" t="s">
        <v>8471</v>
      </c>
      <c r="I2411" s="247" t="s">
        <v>8472</v>
      </c>
      <c r="J2411" s="247" t="s">
        <v>3291</v>
      </c>
      <c r="K2411" s="249" t="s">
        <v>1354</v>
      </c>
      <c r="L2411" s="247" t="s">
        <v>1380</v>
      </c>
      <c r="M2411" s="249" t="s">
        <v>1348</v>
      </c>
      <c r="N2411" s="249">
        <v>71</v>
      </c>
      <c r="O2411" s="249" t="s">
        <v>8542</v>
      </c>
    </row>
    <row r="2412" spans="2:15" ht="15" customHeight="1">
      <c r="B2412" s="247" t="s">
        <v>8543</v>
      </c>
      <c r="C2412" s="247" t="s">
        <v>8544</v>
      </c>
      <c r="D2412" s="248">
        <v>43641</v>
      </c>
      <c r="E2412" s="248">
        <v>43649</v>
      </c>
      <c r="F2412" s="248">
        <v>43740</v>
      </c>
      <c r="G2412" s="247">
        <v>0</v>
      </c>
      <c r="H2412" s="247" t="s">
        <v>8545</v>
      </c>
      <c r="I2412" s="247" t="s">
        <v>8546</v>
      </c>
      <c r="J2412" s="247" t="s">
        <v>3291</v>
      </c>
      <c r="K2412" s="249" t="s">
        <v>1354</v>
      </c>
      <c r="L2412" s="247" t="s">
        <v>1380</v>
      </c>
      <c r="M2412" s="249" t="s">
        <v>1348</v>
      </c>
      <c r="N2412" s="249">
        <v>16</v>
      </c>
      <c r="O2412" s="249" t="s">
        <v>4346</v>
      </c>
    </row>
    <row r="2413" spans="2:15" ht="36" hidden="1" customHeight="1">
      <c r="B2413" s="247" t="s">
        <v>8547</v>
      </c>
      <c r="C2413" s="247" t="s">
        <v>8548</v>
      </c>
      <c r="D2413" s="248">
        <v>43641</v>
      </c>
      <c r="E2413" s="248">
        <v>43922</v>
      </c>
      <c r="F2413" s="248">
        <v>45016</v>
      </c>
      <c r="G2413" s="247">
        <v>0</v>
      </c>
      <c r="H2413" s="247" t="s">
        <v>3289</v>
      </c>
      <c r="I2413" s="247" t="s">
        <v>3290</v>
      </c>
      <c r="J2413" s="247" t="s">
        <v>3336</v>
      </c>
      <c r="K2413" s="249" t="s">
        <v>1890</v>
      </c>
      <c r="L2413" s="247" t="s">
        <v>3337</v>
      </c>
      <c r="M2413" s="249" t="s">
        <v>1348</v>
      </c>
      <c r="N2413" s="249">
        <v>594</v>
      </c>
      <c r="O2413" s="249" t="s">
        <v>7976</v>
      </c>
    </row>
    <row r="2414" spans="2:15">
      <c r="B2414" s="247" t="s">
        <v>8549</v>
      </c>
      <c r="C2414" s="247" t="s">
        <v>1342</v>
      </c>
      <c r="D2414" s="248">
        <v>43642</v>
      </c>
      <c r="E2414" s="248"/>
      <c r="F2414" s="248"/>
      <c r="G2414" s="247"/>
      <c r="H2414" s="247" t="s">
        <v>8390</v>
      </c>
      <c r="I2414" s="247" t="s">
        <v>8391</v>
      </c>
      <c r="J2414" s="247" t="s">
        <v>3291</v>
      </c>
      <c r="K2414" s="249" t="s">
        <v>1346</v>
      </c>
      <c r="L2414" s="247" t="s">
        <v>1380</v>
      </c>
      <c r="M2414" s="249" t="s">
        <v>1348</v>
      </c>
      <c r="N2414" s="249">
        <v>0</v>
      </c>
      <c r="O2414" s="249" t="s">
        <v>1342</v>
      </c>
    </row>
    <row r="2415" spans="2:15" ht="15" customHeight="1">
      <c r="B2415" s="247" t="s">
        <v>8550</v>
      </c>
      <c r="C2415" s="247" t="s">
        <v>8551</v>
      </c>
      <c r="D2415" s="248">
        <v>43642</v>
      </c>
      <c r="E2415" s="248">
        <v>43649</v>
      </c>
      <c r="F2415" s="248">
        <v>43740</v>
      </c>
      <c r="G2415" s="247">
        <v>0</v>
      </c>
      <c r="H2415" s="247" t="s">
        <v>8390</v>
      </c>
      <c r="I2415" s="247" t="s">
        <v>8391</v>
      </c>
      <c r="J2415" s="247" t="s">
        <v>3291</v>
      </c>
      <c r="K2415" s="249" t="s">
        <v>1354</v>
      </c>
      <c r="L2415" s="247" t="s">
        <v>1380</v>
      </c>
      <c r="M2415" s="249" t="s">
        <v>1348</v>
      </c>
      <c r="N2415" s="249">
        <v>80</v>
      </c>
      <c r="O2415" s="249" t="s">
        <v>8552</v>
      </c>
    </row>
    <row r="2416" spans="2:15" ht="15" customHeight="1">
      <c r="B2416" s="247" t="s">
        <v>8553</v>
      </c>
      <c r="C2416" s="247" t="s">
        <v>8554</v>
      </c>
      <c r="D2416" s="248">
        <v>43642</v>
      </c>
      <c r="E2416" s="248">
        <v>43649</v>
      </c>
      <c r="F2416" s="248">
        <v>43740</v>
      </c>
      <c r="G2416" s="247">
        <v>0</v>
      </c>
      <c r="H2416" s="247" t="s">
        <v>8390</v>
      </c>
      <c r="I2416" s="247" t="s">
        <v>8391</v>
      </c>
      <c r="J2416" s="247" t="s">
        <v>3291</v>
      </c>
      <c r="K2416" s="249" t="s">
        <v>1354</v>
      </c>
      <c r="L2416" s="247" t="s">
        <v>1380</v>
      </c>
      <c r="M2416" s="249" t="s">
        <v>1348</v>
      </c>
      <c r="N2416" s="249">
        <v>100</v>
      </c>
      <c r="O2416" s="249" t="s">
        <v>8555</v>
      </c>
    </row>
    <row r="2417" spans="2:15" ht="36" customHeight="1">
      <c r="B2417" s="247" t="s">
        <v>8556</v>
      </c>
      <c r="C2417" s="247" t="s">
        <v>1342</v>
      </c>
      <c r="D2417" s="248">
        <v>43644</v>
      </c>
      <c r="E2417" s="248"/>
      <c r="F2417" s="248"/>
      <c r="G2417" s="247"/>
      <c r="H2417" s="247" t="s">
        <v>3289</v>
      </c>
      <c r="I2417" s="247" t="s">
        <v>3290</v>
      </c>
      <c r="J2417" s="247" t="s">
        <v>3291</v>
      </c>
      <c r="K2417" s="249" t="s">
        <v>1346</v>
      </c>
      <c r="L2417" s="247" t="s">
        <v>1380</v>
      </c>
      <c r="M2417" s="249" t="s">
        <v>1348</v>
      </c>
      <c r="N2417" s="249">
        <v>0</v>
      </c>
      <c r="O2417" s="249" t="s">
        <v>8557</v>
      </c>
    </row>
    <row r="2418" spans="2:15" ht="36" customHeight="1">
      <c r="B2418" s="247" t="s">
        <v>8558</v>
      </c>
      <c r="C2418" s="247" t="s">
        <v>8559</v>
      </c>
      <c r="D2418" s="248">
        <v>43644</v>
      </c>
      <c r="E2418" s="248">
        <v>43649</v>
      </c>
      <c r="F2418" s="248">
        <v>43740</v>
      </c>
      <c r="G2418" s="247">
        <v>0</v>
      </c>
      <c r="H2418" s="247" t="s">
        <v>3289</v>
      </c>
      <c r="I2418" s="247" t="s">
        <v>3290</v>
      </c>
      <c r="J2418" s="247" t="s">
        <v>3291</v>
      </c>
      <c r="K2418" s="249" t="s">
        <v>1354</v>
      </c>
      <c r="L2418" s="247" t="s">
        <v>1380</v>
      </c>
      <c r="M2418" s="249" t="s">
        <v>1348</v>
      </c>
      <c r="N2418" s="249">
        <v>48</v>
      </c>
      <c r="O2418" s="249" t="s">
        <v>3435</v>
      </c>
    </row>
    <row r="2419" spans="2:15" ht="15" customHeight="1">
      <c r="B2419" s="247" t="s">
        <v>8560</v>
      </c>
      <c r="C2419" s="247" t="s">
        <v>1342</v>
      </c>
      <c r="D2419" s="248">
        <v>43644</v>
      </c>
      <c r="E2419" s="248"/>
      <c r="F2419" s="248"/>
      <c r="G2419" s="247"/>
      <c r="H2419" s="247" t="s">
        <v>3596</v>
      </c>
      <c r="I2419" s="247" t="s">
        <v>3597</v>
      </c>
      <c r="J2419" s="247" t="s">
        <v>3270</v>
      </c>
      <c r="K2419" s="249" t="s">
        <v>1346</v>
      </c>
      <c r="L2419" s="247" t="s">
        <v>1380</v>
      </c>
      <c r="M2419" s="249" t="s">
        <v>1348</v>
      </c>
      <c r="N2419" s="249">
        <v>0</v>
      </c>
      <c r="O2419" s="249" t="s">
        <v>7014</v>
      </c>
    </row>
    <row r="2420" spans="2:15" ht="24" hidden="1" customHeight="1">
      <c r="B2420" s="247" t="s">
        <v>8561</v>
      </c>
      <c r="C2420" s="247" t="s">
        <v>8562</v>
      </c>
      <c r="D2420" s="248">
        <v>39910</v>
      </c>
      <c r="E2420" s="248">
        <v>40414</v>
      </c>
      <c r="F2420" s="248">
        <v>41510</v>
      </c>
      <c r="G2420" s="247">
        <v>0</v>
      </c>
      <c r="H2420" s="247" t="s">
        <v>8563</v>
      </c>
      <c r="I2420" s="247" t="s">
        <v>1342</v>
      </c>
      <c r="J2420" s="247" t="s">
        <v>3276</v>
      </c>
      <c r="K2420" s="249" t="s">
        <v>1354</v>
      </c>
      <c r="L2420" s="247" t="s">
        <v>1380</v>
      </c>
      <c r="M2420" s="249" t="s">
        <v>1348</v>
      </c>
      <c r="N2420" s="249">
        <v>34</v>
      </c>
      <c r="O2420" s="249" t="s">
        <v>8564</v>
      </c>
    </row>
    <row r="2421" spans="2:15" ht="15" hidden="1" customHeight="1">
      <c r="B2421" s="247" t="s">
        <v>8565</v>
      </c>
      <c r="C2421" s="247" t="s">
        <v>8566</v>
      </c>
      <c r="D2421" s="248">
        <v>43647</v>
      </c>
      <c r="E2421" s="248">
        <v>44470</v>
      </c>
      <c r="F2421" s="248">
        <v>45565</v>
      </c>
      <c r="G2421" s="247">
        <v>0</v>
      </c>
      <c r="H2421" s="247" t="s">
        <v>3990</v>
      </c>
      <c r="I2421" s="247" t="s">
        <v>3991</v>
      </c>
      <c r="J2421" s="247" t="s">
        <v>3270</v>
      </c>
      <c r="K2421" s="249" t="s">
        <v>1890</v>
      </c>
      <c r="L2421" s="247" t="s">
        <v>1380</v>
      </c>
      <c r="M2421" s="249" t="s">
        <v>1348</v>
      </c>
      <c r="N2421" s="249">
        <v>10</v>
      </c>
      <c r="O2421" s="249" t="s">
        <v>8567</v>
      </c>
    </row>
    <row r="2422" spans="2:15">
      <c r="B2422" s="247" t="s">
        <v>8568</v>
      </c>
      <c r="C2422" s="247" t="s">
        <v>1342</v>
      </c>
      <c r="D2422" s="248">
        <v>43648</v>
      </c>
      <c r="E2422" s="248"/>
      <c r="F2422" s="248"/>
      <c r="G2422" s="247"/>
      <c r="H2422" s="247" t="s">
        <v>3990</v>
      </c>
      <c r="I2422" s="247" t="s">
        <v>3991</v>
      </c>
      <c r="J2422" s="247" t="s">
        <v>3298</v>
      </c>
      <c r="K2422" s="249" t="s">
        <v>1346</v>
      </c>
      <c r="L2422" s="247" t="s">
        <v>1380</v>
      </c>
      <c r="M2422" s="249" t="s">
        <v>1348</v>
      </c>
      <c r="N2422" s="249">
        <v>0</v>
      </c>
      <c r="O2422" s="249" t="s">
        <v>1342</v>
      </c>
    </row>
    <row r="2423" spans="2:15" ht="15" customHeight="1">
      <c r="B2423" s="247" t="s">
        <v>8569</v>
      </c>
      <c r="C2423" s="247" t="s">
        <v>8570</v>
      </c>
      <c r="D2423" s="248">
        <v>43648</v>
      </c>
      <c r="E2423" s="248">
        <v>43830</v>
      </c>
      <c r="F2423" s="248">
        <v>44925</v>
      </c>
      <c r="G2423" s="247">
        <v>0</v>
      </c>
      <c r="H2423" s="247" t="s">
        <v>8571</v>
      </c>
      <c r="I2423" s="247" t="s">
        <v>8572</v>
      </c>
      <c r="J2423" s="247" t="s">
        <v>3270</v>
      </c>
      <c r="K2423" s="249" t="s">
        <v>1890</v>
      </c>
      <c r="L2423" s="247" t="s">
        <v>3322</v>
      </c>
      <c r="M2423" s="249" t="s">
        <v>1348</v>
      </c>
      <c r="N2423" s="249">
        <v>85</v>
      </c>
      <c r="O2423" s="249" t="s">
        <v>4926</v>
      </c>
    </row>
    <row r="2424" spans="2:15" ht="15" customHeight="1">
      <c r="B2424" s="247" t="s">
        <v>8573</v>
      </c>
      <c r="C2424" s="247" t="s">
        <v>1342</v>
      </c>
      <c r="D2424" s="248">
        <v>43654</v>
      </c>
      <c r="E2424" s="248"/>
      <c r="F2424" s="248"/>
      <c r="G2424" s="247"/>
      <c r="H2424" s="247" t="s">
        <v>8015</v>
      </c>
      <c r="I2424" s="247" t="s">
        <v>8016</v>
      </c>
      <c r="J2424" s="247" t="s">
        <v>3270</v>
      </c>
      <c r="K2424" s="249" t="s">
        <v>1346</v>
      </c>
      <c r="L2424" s="247" t="s">
        <v>1380</v>
      </c>
      <c r="M2424" s="249" t="s">
        <v>1348</v>
      </c>
      <c r="N2424" s="249">
        <v>0</v>
      </c>
      <c r="O2424" s="249" t="s">
        <v>8017</v>
      </c>
    </row>
    <row r="2425" spans="2:15" ht="24" customHeight="1">
      <c r="B2425" s="247" t="s">
        <v>8574</v>
      </c>
      <c r="C2425" s="247" t="s">
        <v>8575</v>
      </c>
      <c r="D2425" s="248">
        <v>43654</v>
      </c>
      <c r="E2425" s="248">
        <v>43669</v>
      </c>
      <c r="F2425" s="248">
        <v>43760</v>
      </c>
      <c r="G2425" s="247">
        <v>0</v>
      </c>
      <c r="H2425" s="247" t="s">
        <v>8576</v>
      </c>
      <c r="I2425" s="247" t="s">
        <v>8577</v>
      </c>
      <c r="J2425" s="247" t="s">
        <v>3291</v>
      </c>
      <c r="K2425" s="249" t="s">
        <v>1354</v>
      </c>
      <c r="L2425" s="247" t="s">
        <v>5066</v>
      </c>
      <c r="M2425" s="249" t="s">
        <v>1348</v>
      </c>
      <c r="N2425" s="249">
        <v>57</v>
      </c>
      <c r="O2425" s="249" t="s">
        <v>8578</v>
      </c>
    </row>
    <row r="2426" spans="2:15" ht="15" customHeight="1">
      <c r="B2426" s="247" t="s">
        <v>8579</v>
      </c>
      <c r="C2426" s="247" t="s">
        <v>1342</v>
      </c>
      <c r="D2426" s="248">
        <v>43654</v>
      </c>
      <c r="E2426" s="248"/>
      <c r="F2426" s="248"/>
      <c r="G2426" s="247"/>
      <c r="H2426" s="247" t="s">
        <v>4591</v>
      </c>
      <c r="I2426" s="247" t="s">
        <v>4592</v>
      </c>
      <c r="J2426" s="247" t="s">
        <v>3270</v>
      </c>
      <c r="K2426" s="249" t="s">
        <v>1346</v>
      </c>
      <c r="L2426" s="247" t="s">
        <v>1380</v>
      </c>
      <c r="M2426" s="249" t="s">
        <v>1348</v>
      </c>
      <c r="N2426" s="249">
        <v>0</v>
      </c>
      <c r="O2426" s="249" t="s">
        <v>6799</v>
      </c>
    </row>
    <row r="2427" spans="2:15" ht="15" customHeight="1">
      <c r="B2427" s="247" t="s">
        <v>8580</v>
      </c>
      <c r="C2427" s="247" t="s">
        <v>1342</v>
      </c>
      <c r="D2427" s="248">
        <v>43654</v>
      </c>
      <c r="E2427" s="248"/>
      <c r="F2427" s="248"/>
      <c r="G2427" s="247"/>
      <c r="H2427" s="247" t="s">
        <v>8407</v>
      </c>
      <c r="I2427" s="247" t="s">
        <v>8408</v>
      </c>
      <c r="J2427" s="247" t="s">
        <v>3270</v>
      </c>
      <c r="K2427" s="249" t="s">
        <v>1346</v>
      </c>
      <c r="L2427" s="247" t="s">
        <v>1380</v>
      </c>
      <c r="M2427" s="249" t="s">
        <v>1348</v>
      </c>
      <c r="N2427" s="249">
        <v>90</v>
      </c>
      <c r="O2427" s="249" t="s">
        <v>8461</v>
      </c>
    </row>
    <row r="2428" spans="2:15" ht="15" customHeight="1">
      <c r="B2428" s="247" t="s">
        <v>8581</v>
      </c>
      <c r="C2428" s="247" t="s">
        <v>1342</v>
      </c>
      <c r="D2428" s="248">
        <v>43654</v>
      </c>
      <c r="E2428" s="248"/>
      <c r="F2428" s="248"/>
      <c r="G2428" s="247"/>
      <c r="H2428" s="247" t="s">
        <v>7915</v>
      </c>
      <c r="I2428" s="247" t="s">
        <v>7916</v>
      </c>
      <c r="J2428" s="247" t="s">
        <v>3270</v>
      </c>
      <c r="K2428" s="249" t="s">
        <v>1346</v>
      </c>
      <c r="L2428" s="247" t="s">
        <v>1380</v>
      </c>
      <c r="M2428" s="249" t="s">
        <v>1348</v>
      </c>
      <c r="N2428" s="249">
        <v>0</v>
      </c>
      <c r="O2428" s="249" t="s">
        <v>8582</v>
      </c>
    </row>
    <row r="2429" spans="2:15" ht="15" customHeight="1">
      <c r="B2429" s="247" t="s">
        <v>8583</v>
      </c>
      <c r="C2429" s="247" t="s">
        <v>1342</v>
      </c>
      <c r="D2429" s="248">
        <v>43654</v>
      </c>
      <c r="E2429" s="248"/>
      <c r="F2429" s="248"/>
      <c r="G2429" s="247"/>
      <c r="H2429" s="247" t="s">
        <v>7915</v>
      </c>
      <c r="I2429" s="247" t="s">
        <v>7916</v>
      </c>
      <c r="J2429" s="247" t="s">
        <v>3270</v>
      </c>
      <c r="K2429" s="249" t="s">
        <v>1346</v>
      </c>
      <c r="L2429" s="247" t="s">
        <v>1380</v>
      </c>
      <c r="M2429" s="249" t="s">
        <v>1348</v>
      </c>
      <c r="N2429" s="249">
        <v>0</v>
      </c>
      <c r="O2429" s="249" t="s">
        <v>8584</v>
      </c>
    </row>
    <row r="2430" spans="2:15" ht="24" customHeight="1">
      <c r="B2430" s="247" t="s">
        <v>8585</v>
      </c>
      <c r="C2430" s="247" t="s">
        <v>1342</v>
      </c>
      <c r="D2430" s="248">
        <v>43654</v>
      </c>
      <c r="E2430" s="248"/>
      <c r="F2430" s="248"/>
      <c r="G2430" s="247"/>
      <c r="H2430" s="247" t="s">
        <v>8299</v>
      </c>
      <c r="I2430" s="247" t="s">
        <v>8300</v>
      </c>
      <c r="J2430" s="247" t="s">
        <v>3298</v>
      </c>
      <c r="K2430" s="249" t="s">
        <v>1346</v>
      </c>
      <c r="L2430" s="247" t="s">
        <v>1380</v>
      </c>
      <c r="M2430" s="249" t="s">
        <v>1348</v>
      </c>
      <c r="N2430" s="249">
        <v>0</v>
      </c>
      <c r="O2430" s="249" t="s">
        <v>8586</v>
      </c>
    </row>
    <row r="2431" spans="2:15" ht="15" hidden="1" customHeight="1">
      <c r="B2431" s="247" t="s">
        <v>8587</v>
      </c>
      <c r="C2431" s="247" t="s">
        <v>8588</v>
      </c>
      <c r="D2431" s="248">
        <v>40147</v>
      </c>
      <c r="E2431" s="248">
        <v>40435</v>
      </c>
      <c r="F2431" s="248">
        <v>43091</v>
      </c>
      <c r="G2431" s="247">
        <v>0</v>
      </c>
      <c r="H2431" s="247" t="s">
        <v>8589</v>
      </c>
      <c r="I2431" s="247" t="s">
        <v>1342</v>
      </c>
      <c r="J2431" s="247" t="s">
        <v>3276</v>
      </c>
      <c r="K2431" s="249" t="s">
        <v>2455</v>
      </c>
      <c r="L2431" s="247" t="s">
        <v>1380</v>
      </c>
      <c r="M2431" s="249" t="s">
        <v>1348</v>
      </c>
      <c r="N2431" s="249">
        <v>171</v>
      </c>
      <c r="O2431" s="249" t="s">
        <v>7567</v>
      </c>
    </row>
    <row r="2432" spans="2:15" ht="15" customHeight="1">
      <c r="B2432" s="247" t="s">
        <v>8590</v>
      </c>
      <c r="C2432" s="247" t="s">
        <v>8591</v>
      </c>
      <c r="D2432" s="248">
        <v>43654</v>
      </c>
      <c r="E2432" s="248">
        <v>43669</v>
      </c>
      <c r="F2432" s="248">
        <v>43760</v>
      </c>
      <c r="G2432" s="247">
        <v>0</v>
      </c>
      <c r="H2432" s="247" t="s">
        <v>8592</v>
      </c>
      <c r="I2432" s="247" t="s">
        <v>8593</v>
      </c>
      <c r="J2432" s="247" t="s">
        <v>3291</v>
      </c>
      <c r="K2432" s="249" t="s">
        <v>1354</v>
      </c>
      <c r="L2432" s="247" t="s">
        <v>1380</v>
      </c>
      <c r="M2432" s="249" t="s">
        <v>1348</v>
      </c>
      <c r="N2432" s="249">
        <v>65</v>
      </c>
      <c r="O2432" s="249" t="s">
        <v>8594</v>
      </c>
    </row>
    <row r="2433" spans="2:15" ht="15" customHeight="1">
      <c r="B2433" s="247" t="s">
        <v>8595</v>
      </c>
      <c r="C2433" s="247" t="s">
        <v>8596</v>
      </c>
      <c r="D2433" s="248">
        <v>43655</v>
      </c>
      <c r="E2433" s="248">
        <v>43649</v>
      </c>
      <c r="F2433" s="248">
        <v>43740</v>
      </c>
      <c r="G2433" s="247">
        <v>0</v>
      </c>
      <c r="H2433" s="247" t="s">
        <v>8576</v>
      </c>
      <c r="I2433" s="247" t="s">
        <v>8577</v>
      </c>
      <c r="J2433" s="247" t="s">
        <v>3291</v>
      </c>
      <c r="K2433" s="249" t="s">
        <v>1354</v>
      </c>
      <c r="L2433" s="247" t="s">
        <v>1380</v>
      </c>
      <c r="M2433" s="249" t="s">
        <v>1348</v>
      </c>
      <c r="N2433" s="249">
        <v>15</v>
      </c>
      <c r="O2433" s="249" t="s">
        <v>8597</v>
      </c>
    </row>
    <row r="2434" spans="2:15" ht="15" customHeight="1">
      <c r="B2434" s="247" t="s">
        <v>8598</v>
      </c>
      <c r="C2434" s="247" t="s">
        <v>8599</v>
      </c>
      <c r="D2434" s="248">
        <v>43655</v>
      </c>
      <c r="E2434" s="248">
        <v>43655</v>
      </c>
      <c r="F2434" s="248">
        <v>43746</v>
      </c>
      <c r="G2434" s="247">
        <v>0</v>
      </c>
      <c r="H2434" s="247" t="s">
        <v>8600</v>
      </c>
      <c r="I2434" s="247" t="s">
        <v>8601</v>
      </c>
      <c r="J2434" s="247" t="s">
        <v>3291</v>
      </c>
      <c r="K2434" s="249" t="s">
        <v>1354</v>
      </c>
      <c r="L2434" s="247" t="s">
        <v>1373</v>
      </c>
      <c r="M2434" s="249" t="s">
        <v>1348</v>
      </c>
      <c r="N2434" s="249">
        <v>0.3</v>
      </c>
      <c r="O2434" s="249" t="s">
        <v>8602</v>
      </c>
    </row>
    <row r="2435" spans="2:15" ht="15" customHeight="1">
      <c r="B2435" s="247" t="s">
        <v>8603</v>
      </c>
      <c r="C2435" s="247" t="s">
        <v>1342</v>
      </c>
      <c r="D2435" s="248">
        <v>43656</v>
      </c>
      <c r="E2435" s="248"/>
      <c r="F2435" s="248"/>
      <c r="G2435" s="247"/>
      <c r="H2435" s="247" t="s">
        <v>8373</v>
      </c>
      <c r="I2435" s="247" t="s">
        <v>8374</v>
      </c>
      <c r="J2435" s="247" t="s">
        <v>3270</v>
      </c>
      <c r="K2435" s="249" t="s">
        <v>1346</v>
      </c>
      <c r="L2435" s="247" t="s">
        <v>1380</v>
      </c>
      <c r="M2435" s="249" t="s">
        <v>1348</v>
      </c>
      <c r="N2435" s="249">
        <v>0</v>
      </c>
      <c r="O2435" s="249" t="s">
        <v>8604</v>
      </c>
    </row>
    <row r="2436" spans="2:15" ht="15" customHeight="1">
      <c r="B2436" s="247" t="s">
        <v>8605</v>
      </c>
      <c r="C2436" s="247" t="s">
        <v>8606</v>
      </c>
      <c r="D2436" s="248">
        <v>43657</v>
      </c>
      <c r="E2436" s="248">
        <v>43669</v>
      </c>
      <c r="F2436" s="248">
        <v>43760</v>
      </c>
      <c r="G2436" s="247">
        <v>0</v>
      </c>
      <c r="H2436" s="247" t="s">
        <v>8382</v>
      </c>
      <c r="I2436" s="247" t="s">
        <v>8383</v>
      </c>
      <c r="J2436" s="247" t="s">
        <v>3291</v>
      </c>
      <c r="K2436" s="249" t="s">
        <v>1354</v>
      </c>
      <c r="L2436" s="247" t="s">
        <v>1380</v>
      </c>
      <c r="M2436" s="249" t="s">
        <v>1348</v>
      </c>
      <c r="N2436" s="249">
        <v>65</v>
      </c>
      <c r="O2436" s="249" t="s">
        <v>8384</v>
      </c>
    </row>
    <row r="2437" spans="2:15" ht="15" customHeight="1">
      <c r="B2437" s="247" t="s">
        <v>8607</v>
      </c>
      <c r="C2437" s="247" t="s">
        <v>8608</v>
      </c>
      <c r="D2437" s="248">
        <v>43657</v>
      </c>
      <c r="E2437" s="248">
        <v>43669</v>
      </c>
      <c r="F2437" s="248">
        <v>43760</v>
      </c>
      <c r="G2437" s="247">
        <v>0</v>
      </c>
      <c r="H2437" s="247" t="s">
        <v>8609</v>
      </c>
      <c r="I2437" s="247" t="s">
        <v>8610</v>
      </c>
      <c r="J2437" s="247" t="s">
        <v>3291</v>
      </c>
      <c r="K2437" s="249" t="s">
        <v>1354</v>
      </c>
      <c r="L2437" s="247" t="s">
        <v>1373</v>
      </c>
      <c r="M2437" s="249" t="s">
        <v>1348</v>
      </c>
      <c r="N2437" s="249">
        <v>10</v>
      </c>
      <c r="O2437" s="249" t="s">
        <v>8611</v>
      </c>
    </row>
    <row r="2438" spans="2:15" ht="15" customHeight="1">
      <c r="B2438" s="247" t="s">
        <v>8612</v>
      </c>
      <c r="C2438" s="247" t="s">
        <v>1342</v>
      </c>
      <c r="D2438" s="248">
        <v>43657</v>
      </c>
      <c r="E2438" s="248"/>
      <c r="F2438" s="248"/>
      <c r="G2438" s="247"/>
      <c r="H2438" s="247" t="s">
        <v>8439</v>
      </c>
      <c r="I2438" s="247" t="s">
        <v>8440</v>
      </c>
      <c r="J2438" s="247" t="s">
        <v>3270</v>
      </c>
      <c r="K2438" s="249" t="s">
        <v>1346</v>
      </c>
      <c r="L2438" s="247" t="s">
        <v>1380</v>
      </c>
      <c r="M2438" s="249" t="s">
        <v>1348</v>
      </c>
      <c r="N2438" s="249">
        <v>0</v>
      </c>
      <c r="O2438" s="249" t="s">
        <v>8441</v>
      </c>
    </row>
    <row r="2439" spans="2:15" ht="15" customHeight="1">
      <c r="B2439" s="247" t="s">
        <v>8613</v>
      </c>
      <c r="C2439" s="247" t="s">
        <v>1342</v>
      </c>
      <c r="D2439" s="248">
        <v>43657</v>
      </c>
      <c r="E2439" s="248"/>
      <c r="F2439" s="248"/>
      <c r="G2439" s="247"/>
      <c r="H2439" s="247" t="s">
        <v>8439</v>
      </c>
      <c r="I2439" s="247" t="s">
        <v>8440</v>
      </c>
      <c r="J2439" s="247" t="s">
        <v>3270</v>
      </c>
      <c r="K2439" s="249" t="s">
        <v>1346</v>
      </c>
      <c r="L2439" s="247" t="s">
        <v>1380</v>
      </c>
      <c r="M2439" s="249" t="s">
        <v>1348</v>
      </c>
      <c r="N2439" s="249">
        <v>0</v>
      </c>
      <c r="O2439" s="249" t="s">
        <v>6856</v>
      </c>
    </row>
    <row r="2440" spans="2:15" ht="15" customHeight="1">
      <c r="B2440" s="247" t="s">
        <v>8614</v>
      </c>
      <c r="C2440" s="247" t="s">
        <v>1342</v>
      </c>
      <c r="D2440" s="248">
        <v>43657</v>
      </c>
      <c r="E2440" s="248"/>
      <c r="F2440" s="248"/>
      <c r="G2440" s="247"/>
      <c r="H2440" s="247" t="s">
        <v>8439</v>
      </c>
      <c r="I2440" s="247" t="s">
        <v>8440</v>
      </c>
      <c r="J2440" s="247" t="s">
        <v>3270</v>
      </c>
      <c r="K2440" s="249" t="s">
        <v>1346</v>
      </c>
      <c r="L2440" s="247" t="s">
        <v>1380</v>
      </c>
      <c r="M2440" s="249" t="s">
        <v>1348</v>
      </c>
      <c r="N2440" s="249">
        <v>0</v>
      </c>
      <c r="O2440" s="249" t="s">
        <v>8448</v>
      </c>
    </row>
    <row r="2441" spans="2:15" ht="15" customHeight="1">
      <c r="B2441" s="247" t="s">
        <v>8615</v>
      </c>
      <c r="C2441" s="247" t="s">
        <v>1342</v>
      </c>
      <c r="D2441" s="248">
        <v>43658</v>
      </c>
      <c r="E2441" s="248"/>
      <c r="F2441" s="248"/>
      <c r="G2441" s="247"/>
      <c r="H2441" s="247" t="s">
        <v>8209</v>
      </c>
      <c r="I2441" s="247" t="s">
        <v>8210</v>
      </c>
      <c r="J2441" s="247" t="s">
        <v>3270</v>
      </c>
      <c r="K2441" s="249" t="s">
        <v>1346</v>
      </c>
      <c r="L2441" s="247" t="s">
        <v>4091</v>
      </c>
      <c r="M2441" s="249" t="s">
        <v>1348</v>
      </c>
      <c r="N2441" s="249">
        <v>0</v>
      </c>
      <c r="O2441" s="249" t="s">
        <v>8616</v>
      </c>
    </row>
    <row r="2442" spans="2:15" ht="15" hidden="1" customHeight="1">
      <c r="B2442" s="247" t="s">
        <v>8617</v>
      </c>
      <c r="C2442" s="247" t="s">
        <v>8618</v>
      </c>
      <c r="D2442" s="248">
        <v>39828</v>
      </c>
      <c r="E2442" s="248">
        <v>40392</v>
      </c>
      <c r="F2442" s="248">
        <v>42218</v>
      </c>
      <c r="G2442" s="247">
        <v>1</v>
      </c>
      <c r="H2442" s="247" t="s">
        <v>7213</v>
      </c>
      <c r="I2442" s="247" t="s">
        <v>7214</v>
      </c>
      <c r="J2442" s="247" t="s">
        <v>3276</v>
      </c>
      <c r="K2442" s="249" t="s">
        <v>1354</v>
      </c>
      <c r="L2442" s="247" t="s">
        <v>1380</v>
      </c>
      <c r="M2442" s="249" t="s">
        <v>1348</v>
      </c>
      <c r="N2442" s="249">
        <v>171</v>
      </c>
      <c r="O2442" s="249" t="s">
        <v>7215</v>
      </c>
    </row>
    <row r="2443" spans="2:15" ht="24" customHeight="1">
      <c r="B2443" s="247" t="s">
        <v>8619</v>
      </c>
      <c r="C2443" s="247" t="s">
        <v>1342</v>
      </c>
      <c r="D2443" s="248">
        <v>43658</v>
      </c>
      <c r="E2443" s="248"/>
      <c r="F2443" s="248"/>
      <c r="G2443" s="247"/>
      <c r="H2443" s="247" t="s">
        <v>8519</v>
      </c>
      <c r="I2443" s="247" t="s">
        <v>8520</v>
      </c>
      <c r="J2443" s="247" t="s">
        <v>3291</v>
      </c>
      <c r="K2443" s="249" t="s">
        <v>1346</v>
      </c>
      <c r="L2443" s="247" t="s">
        <v>1380</v>
      </c>
      <c r="M2443" s="249" t="s">
        <v>1348</v>
      </c>
      <c r="N2443" s="249">
        <v>0</v>
      </c>
      <c r="O2443" s="249" t="s">
        <v>8620</v>
      </c>
    </row>
    <row r="2444" spans="2:15" ht="15" hidden="1" customHeight="1">
      <c r="B2444" s="247" t="s">
        <v>8621</v>
      </c>
      <c r="C2444" s="247" t="s">
        <v>8622</v>
      </c>
      <c r="D2444" s="248">
        <v>43661</v>
      </c>
      <c r="E2444" s="248">
        <v>43978</v>
      </c>
      <c r="F2444" s="248">
        <v>45072</v>
      </c>
      <c r="G2444" s="247">
        <v>0</v>
      </c>
      <c r="H2444" s="247" t="s">
        <v>8308</v>
      </c>
      <c r="I2444" s="247" t="s">
        <v>8309</v>
      </c>
      <c r="J2444" s="247" t="s">
        <v>3270</v>
      </c>
      <c r="K2444" s="249" t="s">
        <v>1890</v>
      </c>
      <c r="L2444" s="247" t="s">
        <v>1380</v>
      </c>
      <c r="M2444" s="249" t="s">
        <v>1348</v>
      </c>
      <c r="N2444" s="249">
        <v>70</v>
      </c>
      <c r="O2444" s="249" t="s">
        <v>8623</v>
      </c>
    </row>
    <row r="2445" spans="2:15" ht="15" hidden="1" customHeight="1">
      <c r="B2445" s="247" t="s">
        <v>8624</v>
      </c>
      <c r="C2445" s="247" t="s">
        <v>8625</v>
      </c>
      <c r="D2445" s="248">
        <v>43661</v>
      </c>
      <c r="E2445" s="248">
        <v>43978</v>
      </c>
      <c r="F2445" s="248">
        <v>45072</v>
      </c>
      <c r="G2445" s="247">
        <v>0</v>
      </c>
      <c r="H2445" s="247" t="s">
        <v>8308</v>
      </c>
      <c r="I2445" s="247" t="s">
        <v>8309</v>
      </c>
      <c r="J2445" s="247" t="s">
        <v>3270</v>
      </c>
      <c r="K2445" s="249" t="s">
        <v>1890</v>
      </c>
      <c r="L2445" s="247" t="s">
        <v>1380</v>
      </c>
      <c r="M2445" s="249" t="s">
        <v>1348</v>
      </c>
      <c r="N2445" s="249">
        <v>47</v>
      </c>
      <c r="O2445" s="249" t="s">
        <v>8310</v>
      </c>
    </row>
    <row r="2446" spans="2:15" ht="24">
      <c r="B2446" s="247" t="s">
        <v>8626</v>
      </c>
      <c r="C2446" s="247" t="s">
        <v>1342</v>
      </c>
      <c r="D2446" s="248">
        <v>43662</v>
      </c>
      <c r="E2446" s="248"/>
      <c r="F2446" s="248"/>
      <c r="G2446" s="247"/>
      <c r="H2446" s="247" t="s">
        <v>1447</v>
      </c>
      <c r="I2446" s="247" t="s">
        <v>1448</v>
      </c>
      <c r="J2446" s="247" t="s">
        <v>3401</v>
      </c>
      <c r="K2446" s="249" t="s">
        <v>1346</v>
      </c>
      <c r="L2446" s="247" t="s">
        <v>1373</v>
      </c>
      <c r="M2446" s="249" t="s">
        <v>1348</v>
      </c>
      <c r="N2446" s="249">
        <v>7.5</v>
      </c>
      <c r="O2446" s="249" t="s">
        <v>8627</v>
      </c>
    </row>
    <row r="2447" spans="2:15" ht="15" customHeight="1">
      <c r="B2447" s="247" t="s">
        <v>8628</v>
      </c>
      <c r="C2447" s="247" t="s">
        <v>1342</v>
      </c>
      <c r="D2447" s="248">
        <v>43662</v>
      </c>
      <c r="E2447" s="248"/>
      <c r="F2447" s="248"/>
      <c r="G2447" s="247"/>
      <c r="H2447" s="247" t="s">
        <v>8143</v>
      </c>
      <c r="I2447" s="247" t="s">
        <v>8144</v>
      </c>
      <c r="J2447" s="247" t="s">
        <v>3270</v>
      </c>
      <c r="K2447" s="249" t="s">
        <v>1346</v>
      </c>
      <c r="L2447" s="247" t="s">
        <v>4433</v>
      </c>
      <c r="M2447" s="249" t="s">
        <v>1348</v>
      </c>
      <c r="N2447" s="249">
        <v>0</v>
      </c>
      <c r="O2447" s="249" t="s">
        <v>8411</v>
      </c>
    </row>
    <row r="2448" spans="2:15" ht="24" customHeight="1">
      <c r="B2448" s="247" t="s">
        <v>8629</v>
      </c>
      <c r="C2448" s="247" t="s">
        <v>1342</v>
      </c>
      <c r="D2448" s="248">
        <v>43663</v>
      </c>
      <c r="E2448" s="248"/>
      <c r="F2448" s="248"/>
      <c r="G2448" s="247"/>
      <c r="H2448" s="247" t="s">
        <v>8630</v>
      </c>
      <c r="I2448" s="247" t="s">
        <v>8631</v>
      </c>
      <c r="J2448" s="247" t="s">
        <v>3401</v>
      </c>
      <c r="K2448" s="249" t="s">
        <v>1346</v>
      </c>
      <c r="L2448" s="247" t="s">
        <v>1347</v>
      </c>
      <c r="M2448" s="249" t="s">
        <v>1348</v>
      </c>
      <c r="N2448" s="249">
        <v>0</v>
      </c>
      <c r="O2448" s="249" t="s">
        <v>6982</v>
      </c>
    </row>
    <row r="2449" spans="2:15" ht="15" customHeight="1">
      <c r="B2449" s="247" t="s">
        <v>8632</v>
      </c>
      <c r="C2449" s="247" t="s">
        <v>1342</v>
      </c>
      <c r="D2449" s="248">
        <v>43663</v>
      </c>
      <c r="E2449" s="248"/>
      <c r="F2449" s="248"/>
      <c r="G2449" s="247"/>
      <c r="H2449" s="247" t="s">
        <v>8223</v>
      </c>
      <c r="I2449" s="247" t="s">
        <v>8224</v>
      </c>
      <c r="J2449" s="247" t="s">
        <v>3270</v>
      </c>
      <c r="K2449" s="249" t="s">
        <v>1346</v>
      </c>
      <c r="L2449" s="247" t="s">
        <v>1380</v>
      </c>
      <c r="M2449" s="249" t="s">
        <v>1348</v>
      </c>
      <c r="N2449" s="249">
        <v>0</v>
      </c>
      <c r="O2449" s="249" t="s">
        <v>8225</v>
      </c>
    </row>
    <row r="2450" spans="2:15" ht="24">
      <c r="B2450" s="247" t="s">
        <v>8633</v>
      </c>
      <c r="C2450" s="247" t="s">
        <v>8634</v>
      </c>
      <c r="D2450" s="248">
        <v>43664</v>
      </c>
      <c r="E2450" s="248">
        <v>43669</v>
      </c>
      <c r="F2450" s="248">
        <v>43760</v>
      </c>
      <c r="G2450" s="247">
        <v>0</v>
      </c>
      <c r="H2450" s="247" t="s">
        <v>7860</v>
      </c>
      <c r="I2450" s="247" t="s">
        <v>7861</v>
      </c>
      <c r="J2450" s="247" t="s">
        <v>3291</v>
      </c>
      <c r="K2450" s="249" t="s">
        <v>1354</v>
      </c>
      <c r="L2450" s="247" t="s">
        <v>1373</v>
      </c>
      <c r="M2450" s="249" t="s">
        <v>1348</v>
      </c>
      <c r="N2450" s="249">
        <v>9</v>
      </c>
      <c r="O2450" s="249" t="s">
        <v>8635</v>
      </c>
    </row>
    <row r="2451" spans="2:15" ht="15" customHeight="1">
      <c r="B2451" s="247" t="s">
        <v>8636</v>
      </c>
      <c r="C2451" s="247" t="s">
        <v>8637</v>
      </c>
      <c r="D2451" s="248">
        <v>43664</v>
      </c>
      <c r="E2451" s="248">
        <v>43704</v>
      </c>
      <c r="F2451" s="248">
        <v>43795</v>
      </c>
      <c r="G2451" s="247">
        <v>0</v>
      </c>
      <c r="H2451" s="247" t="s">
        <v>8638</v>
      </c>
      <c r="I2451" s="247" t="s">
        <v>8639</v>
      </c>
      <c r="J2451" s="247" t="s">
        <v>3291</v>
      </c>
      <c r="K2451" s="249" t="s">
        <v>1354</v>
      </c>
      <c r="L2451" s="247" t="s">
        <v>1373</v>
      </c>
      <c r="M2451" s="249" t="s">
        <v>1348</v>
      </c>
      <c r="N2451" s="249">
        <v>32</v>
      </c>
      <c r="O2451" s="249" t="s">
        <v>8640</v>
      </c>
    </row>
    <row r="2452" spans="2:15" ht="24" customHeight="1">
      <c r="B2452" s="247" t="s">
        <v>8641</v>
      </c>
      <c r="C2452" s="247" t="s">
        <v>8642</v>
      </c>
      <c r="D2452" s="248">
        <v>43664</v>
      </c>
      <c r="E2452" s="248">
        <v>43669</v>
      </c>
      <c r="F2452" s="248">
        <v>43760</v>
      </c>
      <c r="G2452" s="247">
        <v>0</v>
      </c>
      <c r="H2452" s="247" t="s">
        <v>7486</v>
      </c>
      <c r="I2452" s="247" t="s">
        <v>7487</v>
      </c>
      <c r="J2452" s="247" t="s">
        <v>3291</v>
      </c>
      <c r="K2452" s="249" t="s">
        <v>1354</v>
      </c>
      <c r="L2452" s="247" t="s">
        <v>1347</v>
      </c>
      <c r="M2452" s="249" t="s">
        <v>1348</v>
      </c>
      <c r="N2452" s="249">
        <v>125</v>
      </c>
      <c r="O2452" s="249" t="s">
        <v>7843</v>
      </c>
    </row>
    <row r="2453" spans="2:15" ht="15" hidden="1" customHeight="1">
      <c r="B2453" s="247" t="s">
        <v>8643</v>
      </c>
      <c r="C2453" s="247" t="s">
        <v>8644</v>
      </c>
      <c r="D2453" s="248">
        <v>39799</v>
      </c>
      <c r="E2453" s="248">
        <v>40168</v>
      </c>
      <c r="F2453" s="248">
        <v>41994</v>
      </c>
      <c r="G2453" s="247">
        <v>1</v>
      </c>
      <c r="H2453" s="247" t="s">
        <v>8645</v>
      </c>
      <c r="I2453" s="247" t="s">
        <v>8646</v>
      </c>
      <c r="J2453" s="247" t="s">
        <v>3276</v>
      </c>
      <c r="K2453" s="249" t="s">
        <v>1354</v>
      </c>
      <c r="L2453" s="247" t="s">
        <v>1380</v>
      </c>
      <c r="M2453" s="249" t="s">
        <v>1348</v>
      </c>
      <c r="N2453" s="249">
        <v>32</v>
      </c>
      <c r="O2453" s="249" t="s">
        <v>8647</v>
      </c>
    </row>
    <row r="2454" spans="2:15" ht="24" customHeight="1">
      <c r="B2454" s="247" t="s">
        <v>8648</v>
      </c>
      <c r="C2454" s="247" t="s">
        <v>8649</v>
      </c>
      <c r="D2454" s="248">
        <v>43664</v>
      </c>
      <c r="E2454" s="248">
        <v>43669</v>
      </c>
      <c r="F2454" s="248">
        <v>43760</v>
      </c>
      <c r="G2454" s="247">
        <v>0</v>
      </c>
      <c r="H2454" s="247" t="s">
        <v>8519</v>
      </c>
      <c r="I2454" s="247" t="s">
        <v>8520</v>
      </c>
      <c r="J2454" s="247" t="s">
        <v>3291</v>
      </c>
      <c r="K2454" s="249" t="s">
        <v>1354</v>
      </c>
      <c r="L2454" s="247" t="s">
        <v>1380</v>
      </c>
      <c r="M2454" s="249" t="s">
        <v>1348</v>
      </c>
      <c r="N2454" s="249">
        <v>43</v>
      </c>
      <c r="O2454" s="249" t="s">
        <v>4863</v>
      </c>
    </row>
    <row r="2455" spans="2:15" ht="15" customHeight="1">
      <c r="B2455" s="247" t="s">
        <v>8650</v>
      </c>
      <c r="C2455" s="247" t="s">
        <v>1342</v>
      </c>
      <c r="D2455" s="248">
        <v>43668</v>
      </c>
      <c r="E2455" s="248"/>
      <c r="F2455" s="248"/>
      <c r="G2455" s="247"/>
      <c r="H2455" s="247" t="s">
        <v>1343</v>
      </c>
      <c r="I2455" s="247" t="s">
        <v>1344</v>
      </c>
      <c r="J2455" s="247" t="s">
        <v>3270</v>
      </c>
      <c r="K2455" s="249" t="s">
        <v>1346</v>
      </c>
      <c r="L2455" s="247" t="s">
        <v>4433</v>
      </c>
      <c r="M2455" s="249" t="s">
        <v>1348</v>
      </c>
      <c r="N2455" s="249">
        <v>0</v>
      </c>
      <c r="O2455" s="249" t="s">
        <v>5816</v>
      </c>
    </row>
    <row r="2456" spans="2:15" ht="15" hidden="1" customHeight="1">
      <c r="B2456" s="247" t="s">
        <v>8651</v>
      </c>
      <c r="C2456" s="247" t="s">
        <v>8652</v>
      </c>
      <c r="D2456" s="248">
        <v>43668</v>
      </c>
      <c r="E2456" s="248">
        <v>43985</v>
      </c>
      <c r="F2456" s="248">
        <v>45079</v>
      </c>
      <c r="G2456" s="247">
        <v>0</v>
      </c>
      <c r="H2456" s="247" t="s">
        <v>8397</v>
      </c>
      <c r="I2456" s="247" t="s">
        <v>8398</v>
      </c>
      <c r="J2456" s="247" t="s">
        <v>3270</v>
      </c>
      <c r="K2456" s="249" t="s">
        <v>1890</v>
      </c>
      <c r="L2456" s="247" t="s">
        <v>1380</v>
      </c>
      <c r="M2456" s="249" t="s">
        <v>1348</v>
      </c>
      <c r="N2456" s="249">
        <v>16.5</v>
      </c>
      <c r="O2456" s="249" t="s">
        <v>8399</v>
      </c>
    </row>
    <row r="2457" spans="2:15" ht="15" customHeight="1">
      <c r="B2457" s="247" t="s">
        <v>8653</v>
      </c>
      <c r="C2457" s="247" t="s">
        <v>1342</v>
      </c>
      <c r="D2457" s="248">
        <v>43668</v>
      </c>
      <c r="E2457" s="248"/>
      <c r="F2457" s="248"/>
      <c r="G2457" s="247"/>
      <c r="H2457" s="247" t="s">
        <v>4260</v>
      </c>
      <c r="I2457" s="247" t="s">
        <v>4261</v>
      </c>
      <c r="J2457" s="247" t="s">
        <v>3270</v>
      </c>
      <c r="K2457" s="249" t="s">
        <v>1346</v>
      </c>
      <c r="L2457" s="247" t="s">
        <v>1380</v>
      </c>
      <c r="M2457" s="249" t="s">
        <v>1348</v>
      </c>
      <c r="N2457" s="249">
        <v>0</v>
      </c>
      <c r="O2457" s="249" t="s">
        <v>8654</v>
      </c>
    </row>
    <row r="2458" spans="2:15" ht="24" hidden="1" customHeight="1">
      <c r="B2458" s="247" t="s">
        <v>8655</v>
      </c>
      <c r="C2458" s="247" t="s">
        <v>8656</v>
      </c>
      <c r="D2458" s="248">
        <v>43669</v>
      </c>
      <c r="E2458" s="248">
        <v>43873</v>
      </c>
      <c r="F2458" s="248">
        <v>44968</v>
      </c>
      <c r="G2458" s="247">
        <v>0</v>
      </c>
      <c r="H2458" s="247" t="s">
        <v>8657</v>
      </c>
      <c r="I2458" s="247" t="s">
        <v>8658</v>
      </c>
      <c r="J2458" s="247" t="s">
        <v>3298</v>
      </c>
      <c r="K2458" s="249" t="s">
        <v>1890</v>
      </c>
      <c r="L2458" s="247" t="s">
        <v>1380</v>
      </c>
      <c r="M2458" s="249" t="s">
        <v>1348</v>
      </c>
      <c r="N2458" s="249">
        <v>8</v>
      </c>
      <c r="O2458" s="249" t="s">
        <v>8659</v>
      </c>
    </row>
    <row r="2459" spans="2:15" ht="15" customHeight="1">
      <c r="B2459" s="247" t="s">
        <v>8660</v>
      </c>
      <c r="C2459" s="247" t="s">
        <v>1342</v>
      </c>
      <c r="D2459" s="248">
        <v>43669</v>
      </c>
      <c r="E2459" s="248"/>
      <c r="F2459" s="248"/>
      <c r="G2459" s="247"/>
      <c r="H2459" s="247" t="s">
        <v>8661</v>
      </c>
      <c r="I2459" s="247" t="s">
        <v>8662</v>
      </c>
      <c r="J2459" s="247" t="s">
        <v>3291</v>
      </c>
      <c r="K2459" s="249" t="s">
        <v>1346</v>
      </c>
      <c r="L2459" s="247" t="s">
        <v>1380</v>
      </c>
      <c r="M2459" s="249" t="s">
        <v>1348</v>
      </c>
      <c r="N2459" s="249">
        <v>0</v>
      </c>
      <c r="O2459" s="249" t="s">
        <v>6613</v>
      </c>
    </row>
    <row r="2460" spans="2:15" ht="15" customHeight="1">
      <c r="B2460" s="247" t="s">
        <v>8663</v>
      </c>
      <c r="C2460" s="247" t="s">
        <v>8664</v>
      </c>
      <c r="D2460" s="248">
        <v>43669</v>
      </c>
      <c r="E2460" s="248">
        <v>43679</v>
      </c>
      <c r="F2460" s="248">
        <v>43770</v>
      </c>
      <c r="G2460" s="247">
        <v>0</v>
      </c>
      <c r="H2460" s="247" t="s">
        <v>8665</v>
      </c>
      <c r="I2460" s="247" t="s">
        <v>8666</v>
      </c>
      <c r="J2460" s="247" t="s">
        <v>3291</v>
      </c>
      <c r="K2460" s="249" t="s">
        <v>1354</v>
      </c>
      <c r="L2460" s="247" t="s">
        <v>1347</v>
      </c>
      <c r="M2460" s="249" t="s">
        <v>1348</v>
      </c>
      <c r="N2460" s="249">
        <v>100</v>
      </c>
      <c r="O2460" s="249" t="s">
        <v>8667</v>
      </c>
    </row>
    <row r="2461" spans="2:15" ht="24" customHeight="1">
      <c r="B2461" s="247" t="s">
        <v>8668</v>
      </c>
      <c r="C2461" s="247" t="s">
        <v>8669</v>
      </c>
      <c r="D2461" s="248">
        <v>43670</v>
      </c>
      <c r="E2461" s="248">
        <v>43679</v>
      </c>
      <c r="F2461" s="248">
        <v>43770</v>
      </c>
      <c r="G2461" s="247">
        <v>0</v>
      </c>
      <c r="H2461" s="247" t="s">
        <v>8670</v>
      </c>
      <c r="I2461" s="247" t="s">
        <v>3505</v>
      </c>
      <c r="J2461" s="247" t="s">
        <v>3291</v>
      </c>
      <c r="K2461" s="249" t="s">
        <v>1354</v>
      </c>
      <c r="L2461" s="247" t="s">
        <v>1380</v>
      </c>
      <c r="M2461" s="249" t="s">
        <v>1348</v>
      </c>
      <c r="N2461" s="249">
        <v>66</v>
      </c>
      <c r="O2461" s="249" t="s">
        <v>8671</v>
      </c>
    </row>
    <row r="2462" spans="2:15" ht="24" hidden="1" customHeight="1">
      <c r="B2462" s="247" t="s">
        <v>8672</v>
      </c>
      <c r="C2462" s="247" t="s">
        <v>8673</v>
      </c>
      <c r="D2462" s="248">
        <v>43671</v>
      </c>
      <c r="E2462" s="248">
        <v>43909</v>
      </c>
      <c r="F2462" s="248">
        <v>45003</v>
      </c>
      <c r="G2462" s="247">
        <v>0</v>
      </c>
      <c r="H2462" s="247" t="s">
        <v>8338</v>
      </c>
      <c r="I2462" s="247" t="s">
        <v>8339</v>
      </c>
      <c r="J2462" s="247" t="s">
        <v>3270</v>
      </c>
      <c r="K2462" s="249" t="s">
        <v>1890</v>
      </c>
      <c r="L2462" s="247" t="s">
        <v>4433</v>
      </c>
      <c r="M2462" s="249" t="s">
        <v>1348</v>
      </c>
      <c r="N2462" s="249">
        <v>52</v>
      </c>
      <c r="O2462" s="249" t="s">
        <v>5725</v>
      </c>
    </row>
    <row r="2463" spans="2:15" ht="15" customHeight="1">
      <c r="B2463" s="247" t="s">
        <v>8674</v>
      </c>
      <c r="C2463" s="247" t="s">
        <v>1342</v>
      </c>
      <c r="D2463" s="248">
        <v>43671</v>
      </c>
      <c r="E2463" s="248"/>
      <c r="F2463" s="248"/>
      <c r="G2463" s="247"/>
      <c r="H2463" s="247" t="s">
        <v>4512</v>
      </c>
      <c r="I2463" s="247" t="s">
        <v>4513</v>
      </c>
      <c r="J2463" s="247" t="s">
        <v>3291</v>
      </c>
      <c r="K2463" s="249" t="s">
        <v>1346</v>
      </c>
      <c r="L2463" s="247" t="s">
        <v>1373</v>
      </c>
      <c r="M2463" s="249" t="s">
        <v>1348</v>
      </c>
      <c r="N2463" s="249">
        <v>0</v>
      </c>
      <c r="O2463" s="249" t="s">
        <v>8675</v>
      </c>
    </row>
    <row r="2464" spans="2:15" ht="15" hidden="1" customHeight="1">
      <c r="B2464" s="247" t="s">
        <v>8676</v>
      </c>
      <c r="C2464" s="247" t="s">
        <v>8677</v>
      </c>
      <c r="D2464" s="248">
        <v>39269</v>
      </c>
      <c r="E2464" s="248">
        <v>40168</v>
      </c>
      <c r="F2464" s="248">
        <v>41264</v>
      </c>
      <c r="G2464" s="247">
        <v>0</v>
      </c>
      <c r="H2464" s="247" t="s">
        <v>3359</v>
      </c>
      <c r="I2464" s="247" t="s">
        <v>3360</v>
      </c>
      <c r="J2464" s="247" t="s">
        <v>3276</v>
      </c>
      <c r="K2464" s="249" t="s">
        <v>1354</v>
      </c>
      <c r="L2464" s="247" t="s">
        <v>1380</v>
      </c>
      <c r="M2464" s="249" t="s">
        <v>1348</v>
      </c>
      <c r="N2464" s="249">
        <v>244</v>
      </c>
      <c r="O2464" s="249" t="s">
        <v>8678</v>
      </c>
    </row>
    <row r="2465" spans="2:15" ht="15" customHeight="1">
      <c r="B2465" s="247" t="s">
        <v>8679</v>
      </c>
      <c r="C2465" s="247" t="s">
        <v>8680</v>
      </c>
      <c r="D2465" s="248">
        <v>43675</v>
      </c>
      <c r="E2465" s="248">
        <v>43679</v>
      </c>
      <c r="F2465" s="248">
        <v>43770</v>
      </c>
      <c r="G2465" s="247">
        <v>0</v>
      </c>
      <c r="H2465" s="247" t="s">
        <v>8488</v>
      </c>
      <c r="I2465" s="247" t="s">
        <v>8489</v>
      </c>
      <c r="J2465" s="247" t="s">
        <v>3291</v>
      </c>
      <c r="K2465" s="249" t="s">
        <v>1354</v>
      </c>
      <c r="L2465" s="247" t="s">
        <v>1380</v>
      </c>
      <c r="M2465" s="249" t="s">
        <v>1348</v>
      </c>
      <c r="N2465" s="249">
        <v>100</v>
      </c>
      <c r="O2465" s="249" t="s">
        <v>8681</v>
      </c>
    </row>
    <row r="2466" spans="2:15" ht="15" hidden="1" customHeight="1">
      <c r="B2466" s="247" t="s">
        <v>8682</v>
      </c>
      <c r="C2466" s="247" t="s">
        <v>8683</v>
      </c>
      <c r="D2466" s="248">
        <v>43675</v>
      </c>
      <c r="E2466" s="248">
        <v>43852</v>
      </c>
      <c r="F2466" s="248">
        <v>44947</v>
      </c>
      <c r="G2466" s="247">
        <v>0</v>
      </c>
      <c r="H2466" s="247" t="s">
        <v>6708</v>
      </c>
      <c r="I2466" s="247" t="s">
        <v>6709</v>
      </c>
      <c r="J2466" s="247" t="s">
        <v>3270</v>
      </c>
      <c r="K2466" s="249" t="s">
        <v>1890</v>
      </c>
      <c r="L2466" s="247" t="s">
        <v>4433</v>
      </c>
      <c r="M2466" s="249" t="s">
        <v>1348</v>
      </c>
      <c r="N2466" s="249">
        <v>78.7</v>
      </c>
      <c r="O2466" s="249" t="s">
        <v>8684</v>
      </c>
    </row>
    <row r="2467" spans="2:15" ht="15" customHeight="1">
      <c r="B2467" s="247" t="s">
        <v>8685</v>
      </c>
      <c r="C2467" s="247" t="s">
        <v>1342</v>
      </c>
      <c r="D2467" s="248">
        <v>43675</v>
      </c>
      <c r="E2467" s="248"/>
      <c r="F2467" s="248"/>
      <c r="G2467" s="247"/>
      <c r="H2467" s="247" t="s">
        <v>6708</v>
      </c>
      <c r="I2467" s="247" t="s">
        <v>6709</v>
      </c>
      <c r="J2467" s="247" t="s">
        <v>3270</v>
      </c>
      <c r="K2467" s="249" t="s">
        <v>1346</v>
      </c>
      <c r="L2467" s="247" t="s">
        <v>4433</v>
      </c>
      <c r="M2467" s="249" t="s">
        <v>1348</v>
      </c>
      <c r="N2467" s="249">
        <v>100</v>
      </c>
      <c r="O2467" s="249" t="s">
        <v>8686</v>
      </c>
    </row>
    <row r="2468" spans="2:15" ht="24" customHeight="1">
      <c r="B2468" s="247" t="s">
        <v>8687</v>
      </c>
      <c r="C2468" s="247" t="s">
        <v>1342</v>
      </c>
      <c r="D2468" s="248">
        <v>43675</v>
      </c>
      <c r="E2468" s="248"/>
      <c r="F2468" s="248"/>
      <c r="G2468" s="247"/>
      <c r="H2468" s="247" t="s">
        <v>8688</v>
      </c>
      <c r="I2468" s="247" t="s">
        <v>8689</v>
      </c>
      <c r="J2468" s="247" t="s">
        <v>3270</v>
      </c>
      <c r="K2468" s="249" t="s">
        <v>1346</v>
      </c>
      <c r="L2468" s="247" t="s">
        <v>1380</v>
      </c>
      <c r="M2468" s="249" t="s">
        <v>1348</v>
      </c>
      <c r="N2468" s="249">
        <v>0</v>
      </c>
      <c r="O2468" s="249" t="s">
        <v>8690</v>
      </c>
    </row>
    <row r="2469" spans="2:15" ht="15" customHeight="1">
      <c r="B2469" s="247" t="s">
        <v>8691</v>
      </c>
      <c r="C2469" s="247" t="s">
        <v>8692</v>
      </c>
      <c r="D2469" s="248">
        <v>43675</v>
      </c>
      <c r="E2469" s="248">
        <v>43679</v>
      </c>
      <c r="F2469" s="248">
        <v>43770</v>
      </c>
      <c r="G2469" s="247">
        <v>0</v>
      </c>
      <c r="H2469" s="247" t="s">
        <v>5084</v>
      </c>
      <c r="I2469" s="247" t="s">
        <v>5085</v>
      </c>
      <c r="J2469" s="247" t="s">
        <v>3291</v>
      </c>
      <c r="K2469" s="249" t="s">
        <v>1354</v>
      </c>
      <c r="L2469" s="247" t="s">
        <v>1380</v>
      </c>
      <c r="M2469" s="249" t="s">
        <v>1348</v>
      </c>
      <c r="N2469" s="249">
        <v>11</v>
      </c>
      <c r="O2469" s="249" t="s">
        <v>8352</v>
      </c>
    </row>
    <row r="2470" spans="2:15" ht="15" hidden="1" customHeight="1">
      <c r="B2470" s="247" t="s">
        <v>8693</v>
      </c>
      <c r="C2470" s="247" t="s">
        <v>8694</v>
      </c>
      <c r="D2470" s="248">
        <v>43675</v>
      </c>
      <c r="E2470" s="248">
        <v>43852</v>
      </c>
      <c r="F2470" s="248">
        <v>44947</v>
      </c>
      <c r="G2470" s="247">
        <v>0</v>
      </c>
      <c r="H2470" s="247" t="s">
        <v>6757</v>
      </c>
      <c r="I2470" s="247" t="s">
        <v>6758</v>
      </c>
      <c r="J2470" s="247" t="s">
        <v>3270</v>
      </c>
      <c r="K2470" s="249" t="s">
        <v>1890</v>
      </c>
      <c r="L2470" s="247" t="s">
        <v>4433</v>
      </c>
      <c r="M2470" s="249" t="s">
        <v>1348</v>
      </c>
      <c r="N2470" s="249">
        <v>71.099999999999994</v>
      </c>
      <c r="O2470" s="249" t="s">
        <v>8686</v>
      </c>
    </row>
    <row r="2471" spans="2:15" ht="15" customHeight="1">
      <c r="B2471" s="247" t="s">
        <v>8695</v>
      </c>
      <c r="C2471" s="247" t="s">
        <v>8696</v>
      </c>
      <c r="D2471" s="248">
        <v>43675</v>
      </c>
      <c r="E2471" s="248">
        <v>43679</v>
      </c>
      <c r="F2471" s="248">
        <v>43770</v>
      </c>
      <c r="G2471" s="247">
        <v>0</v>
      </c>
      <c r="H2471" s="247" t="s">
        <v>8697</v>
      </c>
      <c r="I2471" s="247" t="s">
        <v>8698</v>
      </c>
      <c r="J2471" s="247" t="s">
        <v>3291</v>
      </c>
      <c r="K2471" s="249" t="s">
        <v>1354</v>
      </c>
      <c r="L2471" s="247" t="s">
        <v>1380</v>
      </c>
      <c r="M2471" s="249" t="s">
        <v>1348</v>
      </c>
      <c r="N2471" s="249">
        <v>42</v>
      </c>
      <c r="O2471" s="249" t="s">
        <v>8699</v>
      </c>
    </row>
    <row r="2472" spans="2:15" ht="15" customHeight="1">
      <c r="B2472" s="247" t="s">
        <v>8700</v>
      </c>
      <c r="C2472" s="247" t="s">
        <v>8701</v>
      </c>
      <c r="D2472" s="248">
        <v>43676</v>
      </c>
      <c r="E2472" s="248">
        <v>43726</v>
      </c>
      <c r="F2472" s="248">
        <v>43816</v>
      </c>
      <c r="G2472" s="247">
        <v>0</v>
      </c>
      <c r="H2472" s="247" t="s">
        <v>8702</v>
      </c>
      <c r="I2472" s="247" t="s">
        <v>8703</v>
      </c>
      <c r="J2472" s="247" t="s">
        <v>3291</v>
      </c>
      <c r="K2472" s="249" t="s">
        <v>1354</v>
      </c>
      <c r="L2472" s="247" t="s">
        <v>1380</v>
      </c>
      <c r="M2472" s="249" t="s">
        <v>1348</v>
      </c>
      <c r="N2472" s="249">
        <v>11</v>
      </c>
      <c r="O2472" s="249" t="s">
        <v>8704</v>
      </c>
    </row>
    <row r="2473" spans="2:15" ht="15" customHeight="1">
      <c r="B2473" s="247" t="s">
        <v>8705</v>
      </c>
      <c r="C2473" s="247" t="s">
        <v>8706</v>
      </c>
      <c r="D2473" s="248">
        <v>43677</v>
      </c>
      <c r="E2473" s="248">
        <v>43700</v>
      </c>
      <c r="F2473" s="248">
        <v>43791</v>
      </c>
      <c r="G2473" s="247">
        <v>0</v>
      </c>
      <c r="H2473" s="247" t="s">
        <v>1385</v>
      </c>
      <c r="I2473" s="247" t="s">
        <v>1386</v>
      </c>
      <c r="J2473" s="247" t="s">
        <v>3291</v>
      </c>
      <c r="K2473" s="249" t="s">
        <v>1354</v>
      </c>
      <c r="L2473" s="247" t="s">
        <v>3395</v>
      </c>
      <c r="M2473" s="249" t="s">
        <v>1348</v>
      </c>
      <c r="N2473" s="249">
        <v>48</v>
      </c>
      <c r="O2473" s="249" t="s">
        <v>6838</v>
      </c>
    </row>
    <row r="2474" spans="2:15" ht="15" hidden="1" customHeight="1">
      <c r="B2474" s="247" t="s">
        <v>8707</v>
      </c>
      <c r="C2474" s="247" t="s">
        <v>8708</v>
      </c>
      <c r="D2474" s="248">
        <v>43677</v>
      </c>
      <c r="E2474" s="248">
        <v>44410</v>
      </c>
      <c r="F2474" s="248">
        <v>45505</v>
      </c>
      <c r="G2474" s="247">
        <v>0</v>
      </c>
      <c r="H2474" s="247" t="s">
        <v>7827</v>
      </c>
      <c r="I2474" s="247" t="s">
        <v>7828</v>
      </c>
      <c r="J2474" s="247" t="s">
        <v>3270</v>
      </c>
      <c r="K2474" s="249" t="s">
        <v>1890</v>
      </c>
      <c r="L2474" s="247" t="s">
        <v>1380</v>
      </c>
      <c r="M2474" s="249" t="s">
        <v>1348</v>
      </c>
      <c r="N2474" s="249">
        <v>85</v>
      </c>
      <c r="O2474" s="249" t="s">
        <v>8709</v>
      </c>
    </row>
    <row r="2475" spans="2:15" ht="15" hidden="1" customHeight="1">
      <c r="B2475" s="247" t="s">
        <v>8710</v>
      </c>
      <c r="C2475" s="247" t="s">
        <v>8711</v>
      </c>
      <c r="D2475" s="248">
        <v>40414</v>
      </c>
      <c r="E2475" s="248">
        <v>40631</v>
      </c>
      <c r="F2475" s="248">
        <v>41727</v>
      </c>
      <c r="G2475" s="247">
        <v>0</v>
      </c>
      <c r="H2475" s="247" t="s">
        <v>4851</v>
      </c>
      <c r="I2475" s="247" t="s">
        <v>4852</v>
      </c>
      <c r="J2475" s="247" t="s">
        <v>3276</v>
      </c>
      <c r="K2475" s="249" t="s">
        <v>1354</v>
      </c>
      <c r="L2475" s="247" t="s">
        <v>8712</v>
      </c>
      <c r="M2475" s="249" t="s">
        <v>1348</v>
      </c>
      <c r="N2475" s="249">
        <v>2910</v>
      </c>
      <c r="O2475" s="249" t="s">
        <v>8713</v>
      </c>
    </row>
    <row r="2476" spans="2:15" ht="15" hidden="1" customHeight="1">
      <c r="B2476" s="247" t="s">
        <v>8714</v>
      </c>
      <c r="C2476" s="247" t="s">
        <v>8715</v>
      </c>
      <c r="D2476" s="248">
        <v>40063</v>
      </c>
      <c r="E2476" s="248">
        <v>40155</v>
      </c>
      <c r="F2476" s="248">
        <v>41251</v>
      </c>
      <c r="G2476" s="247">
        <v>0</v>
      </c>
      <c r="H2476" s="247" t="s">
        <v>6894</v>
      </c>
      <c r="I2476" s="247" t="s">
        <v>4189</v>
      </c>
      <c r="J2476" s="247" t="s">
        <v>3276</v>
      </c>
      <c r="K2476" s="249" t="s">
        <v>1354</v>
      </c>
      <c r="L2476" s="247" t="s">
        <v>7037</v>
      </c>
      <c r="M2476" s="249" t="s">
        <v>1348</v>
      </c>
      <c r="N2476" s="249">
        <v>4000</v>
      </c>
      <c r="O2476" s="249" t="s">
        <v>8716</v>
      </c>
    </row>
    <row r="2477" spans="2:15" ht="36" customHeight="1">
      <c r="B2477" s="247" t="s">
        <v>8717</v>
      </c>
      <c r="C2477" s="247" t="s">
        <v>1342</v>
      </c>
      <c r="D2477" s="248">
        <v>43677</v>
      </c>
      <c r="E2477" s="248"/>
      <c r="F2477" s="248"/>
      <c r="G2477" s="247"/>
      <c r="H2477" s="247" t="s">
        <v>3289</v>
      </c>
      <c r="I2477" s="247" t="s">
        <v>3290</v>
      </c>
      <c r="J2477" s="247" t="s">
        <v>3291</v>
      </c>
      <c r="K2477" s="249" t="s">
        <v>1346</v>
      </c>
      <c r="L2477" s="247" t="s">
        <v>5970</v>
      </c>
      <c r="M2477" s="249" t="s">
        <v>1348</v>
      </c>
      <c r="N2477" s="249">
        <v>0</v>
      </c>
      <c r="O2477" s="249" t="s">
        <v>3425</v>
      </c>
    </row>
    <row r="2478" spans="2:15" ht="15" customHeight="1">
      <c r="B2478" s="247" t="s">
        <v>8718</v>
      </c>
      <c r="C2478" s="247" t="s">
        <v>8719</v>
      </c>
      <c r="D2478" s="248">
        <v>43678</v>
      </c>
      <c r="E2478" s="248">
        <v>43830</v>
      </c>
      <c r="F2478" s="248">
        <v>44925</v>
      </c>
      <c r="G2478" s="247">
        <v>0</v>
      </c>
      <c r="H2478" s="247" t="s">
        <v>8471</v>
      </c>
      <c r="I2478" s="247" t="s">
        <v>8472</v>
      </c>
      <c r="J2478" s="247" t="s">
        <v>3270</v>
      </c>
      <c r="K2478" s="249" t="s">
        <v>1890</v>
      </c>
      <c r="L2478" s="247" t="s">
        <v>1380</v>
      </c>
      <c r="M2478" s="249" t="s">
        <v>1348</v>
      </c>
      <c r="N2478" s="249">
        <v>71</v>
      </c>
      <c r="O2478" s="249" t="s">
        <v>8473</v>
      </c>
    </row>
    <row r="2479" spans="2:15" ht="24">
      <c r="B2479" s="247" t="s">
        <v>8720</v>
      </c>
      <c r="C2479" s="247" t="s">
        <v>1342</v>
      </c>
      <c r="D2479" s="248">
        <v>43682</v>
      </c>
      <c r="E2479" s="248"/>
      <c r="F2479" s="248"/>
      <c r="G2479" s="247"/>
      <c r="H2479" s="247" t="s">
        <v>7994</v>
      </c>
      <c r="I2479" s="247" t="s">
        <v>7995</v>
      </c>
      <c r="J2479" s="247" t="s">
        <v>3401</v>
      </c>
      <c r="K2479" s="249" t="s">
        <v>1346</v>
      </c>
      <c r="L2479" s="247" t="s">
        <v>1373</v>
      </c>
      <c r="M2479" s="249" t="s">
        <v>1348</v>
      </c>
      <c r="N2479" s="249">
        <v>0</v>
      </c>
      <c r="O2479" s="249" t="s">
        <v>3502</v>
      </c>
    </row>
    <row r="2480" spans="2:15" ht="15" customHeight="1">
      <c r="B2480" s="247" t="s">
        <v>8721</v>
      </c>
      <c r="C2480" s="247" t="s">
        <v>1342</v>
      </c>
      <c r="D2480" s="248">
        <v>43684</v>
      </c>
      <c r="E2480" s="248"/>
      <c r="F2480" s="248"/>
      <c r="G2480" s="247"/>
      <c r="H2480" s="247" t="s">
        <v>8148</v>
      </c>
      <c r="I2480" s="247" t="s">
        <v>8149</v>
      </c>
      <c r="J2480" s="247" t="s">
        <v>3270</v>
      </c>
      <c r="K2480" s="249" t="s">
        <v>1346</v>
      </c>
      <c r="L2480" s="247" t="s">
        <v>4433</v>
      </c>
      <c r="M2480" s="249" t="s">
        <v>1348</v>
      </c>
      <c r="N2480" s="249">
        <v>0</v>
      </c>
      <c r="O2480" s="249" t="s">
        <v>8153</v>
      </c>
    </row>
    <row r="2481" spans="2:15" ht="15" customHeight="1">
      <c r="B2481" s="247" t="s">
        <v>8722</v>
      </c>
      <c r="C2481" s="247" t="s">
        <v>1342</v>
      </c>
      <c r="D2481" s="248">
        <v>43684</v>
      </c>
      <c r="E2481" s="248"/>
      <c r="F2481" s="248"/>
      <c r="G2481" s="247"/>
      <c r="H2481" s="247" t="s">
        <v>8148</v>
      </c>
      <c r="I2481" s="247" t="s">
        <v>8149</v>
      </c>
      <c r="J2481" s="247" t="s">
        <v>3270</v>
      </c>
      <c r="K2481" s="249" t="s">
        <v>1346</v>
      </c>
      <c r="L2481" s="247" t="s">
        <v>4433</v>
      </c>
      <c r="M2481" s="249" t="s">
        <v>1348</v>
      </c>
      <c r="N2481" s="249">
        <v>0</v>
      </c>
      <c r="O2481" s="249" t="s">
        <v>8150</v>
      </c>
    </row>
    <row r="2482" spans="2:15" ht="15" customHeight="1">
      <c r="B2482" s="247" t="s">
        <v>8723</v>
      </c>
      <c r="C2482" s="247" t="s">
        <v>1342</v>
      </c>
      <c r="D2482" s="248">
        <v>43684</v>
      </c>
      <c r="E2482" s="248"/>
      <c r="F2482" s="248"/>
      <c r="G2482" s="247"/>
      <c r="H2482" s="247" t="s">
        <v>8148</v>
      </c>
      <c r="I2482" s="247" t="s">
        <v>8149</v>
      </c>
      <c r="J2482" s="247" t="s">
        <v>3270</v>
      </c>
      <c r="K2482" s="249" t="s">
        <v>1346</v>
      </c>
      <c r="L2482" s="247" t="s">
        <v>4433</v>
      </c>
      <c r="M2482" s="249" t="s">
        <v>1348</v>
      </c>
      <c r="N2482" s="249">
        <v>0</v>
      </c>
      <c r="O2482" s="249" t="s">
        <v>8724</v>
      </c>
    </row>
    <row r="2483" spans="2:15" ht="15" customHeight="1">
      <c r="B2483" s="247" t="s">
        <v>8725</v>
      </c>
      <c r="C2483" s="247" t="s">
        <v>1342</v>
      </c>
      <c r="D2483" s="248">
        <v>43684</v>
      </c>
      <c r="E2483" s="248"/>
      <c r="F2483" s="248"/>
      <c r="G2483" s="247"/>
      <c r="H2483" s="247" t="s">
        <v>8148</v>
      </c>
      <c r="I2483" s="247" t="s">
        <v>8149</v>
      </c>
      <c r="J2483" s="247" t="s">
        <v>3270</v>
      </c>
      <c r="K2483" s="249" t="s">
        <v>1346</v>
      </c>
      <c r="L2483" s="247" t="s">
        <v>1380</v>
      </c>
      <c r="M2483" s="249" t="s">
        <v>1348</v>
      </c>
      <c r="N2483" s="249">
        <v>0</v>
      </c>
      <c r="O2483" s="249" t="s">
        <v>8726</v>
      </c>
    </row>
    <row r="2484" spans="2:15" ht="15" customHeight="1">
      <c r="B2484" s="247" t="s">
        <v>8727</v>
      </c>
      <c r="C2484" s="247" t="s">
        <v>1342</v>
      </c>
      <c r="D2484" s="248">
        <v>43684</v>
      </c>
      <c r="E2484" s="248"/>
      <c r="F2484" s="248"/>
      <c r="G2484" s="247"/>
      <c r="H2484" s="247" t="s">
        <v>8148</v>
      </c>
      <c r="I2484" s="247" t="s">
        <v>8149</v>
      </c>
      <c r="J2484" s="247" t="s">
        <v>3270</v>
      </c>
      <c r="K2484" s="249" t="s">
        <v>1346</v>
      </c>
      <c r="L2484" s="247" t="s">
        <v>4433</v>
      </c>
      <c r="M2484" s="249" t="s">
        <v>1348</v>
      </c>
      <c r="N2484" s="249">
        <v>0</v>
      </c>
      <c r="O2484" s="249" t="s">
        <v>6159</v>
      </c>
    </row>
    <row r="2485" spans="2:15" ht="15" customHeight="1">
      <c r="B2485" s="247" t="s">
        <v>8728</v>
      </c>
      <c r="C2485" s="247" t="s">
        <v>1342</v>
      </c>
      <c r="D2485" s="248">
        <v>43684</v>
      </c>
      <c r="E2485" s="248"/>
      <c r="F2485" s="248"/>
      <c r="G2485" s="247"/>
      <c r="H2485" s="247" t="s">
        <v>8729</v>
      </c>
      <c r="I2485" s="247" t="s">
        <v>8730</v>
      </c>
      <c r="J2485" s="247" t="s">
        <v>3270</v>
      </c>
      <c r="K2485" s="249" t="s">
        <v>1346</v>
      </c>
      <c r="L2485" s="247" t="s">
        <v>1380</v>
      </c>
      <c r="M2485" s="249" t="s">
        <v>1348</v>
      </c>
      <c r="N2485" s="249">
        <v>0</v>
      </c>
      <c r="O2485" s="249" t="s">
        <v>8731</v>
      </c>
    </row>
    <row r="2486" spans="2:15" ht="15" customHeight="1">
      <c r="B2486" s="247" t="s">
        <v>8732</v>
      </c>
      <c r="C2486" s="247" t="s">
        <v>1342</v>
      </c>
      <c r="D2486" s="248">
        <v>43684</v>
      </c>
      <c r="E2486" s="248"/>
      <c r="F2486" s="248"/>
      <c r="G2486" s="247"/>
      <c r="H2486" s="247" t="s">
        <v>8729</v>
      </c>
      <c r="I2486" s="247" t="s">
        <v>8730</v>
      </c>
      <c r="J2486" s="247" t="s">
        <v>3270</v>
      </c>
      <c r="K2486" s="249" t="s">
        <v>1346</v>
      </c>
      <c r="L2486" s="247" t="s">
        <v>1380</v>
      </c>
      <c r="M2486" s="249" t="s">
        <v>1348</v>
      </c>
      <c r="N2486" s="249">
        <v>19</v>
      </c>
      <c r="O2486" s="249" t="s">
        <v>8733</v>
      </c>
    </row>
    <row r="2487" spans="2:15" ht="15" hidden="1" customHeight="1">
      <c r="B2487" s="247" t="s">
        <v>8734</v>
      </c>
      <c r="C2487" s="247" t="s">
        <v>8735</v>
      </c>
      <c r="D2487" s="248">
        <v>40063</v>
      </c>
      <c r="E2487" s="248">
        <v>40155</v>
      </c>
      <c r="F2487" s="248">
        <v>41251</v>
      </c>
      <c r="G2487" s="247">
        <v>0</v>
      </c>
      <c r="H2487" s="247" t="s">
        <v>6894</v>
      </c>
      <c r="I2487" s="247" t="s">
        <v>4189</v>
      </c>
      <c r="J2487" s="247" t="s">
        <v>3276</v>
      </c>
      <c r="K2487" s="249" t="s">
        <v>1354</v>
      </c>
      <c r="L2487" s="247" t="s">
        <v>7037</v>
      </c>
      <c r="M2487" s="249" t="s">
        <v>1348</v>
      </c>
      <c r="N2487" s="249">
        <v>3980</v>
      </c>
      <c r="O2487" s="249" t="s">
        <v>8736</v>
      </c>
    </row>
    <row r="2488" spans="2:15" ht="15" customHeight="1">
      <c r="B2488" s="247" t="s">
        <v>8737</v>
      </c>
      <c r="C2488" s="247" t="s">
        <v>8738</v>
      </c>
      <c r="D2488" s="248">
        <v>43684</v>
      </c>
      <c r="E2488" s="248">
        <v>43704</v>
      </c>
      <c r="F2488" s="248">
        <v>43795</v>
      </c>
      <c r="G2488" s="247">
        <v>0</v>
      </c>
      <c r="H2488" s="247" t="s">
        <v>8239</v>
      </c>
      <c r="I2488" s="247" t="s">
        <v>8240</v>
      </c>
      <c r="J2488" s="247" t="s">
        <v>3291</v>
      </c>
      <c r="K2488" s="249" t="s">
        <v>1354</v>
      </c>
      <c r="L2488" s="247" t="s">
        <v>1380</v>
      </c>
      <c r="M2488" s="249" t="s">
        <v>1348</v>
      </c>
      <c r="N2488" s="249">
        <v>56</v>
      </c>
      <c r="O2488" s="249" t="s">
        <v>8241</v>
      </c>
    </row>
    <row r="2489" spans="2:15" ht="15" customHeight="1">
      <c r="B2489" s="247" t="s">
        <v>8739</v>
      </c>
      <c r="C2489" s="247" t="s">
        <v>8740</v>
      </c>
      <c r="D2489" s="248">
        <v>43685</v>
      </c>
      <c r="E2489" s="248">
        <v>43704</v>
      </c>
      <c r="F2489" s="248">
        <v>43795</v>
      </c>
      <c r="G2489" s="247">
        <v>0</v>
      </c>
      <c r="H2489" s="247" t="s">
        <v>8741</v>
      </c>
      <c r="I2489" s="247" t="s">
        <v>8742</v>
      </c>
      <c r="J2489" s="247" t="s">
        <v>3291</v>
      </c>
      <c r="K2489" s="249" t="s">
        <v>1354</v>
      </c>
      <c r="L2489" s="247" t="s">
        <v>1380</v>
      </c>
      <c r="M2489" s="249" t="s">
        <v>1348</v>
      </c>
      <c r="N2489" s="249">
        <v>53</v>
      </c>
      <c r="O2489" s="249" t="s">
        <v>8743</v>
      </c>
    </row>
    <row r="2490" spans="2:15" ht="15" customHeight="1">
      <c r="B2490" s="247" t="s">
        <v>8744</v>
      </c>
      <c r="C2490" s="247" t="s">
        <v>8745</v>
      </c>
      <c r="D2490" s="248">
        <v>43685</v>
      </c>
      <c r="E2490" s="248">
        <v>43704</v>
      </c>
      <c r="F2490" s="248">
        <v>43795</v>
      </c>
      <c r="G2490" s="247">
        <v>0</v>
      </c>
      <c r="H2490" s="247" t="s">
        <v>8746</v>
      </c>
      <c r="I2490" s="247" t="s">
        <v>8742</v>
      </c>
      <c r="J2490" s="247" t="s">
        <v>3291</v>
      </c>
      <c r="K2490" s="249" t="s">
        <v>1354</v>
      </c>
      <c r="L2490" s="247" t="s">
        <v>1380</v>
      </c>
      <c r="M2490" s="249" t="s">
        <v>1348</v>
      </c>
      <c r="N2490" s="249">
        <v>55</v>
      </c>
      <c r="O2490" s="249" t="s">
        <v>8747</v>
      </c>
    </row>
    <row r="2491" spans="2:15" ht="36" customHeight="1">
      <c r="B2491" s="247" t="s">
        <v>8748</v>
      </c>
      <c r="C2491" s="247" t="s">
        <v>1342</v>
      </c>
      <c r="D2491" s="248">
        <v>43685</v>
      </c>
      <c r="E2491" s="248"/>
      <c r="F2491" s="248"/>
      <c r="G2491" s="247"/>
      <c r="H2491" s="247" t="s">
        <v>3289</v>
      </c>
      <c r="I2491" s="247" t="s">
        <v>3290</v>
      </c>
      <c r="J2491" s="247" t="s">
        <v>4459</v>
      </c>
      <c r="K2491" s="249" t="s">
        <v>1346</v>
      </c>
      <c r="L2491" s="247" t="s">
        <v>5970</v>
      </c>
      <c r="M2491" s="249" t="s">
        <v>1348</v>
      </c>
      <c r="N2491" s="249">
        <v>0</v>
      </c>
      <c r="O2491" s="249" t="s">
        <v>3425</v>
      </c>
    </row>
    <row r="2492" spans="2:15" ht="15" customHeight="1">
      <c r="B2492" s="247" t="s">
        <v>8749</v>
      </c>
      <c r="C2492" s="247" t="s">
        <v>1342</v>
      </c>
      <c r="D2492" s="248">
        <v>43685</v>
      </c>
      <c r="E2492" s="248"/>
      <c r="F2492" s="248"/>
      <c r="G2492" s="247"/>
      <c r="H2492" s="247" t="s">
        <v>5053</v>
      </c>
      <c r="I2492" s="247" t="s">
        <v>5054</v>
      </c>
      <c r="J2492" s="247" t="s">
        <v>3270</v>
      </c>
      <c r="K2492" s="249" t="s">
        <v>1346</v>
      </c>
      <c r="L2492" s="247" t="s">
        <v>1380</v>
      </c>
      <c r="M2492" s="249" t="s">
        <v>1348</v>
      </c>
      <c r="N2492" s="249">
        <v>0</v>
      </c>
      <c r="O2492" s="249" t="s">
        <v>8750</v>
      </c>
    </row>
    <row r="2493" spans="2:15" ht="15" customHeight="1">
      <c r="B2493" s="247" t="s">
        <v>8751</v>
      </c>
      <c r="C2493" s="247" t="s">
        <v>1342</v>
      </c>
      <c r="D2493" s="248">
        <v>43686</v>
      </c>
      <c r="E2493" s="248"/>
      <c r="F2493" s="248"/>
      <c r="G2493" s="247"/>
      <c r="H2493" s="247" t="s">
        <v>7051</v>
      </c>
      <c r="I2493" s="247" t="s">
        <v>7052</v>
      </c>
      <c r="J2493" s="247" t="s">
        <v>3270</v>
      </c>
      <c r="K2493" s="249" t="s">
        <v>1346</v>
      </c>
      <c r="L2493" s="247" t="s">
        <v>1380</v>
      </c>
      <c r="M2493" s="249" t="s">
        <v>1348</v>
      </c>
      <c r="N2493" s="249">
        <v>0</v>
      </c>
      <c r="O2493" s="249" t="s">
        <v>4382</v>
      </c>
    </row>
    <row r="2494" spans="2:15" ht="15" customHeight="1">
      <c r="B2494" s="247" t="s">
        <v>8752</v>
      </c>
      <c r="C2494" s="247" t="s">
        <v>1342</v>
      </c>
      <c r="D2494" s="248">
        <v>43686</v>
      </c>
      <c r="E2494" s="248"/>
      <c r="F2494" s="248"/>
      <c r="G2494" s="247"/>
      <c r="H2494" s="247" t="s">
        <v>5442</v>
      </c>
      <c r="I2494" s="247" t="s">
        <v>5443</v>
      </c>
      <c r="J2494" s="247" t="s">
        <v>3270</v>
      </c>
      <c r="K2494" s="249" t="s">
        <v>1346</v>
      </c>
      <c r="L2494" s="247" t="s">
        <v>1380</v>
      </c>
      <c r="M2494" s="249" t="s">
        <v>1348</v>
      </c>
      <c r="N2494" s="249">
        <v>0</v>
      </c>
      <c r="O2494" s="249" t="s">
        <v>4382</v>
      </c>
    </row>
    <row r="2495" spans="2:15" ht="15" customHeight="1">
      <c r="B2495" s="247" t="s">
        <v>8753</v>
      </c>
      <c r="C2495" s="247" t="s">
        <v>1342</v>
      </c>
      <c r="D2495" s="248">
        <v>43690</v>
      </c>
      <c r="E2495" s="248"/>
      <c r="F2495" s="248"/>
      <c r="G2495" s="247"/>
      <c r="H2495" s="247" t="s">
        <v>6336</v>
      </c>
      <c r="I2495" s="247" t="s">
        <v>6337</v>
      </c>
      <c r="J2495" s="247" t="s">
        <v>3291</v>
      </c>
      <c r="K2495" s="249" t="s">
        <v>1346</v>
      </c>
      <c r="L2495" s="247" t="s">
        <v>5970</v>
      </c>
      <c r="M2495" s="249" t="s">
        <v>1348</v>
      </c>
      <c r="N2495" s="249">
        <v>0</v>
      </c>
      <c r="O2495" s="249" t="s">
        <v>8754</v>
      </c>
    </row>
    <row r="2496" spans="2:15" ht="15" customHeight="1">
      <c r="B2496" s="247" t="s">
        <v>8755</v>
      </c>
      <c r="C2496" s="247" t="s">
        <v>8756</v>
      </c>
      <c r="D2496" s="248">
        <v>43692</v>
      </c>
      <c r="E2496" s="248">
        <v>43830</v>
      </c>
      <c r="F2496" s="248">
        <v>43920</v>
      </c>
      <c r="G2496" s="247">
        <v>0</v>
      </c>
      <c r="H2496" s="247" t="s">
        <v>4498</v>
      </c>
      <c r="I2496" s="247" t="s">
        <v>4499</v>
      </c>
      <c r="J2496" s="247" t="s">
        <v>3291</v>
      </c>
      <c r="K2496" s="249" t="s">
        <v>1354</v>
      </c>
      <c r="L2496" s="247" t="s">
        <v>1380</v>
      </c>
      <c r="M2496" s="249" t="s">
        <v>1348</v>
      </c>
      <c r="N2496" s="249">
        <v>28</v>
      </c>
      <c r="O2496" s="249" t="s">
        <v>8757</v>
      </c>
    </row>
    <row r="2497" spans="2:15" ht="15" customHeight="1">
      <c r="B2497" s="247" t="s">
        <v>8758</v>
      </c>
      <c r="C2497" s="247" t="s">
        <v>8759</v>
      </c>
      <c r="D2497" s="248">
        <v>43692</v>
      </c>
      <c r="E2497" s="248">
        <v>43704</v>
      </c>
      <c r="F2497" s="248">
        <v>43795</v>
      </c>
      <c r="G2497" s="247">
        <v>0</v>
      </c>
      <c r="H2497" s="247" t="s">
        <v>4498</v>
      </c>
      <c r="I2497" s="247" t="s">
        <v>4499</v>
      </c>
      <c r="J2497" s="247" t="s">
        <v>3291</v>
      </c>
      <c r="K2497" s="249" t="s">
        <v>1354</v>
      </c>
      <c r="L2497" s="247" t="s">
        <v>1380</v>
      </c>
      <c r="M2497" s="249" t="s">
        <v>1348</v>
      </c>
      <c r="N2497" s="249">
        <v>35</v>
      </c>
      <c r="O2497" s="249" t="s">
        <v>7648</v>
      </c>
    </row>
    <row r="2498" spans="2:15" ht="15" hidden="1" customHeight="1">
      <c r="B2498" s="247" t="s">
        <v>8760</v>
      </c>
      <c r="C2498" s="247" t="s">
        <v>8761</v>
      </c>
      <c r="D2498" s="248">
        <v>39965</v>
      </c>
      <c r="E2498" s="248">
        <v>40140</v>
      </c>
      <c r="F2498" s="248">
        <v>43062</v>
      </c>
      <c r="G2498" s="247">
        <v>2</v>
      </c>
      <c r="H2498" s="247" t="s">
        <v>6730</v>
      </c>
      <c r="I2498" s="247" t="s">
        <v>6731</v>
      </c>
      <c r="J2498" s="247" t="s">
        <v>3276</v>
      </c>
      <c r="K2498" s="249" t="s">
        <v>1354</v>
      </c>
      <c r="L2498" s="247" t="s">
        <v>1380</v>
      </c>
      <c r="M2498" s="249" t="s">
        <v>1348</v>
      </c>
      <c r="N2498" s="249">
        <v>68</v>
      </c>
      <c r="O2498" s="249" t="s">
        <v>6505</v>
      </c>
    </row>
    <row r="2499" spans="2:15" ht="15" customHeight="1">
      <c r="B2499" s="247" t="s">
        <v>8762</v>
      </c>
      <c r="C2499" s="247" t="s">
        <v>8763</v>
      </c>
      <c r="D2499" s="248">
        <v>43692</v>
      </c>
      <c r="E2499" s="248">
        <v>43704</v>
      </c>
      <c r="F2499" s="248">
        <v>43795</v>
      </c>
      <c r="G2499" s="247">
        <v>0</v>
      </c>
      <c r="H2499" s="247" t="s">
        <v>4498</v>
      </c>
      <c r="I2499" s="247" t="s">
        <v>4499</v>
      </c>
      <c r="J2499" s="247" t="s">
        <v>3291</v>
      </c>
      <c r="K2499" s="249" t="s">
        <v>1354</v>
      </c>
      <c r="L2499" s="247" t="s">
        <v>1380</v>
      </c>
      <c r="M2499" s="249" t="s">
        <v>1348</v>
      </c>
      <c r="N2499" s="249">
        <v>10</v>
      </c>
      <c r="O2499" s="249" t="s">
        <v>8764</v>
      </c>
    </row>
    <row r="2500" spans="2:15" ht="25.5" customHeight="1">
      <c r="B2500" s="247" t="s">
        <v>8765</v>
      </c>
      <c r="C2500" s="247" t="s">
        <v>8766</v>
      </c>
      <c r="D2500" s="248">
        <v>43692</v>
      </c>
      <c r="E2500" s="248">
        <v>43700</v>
      </c>
      <c r="F2500" s="248">
        <v>43791</v>
      </c>
      <c r="G2500" s="247">
        <v>0</v>
      </c>
      <c r="H2500" s="247" t="s">
        <v>6319</v>
      </c>
      <c r="I2500" s="247" t="s">
        <v>6320</v>
      </c>
      <c r="J2500" s="247" t="s">
        <v>3291</v>
      </c>
      <c r="K2500" s="249" t="s">
        <v>1354</v>
      </c>
      <c r="L2500" s="247" t="s">
        <v>1380</v>
      </c>
      <c r="M2500" s="249" t="s">
        <v>1348</v>
      </c>
      <c r="N2500" s="249">
        <v>82</v>
      </c>
      <c r="O2500" s="249" t="s">
        <v>8767</v>
      </c>
    </row>
    <row r="2501" spans="2:15" ht="25.5" customHeight="1">
      <c r="B2501" s="247" t="s">
        <v>8768</v>
      </c>
      <c r="C2501" s="247" t="s">
        <v>8769</v>
      </c>
      <c r="D2501" s="248">
        <v>43692</v>
      </c>
      <c r="E2501" s="248">
        <v>43830</v>
      </c>
      <c r="F2501" s="248">
        <v>44925</v>
      </c>
      <c r="G2501" s="247">
        <v>0</v>
      </c>
      <c r="H2501" s="247" t="s">
        <v>6319</v>
      </c>
      <c r="I2501" s="247" t="s">
        <v>6320</v>
      </c>
      <c r="J2501" s="247" t="s">
        <v>3270</v>
      </c>
      <c r="K2501" s="249" t="s">
        <v>1890</v>
      </c>
      <c r="L2501" s="247" t="s">
        <v>1380</v>
      </c>
      <c r="M2501" s="249" t="s">
        <v>1348</v>
      </c>
      <c r="N2501" s="249">
        <v>90</v>
      </c>
      <c r="O2501" s="249" t="s">
        <v>8767</v>
      </c>
    </row>
    <row r="2502" spans="2:15" ht="24">
      <c r="B2502" s="247" t="s">
        <v>8770</v>
      </c>
      <c r="C2502" s="247" t="s">
        <v>8771</v>
      </c>
      <c r="D2502" s="248">
        <v>43692</v>
      </c>
      <c r="E2502" s="248">
        <v>43700</v>
      </c>
      <c r="F2502" s="248">
        <v>43791</v>
      </c>
      <c r="G2502" s="247">
        <v>0</v>
      </c>
      <c r="H2502" s="247" t="s">
        <v>7994</v>
      </c>
      <c r="I2502" s="247" t="s">
        <v>7995</v>
      </c>
      <c r="J2502" s="247" t="s">
        <v>3291</v>
      </c>
      <c r="K2502" s="249" t="s">
        <v>1354</v>
      </c>
      <c r="L2502" s="247" t="s">
        <v>1373</v>
      </c>
      <c r="M2502" s="249" t="s">
        <v>1348</v>
      </c>
      <c r="N2502" s="249">
        <v>4</v>
      </c>
      <c r="O2502" s="249" t="s">
        <v>3502</v>
      </c>
    </row>
    <row r="2503" spans="2:15" ht="15" customHeight="1">
      <c r="B2503" s="247" t="s">
        <v>8772</v>
      </c>
      <c r="C2503" s="247" t="s">
        <v>1342</v>
      </c>
      <c r="D2503" s="248">
        <v>43692</v>
      </c>
      <c r="E2503" s="248"/>
      <c r="F2503" s="248"/>
      <c r="G2503" s="247"/>
      <c r="H2503" s="247" t="s">
        <v>8773</v>
      </c>
      <c r="I2503" s="247" t="s">
        <v>8774</v>
      </c>
      <c r="J2503" s="247" t="s">
        <v>3291</v>
      </c>
      <c r="K2503" s="249" t="s">
        <v>1346</v>
      </c>
      <c r="L2503" s="247" t="s">
        <v>1380</v>
      </c>
      <c r="M2503" s="249" t="s">
        <v>1348</v>
      </c>
      <c r="N2503" s="249">
        <v>0</v>
      </c>
      <c r="O2503" s="249" t="s">
        <v>8424</v>
      </c>
    </row>
    <row r="2504" spans="2:15" ht="24" customHeight="1">
      <c r="B2504" s="247" t="s">
        <v>8775</v>
      </c>
      <c r="C2504" s="247" t="s">
        <v>8776</v>
      </c>
      <c r="D2504" s="248">
        <v>43693</v>
      </c>
      <c r="E2504" s="248">
        <v>43700</v>
      </c>
      <c r="F2504" s="248">
        <v>43791</v>
      </c>
      <c r="G2504" s="247">
        <v>0</v>
      </c>
      <c r="H2504" s="247" t="s">
        <v>6348</v>
      </c>
      <c r="I2504" s="247" t="s">
        <v>6349</v>
      </c>
      <c r="J2504" s="247" t="s">
        <v>3291</v>
      </c>
      <c r="K2504" s="249" t="s">
        <v>1354</v>
      </c>
      <c r="L2504" s="247" t="s">
        <v>1347</v>
      </c>
      <c r="M2504" s="249" t="s">
        <v>1348</v>
      </c>
      <c r="N2504" s="249">
        <v>100</v>
      </c>
      <c r="O2504" s="249" t="s">
        <v>8777</v>
      </c>
    </row>
    <row r="2505" spans="2:15" ht="24" hidden="1" customHeight="1">
      <c r="B2505" s="247" t="s">
        <v>8778</v>
      </c>
      <c r="C2505" s="247" t="s">
        <v>8779</v>
      </c>
      <c r="D2505" s="248">
        <v>43693</v>
      </c>
      <c r="E2505" s="248">
        <v>44426</v>
      </c>
      <c r="F2505" s="248">
        <v>45521</v>
      </c>
      <c r="G2505" s="247">
        <v>0</v>
      </c>
      <c r="H2505" s="247" t="s">
        <v>8780</v>
      </c>
      <c r="I2505" s="247" t="s">
        <v>8781</v>
      </c>
      <c r="J2505" s="247" t="s">
        <v>3270</v>
      </c>
      <c r="K2505" s="249" t="s">
        <v>1890</v>
      </c>
      <c r="L2505" s="247" t="s">
        <v>1380</v>
      </c>
      <c r="M2505" s="249" t="s">
        <v>1348</v>
      </c>
      <c r="N2505" s="249">
        <v>100</v>
      </c>
      <c r="O2505" s="249" t="s">
        <v>7014</v>
      </c>
    </row>
    <row r="2506" spans="2:15" ht="15" customHeight="1">
      <c r="B2506" s="247" t="s">
        <v>8782</v>
      </c>
      <c r="C2506" s="247" t="s">
        <v>1342</v>
      </c>
      <c r="D2506" s="248">
        <v>43698</v>
      </c>
      <c r="E2506" s="248"/>
      <c r="F2506" s="248"/>
      <c r="G2506" s="247"/>
      <c r="H2506" s="247" t="s">
        <v>8407</v>
      </c>
      <c r="I2506" s="247" t="s">
        <v>8408</v>
      </c>
      <c r="J2506" s="247" t="s">
        <v>3270</v>
      </c>
      <c r="K2506" s="249" t="s">
        <v>1346</v>
      </c>
      <c r="L2506" s="247" t="s">
        <v>1380</v>
      </c>
      <c r="M2506" s="249" t="s">
        <v>1348</v>
      </c>
      <c r="N2506" s="249">
        <v>0</v>
      </c>
      <c r="O2506" s="249" t="s">
        <v>5125</v>
      </c>
    </row>
    <row r="2507" spans="2:15" ht="24" hidden="1" customHeight="1">
      <c r="B2507" s="247" t="s">
        <v>8783</v>
      </c>
      <c r="C2507" s="247" t="s">
        <v>8784</v>
      </c>
      <c r="D2507" s="248">
        <v>43698</v>
      </c>
      <c r="E2507" s="248">
        <v>44274</v>
      </c>
      <c r="F2507" s="248">
        <v>47925</v>
      </c>
      <c r="G2507" s="247">
        <v>0</v>
      </c>
      <c r="H2507" s="247" t="s">
        <v>6026</v>
      </c>
      <c r="I2507" s="247" t="s">
        <v>6027</v>
      </c>
      <c r="J2507" s="247" t="s">
        <v>3401</v>
      </c>
      <c r="K2507" s="249" t="s">
        <v>1890</v>
      </c>
      <c r="L2507" s="247" t="s">
        <v>7780</v>
      </c>
      <c r="M2507" s="249" t="s">
        <v>1348</v>
      </c>
      <c r="N2507" s="249">
        <v>10</v>
      </c>
      <c r="O2507" s="249" t="s">
        <v>6600</v>
      </c>
    </row>
    <row r="2508" spans="2:15" ht="15" customHeight="1">
      <c r="B2508" s="247" t="s">
        <v>8785</v>
      </c>
      <c r="C2508" s="247" t="s">
        <v>8786</v>
      </c>
      <c r="D2508" s="248">
        <v>43699</v>
      </c>
      <c r="E2508" s="248">
        <v>43703</v>
      </c>
      <c r="F2508" s="248">
        <v>43794</v>
      </c>
      <c r="G2508" s="247">
        <v>0</v>
      </c>
      <c r="H2508" s="247" t="s">
        <v>8787</v>
      </c>
      <c r="I2508" s="247" t="s">
        <v>8788</v>
      </c>
      <c r="J2508" s="247" t="s">
        <v>3291</v>
      </c>
      <c r="K2508" s="249" t="s">
        <v>1354</v>
      </c>
      <c r="L2508" s="247" t="s">
        <v>1380</v>
      </c>
      <c r="M2508" s="249" t="s">
        <v>1348</v>
      </c>
      <c r="N2508" s="249">
        <v>5</v>
      </c>
      <c r="O2508" s="249" t="s">
        <v>8789</v>
      </c>
    </row>
    <row r="2509" spans="2:15" ht="15" hidden="1" customHeight="1">
      <c r="B2509" s="247" t="s">
        <v>8790</v>
      </c>
      <c r="C2509" s="247" t="s">
        <v>8791</v>
      </c>
      <c r="D2509" s="248">
        <v>39504</v>
      </c>
      <c r="E2509" s="248">
        <v>40032</v>
      </c>
      <c r="F2509" s="248">
        <v>42589</v>
      </c>
      <c r="G2509" s="247">
        <v>2</v>
      </c>
      <c r="H2509" s="247" t="s">
        <v>4780</v>
      </c>
      <c r="I2509" s="247" t="s">
        <v>1342</v>
      </c>
      <c r="J2509" s="247" t="s">
        <v>3276</v>
      </c>
      <c r="K2509" s="249" t="s">
        <v>1354</v>
      </c>
      <c r="L2509" s="247" t="s">
        <v>1380</v>
      </c>
      <c r="M2509" s="249" t="s">
        <v>1348</v>
      </c>
      <c r="N2509" s="249">
        <v>122</v>
      </c>
      <c r="O2509" s="249" t="s">
        <v>5314</v>
      </c>
    </row>
    <row r="2510" spans="2:15" ht="24" hidden="1">
      <c r="B2510" s="247" t="s">
        <v>8792</v>
      </c>
      <c r="C2510" s="247" t="s">
        <v>8793</v>
      </c>
      <c r="D2510" s="248">
        <v>43699</v>
      </c>
      <c r="E2510" s="248">
        <v>44287</v>
      </c>
      <c r="F2510" s="248">
        <v>47938</v>
      </c>
      <c r="G2510" s="247">
        <v>0</v>
      </c>
      <c r="H2510" s="247" t="s">
        <v>5204</v>
      </c>
      <c r="I2510" s="247" t="s">
        <v>5205</v>
      </c>
      <c r="J2510" s="247" t="s">
        <v>3401</v>
      </c>
      <c r="K2510" s="249" t="s">
        <v>1890</v>
      </c>
      <c r="L2510" s="247" t="s">
        <v>1373</v>
      </c>
      <c r="M2510" s="249" t="s">
        <v>1348</v>
      </c>
      <c r="N2510" s="249">
        <v>5</v>
      </c>
      <c r="O2510" s="249" t="s">
        <v>8794</v>
      </c>
    </row>
    <row r="2511" spans="2:15" ht="24" customHeight="1">
      <c r="B2511" s="247" t="s">
        <v>8795</v>
      </c>
      <c r="C2511" s="247" t="s">
        <v>1342</v>
      </c>
      <c r="D2511" s="248">
        <v>43699</v>
      </c>
      <c r="E2511" s="248"/>
      <c r="F2511" s="248"/>
      <c r="G2511" s="247"/>
      <c r="H2511" s="247" t="s">
        <v>1601</v>
      </c>
      <c r="I2511" s="247" t="s">
        <v>1602</v>
      </c>
      <c r="J2511" s="247" t="s">
        <v>3401</v>
      </c>
      <c r="K2511" s="249" t="s">
        <v>1346</v>
      </c>
      <c r="L2511" s="247" t="s">
        <v>1347</v>
      </c>
      <c r="M2511" s="249" t="s">
        <v>1348</v>
      </c>
      <c r="N2511" s="249">
        <v>100</v>
      </c>
      <c r="O2511" s="249" t="s">
        <v>6982</v>
      </c>
    </row>
    <row r="2512" spans="2:15" ht="15" customHeight="1">
      <c r="B2512" s="247" t="s">
        <v>8796</v>
      </c>
      <c r="C2512" s="247" t="s">
        <v>1342</v>
      </c>
      <c r="D2512" s="248">
        <v>43699</v>
      </c>
      <c r="E2512" s="248"/>
      <c r="F2512" s="248"/>
      <c r="G2512" s="247"/>
      <c r="H2512" s="247" t="s">
        <v>6832</v>
      </c>
      <c r="I2512" s="247" t="s">
        <v>6833</v>
      </c>
      <c r="J2512" s="247" t="s">
        <v>3291</v>
      </c>
      <c r="K2512" s="249" t="s">
        <v>1346</v>
      </c>
      <c r="L2512" s="247" t="s">
        <v>1342</v>
      </c>
      <c r="M2512" s="249" t="s">
        <v>1348</v>
      </c>
      <c r="N2512" s="249">
        <v>0</v>
      </c>
      <c r="O2512" s="249" t="s">
        <v>8797</v>
      </c>
    </row>
    <row r="2513" spans="2:15" ht="15" customHeight="1">
      <c r="B2513" s="247" t="s">
        <v>8798</v>
      </c>
      <c r="C2513" s="247" t="s">
        <v>1342</v>
      </c>
      <c r="D2513" s="248">
        <v>43699</v>
      </c>
      <c r="E2513" s="248"/>
      <c r="F2513" s="248"/>
      <c r="G2513" s="247"/>
      <c r="H2513" s="247" t="s">
        <v>6832</v>
      </c>
      <c r="I2513" s="247" t="s">
        <v>6833</v>
      </c>
      <c r="J2513" s="247" t="s">
        <v>3270</v>
      </c>
      <c r="K2513" s="249" t="s">
        <v>1346</v>
      </c>
      <c r="L2513" s="247" t="s">
        <v>1380</v>
      </c>
      <c r="M2513" s="249" t="s">
        <v>1348</v>
      </c>
      <c r="N2513" s="249">
        <v>0</v>
      </c>
      <c r="O2513" s="249" t="s">
        <v>4729</v>
      </c>
    </row>
    <row r="2514" spans="2:15" ht="25.5" customHeight="1">
      <c r="B2514" s="247" t="s">
        <v>8799</v>
      </c>
      <c r="C2514" s="247" t="s">
        <v>1342</v>
      </c>
      <c r="D2514" s="248">
        <v>43700</v>
      </c>
      <c r="E2514" s="248"/>
      <c r="F2514" s="248"/>
      <c r="G2514" s="247"/>
      <c r="H2514" s="247" t="s">
        <v>8488</v>
      </c>
      <c r="I2514" s="247" t="s">
        <v>8489</v>
      </c>
      <c r="J2514" s="247" t="s">
        <v>3291</v>
      </c>
      <c r="K2514" s="249" t="s">
        <v>1346</v>
      </c>
      <c r="L2514" s="247" t="s">
        <v>1380</v>
      </c>
      <c r="M2514" s="249" t="s">
        <v>1348</v>
      </c>
      <c r="N2514" s="249">
        <v>0</v>
      </c>
      <c r="O2514" s="249" t="s">
        <v>8800</v>
      </c>
    </row>
    <row r="2515" spans="2:15" ht="15" hidden="1" customHeight="1">
      <c r="B2515" s="247" t="s">
        <v>8801</v>
      </c>
      <c r="C2515" s="247" t="s">
        <v>8802</v>
      </c>
      <c r="D2515" s="248">
        <v>43700</v>
      </c>
      <c r="E2515" s="248">
        <v>43910</v>
      </c>
      <c r="F2515" s="248">
        <v>45004</v>
      </c>
      <c r="G2515" s="247">
        <v>0</v>
      </c>
      <c r="H2515" s="247" t="s">
        <v>8327</v>
      </c>
      <c r="I2515" s="247" t="s">
        <v>8328</v>
      </c>
      <c r="J2515" s="247" t="s">
        <v>3270</v>
      </c>
      <c r="K2515" s="249" t="s">
        <v>1890</v>
      </c>
      <c r="L2515" s="247" t="s">
        <v>1380</v>
      </c>
      <c r="M2515" s="249" t="s">
        <v>1348</v>
      </c>
      <c r="N2515" s="249">
        <v>40</v>
      </c>
      <c r="O2515" s="249" t="s">
        <v>8803</v>
      </c>
    </row>
    <row r="2516" spans="2:15" ht="36" customHeight="1">
      <c r="B2516" s="247" t="s">
        <v>8804</v>
      </c>
      <c r="C2516" s="247" t="s">
        <v>1342</v>
      </c>
      <c r="D2516" s="248">
        <v>43704</v>
      </c>
      <c r="E2516" s="248"/>
      <c r="F2516" s="248"/>
      <c r="G2516" s="247"/>
      <c r="H2516" s="247" t="s">
        <v>5089</v>
      </c>
      <c r="I2516" s="247" t="s">
        <v>5090</v>
      </c>
      <c r="J2516" s="247" t="s">
        <v>3336</v>
      </c>
      <c r="K2516" s="249" t="s">
        <v>1346</v>
      </c>
      <c r="L2516" s="247" t="s">
        <v>3592</v>
      </c>
      <c r="M2516" s="249" t="s">
        <v>1348</v>
      </c>
      <c r="N2516" s="249">
        <v>0</v>
      </c>
      <c r="O2516" s="249" t="s">
        <v>8805</v>
      </c>
    </row>
    <row r="2517" spans="2:15" ht="36" customHeight="1">
      <c r="B2517" s="247" t="s">
        <v>8806</v>
      </c>
      <c r="C2517" s="247" t="s">
        <v>1342</v>
      </c>
      <c r="D2517" s="248">
        <v>43704</v>
      </c>
      <c r="E2517" s="248"/>
      <c r="F2517" s="248"/>
      <c r="G2517" s="247"/>
      <c r="H2517" s="247" t="s">
        <v>5089</v>
      </c>
      <c r="I2517" s="247" t="s">
        <v>5090</v>
      </c>
      <c r="J2517" s="247" t="s">
        <v>3298</v>
      </c>
      <c r="K2517" s="249" t="s">
        <v>1346</v>
      </c>
      <c r="L2517" s="247" t="s">
        <v>1380</v>
      </c>
      <c r="M2517" s="249" t="s">
        <v>1348</v>
      </c>
      <c r="N2517" s="249">
        <v>0</v>
      </c>
      <c r="O2517" s="249" t="s">
        <v>8807</v>
      </c>
    </row>
    <row r="2518" spans="2:15" ht="36" customHeight="1">
      <c r="B2518" s="247" t="s">
        <v>8808</v>
      </c>
      <c r="C2518" s="247" t="s">
        <v>1342</v>
      </c>
      <c r="D2518" s="248">
        <v>43704</v>
      </c>
      <c r="E2518" s="248"/>
      <c r="F2518" s="248"/>
      <c r="G2518" s="247"/>
      <c r="H2518" s="247" t="s">
        <v>5089</v>
      </c>
      <c r="I2518" s="247" t="s">
        <v>5090</v>
      </c>
      <c r="J2518" s="247" t="s">
        <v>3336</v>
      </c>
      <c r="K2518" s="249" t="s">
        <v>1346</v>
      </c>
      <c r="L2518" s="247" t="s">
        <v>3337</v>
      </c>
      <c r="M2518" s="249" t="s">
        <v>1348</v>
      </c>
      <c r="N2518" s="249">
        <v>0</v>
      </c>
      <c r="O2518" s="249" t="s">
        <v>5047</v>
      </c>
    </row>
    <row r="2519" spans="2:15" ht="15" customHeight="1">
      <c r="B2519" s="247" t="s">
        <v>8809</v>
      </c>
      <c r="C2519" s="247" t="s">
        <v>1342</v>
      </c>
      <c r="D2519" s="248">
        <v>43704</v>
      </c>
      <c r="E2519" s="248"/>
      <c r="F2519" s="248"/>
      <c r="G2519" s="247"/>
      <c r="H2519" s="247" t="s">
        <v>5442</v>
      </c>
      <c r="I2519" s="247" t="s">
        <v>5443</v>
      </c>
      <c r="J2519" s="247" t="s">
        <v>3270</v>
      </c>
      <c r="K2519" s="249" t="s">
        <v>1346</v>
      </c>
      <c r="L2519" s="247" t="s">
        <v>1380</v>
      </c>
      <c r="M2519" s="249" t="s">
        <v>1348</v>
      </c>
      <c r="N2519" s="249">
        <v>0</v>
      </c>
      <c r="O2519" s="249" t="s">
        <v>8461</v>
      </c>
    </row>
    <row r="2520" spans="2:15" ht="24" hidden="1" customHeight="1">
      <c r="B2520" s="247" t="s">
        <v>8810</v>
      </c>
      <c r="C2520" s="247" t="s">
        <v>8811</v>
      </c>
      <c r="D2520" s="248">
        <v>39688</v>
      </c>
      <c r="E2520" s="248">
        <v>40035</v>
      </c>
      <c r="F2520" s="248">
        <v>42592</v>
      </c>
      <c r="G2520" s="247">
        <v>2</v>
      </c>
      <c r="H2520" s="247" t="s">
        <v>4950</v>
      </c>
      <c r="I2520" s="247" t="s">
        <v>4951</v>
      </c>
      <c r="J2520" s="247" t="s">
        <v>3276</v>
      </c>
      <c r="K2520" s="249" t="s">
        <v>1354</v>
      </c>
      <c r="L2520" s="247" t="s">
        <v>1380</v>
      </c>
      <c r="M2520" s="249" t="s">
        <v>1348</v>
      </c>
      <c r="N2520" s="249">
        <v>113</v>
      </c>
      <c r="O2520" s="249" t="s">
        <v>8812</v>
      </c>
    </row>
    <row r="2521" spans="2:15" ht="15" customHeight="1">
      <c r="B2521" s="247" t="s">
        <v>8813</v>
      </c>
      <c r="C2521" s="247" t="s">
        <v>1342</v>
      </c>
      <c r="D2521" s="248">
        <v>43704</v>
      </c>
      <c r="E2521" s="248"/>
      <c r="F2521" s="248"/>
      <c r="G2521" s="247"/>
      <c r="H2521" s="247" t="s">
        <v>5442</v>
      </c>
      <c r="I2521" s="247" t="s">
        <v>5443</v>
      </c>
      <c r="J2521" s="247" t="s">
        <v>3270</v>
      </c>
      <c r="K2521" s="249" t="s">
        <v>3506</v>
      </c>
      <c r="L2521" s="247" t="s">
        <v>1380</v>
      </c>
      <c r="M2521" s="249" t="s">
        <v>1348</v>
      </c>
      <c r="N2521" s="249">
        <v>45</v>
      </c>
      <c r="O2521" s="249" t="s">
        <v>4421</v>
      </c>
    </row>
    <row r="2522" spans="2:15" ht="15" customHeight="1">
      <c r="B2522" s="247" t="s">
        <v>8814</v>
      </c>
      <c r="C2522" s="247" t="s">
        <v>1342</v>
      </c>
      <c r="D2522" s="248">
        <v>43704</v>
      </c>
      <c r="E2522" s="248"/>
      <c r="F2522" s="248"/>
      <c r="G2522" s="247"/>
      <c r="H2522" s="247" t="s">
        <v>7733</v>
      </c>
      <c r="I2522" s="247" t="s">
        <v>7734</v>
      </c>
      <c r="J2522" s="247" t="s">
        <v>3270</v>
      </c>
      <c r="K2522" s="249" t="s">
        <v>1346</v>
      </c>
      <c r="L2522" s="247" t="s">
        <v>4433</v>
      </c>
      <c r="M2522" s="249" t="s">
        <v>1348</v>
      </c>
      <c r="N2522" s="249">
        <v>0</v>
      </c>
      <c r="O2522" s="249" t="s">
        <v>5966</v>
      </c>
    </row>
    <row r="2523" spans="2:15" ht="15" customHeight="1">
      <c r="B2523" s="247" t="s">
        <v>8815</v>
      </c>
      <c r="C2523" s="247" t="s">
        <v>1342</v>
      </c>
      <c r="D2523" s="248">
        <v>43705</v>
      </c>
      <c r="E2523" s="248"/>
      <c r="F2523" s="248"/>
      <c r="G2523" s="247"/>
      <c r="H2523" s="247" t="s">
        <v>5950</v>
      </c>
      <c r="I2523" s="247" t="s">
        <v>5951</v>
      </c>
      <c r="J2523" s="247" t="s">
        <v>3270</v>
      </c>
      <c r="K2523" s="249" t="s">
        <v>1346</v>
      </c>
      <c r="L2523" s="247" t="s">
        <v>8816</v>
      </c>
      <c r="M2523" s="249" t="s">
        <v>1348</v>
      </c>
      <c r="N2523" s="249">
        <v>0</v>
      </c>
      <c r="O2523" s="249" t="s">
        <v>8817</v>
      </c>
    </row>
    <row r="2524" spans="2:15" ht="36" customHeight="1">
      <c r="B2524" s="247" t="s">
        <v>8818</v>
      </c>
      <c r="C2524" s="247" t="s">
        <v>8819</v>
      </c>
      <c r="D2524" s="248">
        <v>43706</v>
      </c>
      <c r="E2524" s="248">
        <v>43726</v>
      </c>
      <c r="F2524" s="248">
        <v>43816</v>
      </c>
      <c r="G2524" s="247">
        <v>0</v>
      </c>
      <c r="H2524" s="247" t="s">
        <v>3289</v>
      </c>
      <c r="I2524" s="247" t="s">
        <v>3290</v>
      </c>
      <c r="J2524" s="247" t="s">
        <v>3291</v>
      </c>
      <c r="K2524" s="249" t="s">
        <v>1354</v>
      </c>
      <c r="L2524" s="247" t="s">
        <v>5970</v>
      </c>
      <c r="M2524" s="249" t="s">
        <v>1348</v>
      </c>
      <c r="N2524" s="249">
        <v>41</v>
      </c>
      <c r="O2524" s="249" t="s">
        <v>3425</v>
      </c>
    </row>
    <row r="2525" spans="2:15">
      <c r="B2525" s="247" t="s">
        <v>8820</v>
      </c>
      <c r="C2525" s="247" t="s">
        <v>1342</v>
      </c>
      <c r="D2525" s="248">
        <v>43707</v>
      </c>
      <c r="E2525" s="248"/>
      <c r="F2525" s="248"/>
      <c r="G2525" s="247"/>
      <c r="H2525" s="247" t="s">
        <v>4028</v>
      </c>
      <c r="I2525" s="247" t="s">
        <v>4029</v>
      </c>
      <c r="J2525" s="247" t="s">
        <v>3270</v>
      </c>
      <c r="K2525" s="249" t="s">
        <v>1346</v>
      </c>
      <c r="L2525" s="247" t="s">
        <v>1380</v>
      </c>
      <c r="M2525" s="249" t="s">
        <v>1348</v>
      </c>
      <c r="N2525" s="249">
        <v>0</v>
      </c>
      <c r="O2525" s="249" t="s">
        <v>1342</v>
      </c>
    </row>
    <row r="2526" spans="2:15" ht="15" customHeight="1">
      <c r="B2526" s="247" t="s">
        <v>8821</v>
      </c>
      <c r="C2526" s="247" t="s">
        <v>8822</v>
      </c>
      <c r="D2526" s="248">
        <v>43711</v>
      </c>
      <c r="E2526" s="248">
        <v>43726</v>
      </c>
      <c r="F2526" s="248">
        <v>43816</v>
      </c>
      <c r="G2526" s="247">
        <v>0</v>
      </c>
      <c r="H2526" s="247" t="s">
        <v>8823</v>
      </c>
      <c r="I2526" s="247" t="s">
        <v>8824</v>
      </c>
      <c r="J2526" s="247" t="s">
        <v>3291</v>
      </c>
      <c r="K2526" s="249" t="s">
        <v>1354</v>
      </c>
      <c r="L2526" s="247" t="s">
        <v>1373</v>
      </c>
      <c r="M2526" s="249" t="s">
        <v>1348</v>
      </c>
      <c r="N2526" s="249">
        <v>16</v>
      </c>
      <c r="O2526" s="249" t="s">
        <v>8825</v>
      </c>
    </row>
    <row r="2527" spans="2:15" ht="15" customHeight="1">
      <c r="B2527" s="247" t="s">
        <v>8826</v>
      </c>
      <c r="C2527" s="247" t="s">
        <v>8827</v>
      </c>
      <c r="D2527" s="248">
        <v>43711</v>
      </c>
      <c r="E2527" s="248">
        <v>43726</v>
      </c>
      <c r="F2527" s="248">
        <v>43816</v>
      </c>
      <c r="G2527" s="247">
        <v>0</v>
      </c>
      <c r="H2527" s="247" t="s">
        <v>8828</v>
      </c>
      <c r="I2527" s="247" t="s">
        <v>8829</v>
      </c>
      <c r="J2527" s="247" t="s">
        <v>3291</v>
      </c>
      <c r="K2527" s="249" t="s">
        <v>1354</v>
      </c>
      <c r="L2527" s="247" t="s">
        <v>1380</v>
      </c>
      <c r="M2527" s="249" t="s">
        <v>1348</v>
      </c>
      <c r="N2527" s="249">
        <v>48</v>
      </c>
      <c r="O2527" s="249" t="s">
        <v>4906</v>
      </c>
    </row>
    <row r="2528" spans="2:15" ht="24" customHeight="1">
      <c r="B2528" s="247" t="s">
        <v>8830</v>
      </c>
      <c r="C2528" s="247" t="s">
        <v>8831</v>
      </c>
      <c r="D2528" s="248">
        <v>43712</v>
      </c>
      <c r="E2528" s="248">
        <v>43726</v>
      </c>
      <c r="F2528" s="248">
        <v>43816</v>
      </c>
      <c r="G2528" s="247">
        <v>0</v>
      </c>
      <c r="H2528" s="247" t="s">
        <v>4375</v>
      </c>
      <c r="I2528" s="247" t="s">
        <v>4376</v>
      </c>
      <c r="J2528" s="247" t="s">
        <v>3291</v>
      </c>
      <c r="K2528" s="249" t="s">
        <v>1354</v>
      </c>
      <c r="L2528" s="247" t="s">
        <v>1380</v>
      </c>
      <c r="M2528" s="249" t="s">
        <v>1348</v>
      </c>
      <c r="N2528" s="249">
        <v>100</v>
      </c>
      <c r="O2528" s="249" t="s">
        <v>5665</v>
      </c>
    </row>
    <row r="2529" spans="2:15" ht="24" customHeight="1">
      <c r="B2529" s="247" t="s">
        <v>8832</v>
      </c>
      <c r="C2529" s="247" t="s">
        <v>8833</v>
      </c>
      <c r="D2529" s="248">
        <v>43712</v>
      </c>
      <c r="E2529" s="248">
        <v>43740</v>
      </c>
      <c r="F2529" s="248">
        <v>43831</v>
      </c>
      <c r="G2529" s="247">
        <v>0</v>
      </c>
      <c r="H2529" s="247" t="s">
        <v>4375</v>
      </c>
      <c r="I2529" s="247" t="s">
        <v>4376</v>
      </c>
      <c r="J2529" s="247" t="s">
        <v>3291</v>
      </c>
      <c r="K2529" s="249" t="s">
        <v>1354</v>
      </c>
      <c r="L2529" s="247" t="s">
        <v>1380</v>
      </c>
      <c r="M2529" s="249" t="s">
        <v>1348</v>
      </c>
      <c r="N2529" s="249">
        <v>68</v>
      </c>
      <c r="O2529" s="249" t="s">
        <v>8834</v>
      </c>
    </row>
    <row r="2530" spans="2:15" ht="15" customHeight="1">
      <c r="B2530" s="247" t="s">
        <v>8835</v>
      </c>
      <c r="C2530" s="247" t="s">
        <v>8836</v>
      </c>
      <c r="D2530" s="248">
        <v>43713</v>
      </c>
      <c r="E2530" s="248">
        <v>43726</v>
      </c>
      <c r="F2530" s="248">
        <v>43816</v>
      </c>
      <c r="G2530" s="247">
        <v>0</v>
      </c>
      <c r="H2530" s="247" t="s">
        <v>8837</v>
      </c>
      <c r="I2530" s="247" t="s">
        <v>8838</v>
      </c>
      <c r="J2530" s="247" t="s">
        <v>3291</v>
      </c>
      <c r="K2530" s="249" t="s">
        <v>1354</v>
      </c>
      <c r="L2530" s="247" t="s">
        <v>1380</v>
      </c>
      <c r="M2530" s="249" t="s">
        <v>1348</v>
      </c>
      <c r="N2530" s="249">
        <v>75</v>
      </c>
      <c r="O2530" s="249" t="s">
        <v>8839</v>
      </c>
    </row>
    <row r="2531" spans="2:15" ht="15" hidden="1" customHeight="1">
      <c r="B2531" s="247" t="s">
        <v>8840</v>
      </c>
      <c r="C2531" s="247" t="s">
        <v>8841</v>
      </c>
      <c r="D2531" s="248">
        <v>39224</v>
      </c>
      <c r="E2531" s="248">
        <v>40044</v>
      </c>
      <c r="F2531" s="248">
        <v>42601</v>
      </c>
      <c r="G2531" s="247">
        <v>2</v>
      </c>
      <c r="H2531" s="247" t="s">
        <v>5909</v>
      </c>
      <c r="I2531" s="247" t="s">
        <v>5910</v>
      </c>
      <c r="J2531" s="247" t="s">
        <v>3276</v>
      </c>
      <c r="K2531" s="249" t="s">
        <v>1354</v>
      </c>
      <c r="L2531" s="247" t="s">
        <v>1380</v>
      </c>
      <c r="M2531" s="249" t="s">
        <v>1348</v>
      </c>
      <c r="N2531" s="249">
        <v>44.46</v>
      </c>
      <c r="O2531" s="249" t="s">
        <v>8842</v>
      </c>
    </row>
    <row r="2532" spans="2:15" ht="15" hidden="1" customHeight="1">
      <c r="B2532" s="247" t="s">
        <v>8843</v>
      </c>
      <c r="C2532" s="247" t="s">
        <v>8844</v>
      </c>
      <c r="D2532" s="248">
        <v>43717</v>
      </c>
      <c r="E2532" s="248">
        <v>44435</v>
      </c>
      <c r="F2532" s="248">
        <v>45530</v>
      </c>
      <c r="G2532" s="247">
        <v>0</v>
      </c>
      <c r="H2532" s="247" t="s">
        <v>8845</v>
      </c>
      <c r="I2532" s="247" t="s">
        <v>8846</v>
      </c>
      <c r="J2532" s="247" t="s">
        <v>3270</v>
      </c>
      <c r="K2532" s="249" t="s">
        <v>1890</v>
      </c>
      <c r="L2532" s="247" t="s">
        <v>1380</v>
      </c>
      <c r="M2532" s="249" t="s">
        <v>1348</v>
      </c>
      <c r="N2532" s="249">
        <v>99</v>
      </c>
      <c r="O2532" s="249" t="s">
        <v>8847</v>
      </c>
    </row>
    <row r="2533" spans="2:15" ht="15" customHeight="1">
      <c r="B2533" s="247" t="s">
        <v>8848</v>
      </c>
      <c r="C2533" s="247" t="s">
        <v>8849</v>
      </c>
      <c r="D2533" s="248">
        <v>43717</v>
      </c>
      <c r="E2533" s="248">
        <v>43769</v>
      </c>
      <c r="F2533" s="248">
        <v>43860</v>
      </c>
      <c r="G2533" s="247">
        <v>0</v>
      </c>
      <c r="H2533" s="247" t="s">
        <v>8638</v>
      </c>
      <c r="I2533" s="247" t="s">
        <v>8639</v>
      </c>
      <c r="J2533" s="247" t="s">
        <v>3291</v>
      </c>
      <c r="K2533" s="249" t="s">
        <v>1354</v>
      </c>
      <c r="L2533" s="247" t="s">
        <v>7780</v>
      </c>
      <c r="M2533" s="249" t="s">
        <v>1348</v>
      </c>
      <c r="N2533" s="249">
        <v>20</v>
      </c>
      <c r="O2533" s="249" t="s">
        <v>8850</v>
      </c>
    </row>
    <row r="2534" spans="2:15" ht="15" customHeight="1">
      <c r="B2534" s="247" t="s">
        <v>8851</v>
      </c>
      <c r="C2534" s="247" t="s">
        <v>1342</v>
      </c>
      <c r="D2534" s="248">
        <v>43717</v>
      </c>
      <c r="E2534" s="248"/>
      <c r="F2534" s="248"/>
      <c r="G2534" s="247"/>
      <c r="H2534" s="247" t="s">
        <v>8638</v>
      </c>
      <c r="I2534" s="247" t="s">
        <v>8639</v>
      </c>
      <c r="J2534" s="247" t="s">
        <v>3291</v>
      </c>
      <c r="K2534" s="249" t="s">
        <v>1346</v>
      </c>
      <c r="L2534" s="247" t="s">
        <v>1373</v>
      </c>
      <c r="M2534" s="249" t="s">
        <v>1348</v>
      </c>
      <c r="N2534" s="249">
        <v>0</v>
      </c>
      <c r="O2534" s="249" t="s">
        <v>8852</v>
      </c>
    </row>
    <row r="2535" spans="2:15" ht="15" hidden="1" customHeight="1">
      <c r="B2535" s="247" t="s">
        <v>8853</v>
      </c>
      <c r="C2535" s="247" t="s">
        <v>8854</v>
      </c>
      <c r="D2535" s="248">
        <v>43720</v>
      </c>
      <c r="E2535" s="248">
        <v>43909</v>
      </c>
      <c r="F2535" s="248">
        <v>45003</v>
      </c>
      <c r="G2535" s="247">
        <v>0</v>
      </c>
      <c r="H2535" s="247" t="s">
        <v>8855</v>
      </c>
      <c r="I2535" s="247" t="s">
        <v>8856</v>
      </c>
      <c r="J2535" s="247" t="s">
        <v>3270</v>
      </c>
      <c r="K2535" s="249" t="s">
        <v>1890</v>
      </c>
      <c r="L2535" s="247" t="s">
        <v>1380</v>
      </c>
      <c r="M2535" s="249" t="s">
        <v>1348</v>
      </c>
      <c r="N2535" s="249">
        <v>90</v>
      </c>
      <c r="O2535" s="249" t="s">
        <v>8857</v>
      </c>
    </row>
    <row r="2536" spans="2:15" ht="24" hidden="1" customHeight="1">
      <c r="B2536" s="247" t="s">
        <v>8858</v>
      </c>
      <c r="C2536" s="247" t="s">
        <v>8859</v>
      </c>
      <c r="D2536" s="248">
        <v>43721</v>
      </c>
      <c r="E2536" s="248">
        <v>43983</v>
      </c>
      <c r="F2536" s="248">
        <v>45443</v>
      </c>
      <c r="G2536" s="247">
        <v>0</v>
      </c>
      <c r="H2536" s="247" t="s">
        <v>3484</v>
      </c>
      <c r="I2536" s="247" t="s">
        <v>3485</v>
      </c>
      <c r="J2536" s="247" t="s">
        <v>3419</v>
      </c>
      <c r="K2536" s="249" t="s">
        <v>1890</v>
      </c>
      <c r="L2536" s="247" t="s">
        <v>1380</v>
      </c>
      <c r="M2536" s="249" t="s">
        <v>1348</v>
      </c>
      <c r="N2536" s="249">
        <v>10</v>
      </c>
      <c r="O2536" s="249" t="s">
        <v>6431</v>
      </c>
    </row>
    <row r="2537" spans="2:15" ht="15" customHeight="1">
      <c r="B2537" s="247" t="s">
        <v>8860</v>
      </c>
      <c r="C2537" s="247" t="s">
        <v>8861</v>
      </c>
      <c r="D2537" s="248">
        <v>43721</v>
      </c>
      <c r="E2537" s="248">
        <v>43740</v>
      </c>
      <c r="F2537" s="248">
        <v>43831</v>
      </c>
      <c r="G2537" s="247">
        <v>0</v>
      </c>
      <c r="H2537" s="247" t="s">
        <v>8341</v>
      </c>
      <c r="I2537" s="247" t="s">
        <v>8342</v>
      </c>
      <c r="J2537" s="247" t="s">
        <v>3291</v>
      </c>
      <c r="K2537" s="249" t="s">
        <v>1354</v>
      </c>
      <c r="L2537" s="247" t="s">
        <v>6976</v>
      </c>
      <c r="M2537" s="249" t="s">
        <v>1348</v>
      </c>
      <c r="N2537" s="249">
        <v>0.06</v>
      </c>
      <c r="O2537" s="249" t="s">
        <v>8343</v>
      </c>
    </row>
    <row r="2538" spans="2:15" ht="24" customHeight="1">
      <c r="B2538" s="247" t="s">
        <v>8862</v>
      </c>
      <c r="C2538" s="247" t="s">
        <v>8863</v>
      </c>
      <c r="D2538" s="248">
        <v>43726</v>
      </c>
      <c r="E2538" s="248">
        <v>43742</v>
      </c>
      <c r="F2538" s="248">
        <v>43833</v>
      </c>
      <c r="G2538" s="247">
        <v>0</v>
      </c>
      <c r="H2538" s="247" t="s">
        <v>6348</v>
      </c>
      <c r="I2538" s="247" t="s">
        <v>6349</v>
      </c>
      <c r="J2538" s="247" t="s">
        <v>3291</v>
      </c>
      <c r="K2538" s="249" t="s">
        <v>1354</v>
      </c>
      <c r="L2538" s="247" t="s">
        <v>1347</v>
      </c>
      <c r="M2538" s="249" t="s">
        <v>1348</v>
      </c>
      <c r="N2538" s="249">
        <v>140</v>
      </c>
      <c r="O2538" s="249" t="s">
        <v>8864</v>
      </c>
    </row>
    <row r="2539" spans="2:15" ht="15" customHeight="1">
      <c r="B2539" s="247" t="s">
        <v>8865</v>
      </c>
      <c r="C2539" s="247" t="s">
        <v>8866</v>
      </c>
      <c r="D2539" s="248">
        <v>43727</v>
      </c>
      <c r="E2539" s="248">
        <v>43740</v>
      </c>
      <c r="F2539" s="248">
        <v>43831</v>
      </c>
      <c r="G2539" s="247">
        <v>0</v>
      </c>
      <c r="H2539" s="247" t="s">
        <v>8867</v>
      </c>
      <c r="I2539" s="247" t="s">
        <v>8868</v>
      </c>
      <c r="J2539" s="247" t="s">
        <v>3291</v>
      </c>
      <c r="K2539" s="249" t="s">
        <v>1354</v>
      </c>
      <c r="L2539" s="247" t="s">
        <v>1380</v>
      </c>
      <c r="M2539" s="249" t="s">
        <v>1348</v>
      </c>
      <c r="N2539" s="249">
        <v>25</v>
      </c>
      <c r="O2539" s="249" t="s">
        <v>8869</v>
      </c>
    </row>
    <row r="2540" spans="2:15" ht="24" hidden="1" customHeight="1">
      <c r="B2540" s="247" t="s">
        <v>8870</v>
      </c>
      <c r="C2540" s="247" t="s">
        <v>8871</v>
      </c>
      <c r="D2540" s="248">
        <v>43727</v>
      </c>
      <c r="E2540" s="248">
        <v>43910</v>
      </c>
      <c r="F2540" s="248">
        <v>45004</v>
      </c>
      <c r="G2540" s="247">
        <v>0</v>
      </c>
      <c r="H2540" s="247" t="s">
        <v>8872</v>
      </c>
      <c r="I2540" s="247" t="s">
        <v>8873</v>
      </c>
      <c r="J2540" s="247" t="s">
        <v>3270</v>
      </c>
      <c r="K2540" s="249" t="s">
        <v>1890</v>
      </c>
      <c r="L2540" s="247" t="s">
        <v>1380</v>
      </c>
      <c r="M2540" s="249" t="s">
        <v>1348</v>
      </c>
      <c r="N2540" s="249">
        <v>42</v>
      </c>
      <c r="O2540" s="249" t="s">
        <v>8874</v>
      </c>
    </row>
    <row r="2541" spans="2:15" ht="15" customHeight="1">
      <c r="B2541" s="247" t="s">
        <v>8875</v>
      </c>
      <c r="C2541" s="247" t="s">
        <v>1342</v>
      </c>
      <c r="D2541" s="248">
        <v>43728</v>
      </c>
      <c r="E2541" s="248"/>
      <c r="F2541" s="248"/>
      <c r="G2541" s="247"/>
      <c r="H2541" s="247" t="s">
        <v>4260</v>
      </c>
      <c r="I2541" s="247" t="s">
        <v>4261</v>
      </c>
      <c r="J2541" s="247" t="s">
        <v>3270</v>
      </c>
      <c r="K2541" s="249" t="s">
        <v>1346</v>
      </c>
      <c r="L2541" s="247" t="s">
        <v>1380</v>
      </c>
      <c r="M2541" s="249" t="s">
        <v>1348</v>
      </c>
      <c r="N2541" s="249">
        <v>0</v>
      </c>
      <c r="O2541" s="249" t="s">
        <v>3451</v>
      </c>
    </row>
    <row r="2542" spans="2:15" ht="15" hidden="1" customHeight="1">
      <c r="B2542" s="247" t="s">
        <v>8876</v>
      </c>
      <c r="C2542" s="247" t="s">
        <v>8877</v>
      </c>
      <c r="D2542" s="248">
        <v>39525</v>
      </c>
      <c r="E2542" s="248">
        <v>40044</v>
      </c>
      <c r="F2542" s="248">
        <v>41140</v>
      </c>
      <c r="G2542" s="247">
        <v>0</v>
      </c>
      <c r="H2542" s="247" t="s">
        <v>6797</v>
      </c>
      <c r="I2542" s="247" t="s">
        <v>6798</v>
      </c>
      <c r="J2542" s="247" t="s">
        <v>3276</v>
      </c>
      <c r="K2542" s="249" t="s">
        <v>1354</v>
      </c>
      <c r="L2542" s="247" t="s">
        <v>1380</v>
      </c>
      <c r="M2542" s="249" t="s">
        <v>1348</v>
      </c>
      <c r="N2542" s="249">
        <v>125</v>
      </c>
      <c r="O2542" s="249" t="s">
        <v>8878</v>
      </c>
    </row>
    <row r="2543" spans="2:15" ht="24" customHeight="1">
      <c r="B2543" s="247" t="s">
        <v>8879</v>
      </c>
      <c r="C2543" s="247" t="s">
        <v>8880</v>
      </c>
      <c r="D2543" s="248">
        <v>43733</v>
      </c>
      <c r="E2543" s="248">
        <v>43739</v>
      </c>
      <c r="F2543" s="248">
        <v>43830</v>
      </c>
      <c r="G2543" s="247">
        <v>0</v>
      </c>
      <c r="H2543" s="247" t="s">
        <v>8338</v>
      </c>
      <c r="I2543" s="247" t="s">
        <v>8339</v>
      </c>
      <c r="J2543" s="247" t="s">
        <v>3291</v>
      </c>
      <c r="K2543" s="249" t="s">
        <v>1354</v>
      </c>
      <c r="L2543" s="247" t="s">
        <v>1380</v>
      </c>
      <c r="M2543" s="249" t="s">
        <v>1348</v>
      </c>
      <c r="N2543" s="249">
        <v>60</v>
      </c>
      <c r="O2543" s="249" t="s">
        <v>8881</v>
      </c>
    </row>
    <row r="2544" spans="2:15" ht="15" customHeight="1">
      <c r="B2544" s="247" t="s">
        <v>8882</v>
      </c>
      <c r="C2544" s="247" t="s">
        <v>1342</v>
      </c>
      <c r="D2544" s="248">
        <v>43733</v>
      </c>
      <c r="E2544" s="248"/>
      <c r="F2544" s="248"/>
      <c r="G2544" s="247"/>
      <c r="H2544" s="247" t="s">
        <v>8407</v>
      </c>
      <c r="I2544" s="247" t="s">
        <v>8408</v>
      </c>
      <c r="J2544" s="247" t="s">
        <v>3291</v>
      </c>
      <c r="K2544" s="249" t="s">
        <v>1346</v>
      </c>
      <c r="L2544" s="247" t="s">
        <v>1380</v>
      </c>
      <c r="M2544" s="249" t="s">
        <v>1348</v>
      </c>
      <c r="N2544" s="249">
        <v>0</v>
      </c>
      <c r="O2544" s="249" t="s">
        <v>8883</v>
      </c>
    </row>
    <row r="2545" spans="2:15" ht="15" customHeight="1">
      <c r="B2545" s="247" t="s">
        <v>8884</v>
      </c>
      <c r="C2545" s="247" t="s">
        <v>8885</v>
      </c>
      <c r="D2545" s="248">
        <v>43733</v>
      </c>
      <c r="E2545" s="248">
        <v>43742</v>
      </c>
      <c r="F2545" s="248">
        <v>43833</v>
      </c>
      <c r="G2545" s="247">
        <v>0</v>
      </c>
      <c r="H2545" s="247" t="s">
        <v>8407</v>
      </c>
      <c r="I2545" s="247" t="s">
        <v>8408</v>
      </c>
      <c r="J2545" s="247" t="s">
        <v>3291</v>
      </c>
      <c r="K2545" s="249" t="s">
        <v>1354</v>
      </c>
      <c r="L2545" s="247" t="s">
        <v>1380</v>
      </c>
      <c r="M2545" s="249" t="s">
        <v>1348</v>
      </c>
      <c r="N2545" s="249">
        <v>90</v>
      </c>
      <c r="O2545" s="249" t="s">
        <v>8886</v>
      </c>
    </row>
    <row r="2546" spans="2:15" ht="15" customHeight="1">
      <c r="B2546" s="247" t="s">
        <v>8887</v>
      </c>
      <c r="C2546" s="247" t="s">
        <v>8888</v>
      </c>
      <c r="D2546" s="248">
        <v>43733</v>
      </c>
      <c r="E2546" s="248">
        <v>43740</v>
      </c>
      <c r="F2546" s="248">
        <v>43831</v>
      </c>
      <c r="G2546" s="247">
        <v>0</v>
      </c>
      <c r="H2546" s="247" t="s">
        <v>8889</v>
      </c>
      <c r="I2546" s="247" t="s">
        <v>8890</v>
      </c>
      <c r="J2546" s="247" t="s">
        <v>3291</v>
      </c>
      <c r="K2546" s="249" t="s">
        <v>1354</v>
      </c>
      <c r="L2546" s="247" t="s">
        <v>1380</v>
      </c>
      <c r="M2546" s="249" t="s">
        <v>1348</v>
      </c>
      <c r="N2546" s="249">
        <v>46</v>
      </c>
      <c r="O2546" s="249" t="s">
        <v>8891</v>
      </c>
    </row>
    <row r="2547" spans="2:15" ht="15" customHeight="1">
      <c r="B2547" s="247" t="s">
        <v>8892</v>
      </c>
      <c r="C2547" s="247" t="s">
        <v>1342</v>
      </c>
      <c r="D2547" s="248">
        <v>43733</v>
      </c>
      <c r="E2547" s="248"/>
      <c r="F2547" s="248"/>
      <c r="G2547" s="247"/>
      <c r="H2547" s="247" t="s">
        <v>8382</v>
      </c>
      <c r="I2547" s="247" t="s">
        <v>8383</v>
      </c>
      <c r="J2547" s="247" t="s">
        <v>3270</v>
      </c>
      <c r="K2547" s="249" t="s">
        <v>1346</v>
      </c>
      <c r="L2547" s="247" t="s">
        <v>1380</v>
      </c>
      <c r="M2547" s="249" t="s">
        <v>1348</v>
      </c>
      <c r="N2547" s="249">
        <v>0</v>
      </c>
      <c r="O2547" s="249" t="s">
        <v>3407</v>
      </c>
    </row>
    <row r="2548" spans="2:15" ht="15" customHeight="1">
      <c r="B2548" s="247" t="s">
        <v>8893</v>
      </c>
      <c r="C2548" s="247" t="s">
        <v>1342</v>
      </c>
      <c r="D2548" s="248">
        <v>43733</v>
      </c>
      <c r="E2548" s="248"/>
      <c r="F2548" s="248"/>
      <c r="G2548" s="247"/>
      <c r="H2548" s="247" t="s">
        <v>8697</v>
      </c>
      <c r="I2548" s="247" t="s">
        <v>8698</v>
      </c>
      <c r="J2548" s="247" t="s">
        <v>3291</v>
      </c>
      <c r="K2548" s="249" t="s">
        <v>1346</v>
      </c>
      <c r="L2548" s="247" t="s">
        <v>1380</v>
      </c>
      <c r="M2548" s="249" t="s">
        <v>1348</v>
      </c>
      <c r="N2548" s="249">
        <v>0</v>
      </c>
      <c r="O2548" s="249" t="s">
        <v>8894</v>
      </c>
    </row>
    <row r="2549" spans="2:15" ht="24" hidden="1" customHeight="1">
      <c r="B2549" s="247" t="s">
        <v>8895</v>
      </c>
      <c r="C2549" s="247" t="s">
        <v>8896</v>
      </c>
      <c r="D2549" s="248">
        <v>43735</v>
      </c>
      <c r="E2549" s="248">
        <v>43873</v>
      </c>
      <c r="F2549" s="248">
        <v>44968</v>
      </c>
      <c r="G2549" s="247">
        <v>0</v>
      </c>
      <c r="H2549" s="247" t="s">
        <v>3761</v>
      </c>
      <c r="I2549" s="247" t="s">
        <v>3762</v>
      </c>
      <c r="J2549" s="247" t="s">
        <v>3298</v>
      </c>
      <c r="K2549" s="249" t="s">
        <v>1890</v>
      </c>
      <c r="L2549" s="247" t="s">
        <v>1380</v>
      </c>
      <c r="M2549" s="249" t="s">
        <v>1348</v>
      </c>
      <c r="N2549" s="249">
        <v>10</v>
      </c>
      <c r="O2549" s="249" t="s">
        <v>8897</v>
      </c>
    </row>
    <row r="2550" spans="2:15" ht="15" customHeight="1">
      <c r="B2550" s="247" t="s">
        <v>8898</v>
      </c>
      <c r="C2550" s="247" t="s">
        <v>8899</v>
      </c>
      <c r="D2550" s="248">
        <v>43735</v>
      </c>
      <c r="E2550" s="248">
        <v>43742</v>
      </c>
      <c r="F2550" s="248">
        <v>43833</v>
      </c>
      <c r="G2550" s="247">
        <v>0</v>
      </c>
      <c r="H2550" s="247" t="s">
        <v>8900</v>
      </c>
      <c r="I2550" s="247" t="s">
        <v>8901</v>
      </c>
      <c r="J2550" s="247" t="s">
        <v>3291</v>
      </c>
      <c r="K2550" s="249" t="s">
        <v>1354</v>
      </c>
      <c r="L2550" s="247" t="s">
        <v>1373</v>
      </c>
      <c r="M2550" s="249" t="s">
        <v>1348</v>
      </c>
      <c r="N2550" s="249">
        <v>10</v>
      </c>
      <c r="O2550" s="249" t="s">
        <v>8902</v>
      </c>
    </row>
    <row r="2551" spans="2:15" ht="15" customHeight="1">
      <c r="B2551" s="247" t="s">
        <v>8903</v>
      </c>
      <c r="C2551" s="247" t="s">
        <v>1342</v>
      </c>
      <c r="D2551" s="248">
        <v>43735</v>
      </c>
      <c r="E2551" s="248"/>
      <c r="F2551" s="248"/>
      <c r="G2551" s="247"/>
      <c r="H2551" s="247" t="s">
        <v>8904</v>
      </c>
      <c r="I2551" s="247" t="s">
        <v>8905</v>
      </c>
      <c r="J2551" s="247" t="s">
        <v>3270</v>
      </c>
      <c r="K2551" s="249" t="s">
        <v>1346</v>
      </c>
      <c r="L2551" s="247" t="s">
        <v>1380</v>
      </c>
      <c r="M2551" s="249" t="s">
        <v>1348</v>
      </c>
      <c r="N2551" s="249">
        <v>0</v>
      </c>
      <c r="O2551" s="249" t="s">
        <v>8906</v>
      </c>
    </row>
    <row r="2552" spans="2:15" ht="24" customHeight="1">
      <c r="B2552" s="247" t="s">
        <v>8907</v>
      </c>
      <c r="C2552" s="247" t="s">
        <v>1342</v>
      </c>
      <c r="D2552" s="248">
        <v>43735</v>
      </c>
      <c r="E2552" s="248"/>
      <c r="F2552" s="248"/>
      <c r="G2552" s="247"/>
      <c r="H2552" s="247" t="s">
        <v>8471</v>
      </c>
      <c r="I2552" s="247" t="s">
        <v>8472</v>
      </c>
      <c r="J2552" s="247" t="s">
        <v>3419</v>
      </c>
      <c r="K2552" s="249" t="s">
        <v>1346</v>
      </c>
      <c r="L2552" s="247" t="s">
        <v>1380</v>
      </c>
      <c r="M2552" s="249" t="s">
        <v>1348</v>
      </c>
      <c r="N2552" s="249">
        <v>0</v>
      </c>
      <c r="O2552" s="249" t="s">
        <v>8473</v>
      </c>
    </row>
    <row r="2553" spans="2:15" ht="15" hidden="1" customHeight="1">
      <c r="B2553" s="247" t="s">
        <v>8908</v>
      </c>
      <c r="C2553" s="247" t="s">
        <v>8909</v>
      </c>
      <c r="D2553" s="248">
        <v>39176</v>
      </c>
      <c r="E2553" s="248">
        <v>40098</v>
      </c>
      <c r="F2553" s="248">
        <v>41924</v>
      </c>
      <c r="G2553" s="247">
        <v>1</v>
      </c>
      <c r="H2553" s="247" t="s">
        <v>8910</v>
      </c>
      <c r="I2553" s="247" t="s">
        <v>8911</v>
      </c>
      <c r="J2553" s="247" t="s">
        <v>3276</v>
      </c>
      <c r="K2553" s="249" t="s">
        <v>2455</v>
      </c>
      <c r="L2553" s="247" t="s">
        <v>7037</v>
      </c>
      <c r="M2553" s="249" t="s">
        <v>1348</v>
      </c>
      <c r="N2553" s="249">
        <v>150</v>
      </c>
      <c r="O2553" s="249" t="s">
        <v>4981</v>
      </c>
    </row>
    <row r="2554" spans="2:15" ht="15" customHeight="1">
      <c r="B2554" s="247" t="s">
        <v>8912</v>
      </c>
      <c r="C2554" s="247" t="s">
        <v>8913</v>
      </c>
      <c r="D2554" s="248">
        <v>43735</v>
      </c>
      <c r="E2554" s="248">
        <v>43740</v>
      </c>
      <c r="F2554" s="248">
        <v>43831</v>
      </c>
      <c r="G2554" s="247">
        <v>0</v>
      </c>
      <c r="H2554" s="247" t="s">
        <v>8488</v>
      </c>
      <c r="I2554" s="247" t="s">
        <v>8489</v>
      </c>
      <c r="J2554" s="247" t="s">
        <v>3291</v>
      </c>
      <c r="K2554" s="249" t="s">
        <v>1354</v>
      </c>
      <c r="L2554" s="247" t="s">
        <v>1380</v>
      </c>
      <c r="M2554" s="249" t="s">
        <v>1348</v>
      </c>
      <c r="N2554" s="249">
        <v>50</v>
      </c>
      <c r="O2554" s="249" t="s">
        <v>8914</v>
      </c>
    </row>
    <row r="2555" spans="2:15">
      <c r="B2555" s="247" t="s">
        <v>8915</v>
      </c>
      <c r="C2555" s="247" t="s">
        <v>1342</v>
      </c>
      <c r="D2555" s="248">
        <v>43735</v>
      </c>
      <c r="E2555" s="248"/>
      <c r="F2555" s="248"/>
      <c r="G2555" s="247"/>
      <c r="H2555" s="247" t="s">
        <v>5084</v>
      </c>
      <c r="I2555" s="247" t="s">
        <v>5085</v>
      </c>
      <c r="J2555" s="247" t="s">
        <v>3276</v>
      </c>
      <c r="K2555" s="249" t="s">
        <v>1346</v>
      </c>
      <c r="L2555" s="247" t="s">
        <v>1380</v>
      </c>
      <c r="M2555" s="249" t="s">
        <v>1348</v>
      </c>
      <c r="N2555" s="249">
        <v>0</v>
      </c>
      <c r="O2555" s="249" t="s">
        <v>1342</v>
      </c>
    </row>
    <row r="2556" spans="2:15" ht="15" hidden="1" customHeight="1">
      <c r="B2556" s="247" t="s">
        <v>8916</v>
      </c>
      <c r="C2556" s="247" t="s">
        <v>8917</v>
      </c>
      <c r="D2556" s="248">
        <v>43735</v>
      </c>
      <c r="E2556" s="248">
        <v>44196</v>
      </c>
      <c r="F2556" s="248">
        <v>45290</v>
      </c>
      <c r="G2556" s="247">
        <v>0</v>
      </c>
      <c r="H2556" s="247" t="s">
        <v>5084</v>
      </c>
      <c r="I2556" s="247" t="s">
        <v>5085</v>
      </c>
      <c r="J2556" s="247" t="s">
        <v>3270</v>
      </c>
      <c r="K2556" s="249" t="s">
        <v>1890</v>
      </c>
      <c r="L2556" s="247" t="s">
        <v>1380</v>
      </c>
      <c r="M2556" s="249" t="s">
        <v>1348</v>
      </c>
      <c r="N2556" s="249">
        <v>11</v>
      </c>
      <c r="O2556" s="249" t="s">
        <v>8352</v>
      </c>
    </row>
    <row r="2557" spans="2:15" ht="25.5" customHeight="1">
      <c r="B2557" s="247" t="s">
        <v>8918</v>
      </c>
      <c r="C2557" s="247" t="s">
        <v>8919</v>
      </c>
      <c r="D2557" s="248">
        <v>43738</v>
      </c>
      <c r="E2557" s="248">
        <v>43742</v>
      </c>
      <c r="F2557" s="248">
        <v>43833</v>
      </c>
      <c r="G2557" s="247">
        <v>0</v>
      </c>
      <c r="H2557" s="247" t="s">
        <v>7942</v>
      </c>
      <c r="I2557" s="247" t="s">
        <v>7943</v>
      </c>
      <c r="J2557" s="247" t="s">
        <v>3291</v>
      </c>
      <c r="K2557" s="249" t="s">
        <v>1354</v>
      </c>
      <c r="L2557" s="247" t="s">
        <v>1380</v>
      </c>
      <c r="M2557" s="249" t="s">
        <v>1348</v>
      </c>
      <c r="N2557" s="249">
        <v>16</v>
      </c>
      <c r="O2557" s="249" t="s">
        <v>8920</v>
      </c>
    </row>
    <row r="2558" spans="2:15" ht="15" customHeight="1">
      <c r="B2558" s="247" t="s">
        <v>8921</v>
      </c>
      <c r="C2558" s="247" t="s">
        <v>8922</v>
      </c>
      <c r="D2558" s="248">
        <v>43740</v>
      </c>
      <c r="E2558" s="248">
        <v>43742</v>
      </c>
      <c r="F2558" s="248">
        <v>43833</v>
      </c>
      <c r="G2558" s="247">
        <v>0</v>
      </c>
      <c r="H2558" s="247" t="s">
        <v>8545</v>
      </c>
      <c r="I2558" s="247" t="s">
        <v>8546</v>
      </c>
      <c r="J2558" s="247" t="s">
        <v>3291</v>
      </c>
      <c r="K2558" s="249" t="s">
        <v>1354</v>
      </c>
      <c r="L2558" s="247" t="s">
        <v>1380</v>
      </c>
      <c r="M2558" s="249" t="s">
        <v>1348</v>
      </c>
      <c r="N2558" s="249">
        <v>16</v>
      </c>
      <c r="O2558" s="249" t="s">
        <v>4346</v>
      </c>
    </row>
    <row r="2559" spans="2:15" ht="15" customHeight="1">
      <c r="B2559" s="247" t="s">
        <v>8923</v>
      </c>
      <c r="C2559" s="247" t="s">
        <v>1342</v>
      </c>
      <c r="D2559" s="248">
        <v>43741</v>
      </c>
      <c r="E2559" s="248"/>
      <c r="F2559" s="248"/>
      <c r="G2559" s="247"/>
      <c r="H2559" s="247" t="s">
        <v>8299</v>
      </c>
      <c r="I2559" s="247" t="s">
        <v>8300</v>
      </c>
      <c r="J2559" s="247" t="s">
        <v>3270</v>
      </c>
      <c r="K2559" s="249" t="s">
        <v>1346</v>
      </c>
      <c r="L2559" s="247" t="s">
        <v>1380</v>
      </c>
      <c r="M2559" s="249" t="s">
        <v>1348</v>
      </c>
      <c r="N2559" s="249">
        <v>0</v>
      </c>
      <c r="O2559" s="249" t="s">
        <v>8924</v>
      </c>
    </row>
    <row r="2560" spans="2:15" ht="15" customHeight="1">
      <c r="B2560" s="247" t="s">
        <v>8925</v>
      </c>
      <c r="C2560" s="247" t="s">
        <v>1342</v>
      </c>
      <c r="D2560" s="248">
        <v>43741</v>
      </c>
      <c r="E2560" s="248"/>
      <c r="F2560" s="248"/>
      <c r="G2560" s="247"/>
      <c r="H2560" s="247" t="s">
        <v>7532</v>
      </c>
      <c r="I2560" s="247" t="s">
        <v>7533</v>
      </c>
      <c r="J2560" s="247" t="s">
        <v>3270</v>
      </c>
      <c r="K2560" s="249" t="s">
        <v>1346</v>
      </c>
      <c r="L2560" s="247" t="s">
        <v>1380</v>
      </c>
      <c r="M2560" s="249" t="s">
        <v>1348</v>
      </c>
      <c r="N2560" s="249">
        <v>100</v>
      </c>
      <c r="O2560" s="249" t="s">
        <v>8392</v>
      </c>
    </row>
    <row r="2561" spans="2:15" ht="15" hidden="1" customHeight="1">
      <c r="B2561" s="247" t="s">
        <v>8926</v>
      </c>
      <c r="C2561" s="247" t="s">
        <v>8927</v>
      </c>
      <c r="D2561" s="248">
        <v>43741</v>
      </c>
      <c r="E2561" s="248">
        <v>44330</v>
      </c>
      <c r="F2561" s="248">
        <v>45425</v>
      </c>
      <c r="G2561" s="247">
        <v>0</v>
      </c>
      <c r="H2561" s="247" t="s">
        <v>4512</v>
      </c>
      <c r="I2561" s="247" t="s">
        <v>4513</v>
      </c>
      <c r="J2561" s="247" t="s">
        <v>3270</v>
      </c>
      <c r="K2561" s="249" t="s">
        <v>1890</v>
      </c>
      <c r="L2561" s="247" t="s">
        <v>1380</v>
      </c>
      <c r="M2561" s="249" t="s">
        <v>1348</v>
      </c>
      <c r="N2561" s="249">
        <v>62</v>
      </c>
      <c r="O2561" s="249" t="s">
        <v>8731</v>
      </c>
    </row>
    <row r="2562" spans="2:15" ht="24">
      <c r="B2562" s="247" t="s">
        <v>8928</v>
      </c>
      <c r="C2562" s="247" t="s">
        <v>8929</v>
      </c>
      <c r="D2562" s="248">
        <v>43741</v>
      </c>
      <c r="E2562" s="248">
        <v>43760</v>
      </c>
      <c r="F2562" s="248">
        <v>43851</v>
      </c>
      <c r="G2562" s="247">
        <v>0</v>
      </c>
      <c r="H2562" s="247" t="s">
        <v>8930</v>
      </c>
      <c r="I2562" s="247" t="s">
        <v>8931</v>
      </c>
      <c r="J2562" s="247" t="s">
        <v>3291</v>
      </c>
      <c r="K2562" s="249" t="s">
        <v>1354</v>
      </c>
      <c r="L2562" s="247" t="s">
        <v>1380</v>
      </c>
      <c r="M2562" s="249" t="s">
        <v>1348</v>
      </c>
      <c r="N2562" s="249">
        <v>0.85</v>
      </c>
      <c r="O2562" s="249" t="s">
        <v>8932</v>
      </c>
    </row>
    <row r="2563" spans="2:15" ht="15" customHeight="1">
      <c r="B2563" s="247" t="s">
        <v>8933</v>
      </c>
      <c r="C2563" s="247" t="s">
        <v>1342</v>
      </c>
      <c r="D2563" s="248">
        <v>43742</v>
      </c>
      <c r="E2563" s="248"/>
      <c r="F2563" s="248"/>
      <c r="G2563" s="247"/>
      <c r="H2563" s="247" t="s">
        <v>8390</v>
      </c>
      <c r="I2563" s="247" t="s">
        <v>8391</v>
      </c>
      <c r="J2563" s="247" t="s">
        <v>3270</v>
      </c>
      <c r="K2563" s="249" t="s">
        <v>1346</v>
      </c>
      <c r="L2563" s="247" t="s">
        <v>1380</v>
      </c>
      <c r="M2563" s="249" t="s">
        <v>1348</v>
      </c>
      <c r="N2563" s="249">
        <v>0</v>
      </c>
      <c r="O2563" s="249" t="s">
        <v>8555</v>
      </c>
    </row>
    <row r="2564" spans="2:15" ht="24" hidden="1" customHeight="1">
      <c r="B2564" s="247" t="s">
        <v>8934</v>
      </c>
      <c r="C2564" s="247" t="s">
        <v>8935</v>
      </c>
      <c r="D2564" s="248">
        <v>39535</v>
      </c>
      <c r="E2564" s="248">
        <v>39861</v>
      </c>
      <c r="F2564" s="248">
        <v>42417</v>
      </c>
      <c r="G2564" s="247">
        <v>2</v>
      </c>
      <c r="H2564" s="247" t="s">
        <v>4180</v>
      </c>
      <c r="I2564" s="247" t="s">
        <v>4181</v>
      </c>
      <c r="J2564" s="247" t="s">
        <v>3276</v>
      </c>
      <c r="K2564" s="249" t="s">
        <v>1354</v>
      </c>
      <c r="L2564" s="247" t="s">
        <v>1380</v>
      </c>
      <c r="M2564" s="249" t="s">
        <v>1348</v>
      </c>
      <c r="N2564" s="249">
        <v>143</v>
      </c>
      <c r="O2564" s="249" t="s">
        <v>4182</v>
      </c>
    </row>
    <row r="2565" spans="2:15" ht="15" customHeight="1">
      <c r="B2565" s="247" t="s">
        <v>8936</v>
      </c>
      <c r="C2565" s="247" t="s">
        <v>1342</v>
      </c>
      <c r="D2565" s="248">
        <v>43742</v>
      </c>
      <c r="E2565" s="248"/>
      <c r="F2565" s="248"/>
      <c r="G2565" s="247"/>
      <c r="H2565" s="247" t="s">
        <v>8390</v>
      </c>
      <c r="I2565" s="247" t="s">
        <v>8391</v>
      </c>
      <c r="J2565" s="247" t="s">
        <v>3270</v>
      </c>
      <c r="K2565" s="249" t="s">
        <v>1346</v>
      </c>
      <c r="L2565" s="247" t="s">
        <v>1380</v>
      </c>
      <c r="M2565" s="249" t="s">
        <v>1348</v>
      </c>
      <c r="N2565" s="249">
        <v>0</v>
      </c>
      <c r="O2565" s="249" t="s">
        <v>8552</v>
      </c>
    </row>
    <row r="2566" spans="2:15" ht="24" customHeight="1">
      <c r="B2566" s="247" t="s">
        <v>8937</v>
      </c>
      <c r="C2566" s="247" t="s">
        <v>8938</v>
      </c>
      <c r="D2566" s="248">
        <v>43745</v>
      </c>
      <c r="E2566" s="248">
        <v>43760</v>
      </c>
      <c r="F2566" s="248">
        <v>43851</v>
      </c>
      <c r="G2566" s="247">
        <v>0</v>
      </c>
      <c r="H2566" s="247" t="s">
        <v>6822</v>
      </c>
      <c r="I2566" s="247" t="s">
        <v>6823</v>
      </c>
      <c r="J2566" s="247" t="s">
        <v>3291</v>
      </c>
      <c r="K2566" s="249" t="s">
        <v>1354</v>
      </c>
      <c r="L2566" s="247" t="s">
        <v>1380</v>
      </c>
      <c r="M2566" s="249" t="s">
        <v>1348</v>
      </c>
      <c r="N2566" s="249">
        <v>75</v>
      </c>
      <c r="O2566" s="249" t="s">
        <v>8939</v>
      </c>
    </row>
    <row r="2567" spans="2:15" ht="15" hidden="1" customHeight="1">
      <c r="B2567" s="247" t="s">
        <v>8940</v>
      </c>
      <c r="C2567" s="247" t="s">
        <v>8941</v>
      </c>
      <c r="D2567" s="248">
        <v>43745</v>
      </c>
      <c r="E2567" s="248">
        <v>44257</v>
      </c>
      <c r="F2567" s="248">
        <v>45352</v>
      </c>
      <c r="G2567" s="247">
        <v>0</v>
      </c>
      <c r="H2567" s="247" t="s">
        <v>8576</v>
      </c>
      <c r="I2567" s="247" t="s">
        <v>8577</v>
      </c>
      <c r="J2567" s="247" t="s">
        <v>3270</v>
      </c>
      <c r="K2567" s="249" t="s">
        <v>1890</v>
      </c>
      <c r="L2567" s="247" t="s">
        <v>1380</v>
      </c>
      <c r="M2567" s="249" t="s">
        <v>1348</v>
      </c>
      <c r="N2567" s="249">
        <v>55</v>
      </c>
      <c r="O2567" s="249" t="s">
        <v>8578</v>
      </c>
    </row>
    <row r="2568" spans="2:15" ht="15" hidden="1" customHeight="1">
      <c r="B2568" s="247" t="s">
        <v>8942</v>
      </c>
      <c r="C2568" s="247" t="s">
        <v>8943</v>
      </c>
      <c r="D2568" s="248">
        <v>43745</v>
      </c>
      <c r="E2568" s="248">
        <v>44196</v>
      </c>
      <c r="F2568" s="248">
        <v>45290</v>
      </c>
      <c r="G2568" s="247">
        <v>0</v>
      </c>
      <c r="H2568" s="247" t="s">
        <v>8576</v>
      </c>
      <c r="I2568" s="247" t="s">
        <v>8577</v>
      </c>
      <c r="J2568" s="247" t="s">
        <v>3270</v>
      </c>
      <c r="K2568" s="249" t="s">
        <v>1890</v>
      </c>
      <c r="L2568" s="247" t="s">
        <v>1380</v>
      </c>
      <c r="M2568" s="249" t="s">
        <v>1348</v>
      </c>
      <c r="N2568" s="249">
        <v>15</v>
      </c>
      <c r="O2568" s="249" t="s">
        <v>8597</v>
      </c>
    </row>
    <row r="2569" spans="2:15" ht="15" hidden="1" customHeight="1">
      <c r="B2569" s="247" t="s">
        <v>8944</v>
      </c>
      <c r="C2569" s="247" t="s">
        <v>8945</v>
      </c>
      <c r="D2569" s="248">
        <v>43748</v>
      </c>
      <c r="E2569" s="248">
        <v>44196</v>
      </c>
      <c r="F2569" s="248">
        <v>45290</v>
      </c>
      <c r="G2569" s="247">
        <v>0</v>
      </c>
      <c r="H2569" s="247" t="s">
        <v>8889</v>
      </c>
      <c r="I2569" s="247" t="s">
        <v>8890</v>
      </c>
      <c r="J2569" s="247" t="s">
        <v>3270</v>
      </c>
      <c r="K2569" s="249" t="s">
        <v>1890</v>
      </c>
      <c r="L2569" s="247" t="s">
        <v>1380</v>
      </c>
      <c r="M2569" s="249" t="s">
        <v>1348</v>
      </c>
      <c r="N2569" s="249">
        <v>46</v>
      </c>
      <c r="O2569" s="249" t="s">
        <v>8891</v>
      </c>
    </row>
    <row r="2570" spans="2:15" ht="15" customHeight="1">
      <c r="B2570" s="247" t="s">
        <v>8946</v>
      </c>
      <c r="C2570" s="247" t="s">
        <v>1342</v>
      </c>
      <c r="D2570" s="248">
        <v>43748</v>
      </c>
      <c r="E2570" s="248"/>
      <c r="F2570" s="248"/>
      <c r="G2570" s="247"/>
      <c r="H2570" s="247" t="s">
        <v>5711</v>
      </c>
      <c r="I2570" s="247" t="s">
        <v>5712</v>
      </c>
      <c r="J2570" s="247" t="s">
        <v>3270</v>
      </c>
      <c r="K2570" s="249" t="s">
        <v>1346</v>
      </c>
      <c r="L2570" s="247" t="s">
        <v>4433</v>
      </c>
      <c r="M2570" s="249" t="s">
        <v>1348</v>
      </c>
      <c r="N2570" s="249">
        <v>95</v>
      </c>
      <c r="O2570" s="249" t="s">
        <v>7541</v>
      </c>
    </row>
    <row r="2571" spans="2:15" ht="15" customHeight="1">
      <c r="B2571" s="247" t="s">
        <v>8947</v>
      </c>
      <c r="C2571" s="247" t="s">
        <v>1342</v>
      </c>
      <c r="D2571" s="248">
        <v>43748</v>
      </c>
      <c r="E2571" s="248"/>
      <c r="F2571" s="248"/>
      <c r="G2571" s="247"/>
      <c r="H2571" s="247" t="s">
        <v>5711</v>
      </c>
      <c r="I2571" s="247" t="s">
        <v>5712</v>
      </c>
      <c r="J2571" s="247" t="s">
        <v>3291</v>
      </c>
      <c r="K2571" s="249" t="s">
        <v>1346</v>
      </c>
      <c r="L2571" s="247" t="s">
        <v>4433</v>
      </c>
      <c r="M2571" s="249" t="s">
        <v>1348</v>
      </c>
      <c r="N2571" s="249">
        <v>0</v>
      </c>
      <c r="O2571" s="249" t="s">
        <v>8948</v>
      </c>
    </row>
    <row r="2572" spans="2:15" ht="15" customHeight="1">
      <c r="B2572" s="247" t="s">
        <v>8949</v>
      </c>
      <c r="C2572" s="247" t="s">
        <v>1342</v>
      </c>
      <c r="D2572" s="248">
        <v>43748</v>
      </c>
      <c r="E2572" s="248"/>
      <c r="F2572" s="248"/>
      <c r="G2572" s="247"/>
      <c r="H2572" s="247" t="s">
        <v>4600</v>
      </c>
      <c r="I2572" s="247" t="s">
        <v>4601</v>
      </c>
      <c r="J2572" s="247" t="s">
        <v>3270</v>
      </c>
      <c r="K2572" s="249" t="s">
        <v>1346</v>
      </c>
      <c r="L2572" s="247" t="s">
        <v>1380</v>
      </c>
      <c r="M2572" s="249" t="s">
        <v>1348</v>
      </c>
      <c r="N2572" s="249">
        <v>88.083600000000004</v>
      </c>
      <c r="O2572" s="249" t="s">
        <v>8950</v>
      </c>
    </row>
    <row r="2573" spans="2:15" ht="24" customHeight="1">
      <c r="B2573" s="247" t="s">
        <v>8951</v>
      </c>
      <c r="C2573" s="247" t="s">
        <v>1342</v>
      </c>
      <c r="D2573" s="248">
        <v>43748</v>
      </c>
      <c r="E2573" s="248"/>
      <c r="F2573" s="248"/>
      <c r="G2573" s="247"/>
      <c r="H2573" s="247" t="s">
        <v>8952</v>
      </c>
      <c r="I2573" s="247" t="s">
        <v>8953</v>
      </c>
      <c r="J2573" s="247" t="s">
        <v>3419</v>
      </c>
      <c r="K2573" s="249" t="s">
        <v>1346</v>
      </c>
      <c r="L2573" s="247" t="s">
        <v>1380</v>
      </c>
      <c r="M2573" s="249" t="s">
        <v>1348</v>
      </c>
      <c r="N2573" s="249">
        <v>0</v>
      </c>
      <c r="O2573" s="249" t="s">
        <v>8954</v>
      </c>
    </row>
    <row r="2574" spans="2:15" ht="15" customHeight="1">
      <c r="B2574" s="247" t="s">
        <v>8955</v>
      </c>
      <c r="C2574" s="247" t="s">
        <v>1342</v>
      </c>
      <c r="D2574" s="248">
        <v>43749</v>
      </c>
      <c r="E2574" s="248"/>
      <c r="F2574" s="248"/>
      <c r="G2574" s="247"/>
      <c r="H2574" s="247" t="s">
        <v>8697</v>
      </c>
      <c r="I2574" s="247" t="s">
        <v>8698</v>
      </c>
      <c r="J2574" s="247" t="s">
        <v>3270</v>
      </c>
      <c r="K2574" s="249" t="s">
        <v>1346</v>
      </c>
      <c r="L2574" s="247" t="s">
        <v>1380</v>
      </c>
      <c r="M2574" s="249" t="s">
        <v>1348</v>
      </c>
      <c r="N2574" s="249">
        <v>0</v>
      </c>
      <c r="O2574" s="249" t="s">
        <v>8956</v>
      </c>
    </row>
    <row r="2575" spans="2:15" ht="15" hidden="1" customHeight="1">
      <c r="B2575" s="247" t="s">
        <v>8957</v>
      </c>
      <c r="C2575" s="247" t="s">
        <v>8958</v>
      </c>
      <c r="D2575" s="248">
        <v>39577</v>
      </c>
      <c r="E2575" s="248">
        <v>39891</v>
      </c>
      <c r="F2575" s="248">
        <v>41717</v>
      </c>
      <c r="G2575" s="247">
        <v>1</v>
      </c>
      <c r="H2575" s="247" t="s">
        <v>8959</v>
      </c>
      <c r="I2575" s="247" t="s">
        <v>8960</v>
      </c>
      <c r="J2575" s="247" t="s">
        <v>3276</v>
      </c>
      <c r="K2575" s="249" t="s">
        <v>1354</v>
      </c>
      <c r="L2575" s="247" t="s">
        <v>1380</v>
      </c>
      <c r="M2575" s="249" t="s">
        <v>1348</v>
      </c>
      <c r="N2575" s="249">
        <v>104</v>
      </c>
      <c r="O2575" s="249" t="s">
        <v>4537</v>
      </c>
    </row>
    <row r="2576" spans="2:15" ht="15" customHeight="1">
      <c r="B2576" s="247" t="s">
        <v>8961</v>
      </c>
      <c r="C2576" s="247" t="s">
        <v>1342</v>
      </c>
      <c r="D2576" s="248">
        <v>43756</v>
      </c>
      <c r="E2576" s="248"/>
      <c r="F2576" s="248"/>
      <c r="G2576" s="247"/>
      <c r="H2576" s="247" t="s">
        <v>4557</v>
      </c>
      <c r="I2576" s="247" t="s">
        <v>4558</v>
      </c>
      <c r="J2576" s="247" t="s">
        <v>3270</v>
      </c>
      <c r="K2576" s="249" t="s">
        <v>1346</v>
      </c>
      <c r="L2576" s="247" t="s">
        <v>1380</v>
      </c>
      <c r="M2576" s="249" t="s">
        <v>1348</v>
      </c>
      <c r="N2576" s="249">
        <v>0</v>
      </c>
      <c r="O2576" s="249" t="s">
        <v>8962</v>
      </c>
    </row>
    <row r="2577" spans="2:15" ht="15" customHeight="1">
      <c r="B2577" s="247" t="s">
        <v>8963</v>
      </c>
      <c r="C2577" s="247" t="s">
        <v>1342</v>
      </c>
      <c r="D2577" s="248">
        <v>43756</v>
      </c>
      <c r="E2577" s="248"/>
      <c r="F2577" s="248"/>
      <c r="G2577" s="247"/>
      <c r="H2577" s="247" t="s">
        <v>8964</v>
      </c>
      <c r="I2577" s="247" t="s">
        <v>8965</v>
      </c>
      <c r="J2577" s="247" t="s">
        <v>3291</v>
      </c>
      <c r="K2577" s="249" t="s">
        <v>1346</v>
      </c>
      <c r="L2577" s="247" t="s">
        <v>1380</v>
      </c>
      <c r="M2577" s="249" t="s">
        <v>1348</v>
      </c>
      <c r="N2577" s="249">
        <v>0</v>
      </c>
      <c r="O2577" s="249" t="s">
        <v>4936</v>
      </c>
    </row>
    <row r="2578" spans="2:15" ht="15" customHeight="1">
      <c r="B2578" s="247" t="s">
        <v>8966</v>
      </c>
      <c r="C2578" s="247" t="s">
        <v>1342</v>
      </c>
      <c r="D2578" s="248">
        <v>43756</v>
      </c>
      <c r="E2578" s="248"/>
      <c r="F2578" s="248"/>
      <c r="G2578" s="247"/>
      <c r="H2578" s="247" t="s">
        <v>8967</v>
      </c>
      <c r="I2578" s="247" t="s">
        <v>8968</v>
      </c>
      <c r="J2578" s="247" t="s">
        <v>3270</v>
      </c>
      <c r="K2578" s="249" t="s">
        <v>1346</v>
      </c>
      <c r="L2578" s="247" t="s">
        <v>1380</v>
      </c>
      <c r="M2578" s="249" t="s">
        <v>1348</v>
      </c>
      <c r="N2578" s="249">
        <v>0</v>
      </c>
      <c r="O2578" s="249" t="s">
        <v>8969</v>
      </c>
    </row>
    <row r="2579" spans="2:15" ht="15" hidden="1" customHeight="1">
      <c r="B2579" s="247" t="s">
        <v>8970</v>
      </c>
      <c r="C2579" s="247" t="s">
        <v>8971</v>
      </c>
      <c r="D2579" s="248">
        <v>43756</v>
      </c>
      <c r="E2579" s="248">
        <v>43873</v>
      </c>
      <c r="F2579" s="248">
        <v>44968</v>
      </c>
      <c r="G2579" s="247">
        <v>0</v>
      </c>
      <c r="H2579" s="247" t="s">
        <v>3405</v>
      </c>
      <c r="I2579" s="247" t="s">
        <v>3406</v>
      </c>
      <c r="J2579" s="247" t="s">
        <v>3270</v>
      </c>
      <c r="K2579" s="249" t="s">
        <v>1890</v>
      </c>
      <c r="L2579" s="247" t="s">
        <v>1380</v>
      </c>
      <c r="M2579" s="249" t="s">
        <v>1348</v>
      </c>
      <c r="N2579" s="249">
        <v>65</v>
      </c>
      <c r="O2579" s="249" t="s">
        <v>3407</v>
      </c>
    </row>
    <row r="2580" spans="2:15" ht="15" customHeight="1">
      <c r="B2580" s="247" t="s">
        <v>8972</v>
      </c>
      <c r="C2580" s="247" t="s">
        <v>8973</v>
      </c>
      <c r="D2580" s="248">
        <v>43756</v>
      </c>
      <c r="E2580" s="248">
        <v>43760</v>
      </c>
      <c r="F2580" s="248">
        <v>43851</v>
      </c>
      <c r="G2580" s="247">
        <v>0</v>
      </c>
      <c r="H2580" s="247" t="s">
        <v>5711</v>
      </c>
      <c r="I2580" s="247" t="s">
        <v>5712</v>
      </c>
      <c r="J2580" s="247" t="s">
        <v>3291</v>
      </c>
      <c r="K2580" s="249" t="s">
        <v>1354</v>
      </c>
      <c r="L2580" s="247" t="s">
        <v>4433</v>
      </c>
      <c r="M2580" s="249" t="s">
        <v>1348</v>
      </c>
      <c r="N2580" s="249">
        <v>95</v>
      </c>
      <c r="O2580" s="249" t="s">
        <v>7541</v>
      </c>
    </row>
    <row r="2581" spans="2:15" ht="15" customHeight="1">
      <c r="B2581" s="247" t="s">
        <v>8974</v>
      </c>
      <c r="C2581" s="247" t="s">
        <v>8975</v>
      </c>
      <c r="D2581" s="248">
        <v>43756</v>
      </c>
      <c r="E2581" s="248">
        <v>43760</v>
      </c>
      <c r="F2581" s="248">
        <v>43851</v>
      </c>
      <c r="G2581" s="247">
        <v>0</v>
      </c>
      <c r="H2581" s="247" t="s">
        <v>8976</v>
      </c>
      <c r="I2581" s="247" t="s">
        <v>8977</v>
      </c>
      <c r="J2581" s="247" t="s">
        <v>3291</v>
      </c>
      <c r="K2581" s="249" t="s">
        <v>1354</v>
      </c>
      <c r="L2581" s="247" t="s">
        <v>1380</v>
      </c>
      <c r="M2581" s="249" t="s">
        <v>1348</v>
      </c>
      <c r="N2581" s="249">
        <v>58</v>
      </c>
      <c r="O2581" s="249" t="s">
        <v>8978</v>
      </c>
    </row>
    <row r="2582" spans="2:15" ht="15" customHeight="1">
      <c r="B2582" s="247" t="s">
        <v>8979</v>
      </c>
      <c r="C2582" s="247" t="s">
        <v>1342</v>
      </c>
      <c r="D2582" s="248">
        <v>43756</v>
      </c>
      <c r="E2582" s="248"/>
      <c r="F2582" s="248"/>
      <c r="G2582" s="247"/>
      <c r="H2582" s="247" t="s">
        <v>8980</v>
      </c>
      <c r="I2582" s="247" t="s">
        <v>8981</v>
      </c>
      <c r="J2582" s="247" t="s">
        <v>3270</v>
      </c>
      <c r="K2582" s="249" t="s">
        <v>1346</v>
      </c>
      <c r="L2582" s="247" t="s">
        <v>1380</v>
      </c>
      <c r="M2582" s="249" t="s">
        <v>1348</v>
      </c>
      <c r="N2582" s="249">
        <v>0</v>
      </c>
      <c r="O2582" s="249" t="s">
        <v>8982</v>
      </c>
    </row>
    <row r="2583" spans="2:15" ht="24" customHeight="1">
      <c r="B2583" s="247" t="s">
        <v>8983</v>
      </c>
      <c r="C2583" s="247" t="s">
        <v>8984</v>
      </c>
      <c r="D2583" s="248">
        <v>43759</v>
      </c>
      <c r="E2583" s="248">
        <v>43769</v>
      </c>
      <c r="F2583" s="248">
        <v>43860</v>
      </c>
      <c r="G2583" s="247">
        <v>0</v>
      </c>
      <c r="H2583" s="247" t="s">
        <v>7486</v>
      </c>
      <c r="I2583" s="247" t="s">
        <v>7487</v>
      </c>
      <c r="J2583" s="247" t="s">
        <v>3291</v>
      </c>
      <c r="K2583" s="249" t="s">
        <v>1354</v>
      </c>
      <c r="L2583" s="247" t="s">
        <v>4433</v>
      </c>
      <c r="M2583" s="249" t="s">
        <v>1348</v>
      </c>
      <c r="N2583" s="249">
        <v>94</v>
      </c>
      <c r="O2583" s="249" t="s">
        <v>8985</v>
      </c>
    </row>
    <row r="2584" spans="2:15" ht="15" customHeight="1">
      <c r="B2584" s="247" t="s">
        <v>8986</v>
      </c>
      <c r="C2584" s="247" t="s">
        <v>1342</v>
      </c>
      <c r="D2584" s="248">
        <v>43760</v>
      </c>
      <c r="E2584" s="248"/>
      <c r="F2584" s="248"/>
      <c r="G2584" s="247"/>
      <c r="H2584" s="247" t="s">
        <v>8697</v>
      </c>
      <c r="I2584" s="247" t="s">
        <v>8698</v>
      </c>
      <c r="J2584" s="247" t="s">
        <v>3291</v>
      </c>
      <c r="K2584" s="249" t="s">
        <v>1346</v>
      </c>
      <c r="L2584" s="247" t="s">
        <v>1380</v>
      </c>
      <c r="M2584" s="249" t="s">
        <v>1348</v>
      </c>
      <c r="N2584" s="249">
        <v>0</v>
      </c>
      <c r="O2584" s="249" t="s">
        <v>8987</v>
      </c>
    </row>
    <row r="2585" spans="2:15" ht="15" customHeight="1">
      <c r="B2585" s="247" t="s">
        <v>8988</v>
      </c>
      <c r="C2585" s="247" t="s">
        <v>1342</v>
      </c>
      <c r="D2585" s="248">
        <v>43761</v>
      </c>
      <c r="E2585" s="248"/>
      <c r="F2585" s="248"/>
      <c r="G2585" s="247"/>
      <c r="H2585" s="247" t="s">
        <v>8488</v>
      </c>
      <c r="I2585" s="247" t="s">
        <v>8489</v>
      </c>
      <c r="J2585" s="247" t="s">
        <v>3270</v>
      </c>
      <c r="K2585" s="249" t="s">
        <v>1346</v>
      </c>
      <c r="L2585" s="247" t="s">
        <v>4433</v>
      </c>
      <c r="M2585" s="249" t="s">
        <v>1348</v>
      </c>
      <c r="N2585" s="249">
        <v>0</v>
      </c>
      <c r="O2585" s="249" t="s">
        <v>8989</v>
      </c>
    </row>
    <row r="2586" spans="2:15" ht="15" hidden="1" customHeight="1">
      <c r="B2586" s="247" t="s">
        <v>8990</v>
      </c>
      <c r="C2586" s="247" t="s">
        <v>8991</v>
      </c>
      <c r="D2586" s="248">
        <v>40227</v>
      </c>
      <c r="E2586" s="248">
        <v>40669</v>
      </c>
      <c r="F2586" s="248">
        <v>43226</v>
      </c>
      <c r="G2586" s="247">
        <v>2</v>
      </c>
      <c r="H2586" s="247" t="s">
        <v>8992</v>
      </c>
      <c r="I2586" s="247" t="s">
        <v>8993</v>
      </c>
      <c r="J2586" s="247" t="s">
        <v>3276</v>
      </c>
      <c r="K2586" s="249" t="s">
        <v>1354</v>
      </c>
      <c r="L2586" s="247" t="s">
        <v>3337</v>
      </c>
      <c r="M2586" s="249" t="s">
        <v>1348</v>
      </c>
      <c r="N2586" s="249">
        <v>447.63</v>
      </c>
      <c r="O2586" s="249" t="s">
        <v>7385</v>
      </c>
    </row>
    <row r="2587" spans="2:15" ht="15" hidden="1" customHeight="1">
      <c r="B2587" s="247" t="s">
        <v>8994</v>
      </c>
      <c r="C2587" s="247" t="s">
        <v>8995</v>
      </c>
      <c r="D2587" s="248">
        <v>39734</v>
      </c>
      <c r="E2587" s="248">
        <v>39906</v>
      </c>
      <c r="F2587" s="248">
        <v>41002</v>
      </c>
      <c r="G2587" s="247">
        <v>2</v>
      </c>
      <c r="H2587" s="247" t="s">
        <v>8996</v>
      </c>
      <c r="I2587" s="247" t="s">
        <v>1342</v>
      </c>
      <c r="J2587" s="247" t="s">
        <v>3276</v>
      </c>
      <c r="K2587" s="249" t="s">
        <v>2455</v>
      </c>
      <c r="L2587" s="247" t="s">
        <v>3337</v>
      </c>
      <c r="M2587" s="249" t="s">
        <v>1348</v>
      </c>
      <c r="N2587" s="249">
        <v>939</v>
      </c>
      <c r="O2587" s="249" t="s">
        <v>6209</v>
      </c>
    </row>
    <row r="2588" spans="2:15" ht="24" customHeight="1">
      <c r="B2588" s="247" t="s">
        <v>8997</v>
      </c>
      <c r="C2588" s="247" t="s">
        <v>8998</v>
      </c>
      <c r="D2588" s="248">
        <v>43761</v>
      </c>
      <c r="E2588" s="248">
        <v>43769</v>
      </c>
      <c r="F2588" s="248">
        <v>43860</v>
      </c>
      <c r="G2588" s="247">
        <v>0</v>
      </c>
      <c r="H2588" s="247" t="s">
        <v>8999</v>
      </c>
      <c r="I2588" s="247" t="s">
        <v>9000</v>
      </c>
      <c r="J2588" s="247" t="s">
        <v>3291</v>
      </c>
      <c r="K2588" s="249" t="s">
        <v>1354</v>
      </c>
      <c r="L2588" s="247" t="s">
        <v>1380</v>
      </c>
      <c r="M2588" s="249" t="s">
        <v>1348</v>
      </c>
      <c r="N2588" s="249">
        <v>12</v>
      </c>
      <c r="O2588" s="249" t="s">
        <v>9001</v>
      </c>
    </row>
    <row r="2589" spans="2:15" ht="15" customHeight="1">
      <c r="B2589" s="247" t="s">
        <v>9002</v>
      </c>
      <c r="C2589" s="247" t="s">
        <v>9003</v>
      </c>
      <c r="D2589" s="248">
        <v>43762</v>
      </c>
      <c r="E2589" s="248">
        <v>43769</v>
      </c>
      <c r="F2589" s="248">
        <v>43860</v>
      </c>
      <c r="G2589" s="247">
        <v>0</v>
      </c>
      <c r="H2589" s="247" t="s">
        <v>8299</v>
      </c>
      <c r="I2589" s="247" t="s">
        <v>8300</v>
      </c>
      <c r="J2589" s="247" t="s">
        <v>3291</v>
      </c>
      <c r="K2589" s="249" t="s">
        <v>1354</v>
      </c>
      <c r="L2589" s="247" t="s">
        <v>1380</v>
      </c>
      <c r="M2589" s="249" t="s">
        <v>1348</v>
      </c>
      <c r="N2589" s="249">
        <v>18</v>
      </c>
      <c r="O2589" s="249" t="s">
        <v>9004</v>
      </c>
    </row>
    <row r="2590" spans="2:15" ht="15" customHeight="1">
      <c r="B2590" s="247" t="s">
        <v>9005</v>
      </c>
      <c r="C2590" s="247" t="s">
        <v>9006</v>
      </c>
      <c r="D2590" s="248">
        <v>43762</v>
      </c>
      <c r="E2590" s="248">
        <v>43769</v>
      </c>
      <c r="F2590" s="248">
        <v>43860</v>
      </c>
      <c r="G2590" s="247">
        <v>0</v>
      </c>
      <c r="H2590" s="247" t="s">
        <v>5711</v>
      </c>
      <c r="I2590" s="247" t="s">
        <v>5712</v>
      </c>
      <c r="J2590" s="247" t="s">
        <v>3291</v>
      </c>
      <c r="K2590" s="249" t="s">
        <v>1354</v>
      </c>
      <c r="L2590" s="247" t="s">
        <v>4433</v>
      </c>
      <c r="M2590" s="249" t="s">
        <v>1348</v>
      </c>
      <c r="N2590" s="249">
        <v>54</v>
      </c>
      <c r="O2590" s="249" t="s">
        <v>9007</v>
      </c>
    </row>
    <row r="2591" spans="2:15" ht="15" customHeight="1">
      <c r="B2591" s="247" t="s">
        <v>9008</v>
      </c>
      <c r="C2591" s="247" t="s">
        <v>9009</v>
      </c>
      <c r="D2591" s="248">
        <v>43762</v>
      </c>
      <c r="E2591" s="248">
        <v>43769</v>
      </c>
      <c r="F2591" s="248">
        <v>43860</v>
      </c>
      <c r="G2591" s="247">
        <v>0</v>
      </c>
      <c r="H2591" s="247" t="s">
        <v>5711</v>
      </c>
      <c r="I2591" s="247" t="s">
        <v>5712</v>
      </c>
      <c r="J2591" s="247" t="s">
        <v>3291</v>
      </c>
      <c r="K2591" s="249" t="s">
        <v>1354</v>
      </c>
      <c r="L2591" s="247" t="s">
        <v>4433</v>
      </c>
      <c r="M2591" s="249" t="s">
        <v>1348</v>
      </c>
      <c r="N2591" s="249">
        <v>85</v>
      </c>
      <c r="O2591" s="249" t="s">
        <v>9010</v>
      </c>
    </row>
    <row r="2592" spans="2:15" ht="15" customHeight="1">
      <c r="B2592" s="247" t="s">
        <v>9011</v>
      </c>
      <c r="C2592" s="247" t="s">
        <v>1342</v>
      </c>
      <c r="D2592" s="248">
        <v>43762</v>
      </c>
      <c r="E2592" s="248"/>
      <c r="F2592" s="248"/>
      <c r="G2592" s="247"/>
      <c r="H2592" s="247" t="s">
        <v>4685</v>
      </c>
      <c r="I2592" s="247" t="s">
        <v>4686</v>
      </c>
      <c r="J2592" s="247" t="s">
        <v>3270</v>
      </c>
      <c r="K2592" s="249" t="s">
        <v>1346</v>
      </c>
      <c r="L2592" s="247" t="s">
        <v>4433</v>
      </c>
      <c r="M2592" s="249" t="s">
        <v>1348</v>
      </c>
      <c r="N2592" s="249">
        <v>0</v>
      </c>
      <c r="O2592" s="249" t="s">
        <v>1342</v>
      </c>
    </row>
    <row r="2593" spans="2:15" ht="15" hidden="1" customHeight="1">
      <c r="B2593" s="247" t="s">
        <v>9012</v>
      </c>
      <c r="C2593" s="247" t="s">
        <v>9013</v>
      </c>
      <c r="D2593" s="248">
        <v>43762</v>
      </c>
      <c r="E2593" s="248">
        <v>43922</v>
      </c>
      <c r="F2593" s="248">
        <v>45016</v>
      </c>
      <c r="G2593" s="247">
        <v>0</v>
      </c>
      <c r="H2593" s="247" t="s">
        <v>4685</v>
      </c>
      <c r="I2593" s="247" t="s">
        <v>4686</v>
      </c>
      <c r="J2593" s="247" t="s">
        <v>3270</v>
      </c>
      <c r="K2593" s="249" t="s">
        <v>1890</v>
      </c>
      <c r="L2593" s="247" t="s">
        <v>1380</v>
      </c>
      <c r="M2593" s="249" t="s">
        <v>1348</v>
      </c>
      <c r="N2593" s="249">
        <v>49.7</v>
      </c>
      <c r="O2593" s="249" t="s">
        <v>6286</v>
      </c>
    </row>
    <row r="2594" spans="2:15" ht="15" customHeight="1">
      <c r="B2594" s="247" t="s">
        <v>9014</v>
      </c>
      <c r="C2594" s="247" t="s">
        <v>1342</v>
      </c>
      <c r="D2594" s="248">
        <v>43763</v>
      </c>
      <c r="E2594" s="248"/>
      <c r="F2594" s="248"/>
      <c r="G2594" s="247"/>
      <c r="H2594" s="247" t="s">
        <v>8488</v>
      </c>
      <c r="I2594" s="247" t="s">
        <v>8489</v>
      </c>
      <c r="J2594" s="247" t="s">
        <v>3270</v>
      </c>
      <c r="K2594" s="249" t="s">
        <v>1346</v>
      </c>
      <c r="L2594" s="247" t="s">
        <v>1380</v>
      </c>
      <c r="M2594" s="249" t="s">
        <v>1348</v>
      </c>
      <c r="N2594" s="249">
        <v>0</v>
      </c>
      <c r="O2594" s="249" t="s">
        <v>8914</v>
      </c>
    </row>
    <row r="2595" spans="2:15" ht="24">
      <c r="B2595" s="247" t="s">
        <v>9015</v>
      </c>
      <c r="C2595" s="247" t="s">
        <v>9016</v>
      </c>
      <c r="D2595" s="248">
        <v>43763</v>
      </c>
      <c r="E2595" s="248">
        <v>43769</v>
      </c>
      <c r="F2595" s="248">
        <v>43860</v>
      </c>
      <c r="G2595" s="247">
        <v>0</v>
      </c>
      <c r="H2595" s="247" t="s">
        <v>9017</v>
      </c>
      <c r="I2595" s="247" t="s">
        <v>9018</v>
      </c>
      <c r="J2595" s="247" t="s">
        <v>3291</v>
      </c>
      <c r="K2595" s="249" t="s">
        <v>1354</v>
      </c>
      <c r="L2595" s="247" t="s">
        <v>1373</v>
      </c>
      <c r="M2595" s="249" t="s">
        <v>1348</v>
      </c>
      <c r="N2595" s="249">
        <v>0.85</v>
      </c>
      <c r="O2595" s="249" t="s">
        <v>9019</v>
      </c>
    </row>
    <row r="2596" spans="2:15" ht="24" hidden="1" customHeight="1">
      <c r="B2596" s="247" t="s">
        <v>9020</v>
      </c>
      <c r="C2596" s="247" t="s">
        <v>9021</v>
      </c>
      <c r="D2596" s="248">
        <v>43763</v>
      </c>
      <c r="E2596" s="248">
        <v>43909</v>
      </c>
      <c r="F2596" s="248">
        <v>45003</v>
      </c>
      <c r="G2596" s="247">
        <v>0</v>
      </c>
      <c r="H2596" s="247" t="s">
        <v>9022</v>
      </c>
      <c r="I2596" s="247" t="s">
        <v>9023</v>
      </c>
      <c r="J2596" s="247" t="s">
        <v>3270</v>
      </c>
      <c r="K2596" s="249" t="s">
        <v>1890</v>
      </c>
      <c r="L2596" s="247" t="s">
        <v>1380</v>
      </c>
      <c r="M2596" s="249" t="s">
        <v>1348</v>
      </c>
      <c r="N2596" s="249">
        <v>68</v>
      </c>
      <c r="O2596" s="249" t="s">
        <v>6244</v>
      </c>
    </row>
    <row r="2597" spans="2:15" ht="24" customHeight="1">
      <c r="B2597" s="247" t="s">
        <v>9024</v>
      </c>
      <c r="C2597" s="247" t="s">
        <v>1342</v>
      </c>
      <c r="D2597" s="248">
        <v>43766</v>
      </c>
      <c r="E2597" s="248"/>
      <c r="F2597" s="248"/>
      <c r="G2597" s="247"/>
      <c r="H2597" s="247" t="s">
        <v>7994</v>
      </c>
      <c r="I2597" s="247" t="s">
        <v>7995</v>
      </c>
      <c r="J2597" s="247" t="s">
        <v>4459</v>
      </c>
      <c r="K2597" s="249" t="s">
        <v>1346</v>
      </c>
      <c r="L2597" s="247" t="s">
        <v>1373</v>
      </c>
      <c r="M2597" s="249" t="s">
        <v>1348</v>
      </c>
      <c r="N2597" s="249">
        <v>0</v>
      </c>
      <c r="O2597" s="249" t="s">
        <v>8192</v>
      </c>
    </row>
    <row r="2598" spans="2:15" ht="15" hidden="1" customHeight="1">
      <c r="B2598" s="247" t="s">
        <v>9025</v>
      </c>
      <c r="C2598" s="247" t="s">
        <v>9026</v>
      </c>
      <c r="D2598" s="248">
        <v>38020</v>
      </c>
      <c r="E2598" s="248">
        <v>38434</v>
      </c>
      <c r="F2598" s="248">
        <v>42086</v>
      </c>
      <c r="G2598" s="247">
        <v>2</v>
      </c>
      <c r="H2598" s="247" t="s">
        <v>5432</v>
      </c>
      <c r="I2598" s="247" t="s">
        <v>5433</v>
      </c>
      <c r="J2598" s="247" t="s">
        <v>3276</v>
      </c>
      <c r="K2598" s="249" t="s">
        <v>1354</v>
      </c>
      <c r="L2598" s="247" t="s">
        <v>1380</v>
      </c>
      <c r="M2598" s="249" t="s">
        <v>1348</v>
      </c>
      <c r="N2598" s="249">
        <v>34</v>
      </c>
      <c r="O2598" s="249" t="s">
        <v>9027</v>
      </c>
    </row>
    <row r="2599" spans="2:15" ht="15" customHeight="1">
      <c r="B2599" s="247" t="s">
        <v>9028</v>
      </c>
      <c r="C2599" s="247" t="s">
        <v>9029</v>
      </c>
      <c r="D2599" s="248">
        <v>43766</v>
      </c>
      <c r="E2599" s="248">
        <v>43777</v>
      </c>
      <c r="F2599" s="248">
        <v>43868</v>
      </c>
      <c r="G2599" s="247">
        <v>0</v>
      </c>
      <c r="H2599" s="247" t="s">
        <v>9030</v>
      </c>
      <c r="I2599" s="247" t="s">
        <v>9031</v>
      </c>
      <c r="J2599" s="247" t="s">
        <v>3291</v>
      </c>
      <c r="K2599" s="249" t="s">
        <v>1354</v>
      </c>
      <c r="L2599" s="247" t="s">
        <v>1380</v>
      </c>
      <c r="M2599" s="249" t="s">
        <v>1348</v>
      </c>
      <c r="N2599" s="249">
        <v>100</v>
      </c>
      <c r="O2599" s="249" t="s">
        <v>5906</v>
      </c>
    </row>
    <row r="2600" spans="2:15" ht="15" customHeight="1">
      <c r="B2600" s="247" t="s">
        <v>9032</v>
      </c>
      <c r="C2600" s="247" t="s">
        <v>1342</v>
      </c>
      <c r="D2600" s="248">
        <v>43766</v>
      </c>
      <c r="E2600" s="248"/>
      <c r="F2600" s="248"/>
      <c r="G2600" s="247"/>
      <c r="H2600" s="247" t="s">
        <v>1376</v>
      </c>
      <c r="I2600" s="247" t="s">
        <v>1377</v>
      </c>
      <c r="J2600" s="247" t="s">
        <v>3336</v>
      </c>
      <c r="K2600" s="249" t="s">
        <v>1346</v>
      </c>
      <c r="L2600" s="247" t="s">
        <v>1355</v>
      </c>
      <c r="M2600" s="249" t="s">
        <v>1348</v>
      </c>
      <c r="N2600" s="249">
        <v>0</v>
      </c>
      <c r="O2600" s="249" t="s">
        <v>9033</v>
      </c>
    </row>
    <row r="2601" spans="2:15" ht="15" customHeight="1">
      <c r="B2601" s="247" t="s">
        <v>9034</v>
      </c>
      <c r="C2601" s="247" t="s">
        <v>1342</v>
      </c>
      <c r="D2601" s="248">
        <v>43766</v>
      </c>
      <c r="E2601" s="248"/>
      <c r="F2601" s="248"/>
      <c r="G2601" s="247"/>
      <c r="H2601" s="247" t="s">
        <v>4877</v>
      </c>
      <c r="I2601" s="247" t="s">
        <v>4878</v>
      </c>
      <c r="J2601" s="247" t="s">
        <v>3270</v>
      </c>
      <c r="K2601" s="249" t="s">
        <v>1346</v>
      </c>
      <c r="L2601" s="247" t="s">
        <v>1380</v>
      </c>
      <c r="M2601" s="249" t="s">
        <v>1348</v>
      </c>
      <c r="N2601" s="249">
        <v>0</v>
      </c>
      <c r="O2601" s="249" t="s">
        <v>9035</v>
      </c>
    </row>
    <row r="2602" spans="2:15" ht="24">
      <c r="B2602" s="247" t="s">
        <v>9036</v>
      </c>
      <c r="C2602" s="247" t="s">
        <v>9037</v>
      </c>
      <c r="D2602" s="248">
        <v>43766</v>
      </c>
      <c r="E2602" s="248">
        <v>43769</v>
      </c>
      <c r="F2602" s="248">
        <v>43860</v>
      </c>
      <c r="G2602" s="247">
        <v>0</v>
      </c>
      <c r="H2602" s="247" t="s">
        <v>9022</v>
      </c>
      <c r="I2602" s="247" t="s">
        <v>9023</v>
      </c>
      <c r="J2602" s="247" t="s">
        <v>3291</v>
      </c>
      <c r="K2602" s="249" t="s">
        <v>1354</v>
      </c>
      <c r="L2602" s="247" t="s">
        <v>1373</v>
      </c>
      <c r="M2602" s="249" t="s">
        <v>1348</v>
      </c>
      <c r="N2602" s="249">
        <v>8</v>
      </c>
      <c r="O2602" s="249" t="s">
        <v>5171</v>
      </c>
    </row>
    <row r="2603" spans="2:15" ht="24" customHeight="1">
      <c r="B2603" s="247" t="s">
        <v>9038</v>
      </c>
      <c r="C2603" s="247" t="s">
        <v>1342</v>
      </c>
      <c r="D2603" s="248">
        <v>43766</v>
      </c>
      <c r="E2603" s="248"/>
      <c r="F2603" s="248"/>
      <c r="G2603" s="247"/>
      <c r="H2603" s="247" t="s">
        <v>9039</v>
      </c>
      <c r="I2603" s="247" t="s">
        <v>9040</v>
      </c>
      <c r="J2603" s="247" t="s">
        <v>4459</v>
      </c>
      <c r="K2603" s="249" t="s">
        <v>1346</v>
      </c>
      <c r="L2603" s="247" t="s">
        <v>1347</v>
      </c>
      <c r="M2603" s="249" t="s">
        <v>1348</v>
      </c>
      <c r="N2603" s="249">
        <v>0</v>
      </c>
      <c r="O2603" s="249" t="s">
        <v>6869</v>
      </c>
    </row>
    <row r="2604" spans="2:15" ht="15" customHeight="1">
      <c r="B2604" s="247" t="s">
        <v>9041</v>
      </c>
      <c r="C2604" s="247" t="s">
        <v>1342</v>
      </c>
      <c r="D2604" s="248">
        <v>43767</v>
      </c>
      <c r="E2604" s="248"/>
      <c r="F2604" s="248"/>
      <c r="G2604" s="247"/>
      <c r="H2604" s="247" t="s">
        <v>1376</v>
      </c>
      <c r="I2604" s="247" t="s">
        <v>1377</v>
      </c>
      <c r="J2604" s="247" t="s">
        <v>3336</v>
      </c>
      <c r="K2604" s="249" t="s">
        <v>1346</v>
      </c>
      <c r="L2604" s="247" t="s">
        <v>9042</v>
      </c>
      <c r="M2604" s="249" t="s">
        <v>1348</v>
      </c>
      <c r="N2604" s="249">
        <v>0</v>
      </c>
      <c r="O2604" s="249" t="s">
        <v>9043</v>
      </c>
    </row>
    <row r="2605" spans="2:15" ht="15" customHeight="1">
      <c r="B2605" s="247" t="s">
        <v>9044</v>
      </c>
      <c r="C2605" s="247" t="s">
        <v>9045</v>
      </c>
      <c r="D2605" s="248">
        <v>43767</v>
      </c>
      <c r="E2605" s="248">
        <v>43777</v>
      </c>
      <c r="F2605" s="248">
        <v>43868</v>
      </c>
      <c r="G2605" s="247">
        <v>0</v>
      </c>
      <c r="H2605" s="247" t="s">
        <v>9046</v>
      </c>
      <c r="I2605" s="247" t="s">
        <v>9047</v>
      </c>
      <c r="J2605" s="247" t="s">
        <v>3291</v>
      </c>
      <c r="K2605" s="249" t="s">
        <v>1354</v>
      </c>
      <c r="L2605" s="247" t="s">
        <v>1380</v>
      </c>
      <c r="M2605" s="249" t="s">
        <v>1348</v>
      </c>
      <c r="N2605" s="249">
        <v>40</v>
      </c>
      <c r="O2605" s="249" t="s">
        <v>3451</v>
      </c>
    </row>
    <row r="2606" spans="2:15" ht="15" customHeight="1">
      <c r="B2606" s="247" t="s">
        <v>9048</v>
      </c>
      <c r="C2606" s="247" t="s">
        <v>1342</v>
      </c>
      <c r="D2606" s="248">
        <v>43767</v>
      </c>
      <c r="E2606" s="248"/>
      <c r="F2606" s="248"/>
      <c r="G2606" s="247"/>
      <c r="H2606" s="247" t="s">
        <v>5711</v>
      </c>
      <c r="I2606" s="247" t="s">
        <v>5712</v>
      </c>
      <c r="J2606" s="247" t="s">
        <v>3270</v>
      </c>
      <c r="K2606" s="249" t="s">
        <v>3506</v>
      </c>
      <c r="L2606" s="247" t="s">
        <v>4433</v>
      </c>
      <c r="M2606" s="249" t="s">
        <v>1348</v>
      </c>
      <c r="N2606" s="249">
        <v>85</v>
      </c>
      <c r="O2606" s="249" t="s">
        <v>9010</v>
      </c>
    </row>
    <row r="2607" spans="2:15" ht="15" customHeight="1">
      <c r="B2607" s="247" t="s">
        <v>9049</v>
      </c>
      <c r="C2607" s="247" t="s">
        <v>1342</v>
      </c>
      <c r="D2607" s="248">
        <v>43767</v>
      </c>
      <c r="E2607" s="248"/>
      <c r="F2607" s="248"/>
      <c r="G2607" s="247"/>
      <c r="H2607" s="247" t="s">
        <v>5711</v>
      </c>
      <c r="I2607" s="247" t="s">
        <v>5712</v>
      </c>
      <c r="J2607" s="247" t="s">
        <v>8257</v>
      </c>
      <c r="K2607" s="249" t="s">
        <v>1346</v>
      </c>
      <c r="L2607" s="247" t="s">
        <v>4433</v>
      </c>
      <c r="M2607" s="249" t="s">
        <v>1348</v>
      </c>
      <c r="N2607" s="249">
        <v>0</v>
      </c>
      <c r="O2607" s="249" t="s">
        <v>9050</v>
      </c>
    </row>
    <row r="2608" spans="2:15" ht="15" customHeight="1">
      <c r="B2608" s="247" t="s">
        <v>9051</v>
      </c>
      <c r="C2608" s="247" t="s">
        <v>9052</v>
      </c>
      <c r="D2608" s="248">
        <v>43768</v>
      </c>
      <c r="E2608" s="248">
        <v>43777</v>
      </c>
      <c r="F2608" s="248">
        <v>43868</v>
      </c>
      <c r="G2608" s="247">
        <v>0</v>
      </c>
      <c r="H2608" s="247" t="s">
        <v>1376</v>
      </c>
      <c r="I2608" s="247" t="s">
        <v>1377</v>
      </c>
      <c r="J2608" s="247" t="s">
        <v>3291</v>
      </c>
      <c r="K2608" s="249" t="s">
        <v>1354</v>
      </c>
      <c r="L2608" s="247" t="s">
        <v>7780</v>
      </c>
      <c r="M2608" s="249" t="s">
        <v>1348</v>
      </c>
      <c r="N2608" s="249">
        <v>110</v>
      </c>
      <c r="O2608" s="249" t="s">
        <v>9053</v>
      </c>
    </row>
    <row r="2609" spans="2:15" ht="15" hidden="1" customHeight="1">
      <c r="B2609" s="247" t="s">
        <v>9054</v>
      </c>
      <c r="C2609" s="247" t="s">
        <v>9055</v>
      </c>
      <c r="D2609" s="248">
        <v>38474</v>
      </c>
      <c r="E2609" s="248">
        <v>39132</v>
      </c>
      <c r="F2609" s="248">
        <v>42054</v>
      </c>
      <c r="G2609" s="247">
        <v>2</v>
      </c>
      <c r="H2609" s="247" t="s">
        <v>7035</v>
      </c>
      <c r="I2609" s="247" t="s">
        <v>7036</v>
      </c>
      <c r="J2609" s="247" t="s">
        <v>3276</v>
      </c>
      <c r="K2609" s="249" t="s">
        <v>1354</v>
      </c>
      <c r="L2609" s="247" t="s">
        <v>3384</v>
      </c>
      <c r="M2609" s="249" t="s">
        <v>1348</v>
      </c>
      <c r="N2609" s="249">
        <v>75</v>
      </c>
      <c r="O2609" s="249" t="s">
        <v>3357</v>
      </c>
    </row>
    <row r="2610" spans="2:15" ht="15" customHeight="1">
      <c r="B2610" s="247" t="s">
        <v>9056</v>
      </c>
      <c r="C2610" s="247" t="s">
        <v>1342</v>
      </c>
      <c r="D2610" s="248">
        <v>43768</v>
      </c>
      <c r="E2610" s="248"/>
      <c r="F2610" s="248"/>
      <c r="G2610" s="247"/>
      <c r="H2610" s="247" t="s">
        <v>1376</v>
      </c>
      <c r="I2610" s="247" t="s">
        <v>1377</v>
      </c>
      <c r="J2610" s="247" t="s">
        <v>3270</v>
      </c>
      <c r="K2610" s="249" t="s">
        <v>1346</v>
      </c>
      <c r="L2610" s="247" t="s">
        <v>8361</v>
      </c>
      <c r="M2610" s="249" t="s">
        <v>1348</v>
      </c>
      <c r="N2610" s="249">
        <v>0</v>
      </c>
      <c r="O2610" s="249" t="s">
        <v>9057</v>
      </c>
    </row>
    <row r="2611" spans="2:15">
      <c r="B2611" s="247" t="s">
        <v>9058</v>
      </c>
      <c r="C2611" s="247" t="s">
        <v>1342</v>
      </c>
      <c r="D2611" s="248">
        <v>43768</v>
      </c>
      <c r="E2611" s="248"/>
      <c r="F2611" s="248"/>
      <c r="G2611" s="247"/>
      <c r="H2611" s="247" t="s">
        <v>1376</v>
      </c>
      <c r="I2611" s="247" t="s">
        <v>1377</v>
      </c>
      <c r="J2611" s="247" t="s">
        <v>3270</v>
      </c>
      <c r="K2611" s="249" t="s">
        <v>1346</v>
      </c>
      <c r="L2611" s="247" t="s">
        <v>9059</v>
      </c>
      <c r="M2611" s="249" t="s">
        <v>1348</v>
      </c>
      <c r="N2611" s="249">
        <v>0</v>
      </c>
      <c r="O2611" s="249" t="s">
        <v>9060</v>
      </c>
    </row>
    <row r="2612" spans="2:15" ht="15" customHeight="1">
      <c r="B2612" s="247" t="s">
        <v>9061</v>
      </c>
      <c r="C2612" s="247" t="s">
        <v>1342</v>
      </c>
      <c r="D2612" s="248">
        <v>43768</v>
      </c>
      <c r="E2612" s="248"/>
      <c r="F2612" s="248"/>
      <c r="G2612" s="247"/>
      <c r="H2612" s="247" t="s">
        <v>1376</v>
      </c>
      <c r="I2612" s="247" t="s">
        <v>1377</v>
      </c>
      <c r="J2612" s="247" t="s">
        <v>3336</v>
      </c>
      <c r="K2612" s="249" t="s">
        <v>1346</v>
      </c>
      <c r="L2612" s="247" t="s">
        <v>3592</v>
      </c>
      <c r="M2612" s="249" t="s">
        <v>1348</v>
      </c>
      <c r="N2612" s="249">
        <v>0</v>
      </c>
      <c r="O2612" s="249" t="s">
        <v>9062</v>
      </c>
    </row>
    <row r="2613" spans="2:15">
      <c r="B2613" s="247" t="s">
        <v>9063</v>
      </c>
      <c r="C2613" s="247" t="s">
        <v>1342</v>
      </c>
      <c r="D2613" s="248">
        <v>43768</v>
      </c>
      <c r="E2613" s="248"/>
      <c r="F2613" s="248"/>
      <c r="G2613" s="247"/>
      <c r="H2613" s="247" t="s">
        <v>1376</v>
      </c>
      <c r="I2613" s="247" t="s">
        <v>1377</v>
      </c>
      <c r="J2613" s="247" t="s">
        <v>3336</v>
      </c>
      <c r="K2613" s="249" t="s">
        <v>1346</v>
      </c>
      <c r="L2613" s="247" t="s">
        <v>9059</v>
      </c>
      <c r="M2613" s="249" t="s">
        <v>1348</v>
      </c>
      <c r="N2613" s="249">
        <v>0</v>
      </c>
      <c r="O2613" s="249" t="s">
        <v>9060</v>
      </c>
    </row>
    <row r="2614" spans="2:15" ht="15" customHeight="1">
      <c r="B2614" s="247" t="s">
        <v>9064</v>
      </c>
      <c r="C2614" s="247" t="s">
        <v>9065</v>
      </c>
      <c r="D2614" s="248">
        <v>43769</v>
      </c>
      <c r="E2614" s="248">
        <v>43777</v>
      </c>
      <c r="F2614" s="248">
        <v>43868</v>
      </c>
      <c r="G2614" s="247">
        <v>0</v>
      </c>
      <c r="H2614" s="247" t="s">
        <v>8148</v>
      </c>
      <c r="I2614" s="247" t="s">
        <v>8149</v>
      </c>
      <c r="J2614" s="247" t="s">
        <v>3291</v>
      </c>
      <c r="K2614" s="249" t="s">
        <v>1354</v>
      </c>
      <c r="L2614" s="247" t="s">
        <v>4433</v>
      </c>
      <c r="M2614" s="249" t="s">
        <v>1348</v>
      </c>
      <c r="N2614" s="249">
        <v>78</v>
      </c>
      <c r="O2614" s="249" t="s">
        <v>5626</v>
      </c>
    </row>
    <row r="2615" spans="2:15" ht="15" customHeight="1">
      <c r="B2615" s="247" t="s">
        <v>9066</v>
      </c>
      <c r="C2615" s="247" t="s">
        <v>9067</v>
      </c>
      <c r="D2615" s="248">
        <v>43769</v>
      </c>
      <c r="E2615" s="248">
        <v>43777</v>
      </c>
      <c r="F2615" s="248">
        <v>43868</v>
      </c>
      <c r="G2615" s="247">
        <v>0</v>
      </c>
      <c r="H2615" s="247" t="s">
        <v>8148</v>
      </c>
      <c r="I2615" s="247" t="s">
        <v>8149</v>
      </c>
      <c r="J2615" s="247" t="s">
        <v>3291</v>
      </c>
      <c r="K2615" s="249" t="s">
        <v>1354</v>
      </c>
      <c r="L2615" s="247" t="s">
        <v>1380</v>
      </c>
      <c r="M2615" s="249" t="s">
        <v>1348</v>
      </c>
      <c r="N2615" s="249">
        <v>52</v>
      </c>
      <c r="O2615" s="249" t="s">
        <v>9068</v>
      </c>
    </row>
    <row r="2616" spans="2:15" ht="15" customHeight="1">
      <c r="B2616" s="247" t="s">
        <v>9069</v>
      </c>
      <c r="C2616" s="247" t="s">
        <v>9070</v>
      </c>
      <c r="D2616" s="248">
        <v>43769</v>
      </c>
      <c r="E2616" s="248">
        <v>43777</v>
      </c>
      <c r="F2616" s="248">
        <v>43868</v>
      </c>
      <c r="G2616" s="247">
        <v>0</v>
      </c>
      <c r="H2616" s="247" t="s">
        <v>8148</v>
      </c>
      <c r="I2616" s="247" t="s">
        <v>8149</v>
      </c>
      <c r="J2616" s="247" t="s">
        <v>3291</v>
      </c>
      <c r="K2616" s="249" t="s">
        <v>1354</v>
      </c>
      <c r="L2616" s="247" t="s">
        <v>1380</v>
      </c>
      <c r="M2616" s="249" t="s">
        <v>1348</v>
      </c>
      <c r="N2616" s="249">
        <v>42</v>
      </c>
      <c r="O2616" s="249" t="s">
        <v>8726</v>
      </c>
    </row>
    <row r="2617" spans="2:15" ht="15" customHeight="1">
      <c r="B2617" s="247" t="s">
        <v>9071</v>
      </c>
      <c r="C2617" s="247" t="s">
        <v>9072</v>
      </c>
      <c r="D2617" s="248">
        <v>43769</v>
      </c>
      <c r="E2617" s="248">
        <v>43777</v>
      </c>
      <c r="F2617" s="248">
        <v>43868</v>
      </c>
      <c r="G2617" s="247">
        <v>0</v>
      </c>
      <c r="H2617" s="247" t="s">
        <v>8148</v>
      </c>
      <c r="I2617" s="247" t="s">
        <v>8149</v>
      </c>
      <c r="J2617" s="247" t="s">
        <v>3291</v>
      </c>
      <c r="K2617" s="249" t="s">
        <v>1354</v>
      </c>
      <c r="L2617" s="247" t="s">
        <v>4433</v>
      </c>
      <c r="M2617" s="249" t="s">
        <v>1348</v>
      </c>
      <c r="N2617" s="249">
        <v>76</v>
      </c>
      <c r="O2617" s="249" t="s">
        <v>8724</v>
      </c>
    </row>
    <row r="2618" spans="2:15" ht="24" customHeight="1">
      <c r="B2618" s="247" t="s">
        <v>9073</v>
      </c>
      <c r="C2618" s="247" t="s">
        <v>1342</v>
      </c>
      <c r="D2618" s="248">
        <v>43774</v>
      </c>
      <c r="E2618" s="248"/>
      <c r="F2618" s="248"/>
      <c r="G2618" s="247"/>
      <c r="H2618" s="247" t="s">
        <v>7994</v>
      </c>
      <c r="I2618" s="247" t="s">
        <v>7995</v>
      </c>
      <c r="J2618" s="247" t="s">
        <v>3401</v>
      </c>
      <c r="K2618" s="249" t="s">
        <v>1346</v>
      </c>
      <c r="L2618" s="247" t="s">
        <v>1373</v>
      </c>
      <c r="M2618" s="249" t="s">
        <v>1348</v>
      </c>
      <c r="N2618" s="249">
        <v>0</v>
      </c>
      <c r="O2618" s="249" t="s">
        <v>8192</v>
      </c>
    </row>
    <row r="2619" spans="2:15" ht="15" customHeight="1">
      <c r="B2619" s="247" t="s">
        <v>9074</v>
      </c>
      <c r="C2619" s="247" t="s">
        <v>1342</v>
      </c>
      <c r="D2619" s="248">
        <v>43776</v>
      </c>
      <c r="E2619" s="248"/>
      <c r="F2619" s="248"/>
      <c r="G2619" s="247"/>
      <c r="H2619" s="247" t="s">
        <v>1376</v>
      </c>
      <c r="I2619" s="247" t="s">
        <v>1377</v>
      </c>
      <c r="J2619" s="247" t="s">
        <v>3336</v>
      </c>
      <c r="K2619" s="249" t="s">
        <v>1346</v>
      </c>
      <c r="L2619" s="247" t="s">
        <v>3592</v>
      </c>
      <c r="M2619" s="249" t="s">
        <v>1348</v>
      </c>
      <c r="N2619" s="249">
        <v>0</v>
      </c>
      <c r="O2619" s="249" t="s">
        <v>4083</v>
      </c>
    </row>
    <row r="2620" spans="2:15" ht="15" hidden="1" customHeight="1">
      <c r="B2620" s="247" t="s">
        <v>9075</v>
      </c>
      <c r="C2620" s="247" t="s">
        <v>9076</v>
      </c>
      <c r="D2620" s="248">
        <v>38011</v>
      </c>
      <c r="E2620" s="248">
        <v>38562</v>
      </c>
      <c r="F2620" s="248">
        <v>40753</v>
      </c>
      <c r="G2620" s="247">
        <v>1</v>
      </c>
      <c r="H2620" s="247" t="s">
        <v>9077</v>
      </c>
      <c r="I2620" s="247" t="s">
        <v>9078</v>
      </c>
      <c r="J2620" s="247" t="s">
        <v>3276</v>
      </c>
      <c r="K2620" s="249" t="s">
        <v>1354</v>
      </c>
      <c r="L2620" s="247" t="s">
        <v>1380</v>
      </c>
      <c r="M2620" s="249" t="s">
        <v>1348</v>
      </c>
      <c r="N2620" s="249">
        <v>72.47</v>
      </c>
      <c r="O2620" s="249" t="s">
        <v>9079</v>
      </c>
    </row>
    <row r="2621" spans="2:15" ht="15" customHeight="1">
      <c r="B2621" s="247" t="s">
        <v>9080</v>
      </c>
      <c r="C2621" s="247" t="s">
        <v>1342</v>
      </c>
      <c r="D2621" s="248">
        <v>43776</v>
      </c>
      <c r="E2621" s="248"/>
      <c r="F2621" s="248"/>
      <c r="G2621" s="247"/>
      <c r="H2621" s="247" t="s">
        <v>1376</v>
      </c>
      <c r="I2621" s="247" t="s">
        <v>1377</v>
      </c>
      <c r="J2621" s="247" t="s">
        <v>3336</v>
      </c>
      <c r="K2621" s="249" t="s">
        <v>1346</v>
      </c>
      <c r="L2621" s="247" t="s">
        <v>1355</v>
      </c>
      <c r="M2621" s="249" t="s">
        <v>1348</v>
      </c>
      <c r="N2621" s="249">
        <v>0</v>
      </c>
      <c r="O2621" s="249" t="s">
        <v>9081</v>
      </c>
    </row>
    <row r="2622" spans="2:15" ht="15" customHeight="1">
      <c r="B2622" s="247" t="s">
        <v>9082</v>
      </c>
      <c r="C2622" s="247" t="s">
        <v>9083</v>
      </c>
      <c r="D2622" s="248">
        <v>43776</v>
      </c>
      <c r="E2622" s="248">
        <v>43829</v>
      </c>
      <c r="F2622" s="248">
        <v>43919</v>
      </c>
      <c r="G2622" s="247">
        <v>0</v>
      </c>
      <c r="H2622" s="247" t="s">
        <v>9084</v>
      </c>
      <c r="I2622" s="247" t="s">
        <v>9085</v>
      </c>
      <c r="J2622" s="247" t="s">
        <v>3291</v>
      </c>
      <c r="K2622" s="249" t="s">
        <v>1354</v>
      </c>
      <c r="L2622" s="247" t="s">
        <v>4433</v>
      </c>
      <c r="M2622" s="249" t="s">
        <v>1348</v>
      </c>
      <c r="N2622" s="249">
        <v>100</v>
      </c>
      <c r="O2622" s="249" t="s">
        <v>9086</v>
      </c>
    </row>
    <row r="2623" spans="2:15" ht="15" customHeight="1">
      <c r="B2623" s="247" t="s">
        <v>9087</v>
      </c>
      <c r="C2623" s="247" t="s">
        <v>1342</v>
      </c>
      <c r="D2623" s="248">
        <v>43780</v>
      </c>
      <c r="E2623" s="248"/>
      <c r="F2623" s="248"/>
      <c r="G2623" s="247"/>
      <c r="H2623" s="247" t="s">
        <v>7051</v>
      </c>
      <c r="I2623" s="247" t="s">
        <v>7052</v>
      </c>
      <c r="J2623" s="247" t="s">
        <v>3270</v>
      </c>
      <c r="K2623" s="249" t="s">
        <v>1346</v>
      </c>
      <c r="L2623" s="247" t="s">
        <v>1380</v>
      </c>
      <c r="M2623" s="249" t="s">
        <v>1348</v>
      </c>
      <c r="N2623" s="249">
        <v>0</v>
      </c>
      <c r="O2623" s="249" t="s">
        <v>9088</v>
      </c>
    </row>
    <row r="2624" spans="2:15" ht="15" customHeight="1">
      <c r="B2624" s="247" t="s">
        <v>9089</v>
      </c>
      <c r="C2624" s="247" t="s">
        <v>9090</v>
      </c>
      <c r="D2624" s="248">
        <v>43782</v>
      </c>
      <c r="E2624" s="248">
        <v>43801</v>
      </c>
      <c r="F2624" s="248">
        <v>43891</v>
      </c>
      <c r="G2624" s="247">
        <v>0</v>
      </c>
      <c r="H2624" s="247" t="s">
        <v>1376</v>
      </c>
      <c r="I2624" s="247" t="s">
        <v>1377</v>
      </c>
      <c r="J2624" s="247" t="s">
        <v>3291</v>
      </c>
      <c r="K2624" s="249" t="s">
        <v>1354</v>
      </c>
      <c r="L2624" s="247" t="s">
        <v>9091</v>
      </c>
      <c r="M2624" s="249" t="s">
        <v>1348</v>
      </c>
      <c r="N2624" s="249">
        <v>4</v>
      </c>
      <c r="O2624" s="249" t="s">
        <v>9092</v>
      </c>
    </row>
    <row r="2625" spans="2:15" ht="15" hidden="1" customHeight="1">
      <c r="B2625" s="247" t="s">
        <v>9093</v>
      </c>
      <c r="C2625" s="247" t="s">
        <v>9094</v>
      </c>
      <c r="D2625" s="248">
        <v>43782</v>
      </c>
      <c r="E2625" s="248">
        <v>44196</v>
      </c>
      <c r="F2625" s="248">
        <v>45290</v>
      </c>
      <c r="G2625" s="247">
        <v>0</v>
      </c>
      <c r="H2625" s="247" t="s">
        <v>1376</v>
      </c>
      <c r="I2625" s="247" t="s">
        <v>1377</v>
      </c>
      <c r="J2625" s="247" t="s">
        <v>3270</v>
      </c>
      <c r="K2625" s="249" t="s">
        <v>1890</v>
      </c>
      <c r="L2625" s="247" t="s">
        <v>8361</v>
      </c>
      <c r="M2625" s="249" t="s">
        <v>1348</v>
      </c>
      <c r="N2625" s="249">
        <v>25</v>
      </c>
      <c r="O2625" s="249" t="s">
        <v>3435</v>
      </c>
    </row>
    <row r="2626" spans="2:15" ht="24" hidden="1">
      <c r="B2626" s="247" t="s">
        <v>9095</v>
      </c>
      <c r="C2626" s="247" t="s">
        <v>9096</v>
      </c>
      <c r="D2626" s="248">
        <v>43783</v>
      </c>
      <c r="E2626" s="248">
        <v>44264</v>
      </c>
      <c r="F2626" s="248">
        <v>45724</v>
      </c>
      <c r="G2626" s="247">
        <v>0</v>
      </c>
      <c r="H2626" s="247" t="s">
        <v>9097</v>
      </c>
      <c r="I2626" s="247" t="s">
        <v>9098</v>
      </c>
      <c r="J2626" s="247" t="s">
        <v>3419</v>
      </c>
      <c r="K2626" s="249" t="s">
        <v>1890</v>
      </c>
      <c r="L2626" s="247" t="s">
        <v>1380</v>
      </c>
      <c r="M2626" s="249" t="s">
        <v>1348</v>
      </c>
      <c r="N2626" s="249">
        <v>40</v>
      </c>
      <c r="O2626" s="249" t="s">
        <v>9099</v>
      </c>
    </row>
    <row r="2627" spans="2:15" ht="15" customHeight="1">
      <c r="B2627" s="247" t="s">
        <v>9100</v>
      </c>
      <c r="C2627" s="247" t="s">
        <v>1342</v>
      </c>
      <c r="D2627" s="248">
        <v>43790</v>
      </c>
      <c r="E2627" s="248"/>
      <c r="F2627" s="248"/>
      <c r="G2627" s="247"/>
      <c r="H2627" s="247" t="s">
        <v>8697</v>
      </c>
      <c r="I2627" s="247" t="s">
        <v>8698</v>
      </c>
      <c r="J2627" s="247" t="s">
        <v>3291</v>
      </c>
      <c r="K2627" s="249" t="s">
        <v>1346</v>
      </c>
      <c r="L2627" s="247" t="s">
        <v>1380</v>
      </c>
      <c r="M2627" s="249" t="s">
        <v>1348</v>
      </c>
      <c r="N2627" s="249">
        <v>0</v>
      </c>
      <c r="O2627" s="249" t="s">
        <v>8987</v>
      </c>
    </row>
    <row r="2628" spans="2:15" ht="15" customHeight="1">
      <c r="B2628" s="247" t="s">
        <v>9101</v>
      </c>
      <c r="C2628" s="247" t="s">
        <v>1342</v>
      </c>
      <c r="D2628" s="248">
        <v>43790</v>
      </c>
      <c r="E2628" s="248"/>
      <c r="F2628" s="248"/>
      <c r="G2628" s="247"/>
      <c r="H2628" s="247" t="s">
        <v>4380</v>
      </c>
      <c r="I2628" s="247" t="s">
        <v>4381</v>
      </c>
      <c r="J2628" s="247" t="s">
        <v>3270</v>
      </c>
      <c r="K2628" s="249" t="s">
        <v>1346</v>
      </c>
      <c r="L2628" s="247" t="s">
        <v>1380</v>
      </c>
      <c r="M2628" s="249" t="s">
        <v>1348</v>
      </c>
      <c r="N2628" s="249">
        <v>0</v>
      </c>
      <c r="O2628" s="249" t="s">
        <v>4382</v>
      </c>
    </row>
    <row r="2629" spans="2:15" ht="15" hidden="1" customHeight="1">
      <c r="B2629" s="247" t="s">
        <v>9102</v>
      </c>
      <c r="C2629" s="247" t="s">
        <v>9103</v>
      </c>
      <c r="D2629" s="248">
        <v>43790</v>
      </c>
      <c r="E2629" s="248">
        <v>44320</v>
      </c>
      <c r="F2629" s="248">
        <v>45415</v>
      </c>
      <c r="G2629" s="247">
        <v>0</v>
      </c>
      <c r="H2629" s="247" t="s">
        <v>9039</v>
      </c>
      <c r="I2629" s="247" t="s">
        <v>9040</v>
      </c>
      <c r="J2629" s="247" t="s">
        <v>3336</v>
      </c>
      <c r="K2629" s="249" t="s">
        <v>1890</v>
      </c>
      <c r="L2629" s="247" t="s">
        <v>1347</v>
      </c>
      <c r="M2629" s="249" t="s">
        <v>1348</v>
      </c>
      <c r="N2629" s="249">
        <v>50</v>
      </c>
      <c r="O2629" s="249" t="s">
        <v>6869</v>
      </c>
    </row>
    <row r="2630" spans="2:15" ht="15" customHeight="1">
      <c r="B2630" s="247" t="s">
        <v>9104</v>
      </c>
      <c r="C2630" s="247" t="s">
        <v>9105</v>
      </c>
      <c r="D2630" s="248">
        <v>43791</v>
      </c>
      <c r="E2630" s="248">
        <v>43798</v>
      </c>
      <c r="F2630" s="248">
        <v>43889</v>
      </c>
      <c r="G2630" s="247">
        <v>0</v>
      </c>
      <c r="H2630" s="247" t="s">
        <v>9106</v>
      </c>
      <c r="I2630" s="247" t="s">
        <v>9107</v>
      </c>
      <c r="J2630" s="247" t="s">
        <v>3291</v>
      </c>
      <c r="K2630" s="249" t="s">
        <v>1354</v>
      </c>
      <c r="L2630" s="247" t="s">
        <v>1380</v>
      </c>
      <c r="M2630" s="249" t="s">
        <v>1348</v>
      </c>
      <c r="N2630" s="249">
        <v>36</v>
      </c>
      <c r="O2630" s="249" t="s">
        <v>9108</v>
      </c>
    </row>
    <row r="2631" spans="2:15" ht="15" hidden="1" customHeight="1">
      <c r="B2631" s="247" t="s">
        <v>9109</v>
      </c>
      <c r="C2631" s="247" t="s">
        <v>9110</v>
      </c>
      <c r="D2631" s="248">
        <v>38218</v>
      </c>
      <c r="E2631" s="248">
        <v>39254</v>
      </c>
      <c r="F2631" s="248">
        <v>42176</v>
      </c>
      <c r="G2631" s="247">
        <v>2</v>
      </c>
      <c r="H2631" s="247" t="s">
        <v>3748</v>
      </c>
      <c r="I2631" s="247" t="s">
        <v>3749</v>
      </c>
      <c r="J2631" s="247" t="s">
        <v>3276</v>
      </c>
      <c r="K2631" s="249" t="s">
        <v>1354</v>
      </c>
      <c r="L2631" s="247" t="s">
        <v>1380</v>
      </c>
      <c r="M2631" s="249" t="s">
        <v>1348</v>
      </c>
      <c r="N2631" s="249">
        <v>40.5</v>
      </c>
      <c r="O2631" s="249" t="s">
        <v>3750</v>
      </c>
    </row>
    <row r="2632" spans="2:15" ht="15" hidden="1" customHeight="1">
      <c r="B2632" s="247" t="s">
        <v>9111</v>
      </c>
      <c r="C2632" s="247" t="s">
        <v>9112</v>
      </c>
      <c r="D2632" s="248">
        <v>43794</v>
      </c>
      <c r="E2632" s="248">
        <v>43908</v>
      </c>
      <c r="F2632" s="248">
        <v>43999</v>
      </c>
      <c r="G2632" s="247">
        <v>0</v>
      </c>
      <c r="H2632" s="247" t="s">
        <v>3653</v>
      </c>
      <c r="I2632" s="247" t="s">
        <v>3654</v>
      </c>
      <c r="J2632" s="247" t="s">
        <v>3291</v>
      </c>
      <c r="K2632" s="249" t="s">
        <v>1354</v>
      </c>
      <c r="L2632" s="247" t="s">
        <v>1380</v>
      </c>
      <c r="M2632" s="249" t="s">
        <v>1348</v>
      </c>
      <c r="N2632" s="249">
        <v>75</v>
      </c>
      <c r="O2632" s="249" t="s">
        <v>9113</v>
      </c>
    </row>
    <row r="2633" spans="2:15" ht="15" customHeight="1">
      <c r="B2633" s="247" t="s">
        <v>9114</v>
      </c>
      <c r="C2633" s="247" t="s">
        <v>1342</v>
      </c>
      <c r="D2633" s="248">
        <v>43796</v>
      </c>
      <c r="E2633" s="248"/>
      <c r="F2633" s="248"/>
      <c r="G2633" s="247"/>
      <c r="H2633" s="247" t="s">
        <v>4521</v>
      </c>
      <c r="I2633" s="247" t="s">
        <v>4522</v>
      </c>
      <c r="J2633" s="247" t="s">
        <v>3270</v>
      </c>
      <c r="K2633" s="249" t="s">
        <v>1346</v>
      </c>
      <c r="L2633" s="247" t="s">
        <v>1380</v>
      </c>
      <c r="M2633" s="249" t="s">
        <v>1348</v>
      </c>
      <c r="N2633" s="249">
        <v>0</v>
      </c>
      <c r="O2633" s="249" t="s">
        <v>9115</v>
      </c>
    </row>
    <row r="2634" spans="2:15" ht="15" customHeight="1">
      <c r="B2634" s="247" t="s">
        <v>9116</v>
      </c>
      <c r="C2634" s="247" t="s">
        <v>1342</v>
      </c>
      <c r="D2634" s="248">
        <v>43796</v>
      </c>
      <c r="E2634" s="248"/>
      <c r="F2634" s="248"/>
      <c r="G2634" s="247"/>
      <c r="H2634" s="247" t="s">
        <v>9117</v>
      </c>
      <c r="I2634" s="247" t="s">
        <v>9118</v>
      </c>
      <c r="J2634" s="247" t="s">
        <v>3291</v>
      </c>
      <c r="K2634" s="249" t="s">
        <v>1346</v>
      </c>
      <c r="L2634" s="247" t="s">
        <v>1380</v>
      </c>
      <c r="M2634" s="249" t="s">
        <v>1348</v>
      </c>
      <c r="N2634" s="249">
        <v>0</v>
      </c>
      <c r="O2634" s="249" t="s">
        <v>9119</v>
      </c>
    </row>
    <row r="2635" spans="2:15" ht="25.5" customHeight="1">
      <c r="B2635" s="247" t="s">
        <v>9120</v>
      </c>
      <c r="C2635" s="247" t="s">
        <v>1342</v>
      </c>
      <c r="D2635" s="248">
        <v>43796</v>
      </c>
      <c r="E2635" s="248"/>
      <c r="F2635" s="248"/>
      <c r="G2635" s="247"/>
      <c r="H2635" s="247" t="s">
        <v>9117</v>
      </c>
      <c r="I2635" s="247" t="s">
        <v>9118</v>
      </c>
      <c r="J2635" s="247" t="s">
        <v>3291</v>
      </c>
      <c r="K2635" s="249" t="s">
        <v>1346</v>
      </c>
      <c r="L2635" s="247" t="s">
        <v>1342</v>
      </c>
      <c r="M2635" s="249" t="s">
        <v>1348</v>
      </c>
      <c r="N2635" s="249">
        <v>0</v>
      </c>
      <c r="O2635" s="249" t="s">
        <v>9121</v>
      </c>
    </row>
    <row r="2636" spans="2:15" ht="15" customHeight="1">
      <c r="B2636" s="247" t="s">
        <v>9122</v>
      </c>
      <c r="C2636" s="247" t="s">
        <v>1342</v>
      </c>
      <c r="D2636" s="248">
        <v>43796</v>
      </c>
      <c r="E2636" s="248"/>
      <c r="F2636" s="248"/>
      <c r="G2636" s="247"/>
      <c r="H2636" s="247" t="s">
        <v>9117</v>
      </c>
      <c r="I2636" s="247" t="s">
        <v>9118</v>
      </c>
      <c r="J2636" s="247" t="s">
        <v>3291</v>
      </c>
      <c r="K2636" s="249" t="s">
        <v>1346</v>
      </c>
      <c r="L2636" s="247" t="s">
        <v>1380</v>
      </c>
      <c r="M2636" s="249" t="s">
        <v>1348</v>
      </c>
      <c r="N2636" s="249">
        <v>0</v>
      </c>
      <c r="O2636" s="249" t="s">
        <v>9123</v>
      </c>
    </row>
    <row r="2637" spans="2:15" ht="15" customHeight="1">
      <c r="B2637" s="247" t="s">
        <v>9124</v>
      </c>
      <c r="C2637" s="247" t="s">
        <v>1342</v>
      </c>
      <c r="D2637" s="248">
        <v>43798</v>
      </c>
      <c r="E2637" s="248"/>
      <c r="F2637" s="248"/>
      <c r="G2637" s="247"/>
      <c r="H2637" s="247" t="s">
        <v>7316</v>
      </c>
      <c r="I2637" s="247" t="s">
        <v>7317</v>
      </c>
      <c r="J2637" s="247" t="s">
        <v>3270</v>
      </c>
      <c r="K2637" s="249" t="s">
        <v>1346</v>
      </c>
      <c r="L2637" s="247" t="s">
        <v>1380</v>
      </c>
      <c r="M2637" s="249" t="s">
        <v>1348</v>
      </c>
      <c r="N2637" s="249">
        <v>0</v>
      </c>
      <c r="O2637" s="249" t="s">
        <v>9125</v>
      </c>
    </row>
    <row r="2638" spans="2:15" ht="15" customHeight="1">
      <c r="B2638" s="247" t="s">
        <v>9126</v>
      </c>
      <c r="C2638" s="247" t="s">
        <v>1342</v>
      </c>
      <c r="D2638" s="248">
        <v>43798</v>
      </c>
      <c r="E2638" s="248"/>
      <c r="F2638" s="248"/>
      <c r="G2638" s="247"/>
      <c r="H2638" s="247" t="s">
        <v>9127</v>
      </c>
      <c r="I2638" s="247" t="s">
        <v>9128</v>
      </c>
      <c r="J2638" s="247" t="s">
        <v>3270</v>
      </c>
      <c r="K2638" s="249" t="s">
        <v>1346</v>
      </c>
      <c r="L2638" s="247" t="s">
        <v>1380</v>
      </c>
      <c r="M2638" s="249" t="s">
        <v>1348</v>
      </c>
      <c r="N2638" s="249">
        <v>0</v>
      </c>
      <c r="O2638" s="249" t="s">
        <v>9129</v>
      </c>
    </row>
    <row r="2639" spans="2:15" ht="15" customHeight="1">
      <c r="B2639" s="247" t="s">
        <v>9130</v>
      </c>
      <c r="C2639" s="247" t="s">
        <v>1342</v>
      </c>
      <c r="D2639" s="248">
        <v>43802</v>
      </c>
      <c r="E2639" s="248"/>
      <c r="F2639" s="248"/>
      <c r="G2639" s="247"/>
      <c r="H2639" s="247" t="s">
        <v>7434</v>
      </c>
      <c r="I2639" s="247" t="s">
        <v>7435</v>
      </c>
      <c r="J2639" s="247" t="s">
        <v>3291</v>
      </c>
      <c r="K2639" s="249" t="s">
        <v>1346</v>
      </c>
      <c r="L2639" s="247" t="s">
        <v>1380</v>
      </c>
      <c r="M2639" s="249" t="s">
        <v>1348</v>
      </c>
      <c r="N2639" s="249">
        <v>0</v>
      </c>
      <c r="O2639" s="249" t="s">
        <v>9131</v>
      </c>
    </row>
    <row r="2640" spans="2:15" ht="15" customHeight="1">
      <c r="B2640" s="247" t="s">
        <v>9132</v>
      </c>
      <c r="C2640" s="247" t="s">
        <v>9133</v>
      </c>
      <c r="D2640" s="248">
        <v>43803</v>
      </c>
      <c r="E2640" s="248">
        <v>43829</v>
      </c>
      <c r="F2640" s="248">
        <v>43919</v>
      </c>
      <c r="G2640" s="247">
        <v>0</v>
      </c>
      <c r="H2640" s="247" t="s">
        <v>9134</v>
      </c>
      <c r="I2640" s="247" t="s">
        <v>9135</v>
      </c>
      <c r="J2640" s="247" t="s">
        <v>3291</v>
      </c>
      <c r="K2640" s="249" t="s">
        <v>1354</v>
      </c>
      <c r="L2640" s="247" t="s">
        <v>1380</v>
      </c>
      <c r="M2640" s="249" t="s">
        <v>1348</v>
      </c>
      <c r="N2640" s="249">
        <v>50</v>
      </c>
      <c r="O2640" s="249" t="s">
        <v>7570</v>
      </c>
    </row>
    <row r="2641" spans="2:15" ht="15" customHeight="1">
      <c r="B2641" s="247" t="s">
        <v>9136</v>
      </c>
      <c r="C2641" s="247" t="s">
        <v>1342</v>
      </c>
      <c r="D2641" s="248">
        <v>43803</v>
      </c>
      <c r="E2641" s="248"/>
      <c r="F2641" s="248"/>
      <c r="G2641" s="247"/>
      <c r="H2641" s="247" t="s">
        <v>8368</v>
      </c>
      <c r="I2641" s="247" t="s">
        <v>8369</v>
      </c>
      <c r="J2641" s="247" t="s">
        <v>3291</v>
      </c>
      <c r="K2641" s="249" t="s">
        <v>1346</v>
      </c>
      <c r="L2641" s="247" t="s">
        <v>1361</v>
      </c>
      <c r="M2641" s="249" t="s">
        <v>1348</v>
      </c>
      <c r="N2641" s="249">
        <v>0</v>
      </c>
      <c r="O2641" s="249" t="s">
        <v>4116</v>
      </c>
    </row>
    <row r="2642" spans="2:15" ht="15" hidden="1" customHeight="1">
      <c r="B2642" s="247" t="s">
        <v>9137</v>
      </c>
      <c r="C2642" s="247" t="s">
        <v>9138</v>
      </c>
      <c r="D2642" s="248">
        <v>38096</v>
      </c>
      <c r="E2642" s="248">
        <v>40463</v>
      </c>
      <c r="F2642" s="248">
        <v>41559</v>
      </c>
      <c r="G2642" s="247">
        <v>0</v>
      </c>
      <c r="H2642" s="247" t="s">
        <v>9139</v>
      </c>
      <c r="I2642" s="247" t="s">
        <v>1342</v>
      </c>
      <c r="J2642" s="247" t="s">
        <v>3276</v>
      </c>
      <c r="K2642" s="249" t="s">
        <v>1354</v>
      </c>
      <c r="L2642" s="247" t="s">
        <v>1380</v>
      </c>
      <c r="M2642" s="249" t="s">
        <v>1348</v>
      </c>
      <c r="N2642" s="249">
        <v>96</v>
      </c>
      <c r="O2642" s="249" t="s">
        <v>7295</v>
      </c>
    </row>
    <row r="2643" spans="2:15" ht="15" customHeight="1">
      <c r="B2643" s="247" t="s">
        <v>9140</v>
      </c>
      <c r="C2643" s="247" t="s">
        <v>9141</v>
      </c>
      <c r="D2643" s="248">
        <v>43804</v>
      </c>
      <c r="E2643" s="248">
        <v>43829</v>
      </c>
      <c r="F2643" s="248">
        <v>43919</v>
      </c>
      <c r="G2643" s="247">
        <v>0</v>
      </c>
      <c r="H2643" s="247" t="s">
        <v>8163</v>
      </c>
      <c r="I2643" s="247" t="s">
        <v>8164</v>
      </c>
      <c r="J2643" s="247" t="s">
        <v>3291</v>
      </c>
      <c r="K2643" s="249" t="s">
        <v>1354</v>
      </c>
      <c r="L2643" s="247" t="s">
        <v>1380</v>
      </c>
      <c r="M2643" s="249" t="s">
        <v>1348</v>
      </c>
      <c r="N2643" s="249">
        <v>38</v>
      </c>
      <c r="O2643" s="249" t="s">
        <v>4906</v>
      </c>
    </row>
    <row r="2644" spans="2:15" ht="15" customHeight="1">
      <c r="B2644" s="247" t="s">
        <v>9142</v>
      </c>
      <c r="C2644" s="247" t="s">
        <v>9143</v>
      </c>
      <c r="D2644" s="248">
        <v>43808</v>
      </c>
      <c r="E2644" s="248">
        <v>43830</v>
      </c>
      <c r="F2644" s="248">
        <v>43920</v>
      </c>
      <c r="G2644" s="247">
        <v>0</v>
      </c>
      <c r="H2644" s="247" t="s">
        <v>8787</v>
      </c>
      <c r="I2644" s="247" t="s">
        <v>8788</v>
      </c>
      <c r="J2644" s="247" t="s">
        <v>3291</v>
      </c>
      <c r="K2644" s="249" t="s">
        <v>1354</v>
      </c>
      <c r="L2644" s="247" t="s">
        <v>1380</v>
      </c>
      <c r="M2644" s="249" t="s">
        <v>1348</v>
      </c>
      <c r="N2644" s="249">
        <v>8</v>
      </c>
      <c r="O2644" s="249" t="s">
        <v>9144</v>
      </c>
    </row>
    <row r="2645" spans="2:15" ht="24" hidden="1" customHeight="1">
      <c r="B2645" s="247" t="s">
        <v>9145</v>
      </c>
      <c r="C2645" s="247" t="s">
        <v>9146</v>
      </c>
      <c r="D2645" s="248">
        <v>43808</v>
      </c>
      <c r="E2645" s="248">
        <v>43910</v>
      </c>
      <c r="F2645" s="248">
        <v>45004</v>
      </c>
      <c r="G2645" s="247">
        <v>0</v>
      </c>
      <c r="H2645" s="247" t="s">
        <v>8519</v>
      </c>
      <c r="I2645" s="247" t="s">
        <v>8520</v>
      </c>
      <c r="J2645" s="247" t="s">
        <v>3270</v>
      </c>
      <c r="K2645" s="249" t="s">
        <v>1890</v>
      </c>
      <c r="L2645" s="247" t="s">
        <v>1380</v>
      </c>
      <c r="M2645" s="249" t="s">
        <v>1348</v>
      </c>
      <c r="N2645" s="249">
        <v>43</v>
      </c>
      <c r="O2645" s="249" t="s">
        <v>4863</v>
      </c>
    </row>
    <row r="2646" spans="2:15" ht="24">
      <c r="B2646" s="247" t="s">
        <v>9147</v>
      </c>
      <c r="C2646" s="247" t="s">
        <v>9148</v>
      </c>
      <c r="D2646" s="248">
        <v>43808</v>
      </c>
      <c r="E2646" s="248">
        <v>43829</v>
      </c>
      <c r="F2646" s="248">
        <v>43919</v>
      </c>
      <c r="G2646" s="247">
        <v>0</v>
      </c>
      <c r="H2646" s="247" t="s">
        <v>9149</v>
      </c>
      <c r="I2646" s="247" t="s">
        <v>9150</v>
      </c>
      <c r="J2646" s="247" t="s">
        <v>3291</v>
      </c>
      <c r="K2646" s="249" t="s">
        <v>1354</v>
      </c>
      <c r="L2646" s="247" t="s">
        <v>1380</v>
      </c>
      <c r="M2646" s="249" t="s">
        <v>1348</v>
      </c>
      <c r="N2646" s="249">
        <v>15</v>
      </c>
      <c r="O2646" s="249" t="s">
        <v>9151</v>
      </c>
    </row>
    <row r="2647" spans="2:15" ht="24" hidden="1" customHeight="1">
      <c r="B2647" s="247" t="s">
        <v>9152</v>
      </c>
      <c r="C2647" s="247" t="s">
        <v>9153</v>
      </c>
      <c r="D2647" s="248">
        <v>43808</v>
      </c>
      <c r="E2647" s="248">
        <v>43978</v>
      </c>
      <c r="F2647" s="248">
        <v>45072</v>
      </c>
      <c r="G2647" s="247">
        <v>0</v>
      </c>
      <c r="H2647" s="247" t="s">
        <v>8519</v>
      </c>
      <c r="I2647" s="247" t="s">
        <v>8520</v>
      </c>
      <c r="J2647" s="247" t="s">
        <v>3270</v>
      </c>
      <c r="K2647" s="249" t="s">
        <v>1890</v>
      </c>
      <c r="L2647" s="247" t="s">
        <v>1380</v>
      </c>
      <c r="M2647" s="249" t="s">
        <v>1348</v>
      </c>
      <c r="N2647" s="249">
        <v>56</v>
      </c>
      <c r="O2647" s="249" t="s">
        <v>8521</v>
      </c>
    </row>
    <row r="2648" spans="2:15" ht="15" customHeight="1">
      <c r="B2648" s="247" t="s">
        <v>9154</v>
      </c>
      <c r="C2648" s="247" t="s">
        <v>9155</v>
      </c>
      <c r="D2648" s="248">
        <v>43810</v>
      </c>
      <c r="E2648" s="248">
        <v>43829</v>
      </c>
      <c r="F2648" s="248">
        <v>43919</v>
      </c>
      <c r="G2648" s="247">
        <v>0</v>
      </c>
      <c r="H2648" s="247" t="s">
        <v>8505</v>
      </c>
      <c r="I2648" s="247" t="s">
        <v>8506</v>
      </c>
      <c r="J2648" s="247" t="s">
        <v>3291</v>
      </c>
      <c r="K2648" s="249" t="s">
        <v>1354</v>
      </c>
      <c r="L2648" s="247" t="s">
        <v>1380</v>
      </c>
      <c r="M2648" s="249" t="s">
        <v>1348</v>
      </c>
      <c r="N2648" s="249">
        <v>32</v>
      </c>
      <c r="O2648" s="249" t="s">
        <v>9156</v>
      </c>
    </row>
    <row r="2649" spans="2:15" ht="15" customHeight="1">
      <c r="B2649" s="247" t="s">
        <v>9157</v>
      </c>
      <c r="C2649" s="247" t="s">
        <v>1342</v>
      </c>
      <c r="D2649" s="248">
        <v>43812</v>
      </c>
      <c r="E2649" s="248"/>
      <c r="F2649" s="248"/>
      <c r="G2649" s="247"/>
      <c r="H2649" s="247" t="s">
        <v>5950</v>
      </c>
      <c r="I2649" s="247" t="s">
        <v>5951</v>
      </c>
      <c r="J2649" s="247" t="s">
        <v>3291</v>
      </c>
      <c r="K2649" s="249" t="s">
        <v>1346</v>
      </c>
      <c r="L2649" s="247" t="s">
        <v>7780</v>
      </c>
      <c r="M2649" s="249" t="s">
        <v>1348</v>
      </c>
      <c r="N2649" s="249">
        <v>0</v>
      </c>
      <c r="O2649" s="249" t="s">
        <v>8817</v>
      </c>
    </row>
    <row r="2650" spans="2:15" ht="15" customHeight="1">
      <c r="B2650" s="247" t="s">
        <v>9158</v>
      </c>
      <c r="C2650" s="247" t="s">
        <v>1342</v>
      </c>
      <c r="D2650" s="248">
        <v>43815</v>
      </c>
      <c r="E2650" s="248"/>
      <c r="F2650" s="248"/>
      <c r="G2650" s="247"/>
      <c r="H2650" s="247" t="s">
        <v>9159</v>
      </c>
      <c r="I2650" s="247" t="s">
        <v>9160</v>
      </c>
      <c r="J2650" s="247" t="s">
        <v>3291</v>
      </c>
      <c r="K2650" s="249" t="s">
        <v>1346</v>
      </c>
      <c r="L2650" s="247" t="s">
        <v>7780</v>
      </c>
      <c r="M2650" s="249" t="s">
        <v>1348</v>
      </c>
      <c r="N2650" s="249">
        <v>0</v>
      </c>
      <c r="O2650" s="249" t="s">
        <v>9161</v>
      </c>
    </row>
    <row r="2651" spans="2:15" ht="15" hidden="1" customHeight="1">
      <c r="B2651" s="247" t="s">
        <v>9162</v>
      </c>
      <c r="C2651" s="247" t="s">
        <v>9163</v>
      </c>
      <c r="D2651" s="248">
        <v>43817</v>
      </c>
      <c r="E2651" s="248">
        <v>43922</v>
      </c>
      <c r="F2651" s="248">
        <v>45016</v>
      </c>
      <c r="G2651" s="247">
        <v>0</v>
      </c>
      <c r="H2651" s="247" t="s">
        <v>6319</v>
      </c>
      <c r="I2651" s="247" t="s">
        <v>6320</v>
      </c>
      <c r="J2651" s="247" t="s">
        <v>3270</v>
      </c>
      <c r="K2651" s="249" t="s">
        <v>1890</v>
      </c>
      <c r="L2651" s="247" t="s">
        <v>1380</v>
      </c>
      <c r="M2651" s="249" t="s">
        <v>1348</v>
      </c>
      <c r="N2651" s="249">
        <v>98</v>
      </c>
      <c r="O2651" s="249" t="s">
        <v>4372</v>
      </c>
    </row>
    <row r="2652" spans="2:15" ht="15" customHeight="1">
      <c r="B2652" s="247" t="s">
        <v>9164</v>
      </c>
      <c r="C2652" s="247" t="s">
        <v>1342</v>
      </c>
      <c r="D2652" s="248">
        <v>43817</v>
      </c>
      <c r="E2652" s="248"/>
      <c r="F2652" s="248"/>
      <c r="G2652" s="247"/>
      <c r="H2652" s="247" t="s">
        <v>6319</v>
      </c>
      <c r="I2652" s="247" t="s">
        <v>6320</v>
      </c>
      <c r="J2652" s="247" t="s">
        <v>3336</v>
      </c>
      <c r="K2652" s="249" t="s">
        <v>1346</v>
      </c>
      <c r="L2652" s="247" t="s">
        <v>1347</v>
      </c>
      <c r="M2652" s="249" t="s">
        <v>1348</v>
      </c>
      <c r="N2652" s="249">
        <v>90</v>
      </c>
      <c r="O2652" s="249" t="s">
        <v>9165</v>
      </c>
    </row>
    <row r="2653" spans="2:15" ht="15" hidden="1" customHeight="1">
      <c r="B2653" s="247" t="s">
        <v>9166</v>
      </c>
      <c r="C2653" s="247" t="s">
        <v>9167</v>
      </c>
      <c r="D2653" s="248">
        <v>38274</v>
      </c>
      <c r="E2653" s="248">
        <v>39196</v>
      </c>
      <c r="F2653" s="248">
        <v>41388</v>
      </c>
      <c r="G2653" s="247">
        <v>1</v>
      </c>
      <c r="H2653" s="247" t="s">
        <v>9168</v>
      </c>
      <c r="I2653" s="247" t="s">
        <v>9169</v>
      </c>
      <c r="J2653" s="247" t="s">
        <v>3276</v>
      </c>
      <c r="K2653" s="249" t="s">
        <v>1354</v>
      </c>
      <c r="L2653" s="247" t="s">
        <v>1380</v>
      </c>
      <c r="M2653" s="249" t="s">
        <v>1348</v>
      </c>
      <c r="N2653" s="249">
        <v>10</v>
      </c>
      <c r="O2653" s="249" t="s">
        <v>9170</v>
      </c>
    </row>
    <row r="2654" spans="2:15" ht="15" customHeight="1">
      <c r="B2654" s="247" t="s">
        <v>9171</v>
      </c>
      <c r="C2654" s="247" t="s">
        <v>1342</v>
      </c>
      <c r="D2654" s="248">
        <v>43817</v>
      </c>
      <c r="E2654" s="248"/>
      <c r="F2654" s="248"/>
      <c r="G2654" s="247"/>
      <c r="H2654" s="247" t="s">
        <v>5053</v>
      </c>
      <c r="I2654" s="247" t="s">
        <v>5054</v>
      </c>
      <c r="J2654" s="247" t="s">
        <v>3270</v>
      </c>
      <c r="K2654" s="249" t="s">
        <v>1346</v>
      </c>
      <c r="L2654" s="247" t="s">
        <v>1380</v>
      </c>
      <c r="M2654" s="249" t="s">
        <v>1348</v>
      </c>
      <c r="N2654" s="249">
        <v>70</v>
      </c>
      <c r="O2654" s="249" t="s">
        <v>8750</v>
      </c>
    </row>
    <row r="2655" spans="2:15" ht="15" hidden="1" customHeight="1">
      <c r="B2655" s="247" t="s">
        <v>9172</v>
      </c>
      <c r="C2655" s="247" t="s">
        <v>9173</v>
      </c>
      <c r="D2655" s="248">
        <v>43818</v>
      </c>
      <c r="E2655" s="248">
        <v>44232</v>
      </c>
      <c r="F2655" s="248">
        <v>45326</v>
      </c>
      <c r="G2655" s="247">
        <v>0</v>
      </c>
      <c r="H2655" s="247" t="s">
        <v>7739</v>
      </c>
      <c r="I2655" s="247" t="s">
        <v>7740</v>
      </c>
      <c r="J2655" s="247" t="s">
        <v>3270</v>
      </c>
      <c r="K2655" s="249" t="s">
        <v>1890</v>
      </c>
      <c r="L2655" s="247" t="s">
        <v>1380</v>
      </c>
      <c r="M2655" s="249" t="s">
        <v>1348</v>
      </c>
      <c r="N2655" s="249">
        <v>92</v>
      </c>
      <c r="O2655" s="249" t="s">
        <v>7062</v>
      </c>
    </row>
    <row r="2656" spans="2:15" ht="15" customHeight="1">
      <c r="B2656" s="247" t="s">
        <v>9174</v>
      </c>
      <c r="C2656" s="247" t="s">
        <v>1342</v>
      </c>
      <c r="D2656" s="248">
        <v>43819</v>
      </c>
      <c r="E2656" s="248"/>
      <c r="F2656" s="248"/>
      <c r="G2656" s="247"/>
      <c r="H2656" s="247" t="s">
        <v>9175</v>
      </c>
      <c r="I2656" s="247" t="s">
        <v>9176</v>
      </c>
      <c r="J2656" s="247" t="s">
        <v>3291</v>
      </c>
      <c r="K2656" s="249" t="s">
        <v>1346</v>
      </c>
      <c r="L2656" s="247" t="s">
        <v>1347</v>
      </c>
      <c r="M2656" s="249" t="s">
        <v>1348</v>
      </c>
      <c r="N2656" s="249">
        <v>0</v>
      </c>
      <c r="O2656" s="249" t="s">
        <v>9177</v>
      </c>
    </row>
    <row r="2657" spans="2:15" ht="15" customHeight="1">
      <c r="B2657" s="247" t="s">
        <v>9178</v>
      </c>
      <c r="C2657" s="247" t="s">
        <v>9179</v>
      </c>
      <c r="D2657" s="248">
        <v>43819</v>
      </c>
      <c r="E2657" s="248">
        <v>43830</v>
      </c>
      <c r="F2657" s="248">
        <v>43920</v>
      </c>
      <c r="G2657" s="247">
        <v>0</v>
      </c>
      <c r="H2657" s="247" t="s">
        <v>9180</v>
      </c>
      <c r="I2657" s="247" t="s">
        <v>9181</v>
      </c>
      <c r="J2657" s="247" t="s">
        <v>3291</v>
      </c>
      <c r="K2657" s="249" t="s">
        <v>1354</v>
      </c>
      <c r="L2657" s="247" t="s">
        <v>1347</v>
      </c>
      <c r="M2657" s="249" t="s">
        <v>1348</v>
      </c>
      <c r="N2657" s="249">
        <v>55</v>
      </c>
      <c r="O2657" s="249" t="s">
        <v>9182</v>
      </c>
    </row>
    <row r="2658" spans="2:15" ht="15" customHeight="1">
      <c r="B2658" s="247" t="s">
        <v>9183</v>
      </c>
      <c r="C2658" s="247" t="s">
        <v>1342</v>
      </c>
      <c r="D2658" s="248">
        <v>43823</v>
      </c>
      <c r="E2658" s="248"/>
      <c r="F2658" s="248"/>
      <c r="G2658" s="247"/>
      <c r="H2658" s="247" t="s">
        <v>8867</v>
      </c>
      <c r="I2658" s="247" t="s">
        <v>8868</v>
      </c>
      <c r="J2658" s="247" t="s">
        <v>3270</v>
      </c>
      <c r="K2658" s="249" t="s">
        <v>1346</v>
      </c>
      <c r="L2658" s="247" t="s">
        <v>1380</v>
      </c>
      <c r="M2658" s="249" t="s">
        <v>1348</v>
      </c>
      <c r="N2658" s="249">
        <v>0</v>
      </c>
      <c r="O2658" s="249" t="s">
        <v>8869</v>
      </c>
    </row>
    <row r="2659" spans="2:15" ht="15" hidden="1" customHeight="1">
      <c r="B2659" s="247" t="s">
        <v>9184</v>
      </c>
      <c r="C2659" s="247" t="s">
        <v>9185</v>
      </c>
      <c r="D2659" s="248">
        <v>43825</v>
      </c>
      <c r="E2659" s="248">
        <v>43846</v>
      </c>
      <c r="F2659" s="248">
        <v>43936</v>
      </c>
      <c r="G2659" s="247">
        <v>0</v>
      </c>
      <c r="H2659" s="247" t="s">
        <v>6103</v>
      </c>
      <c r="I2659" s="247" t="s">
        <v>6104</v>
      </c>
      <c r="J2659" s="247" t="s">
        <v>3291</v>
      </c>
      <c r="K2659" s="249" t="s">
        <v>1354</v>
      </c>
      <c r="L2659" s="247" t="s">
        <v>1380</v>
      </c>
      <c r="M2659" s="249" t="s">
        <v>1348</v>
      </c>
      <c r="N2659" s="249">
        <v>100</v>
      </c>
      <c r="O2659" s="249" t="s">
        <v>9186</v>
      </c>
    </row>
    <row r="2660" spans="2:15" ht="15" hidden="1" customHeight="1">
      <c r="B2660" s="247" t="s">
        <v>9187</v>
      </c>
      <c r="C2660" s="247" t="s">
        <v>9188</v>
      </c>
      <c r="D2660" s="248">
        <v>43826</v>
      </c>
      <c r="E2660" s="248">
        <v>43846</v>
      </c>
      <c r="F2660" s="248">
        <v>43936</v>
      </c>
      <c r="G2660" s="247">
        <v>0</v>
      </c>
      <c r="H2660" s="247" t="s">
        <v>3310</v>
      </c>
      <c r="I2660" s="247" t="s">
        <v>3311</v>
      </c>
      <c r="J2660" s="247" t="s">
        <v>3291</v>
      </c>
      <c r="K2660" s="249" t="s">
        <v>1354</v>
      </c>
      <c r="L2660" s="247" t="s">
        <v>1373</v>
      </c>
      <c r="M2660" s="249" t="s">
        <v>1348</v>
      </c>
      <c r="N2660" s="249">
        <v>8</v>
      </c>
      <c r="O2660" s="249" t="s">
        <v>7772</v>
      </c>
    </row>
    <row r="2661" spans="2:15" ht="15" customHeight="1">
      <c r="B2661" s="247" t="s">
        <v>9189</v>
      </c>
      <c r="C2661" s="247" t="s">
        <v>1342</v>
      </c>
      <c r="D2661" s="248">
        <v>43829</v>
      </c>
      <c r="E2661" s="248"/>
      <c r="F2661" s="248"/>
      <c r="G2661" s="247"/>
      <c r="H2661" s="247" t="s">
        <v>9190</v>
      </c>
      <c r="I2661" s="247" t="s">
        <v>1342</v>
      </c>
      <c r="J2661" s="247" t="s">
        <v>3270</v>
      </c>
      <c r="K2661" s="249" t="s">
        <v>1346</v>
      </c>
      <c r="L2661" s="247" t="s">
        <v>1380</v>
      </c>
      <c r="M2661" s="249" t="s">
        <v>1348</v>
      </c>
      <c r="N2661" s="249">
        <v>0</v>
      </c>
      <c r="O2661" s="249" t="s">
        <v>9191</v>
      </c>
    </row>
    <row r="2662" spans="2:15" ht="15" customHeight="1">
      <c r="B2662" s="247" t="s">
        <v>9192</v>
      </c>
      <c r="C2662" s="247" t="s">
        <v>1342</v>
      </c>
      <c r="D2662" s="248">
        <v>43829</v>
      </c>
      <c r="E2662" s="248"/>
      <c r="F2662" s="248"/>
      <c r="G2662" s="247"/>
      <c r="H2662" s="247" t="s">
        <v>9190</v>
      </c>
      <c r="I2662" s="247" t="s">
        <v>1342</v>
      </c>
      <c r="J2662" s="247" t="s">
        <v>3270</v>
      </c>
      <c r="K2662" s="249" t="s">
        <v>1346</v>
      </c>
      <c r="L2662" s="247" t="s">
        <v>1380</v>
      </c>
      <c r="M2662" s="249" t="s">
        <v>1348</v>
      </c>
      <c r="N2662" s="249">
        <v>0</v>
      </c>
      <c r="O2662" s="249" t="s">
        <v>9193</v>
      </c>
    </row>
    <row r="2663" spans="2:15" ht="15" hidden="1" customHeight="1">
      <c r="B2663" s="247" t="s">
        <v>9194</v>
      </c>
      <c r="C2663" s="247" t="s">
        <v>9195</v>
      </c>
      <c r="D2663" s="248">
        <v>43829</v>
      </c>
      <c r="E2663" s="248">
        <v>43846</v>
      </c>
      <c r="F2663" s="248">
        <v>43936</v>
      </c>
      <c r="G2663" s="247">
        <v>0</v>
      </c>
      <c r="H2663" s="247" t="s">
        <v>9196</v>
      </c>
      <c r="I2663" s="247" t="s">
        <v>9197</v>
      </c>
      <c r="J2663" s="247" t="s">
        <v>3291</v>
      </c>
      <c r="K2663" s="249" t="s">
        <v>1354</v>
      </c>
      <c r="L2663" s="247" t="s">
        <v>1373</v>
      </c>
      <c r="M2663" s="249" t="s">
        <v>1348</v>
      </c>
      <c r="N2663" s="249">
        <v>36</v>
      </c>
      <c r="O2663" s="249" t="s">
        <v>9198</v>
      </c>
    </row>
    <row r="2664" spans="2:15" ht="24" hidden="1" customHeight="1">
      <c r="B2664" s="247" t="s">
        <v>9199</v>
      </c>
      <c r="C2664" s="247" t="s">
        <v>9200</v>
      </c>
      <c r="D2664" s="248">
        <v>37966</v>
      </c>
      <c r="E2664" s="248">
        <v>40059</v>
      </c>
      <c r="F2664" s="248">
        <v>41155</v>
      </c>
      <c r="G2664" s="247">
        <v>0</v>
      </c>
      <c r="H2664" s="247" t="s">
        <v>4304</v>
      </c>
      <c r="I2664" s="247" t="s">
        <v>4305</v>
      </c>
      <c r="J2664" s="247" t="s">
        <v>3276</v>
      </c>
      <c r="K2664" s="249" t="s">
        <v>1354</v>
      </c>
      <c r="L2664" s="247" t="s">
        <v>1380</v>
      </c>
      <c r="M2664" s="249" t="s">
        <v>1348</v>
      </c>
      <c r="N2664" s="249">
        <v>193</v>
      </c>
      <c r="O2664" s="249" t="s">
        <v>6096</v>
      </c>
    </row>
    <row r="2665" spans="2:15" ht="25.5" hidden="1" customHeight="1">
      <c r="B2665" s="247" t="s">
        <v>9201</v>
      </c>
      <c r="C2665" s="247" t="s">
        <v>9202</v>
      </c>
      <c r="D2665" s="248">
        <v>43829</v>
      </c>
      <c r="E2665" s="248">
        <v>43846</v>
      </c>
      <c r="F2665" s="248">
        <v>43936</v>
      </c>
      <c r="G2665" s="247">
        <v>0</v>
      </c>
      <c r="H2665" s="247" t="s">
        <v>5705</v>
      </c>
      <c r="I2665" s="247" t="s">
        <v>5706</v>
      </c>
      <c r="J2665" s="247" t="s">
        <v>3291</v>
      </c>
      <c r="K2665" s="249" t="s">
        <v>1354</v>
      </c>
      <c r="L2665" s="247" t="s">
        <v>1380</v>
      </c>
      <c r="M2665" s="249" t="s">
        <v>1348</v>
      </c>
      <c r="N2665" s="249">
        <v>41</v>
      </c>
      <c r="O2665" s="249" t="s">
        <v>9203</v>
      </c>
    </row>
    <row r="2666" spans="2:15" ht="24" customHeight="1">
      <c r="B2666" s="247" t="s">
        <v>9204</v>
      </c>
      <c r="C2666" s="247" t="s">
        <v>1342</v>
      </c>
      <c r="D2666" s="248">
        <v>43830</v>
      </c>
      <c r="E2666" s="248"/>
      <c r="F2666" s="248"/>
      <c r="G2666" s="247"/>
      <c r="H2666" s="247" t="s">
        <v>4375</v>
      </c>
      <c r="I2666" s="247" t="s">
        <v>4376</v>
      </c>
      <c r="J2666" s="247" t="s">
        <v>3270</v>
      </c>
      <c r="K2666" s="249" t="s">
        <v>1346</v>
      </c>
      <c r="L2666" s="247" t="s">
        <v>1380</v>
      </c>
      <c r="M2666" s="249" t="s">
        <v>1348</v>
      </c>
      <c r="N2666" s="249">
        <v>0</v>
      </c>
      <c r="O2666" s="249" t="s">
        <v>5665</v>
      </c>
    </row>
    <row r="2667" spans="2:15" ht="15" hidden="1" customHeight="1">
      <c r="B2667" s="247" t="s">
        <v>9205</v>
      </c>
      <c r="C2667" s="247" t="s">
        <v>9206</v>
      </c>
      <c r="D2667" s="248">
        <v>43830</v>
      </c>
      <c r="E2667" s="248">
        <v>44501</v>
      </c>
      <c r="F2667" s="248">
        <v>45596</v>
      </c>
      <c r="G2667" s="247">
        <v>0</v>
      </c>
      <c r="H2667" s="247" t="s">
        <v>8837</v>
      </c>
      <c r="I2667" s="247" t="s">
        <v>8838</v>
      </c>
      <c r="J2667" s="247" t="s">
        <v>3270</v>
      </c>
      <c r="K2667" s="249" t="s">
        <v>1890</v>
      </c>
      <c r="L2667" s="247" t="s">
        <v>1380</v>
      </c>
      <c r="M2667" s="249" t="s">
        <v>1348</v>
      </c>
      <c r="N2667" s="249">
        <v>75</v>
      </c>
      <c r="O2667" s="249" t="s">
        <v>9207</v>
      </c>
    </row>
    <row r="2668" spans="2:15" ht="15" hidden="1" customHeight="1">
      <c r="B2668" s="247" t="s">
        <v>9208</v>
      </c>
      <c r="C2668" s="247" t="s">
        <v>9209</v>
      </c>
      <c r="D2668" s="248">
        <v>43833</v>
      </c>
      <c r="E2668" s="248">
        <v>44314</v>
      </c>
      <c r="F2668" s="248">
        <v>45409</v>
      </c>
      <c r="G2668" s="247">
        <v>0</v>
      </c>
      <c r="H2668" s="247" t="s">
        <v>3596</v>
      </c>
      <c r="I2668" s="247" t="s">
        <v>3597</v>
      </c>
      <c r="J2668" s="247" t="s">
        <v>3270</v>
      </c>
      <c r="K2668" s="249" t="s">
        <v>1890</v>
      </c>
      <c r="L2668" s="247" t="s">
        <v>1380</v>
      </c>
      <c r="M2668" s="249" t="s">
        <v>1348</v>
      </c>
      <c r="N2668" s="249">
        <v>96</v>
      </c>
      <c r="O2668" s="249" t="s">
        <v>9210</v>
      </c>
    </row>
    <row r="2669" spans="2:15">
      <c r="B2669" s="247" t="s">
        <v>9211</v>
      </c>
      <c r="C2669" s="247" t="s">
        <v>1342</v>
      </c>
      <c r="D2669" s="248">
        <v>43833</v>
      </c>
      <c r="E2669" s="248"/>
      <c r="F2669" s="248"/>
      <c r="G2669" s="247"/>
      <c r="H2669" s="247" t="s">
        <v>9212</v>
      </c>
      <c r="I2669" s="247" t="s">
        <v>9213</v>
      </c>
      <c r="J2669" s="247" t="s">
        <v>3291</v>
      </c>
      <c r="K2669" s="249" t="s">
        <v>1346</v>
      </c>
      <c r="L2669" s="247" t="s">
        <v>1380</v>
      </c>
      <c r="M2669" s="249" t="s">
        <v>1348</v>
      </c>
      <c r="N2669" s="249">
        <v>0</v>
      </c>
      <c r="O2669" s="249" t="s">
        <v>9214</v>
      </c>
    </row>
    <row r="2670" spans="2:15" ht="15" customHeight="1">
      <c r="B2670" s="247" t="s">
        <v>9215</v>
      </c>
      <c r="C2670" s="247" t="s">
        <v>1342</v>
      </c>
      <c r="D2670" s="248">
        <v>43836</v>
      </c>
      <c r="E2670" s="248"/>
      <c r="F2670" s="248"/>
      <c r="G2670" s="247"/>
      <c r="H2670" s="247" t="s">
        <v>3918</v>
      </c>
      <c r="I2670" s="247" t="s">
        <v>3919</v>
      </c>
      <c r="J2670" s="247" t="s">
        <v>3270</v>
      </c>
      <c r="K2670" s="249" t="s">
        <v>1346</v>
      </c>
      <c r="L2670" s="247" t="s">
        <v>1380</v>
      </c>
      <c r="M2670" s="249" t="s">
        <v>1348</v>
      </c>
      <c r="N2670" s="249">
        <v>0</v>
      </c>
      <c r="O2670" s="249" t="s">
        <v>4338</v>
      </c>
    </row>
    <row r="2671" spans="2:15" ht="15" customHeight="1">
      <c r="B2671" s="247" t="s">
        <v>9216</v>
      </c>
      <c r="C2671" s="247" t="s">
        <v>1342</v>
      </c>
      <c r="D2671" s="248">
        <v>43836</v>
      </c>
      <c r="E2671" s="248"/>
      <c r="F2671" s="248"/>
      <c r="G2671" s="247"/>
      <c r="H2671" s="247" t="s">
        <v>3918</v>
      </c>
      <c r="I2671" s="247" t="s">
        <v>3919</v>
      </c>
      <c r="J2671" s="247" t="s">
        <v>3270</v>
      </c>
      <c r="K2671" s="249" t="s">
        <v>1346</v>
      </c>
      <c r="L2671" s="247" t="s">
        <v>1380</v>
      </c>
      <c r="M2671" s="249" t="s">
        <v>1348</v>
      </c>
      <c r="N2671" s="249">
        <v>0</v>
      </c>
      <c r="O2671" s="249" t="s">
        <v>9217</v>
      </c>
    </row>
    <row r="2672" spans="2:15" ht="15" hidden="1" customHeight="1">
      <c r="B2672" s="247" t="s">
        <v>9218</v>
      </c>
      <c r="C2672" s="247" t="s">
        <v>9219</v>
      </c>
      <c r="D2672" s="248">
        <v>43836</v>
      </c>
      <c r="E2672" s="248">
        <v>43846</v>
      </c>
      <c r="F2672" s="248">
        <v>43936</v>
      </c>
      <c r="G2672" s="247">
        <v>0</v>
      </c>
      <c r="H2672" s="247" t="s">
        <v>1343</v>
      </c>
      <c r="I2672" s="247" t="s">
        <v>1344</v>
      </c>
      <c r="J2672" s="247" t="s">
        <v>3291</v>
      </c>
      <c r="K2672" s="249" t="s">
        <v>1354</v>
      </c>
      <c r="L2672" s="247" t="s">
        <v>4433</v>
      </c>
      <c r="M2672" s="249" t="s">
        <v>1348</v>
      </c>
      <c r="N2672" s="249">
        <v>75</v>
      </c>
      <c r="O2672" s="249" t="s">
        <v>6610</v>
      </c>
    </row>
    <row r="2673" spans="2:15" ht="15" hidden="1" customHeight="1">
      <c r="B2673" s="247" t="s">
        <v>9220</v>
      </c>
      <c r="C2673" s="247" t="s">
        <v>9221</v>
      </c>
      <c r="D2673" s="248">
        <v>43836</v>
      </c>
      <c r="E2673" s="248">
        <v>43846</v>
      </c>
      <c r="F2673" s="248">
        <v>43936</v>
      </c>
      <c r="G2673" s="247">
        <v>0</v>
      </c>
      <c r="H2673" s="247" t="s">
        <v>6748</v>
      </c>
      <c r="I2673" s="247" t="s">
        <v>6749</v>
      </c>
      <c r="J2673" s="247" t="s">
        <v>3291</v>
      </c>
      <c r="K2673" s="249" t="s">
        <v>1354</v>
      </c>
      <c r="L2673" s="247" t="s">
        <v>1380</v>
      </c>
      <c r="M2673" s="249" t="s">
        <v>1348</v>
      </c>
      <c r="N2673" s="249">
        <v>10</v>
      </c>
      <c r="O2673" s="249" t="s">
        <v>9222</v>
      </c>
    </row>
    <row r="2674" spans="2:15" ht="15" customHeight="1">
      <c r="B2674" s="247" t="s">
        <v>9223</v>
      </c>
      <c r="C2674" s="247" t="s">
        <v>1342</v>
      </c>
      <c r="D2674" s="248">
        <v>43836</v>
      </c>
      <c r="E2674" s="248"/>
      <c r="F2674" s="248"/>
      <c r="G2674" s="247"/>
      <c r="H2674" s="247" t="s">
        <v>8407</v>
      </c>
      <c r="I2674" s="247" t="s">
        <v>8408</v>
      </c>
      <c r="J2674" s="247" t="s">
        <v>3270</v>
      </c>
      <c r="K2674" s="249" t="s">
        <v>1346</v>
      </c>
      <c r="L2674" s="247" t="s">
        <v>1380</v>
      </c>
      <c r="M2674" s="249" t="s">
        <v>1348</v>
      </c>
      <c r="N2674" s="249">
        <v>0</v>
      </c>
      <c r="O2674" s="249" t="s">
        <v>8886</v>
      </c>
    </row>
    <row r="2675" spans="2:15" ht="24" hidden="1" customHeight="1">
      <c r="B2675" s="247" t="s">
        <v>9224</v>
      </c>
      <c r="C2675" s="247" t="s">
        <v>9225</v>
      </c>
      <c r="D2675" s="248">
        <v>38145</v>
      </c>
      <c r="E2675" s="248">
        <v>39912</v>
      </c>
      <c r="F2675" s="248">
        <v>42469</v>
      </c>
      <c r="G2675" s="247">
        <v>2</v>
      </c>
      <c r="H2675" s="247" t="s">
        <v>3899</v>
      </c>
      <c r="I2675" s="247" t="s">
        <v>3900</v>
      </c>
      <c r="J2675" s="247" t="s">
        <v>3276</v>
      </c>
      <c r="K2675" s="249" t="s">
        <v>1354</v>
      </c>
      <c r="L2675" s="247" t="s">
        <v>1380</v>
      </c>
      <c r="M2675" s="249" t="s">
        <v>1348</v>
      </c>
      <c r="N2675" s="249">
        <v>24</v>
      </c>
      <c r="O2675" s="249" t="s">
        <v>9226</v>
      </c>
    </row>
    <row r="2676" spans="2:15" ht="15" hidden="1" customHeight="1">
      <c r="B2676" s="247" t="s">
        <v>9227</v>
      </c>
      <c r="C2676" s="247" t="s">
        <v>9228</v>
      </c>
      <c r="D2676" s="248">
        <v>43836</v>
      </c>
      <c r="E2676" s="248">
        <v>43846</v>
      </c>
      <c r="F2676" s="248">
        <v>43936</v>
      </c>
      <c r="G2676" s="247">
        <v>0</v>
      </c>
      <c r="H2676" s="247" t="s">
        <v>9212</v>
      </c>
      <c r="I2676" s="247" t="s">
        <v>9213</v>
      </c>
      <c r="J2676" s="247" t="s">
        <v>3291</v>
      </c>
      <c r="K2676" s="249" t="s">
        <v>1354</v>
      </c>
      <c r="L2676" s="247" t="s">
        <v>1380</v>
      </c>
      <c r="M2676" s="249" t="s">
        <v>1348</v>
      </c>
      <c r="N2676" s="249">
        <v>52</v>
      </c>
      <c r="O2676" s="249" t="s">
        <v>9214</v>
      </c>
    </row>
    <row r="2677" spans="2:15" ht="15" hidden="1" customHeight="1">
      <c r="B2677" s="247" t="s">
        <v>9229</v>
      </c>
      <c r="C2677" s="247" t="s">
        <v>9230</v>
      </c>
      <c r="D2677" s="248">
        <v>43837</v>
      </c>
      <c r="E2677" s="248">
        <v>43846</v>
      </c>
      <c r="F2677" s="248">
        <v>43936</v>
      </c>
      <c r="G2677" s="247">
        <v>0</v>
      </c>
      <c r="H2677" s="247" t="s">
        <v>7494</v>
      </c>
      <c r="I2677" s="247" t="s">
        <v>7495</v>
      </c>
      <c r="J2677" s="247" t="s">
        <v>3291</v>
      </c>
      <c r="K2677" s="249" t="s">
        <v>1354</v>
      </c>
      <c r="L2677" s="247" t="s">
        <v>1380</v>
      </c>
      <c r="M2677" s="249" t="s">
        <v>1348</v>
      </c>
      <c r="N2677" s="249">
        <v>77.7</v>
      </c>
      <c r="O2677" s="249" t="s">
        <v>9231</v>
      </c>
    </row>
    <row r="2678" spans="2:15" ht="24" hidden="1">
      <c r="B2678" s="247" t="s">
        <v>9232</v>
      </c>
      <c r="C2678" s="247" t="s">
        <v>9233</v>
      </c>
      <c r="D2678" s="248">
        <v>43837</v>
      </c>
      <c r="E2678" s="248">
        <v>43978</v>
      </c>
      <c r="F2678" s="248">
        <v>45072</v>
      </c>
      <c r="G2678" s="247">
        <v>0</v>
      </c>
      <c r="H2678" s="247" t="s">
        <v>9149</v>
      </c>
      <c r="I2678" s="247" t="s">
        <v>9150</v>
      </c>
      <c r="J2678" s="247" t="s">
        <v>3270</v>
      </c>
      <c r="K2678" s="249" t="s">
        <v>1890</v>
      </c>
      <c r="L2678" s="247" t="s">
        <v>1380</v>
      </c>
      <c r="M2678" s="249" t="s">
        <v>1348</v>
      </c>
      <c r="N2678" s="249">
        <v>15</v>
      </c>
      <c r="O2678" s="249" t="s">
        <v>9234</v>
      </c>
    </row>
    <row r="2679" spans="2:15" ht="15" hidden="1" customHeight="1">
      <c r="B2679" s="247" t="s">
        <v>9235</v>
      </c>
      <c r="C2679" s="247" t="s">
        <v>9236</v>
      </c>
      <c r="D2679" s="248">
        <v>43838</v>
      </c>
      <c r="E2679" s="248">
        <v>43846</v>
      </c>
      <c r="F2679" s="248">
        <v>43936</v>
      </c>
      <c r="G2679" s="247">
        <v>0</v>
      </c>
      <c r="H2679" s="247" t="s">
        <v>8867</v>
      </c>
      <c r="I2679" s="247" t="s">
        <v>8868</v>
      </c>
      <c r="J2679" s="247" t="s">
        <v>3291</v>
      </c>
      <c r="K2679" s="249" t="s">
        <v>1354</v>
      </c>
      <c r="L2679" s="247" t="s">
        <v>1380</v>
      </c>
      <c r="M2679" s="249" t="s">
        <v>1348</v>
      </c>
      <c r="N2679" s="249">
        <v>16</v>
      </c>
      <c r="O2679" s="249" t="s">
        <v>9237</v>
      </c>
    </row>
    <row r="2680" spans="2:15" ht="24" customHeight="1">
      <c r="B2680" s="247" t="s">
        <v>9238</v>
      </c>
      <c r="C2680" s="247" t="s">
        <v>1342</v>
      </c>
      <c r="D2680" s="248">
        <v>43843</v>
      </c>
      <c r="E2680" s="248"/>
      <c r="F2680" s="248"/>
      <c r="G2680" s="247"/>
      <c r="H2680" s="247" t="s">
        <v>6822</v>
      </c>
      <c r="I2680" s="247" t="s">
        <v>6823</v>
      </c>
      <c r="J2680" s="247" t="s">
        <v>3270</v>
      </c>
      <c r="K2680" s="249" t="s">
        <v>1346</v>
      </c>
      <c r="L2680" s="247" t="s">
        <v>1380</v>
      </c>
      <c r="M2680" s="249" t="s">
        <v>1348</v>
      </c>
      <c r="N2680" s="249">
        <v>0</v>
      </c>
      <c r="O2680" s="249" t="s">
        <v>8939</v>
      </c>
    </row>
    <row r="2681" spans="2:15" ht="24" hidden="1" customHeight="1">
      <c r="B2681" s="247" t="s">
        <v>9239</v>
      </c>
      <c r="C2681" s="247" t="s">
        <v>9240</v>
      </c>
      <c r="D2681" s="248">
        <v>43843</v>
      </c>
      <c r="E2681" s="248">
        <v>43846</v>
      </c>
      <c r="F2681" s="248">
        <v>43936</v>
      </c>
      <c r="G2681" s="247">
        <v>0</v>
      </c>
      <c r="H2681" s="247" t="s">
        <v>9022</v>
      </c>
      <c r="I2681" s="247" t="s">
        <v>9023</v>
      </c>
      <c r="J2681" s="247" t="s">
        <v>3291</v>
      </c>
      <c r="K2681" s="249" t="s">
        <v>1354</v>
      </c>
      <c r="L2681" s="247" t="s">
        <v>1380</v>
      </c>
      <c r="M2681" s="249" t="s">
        <v>1348</v>
      </c>
      <c r="N2681" s="249">
        <v>25</v>
      </c>
      <c r="O2681" s="249" t="s">
        <v>8704</v>
      </c>
    </row>
    <row r="2682" spans="2:15" ht="24" customHeight="1">
      <c r="B2682" s="247" t="s">
        <v>9241</v>
      </c>
      <c r="C2682" s="247" t="s">
        <v>1342</v>
      </c>
      <c r="D2682" s="248">
        <v>43844</v>
      </c>
      <c r="E2682" s="248"/>
      <c r="F2682" s="248"/>
      <c r="G2682" s="247"/>
      <c r="H2682" s="247" t="s">
        <v>9242</v>
      </c>
      <c r="I2682" s="247" t="s">
        <v>9243</v>
      </c>
      <c r="J2682" s="247" t="s">
        <v>3270</v>
      </c>
      <c r="K2682" s="249" t="s">
        <v>1346</v>
      </c>
      <c r="L2682" s="247" t="s">
        <v>1380</v>
      </c>
      <c r="M2682" s="249" t="s">
        <v>1348</v>
      </c>
      <c r="N2682" s="249">
        <v>0</v>
      </c>
      <c r="O2682" s="249" t="s">
        <v>9244</v>
      </c>
    </row>
    <row r="2683" spans="2:15" ht="24" customHeight="1">
      <c r="B2683" s="247" t="s">
        <v>9245</v>
      </c>
      <c r="C2683" s="247" t="s">
        <v>1342</v>
      </c>
      <c r="D2683" s="248">
        <v>43844</v>
      </c>
      <c r="E2683" s="248"/>
      <c r="F2683" s="248"/>
      <c r="G2683" s="247"/>
      <c r="H2683" s="247" t="s">
        <v>9246</v>
      </c>
      <c r="I2683" s="247" t="s">
        <v>9243</v>
      </c>
      <c r="J2683" s="247" t="s">
        <v>3270</v>
      </c>
      <c r="K2683" s="249" t="s">
        <v>1346</v>
      </c>
      <c r="L2683" s="247" t="s">
        <v>1380</v>
      </c>
      <c r="M2683" s="249" t="s">
        <v>1348</v>
      </c>
      <c r="N2683" s="249">
        <v>0</v>
      </c>
      <c r="O2683" s="249" t="s">
        <v>9247</v>
      </c>
    </row>
    <row r="2684" spans="2:15">
      <c r="B2684" s="247" t="s">
        <v>9248</v>
      </c>
      <c r="C2684" s="247" t="s">
        <v>1342</v>
      </c>
      <c r="D2684" s="248">
        <v>43844</v>
      </c>
      <c r="E2684" s="248"/>
      <c r="F2684" s="248"/>
      <c r="G2684" s="247"/>
      <c r="H2684" s="247" t="s">
        <v>3504</v>
      </c>
      <c r="I2684" s="247" t="s">
        <v>3505</v>
      </c>
      <c r="J2684" s="247" t="s">
        <v>3270</v>
      </c>
      <c r="K2684" s="249" t="s">
        <v>1346</v>
      </c>
      <c r="L2684" s="247" t="s">
        <v>1342</v>
      </c>
      <c r="M2684" s="249" t="s">
        <v>1348</v>
      </c>
      <c r="N2684" s="249">
        <v>0</v>
      </c>
      <c r="O2684" s="249" t="s">
        <v>8671</v>
      </c>
    </row>
    <row r="2685" spans="2:15" ht="15" customHeight="1">
      <c r="B2685" s="247" t="s">
        <v>9249</v>
      </c>
      <c r="C2685" s="247" t="s">
        <v>1342</v>
      </c>
      <c r="D2685" s="248">
        <v>43844</v>
      </c>
      <c r="E2685" s="248"/>
      <c r="F2685" s="248"/>
      <c r="G2685" s="247"/>
      <c r="H2685" s="247" t="s">
        <v>9250</v>
      </c>
      <c r="I2685" s="247" t="s">
        <v>9251</v>
      </c>
      <c r="J2685" s="247" t="s">
        <v>3291</v>
      </c>
      <c r="K2685" s="249" t="s">
        <v>1346</v>
      </c>
      <c r="L2685" s="247" t="s">
        <v>1380</v>
      </c>
      <c r="M2685" s="249" t="s">
        <v>1348</v>
      </c>
      <c r="N2685" s="249">
        <v>0</v>
      </c>
      <c r="O2685" s="249" t="s">
        <v>9252</v>
      </c>
    </row>
    <row r="2686" spans="2:15" ht="15" hidden="1" customHeight="1">
      <c r="B2686" s="247" t="s">
        <v>9253</v>
      </c>
      <c r="C2686" s="247" t="s">
        <v>9254</v>
      </c>
      <c r="D2686" s="248">
        <v>39632</v>
      </c>
      <c r="E2686" s="248">
        <v>39912</v>
      </c>
      <c r="F2686" s="248">
        <v>41008</v>
      </c>
      <c r="G2686" s="247">
        <v>0</v>
      </c>
      <c r="H2686" s="247" t="s">
        <v>9255</v>
      </c>
      <c r="I2686" s="247" t="s">
        <v>9256</v>
      </c>
      <c r="J2686" s="247" t="s">
        <v>3276</v>
      </c>
      <c r="K2686" s="249" t="s">
        <v>1354</v>
      </c>
      <c r="L2686" s="247" t="s">
        <v>5970</v>
      </c>
      <c r="M2686" s="249" t="s">
        <v>1348</v>
      </c>
      <c r="N2686" s="249">
        <v>366</v>
      </c>
      <c r="O2686" s="249" t="s">
        <v>9257</v>
      </c>
    </row>
    <row r="2687" spans="2:15" ht="15" customHeight="1">
      <c r="B2687" s="247" t="s">
        <v>9258</v>
      </c>
      <c r="C2687" s="247" t="s">
        <v>1342</v>
      </c>
      <c r="D2687" s="248">
        <v>43844</v>
      </c>
      <c r="E2687" s="248"/>
      <c r="F2687" s="248"/>
      <c r="G2687" s="247"/>
      <c r="H2687" s="247" t="s">
        <v>9250</v>
      </c>
      <c r="I2687" s="247" t="s">
        <v>9251</v>
      </c>
      <c r="J2687" s="247" t="s">
        <v>3291</v>
      </c>
      <c r="K2687" s="249" t="s">
        <v>1346</v>
      </c>
      <c r="L2687" s="247" t="s">
        <v>1380</v>
      </c>
      <c r="M2687" s="249" t="s">
        <v>1348</v>
      </c>
      <c r="N2687" s="249">
        <v>0</v>
      </c>
      <c r="O2687" s="249" t="s">
        <v>9259</v>
      </c>
    </row>
    <row r="2688" spans="2:15" ht="24" customHeight="1">
      <c r="B2688" s="247" t="s">
        <v>9260</v>
      </c>
      <c r="C2688" s="247" t="s">
        <v>1342</v>
      </c>
      <c r="D2688" s="248">
        <v>43844</v>
      </c>
      <c r="E2688" s="248"/>
      <c r="F2688" s="248"/>
      <c r="G2688" s="247"/>
      <c r="H2688" s="247" t="s">
        <v>8273</v>
      </c>
      <c r="I2688" s="247" t="s">
        <v>8274</v>
      </c>
      <c r="J2688" s="247" t="s">
        <v>3270</v>
      </c>
      <c r="K2688" s="249" t="s">
        <v>1346</v>
      </c>
      <c r="L2688" s="247" t="s">
        <v>1380</v>
      </c>
      <c r="M2688" s="249" t="s">
        <v>1348</v>
      </c>
      <c r="N2688" s="249">
        <v>0</v>
      </c>
      <c r="O2688" s="249" t="s">
        <v>9261</v>
      </c>
    </row>
    <row r="2689" spans="2:15" ht="36" customHeight="1">
      <c r="B2689" s="247" t="s">
        <v>9262</v>
      </c>
      <c r="C2689" s="247" t="s">
        <v>1342</v>
      </c>
      <c r="D2689" s="248">
        <v>43844</v>
      </c>
      <c r="E2689" s="248"/>
      <c r="F2689" s="248"/>
      <c r="G2689" s="247"/>
      <c r="H2689" s="247" t="s">
        <v>7007</v>
      </c>
      <c r="I2689" s="247" t="s">
        <v>7008</v>
      </c>
      <c r="J2689" s="247" t="s">
        <v>3401</v>
      </c>
      <c r="K2689" s="249" t="s">
        <v>1346</v>
      </c>
      <c r="L2689" s="247" t="s">
        <v>1347</v>
      </c>
      <c r="M2689" s="249" t="s">
        <v>1348</v>
      </c>
      <c r="N2689" s="249">
        <v>0</v>
      </c>
      <c r="O2689" s="249" t="s">
        <v>7725</v>
      </c>
    </row>
    <row r="2690" spans="2:15" ht="24" customHeight="1">
      <c r="B2690" s="247" t="s">
        <v>9263</v>
      </c>
      <c r="C2690" s="247" t="s">
        <v>1342</v>
      </c>
      <c r="D2690" s="248">
        <v>43845</v>
      </c>
      <c r="E2690" s="248"/>
      <c r="F2690" s="248"/>
      <c r="G2690" s="247"/>
      <c r="H2690" s="247" t="s">
        <v>3504</v>
      </c>
      <c r="I2690" s="247" t="s">
        <v>3505</v>
      </c>
      <c r="J2690" s="247" t="s">
        <v>3270</v>
      </c>
      <c r="K2690" s="249" t="s">
        <v>1346</v>
      </c>
      <c r="L2690" s="247" t="s">
        <v>1380</v>
      </c>
      <c r="M2690" s="249" t="s">
        <v>1348</v>
      </c>
      <c r="N2690" s="249">
        <v>0</v>
      </c>
      <c r="O2690" s="249" t="s">
        <v>8671</v>
      </c>
    </row>
    <row r="2691" spans="2:15" ht="24" customHeight="1">
      <c r="B2691" s="247" t="s">
        <v>9264</v>
      </c>
      <c r="C2691" s="247" t="s">
        <v>1342</v>
      </c>
      <c r="D2691" s="248">
        <v>43852</v>
      </c>
      <c r="E2691" s="248"/>
      <c r="F2691" s="248"/>
      <c r="G2691" s="247"/>
      <c r="H2691" s="247" t="s">
        <v>8338</v>
      </c>
      <c r="I2691" s="247" t="s">
        <v>8339</v>
      </c>
      <c r="J2691" s="247" t="s">
        <v>3270</v>
      </c>
      <c r="K2691" s="249" t="s">
        <v>1346</v>
      </c>
      <c r="L2691" s="247" t="s">
        <v>1380</v>
      </c>
      <c r="M2691" s="249" t="s">
        <v>1348</v>
      </c>
      <c r="N2691" s="249">
        <v>0</v>
      </c>
      <c r="O2691" s="249" t="s">
        <v>8881</v>
      </c>
    </row>
    <row r="2692" spans="2:15" ht="24" hidden="1">
      <c r="B2692" s="247" t="s">
        <v>9265</v>
      </c>
      <c r="C2692" s="247" t="s">
        <v>9266</v>
      </c>
      <c r="D2692" s="248">
        <v>43852</v>
      </c>
      <c r="E2692" s="248">
        <v>43885</v>
      </c>
      <c r="F2692" s="248">
        <v>43974</v>
      </c>
      <c r="G2692" s="247">
        <v>0</v>
      </c>
      <c r="H2692" s="247" t="s">
        <v>7556</v>
      </c>
      <c r="I2692" s="247" t="s">
        <v>7557</v>
      </c>
      <c r="J2692" s="247" t="s">
        <v>3291</v>
      </c>
      <c r="K2692" s="249" t="s">
        <v>1354</v>
      </c>
      <c r="L2692" s="247" t="s">
        <v>1380</v>
      </c>
      <c r="M2692" s="249" t="s">
        <v>1348</v>
      </c>
      <c r="N2692" s="249">
        <v>50</v>
      </c>
      <c r="O2692" s="249" t="s">
        <v>9267</v>
      </c>
    </row>
    <row r="2693" spans="2:15" ht="15" hidden="1" customHeight="1">
      <c r="B2693" s="247" t="s">
        <v>9268</v>
      </c>
      <c r="C2693" s="247" t="s">
        <v>9269</v>
      </c>
      <c r="D2693" s="248">
        <v>43853</v>
      </c>
      <c r="E2693" s="248">
        <v>43885</v>
      </c>
      <c r="F2693" s="248">
        <v>43974</v>
      </c>
      <c r="G2693" s="247">
        <v>0</v>
      </c>
      <c r="H2693" s="247" t="s">
        <v>9270</v>
      </c>
      <c r="I2693" s="247" t="s">
        <v>9271</v>
      </c>
      <c r="J2693" s="247" t="s">
        <v>3291</v>
      </c>
      <c r="K2693" s="249" t="s">
        <v>1354</v>
      </c>
      <c r="L2693" s="247" t="s">
        <v>1380</v>
      </c>
      <c r="M2693" s="249" t="s">
        <v>1348</v>
      </c>
      <c r="N2693" s="249">
        <v>94</v>
      </c>
      <c r="O2693" s="249" t="s">
        <v>9272</v>
      </c>
    </row>
    <row r="2694" spans="2:15" ht="36" customHeight="1">
      <c r="B2694" s="247" t="s">
        <v>9273</v>
      </c>
      <c r="C2694" s="247" t="s">
        <v>1342</v>
      </c>
      <c r="D2694" s="248">
        <v>43854</v>
      </c>
      <c r="E2694" s="248"/>
      <c r="F2694" s="248"/>
      <c r="G2694" s="247"/>
      <c r="H2694" s="247" t="s">
        <v>7007</v>
      </c>
      <c r="I2694" s="247" t="s">
        <v>7008</v>
      </c>
      <c r="J2694" s="247" t="s">
        <v>4459</v>
      </c>
      <c r="K2694" s="249" t="s">
        <v>1346</v>
      </c>
      <c r="L2694" s="247" t="s">
        <v>1347</v>
      </c>
      <c r="M2694" s="249" t="s">
        <v>1348</v>
      </c>
      <c r="N2694" s="249">
        <v>0</v>
      </c>
      <c r="O2694" s="249" t="s">
        <v>9274</v>
      </c>
    </row>
    <row r="2695" spans="2:15" ht="15" customHeight="1">
      <c r="B2695" s="247" t="s">
        <v>9275</v>
      </c>
      <c r="C2695" s="247" t="s">
        <v>1342</v>
      </c>
      <c r="D2695" s="248">
        <v>43854</v>
      </c>
      <c r="E2695" s="248"/>
      <c r="F2695" s="248"/>
      <c r="G2695" s="247"/>
      <c r="H2695" s="247" t="s">
        <v>6708</v>
      </c>
      <c r="I2695" s="247" t="s">
        <v>6709</v>
      </c>
      <c r="J2695" s="247" t="s">
        <v>8257</v>
      </c>
      <c r="K2695" s="249" t="s">
        <v>1346</v>
      </c>
      <c r="L2695" s="247" t="s">
        <v>4433</v>
      </c>
      <c r="M2695" s="249" t="s">
        <v>1348</v>
      </c>
      <c r="N2695" s="249">
        <v>0</v>
      </c>
      <c r="O2695" s="249" t="s">
        <v>6651</v>
      </c>
    </row>
    <row r="2696" spans="2:15" ht="15" hidden="1" customHeight="1">
      <c r="B2696" s="247" t="s">
        <v>9276</v>
      </c>
      <c r="C2696" s="247" t="s">
        <v>9277</v>
      </c>
      <c r="D2696" s="248">
        <v>43854</v>
      </c>
      <c r="E2696" s="248">
        <v>43885</v>
      </c>
      <c r="F2696" s="248">
        <v>43974</v>
      </c>
      <c r="G2696" s="247">
        <v>0</v>
      </c>
      <c r="H2696" s="247" t="s">
        <v>9278</v>
      </c>
      <c r="I2696" s="247" t="s">
        <v>9279</v>
      </c>
      <c r="J2696" s="247" t="s">
        <v>3291</v>
      </c>
      <c r="K2696" s="249" t="s">
        <v>1354</v>
      </c>
      <c r="L2696" s="247" t="s">
        <v>1373</v>
      </c>
      <c r="M2696" s="249" t="s">
        <v>1348</v>
      </c>
      <c r="N2696" s="249">
        <v>14</v>
      </c>
      <c r="O2696" s="249" t="s">
        <v>7440</v>
      </c>
    </row>
    <row r="2697" spans="2:15" ht="15" hidden="1" customHeight="1">
      <c r="B2697" s="247" t="s">
        <v>9280</v>
      </c>
      <c r="C2697" s="247" t="s">
        <v>9281</v>
      </c>
      <c r="D2697" s="248">
        <v>40091</v>
      </c>
      <c r="E2697" s="248">
        <v>40669</v>
      </c>
      <c r="F2697" s="248">
        <v>41765</v>
      </c>
      <c r="G2697" s="247">
        <v>0</v>
      </c>
      <c r="H2697" s="247" t="s">
        <v>9282</v>
      </c>
      <c r="I2697" s="247" t="s">
        <v>1342</v>
      </c>
      <c r="J2697" s="247" t="s">
        <v>7938</v>
      </c>
      <c r="K2697" s="249" t="s">
        <v>1354</v>
      </c>
      <c r="L2697" s="247" t="s">
        <v>1380</v>
      </c>
      <c r="M2697" s="249" t="s">
        <v>1348</v>
      </c>
      <c r="N2697" s="249">
        <v>10</v>
      </c>
      <c r="O2697" s="249" t="s">
        <v>9283</v>
      </c>
    </row>
    <row r="2698" spans="2:15" ht="15" hidden="1" customHeight="1">
      <c r="B2698" s="247" t="s">
        <v>9284</v>
      </c>
      <c r="C2698" s="247" t="s">
        <v>9285</v>
      </c>
      <c r="D2698" s="248">
        <v>39668</v>
      </c>
      <c r="E2698" s="248">
        <v>39912</v>
      </c>
      <c r="F2698" s="248">
        <v>42469</v>
      </c>
      <c r="G2698" s="247">
        <v>2</v>
      </c>
      <c r="H2698" s="247" t="s">
        <v>3822</v>
      </c>
      <c r="I2698" s="247" t="s">
        <v>3823</v>
      </c>
      <c r="J2698" s="247" t="s">
        <v>3276</v>
      </c>
      <c r="K2698" s="249" t="s">
        <v>1354</v>
      </c>
      <c r="L2698" s="247" t="s">
        <v>1380</v>
      </c>
      <c r="M2698" s="249" t="s">
        <v>1348</v>
      </c>
      <c r="N2698" s="249">
        <v>149</v>
      </c>
      <c r="O2698" s="249" t="s">
        <v>9286</v>
      </c>
    </row>
    <row r="2699" spans="2:15" ht="15" hidden="1" customHeight="1">
      <c r="B2699" s="247" t="s">
        <v>9287</v>
      </c>
      <c r="C2699" s="247" t="s">
        <v>9288</v>
      </c>
      <c r="D2699" s="248">
        <v>43854</v>
      </c>
      <c r="E2699" s="248">
        <v>43885</v>
      </c>
      <c r="F2699" s="248">
        <v>43974</v>
      </c>
      <c r="G2699" s="247">
        <v>0</v>
      </c>
      <c r="H2699" s="247" t="s">
        <v>9250</v>
      </c>
      <c r="I2699" s="247" t="s">
        <v>9251</v>
      </c>
      <c r="J2699" s="247" t="s">
        <v>3291</v>
      </c>
      <c r="K2699" s="249" t="s">
        <v>1354</v>
      </c>
      <c r="L2699" s="247" t="s">
        <v>1380</v>
      </c>
      <c r="M2699" s="249" t="s">
        <v>1348</v>
      </c>
      <c r="N2699" s="249">
        <v>32</v>
      </c>
      <c r="O2699" s="249" t="s">
        <v>9289</v>
      </c>
    </row>
    <row r="2700" spans="2:15" ht="24" hidden="1" customHeight="1">
      <c r="B2700" s="247" t="s">
        <v>9290</v>
      </c>
      <c r="C2700" s="247" t="s">
        <v>9291</v>
      </c>
      <c r="D2700" s="248">
        <v>43857</v>
      </c>
      <c r="E2700" s="248">
        <v>43885</v>
      </c>
      <c r="F2700" s="248">
        <v>43974</v>
      </c>
      <c r="G2700" s="247">
        <v>0</v>
      </c>
      <c r="H2700" s="247" t="s">
        <v>3364</v>
      </c>
      <c r="I2700" s="247" t="s">
        <v>3365</v>
      </c>
      <c r="J2700" s="247" t="s">
        <v>3291</v>
      </c>
      <c r="K2700" s="249" t="s">
        <v>1354</v>
      </c>
      <c r="L2700" s="247" t="s">
        <v>1380</v>
      </c>
      <c r="M2700" s="249" t="s">
        <v>1348</v>
      </c>
      <c r="N2700" s="249">
        <v>160</v>
      </c>
      <c r="O2700" s="249" t="s">
        <v>9292</v>
      </c>
    </row>
    <row r="2701" spans="2:15" ht="15" hidden="1" customHeight="1">
      <c r="B2701" s="247" t="s">
        <v>9293</v>
      </c>
      <c r="C2701" s="247" t="s">
        <v>9294</v>
      </c>
      <c r="D2701" s="248">
        <v>43857</v>
      </c>
      <c r="E2701" s="248">
        <v>43887</v>
      </c>
      <c r="F2701" s="248">
        <v>43976</v>
      </c>
      <c r="G2701" s="247">
        <v>0</v>
      </c>
      <c r="H2701" s="247" t="s">
        <v>5073</v>
      </c>
      <c r="I2701" s="247" t="s">
        <v>5074</v>
      </c>
      <c r="J2701" s="247" t="s">
        <v>3291</v>
      </c>
      <c r="K2701" s="249" t="s">
        <v>1354</v>
      </c>
      <c r="L2701" s="247" t="s">
        <v>1373</v>
      </c>
      <c r="M2701" s="249" t="s">
        <v>1348</v>
      </c>
      <c r="N2701" s="249">
        <v>100</v>
      </c>
      <c r="O2701" s="249" t="s">
        <v>9295</v>
      </c>
    </row>
    <row r="2702" spans="2:15" ht="15" hidden="1" customHeight="1">
      <c r="B2702" s="247" t="s">
        <v>9296</v>
      </c>
      <c r="C2702" s="247" t="s">
        <v>9297</v>
      </c>
      <c r="D2702" s="248">
        <v>43857</v>
      </c>
      <c r="E2702" s="248">
        <v>43885</v>
      </c>
      <c r="F2702" s="248">
        <v>43974</v>
      </c>
      <c r="G2702" s="247">
        <v>0</v>
      </c>
      <c r="H2702" s="247" t="s">
        <v>9298</v>
      </c>
      <c r="I2702" s="247" t="s">
        <v>9299</v>
      </c>
      <c r="J2702" s="247" t="s">
        <v>3291</v>
      </c>
      <c r="K2702" s="249" t="s">
        <v>1354</v>
      </c>
      <c r="L2702" s="247" t="s">
        <v>1380</v>
      </c>
      <c r="M2702" s="249" t="s">
        <v>1348</v>
      </c>
      <c r="N2702" s="249">
        <v>70</v>
      </c>
      <c r="O2702" s="249" t="s">
        <v>9300</v>
      </c>
    </row>
    <row r="2703" spans="2:15" ht="15" customHeight="1">
      <c r="B2703" s="247" t="s">
        <v>9301</v>
      </c>
      <c r="C2703" s="247" t="s">
        <v>1342</v>
      </c>
      <c r="D2703" s="248">
        <v>43857</v>
      </c>
      <c r="E2703" s="248"/>
      <c r="F2703" s="248"/>
      <c r="G2703" s="247"/>
      <c r="H2703" s="247" t="s">
        <v>9298</v>
      </c>
      <c r="I2703" s="247" t="s">
        <v>9299</v>
      </c>
      <c r="J2703" s="247" t="s">
        <v>3291</v>
      </c>
      <c r="K2703" s="249" t="s">
        <v>1346</v>
      </c>
      <c r="L2703" s="247" t="s">
        <v>1380</v>
      </c>
      <c r="M2703" s="249" t="s">
        <v>1348</v>
      </c>
      <c r="N2703" s="249">
        <v>0</v>
      </c>
      <c r="O2703" s="249" t="s">
        <v>6096</v>
      </c>
    </row>
    <row r="2704" spans="2:15" ht="15" customHeight="1">
      <c r="B2704" s="247" t="s">
        <v>9302</v>
      </c>
      <c r="C2704" s="247" t="s">
        <v>1342</v>
      </c>
      <c r="D2704" s="248">
        <v>43858</v>
      </c>
      <c r="E2704" s="248"/>
      <c r="F2704" s="248"/>
      <c r="G2704" s="247"/>
      <c r="H2704" s="247" t="s">
        <v>8545</v>
      </c>
      <c r="I2704" s="247" t="s">
        <v>8546</v>
      </c>
      <c r="J2704" s="247" t="s">
        <v>3270</v>
      </c>
      <c r="K2704" s="249" t="s">
        <v>1346</v>
      </c>
      <c r="L2704" s="247" t="s">
        <v>1380</v>
      </c>
      <c r="M2704" s="249" t="s">
        <v>1348</v>
      </c>
      <c r="N2704" s="249">
        <v>0</v>
      </c>
      <c r="O2704" s="249" t="s">
        <v>4346</v>
      </c>
    </row>
    <row r="2705" spans="2:15" ht="15" customHeight="1">
      <c r="B2705" s="247" t="s">
        <v>9303</v>
      </c>
      <c r="C2705" s="247" t="s">
        <v>1342</v>
      </c>
      <c r="D2705" s="248">
        <v>43859</v>
      </c>
      <c r="E2705" s="248"/>
      <c r="F2705" s="248"/>
      <c r="G2705" s="247"/>
      <c r="H2705" s="247" t="s">
        <v>9046</v>
      </c>
      <c r="I2705" s="247" t="s">
        <v>9047</v>
      </c>
      <c r="J2705" s="247" t="s">
        <v>3270</v>
      </c>
      <c r="K2705" s="249" t="s">
        <v>1346</v>
      </c>
      <c r="L2705" s="247" t="s">
        <v>1380</v>
      </c>
      <c r="M2705" s="249" t="s">
        <v>1348</v>
      </c>
      <c r="N2705" s="249">
        <v>0</v>
      </c>
      <c r="O2705" s="249" t="s">
        <v>3451</v>
      </c>
    </row>
    <row r="2706" spans="2:15" ht="24" customHeight="1">
      <c r="B2706" s="247" t="s">
        <v>9304</v>
      </c>
      <c r="C2706" s="247" t="s">
        <v>1342</v>
      </c>
      <c r="D2706" s="248">
        <v>43859</v>
      </c>
      <c r="E2706" s="248"/>
      <c r="F2706" s="248"/>
      <c r="G2706" s="247"/>
      <c r="H2706" s="247" t="s">
        <v>5556</v>
      </c>
      <c r="I2706" s="247" t="s">
        <v>5557</v>
      </c>
      <c r="J2706" s="247" t="s">
        <v>3419</v>
      </c>
      <c r="K2706" s="249" t="s">
        <v>1346</v>
      </c>
      <c r="L2706" s="247" t="s">
        <v>1380</v>
      </c>
      <c r="M2706" s="249" t="s">
        <v>1348</v>
      </c>
      <c r="N2706" s="249">
        <v>0</v>
      </c>
      <c r="O2706" s="249" t="s">
        <v>5558</v>
      </c>
    </row>
    <row r="2707" spans="2:15" ht="15" customHeight="1">
      <c r="B2707" s="247" t="s">
        <v>9305</v>
      </c>
      <c r="C2707" s="247" t="s">
        <v>1342</v>
      </c>
      <c r="D2707" s="248">
        <v>43859</v>
      </c>
      <c r="E2707" s="248"/>
      <c r="F2707" s="248"/>
      <c r="G2707" s="247"/>
      <c r="H2707" s="247" t="s">
        <v>9306</v>
      </c>
      <c r="I2707" s="247" t="s">
        <v>9307</v>
      </c>
      <c r="J2707" s="247" t="s">
        <v>3270</v>
      </c>
      <c r="K2707" s="249" t="s">
        <v>1346</v>
      </c>
      <c r="L2707" s="247" t="s">
        <v>1380</v>
      </c>
      <c r="M2707" s="249" t="s">
        <v>1348</v>
      </c>
      <c r="N2707" s="249">
        <v>0</v>
      </c>
      <c r="O2707" s="249" t="s">
        <v>5405</v>
      </c>
    </row>
    <row r="2708" spans="2:15" ht="15" hidden="1" customHeight="1">
      <c r="B2708" s="247" t="s">
        <v>9308</v>
      </c>
      <c r="C2708" s="247" t="s">
        <v>9309</v>
      </c>
      <c r="D2708" s="248">
        <v>43860</v>
      </c>
      <c r="E2708" s="248">
        <v>43887</v>
      </c>
      <c r="F2708" s="248">
        <v>43976</v>
      </c>
      <c r="G2708" s="247">
        <v>0</v>
      </c>
      <c r="H2708" s="247" t="s">
        <v>6748</v>
      </c>
      <c r="I2708" s="247" t="s">
        <v>6749</v>
      </c>
      <c r="J2708" s="247" t="s">
        <v>3291</v>
      </c>
      <c r="K2708" s="249" t="s">
        <v>1354</v>
      </c>
      <c r="L2708" s="247" t="s">
        <v>1380</v>
      </c>
      <c r="M2708" s="249" t="s">
        <v>1348</v>
      </c>
      <c r="N2708" s="249">
        <v>100</v>
      </c>
      <c r="O2708" s="249" t="s">
        <v>9310</v>
      </c>
    </row>
    <row r="2709" spans="2:15" ht="15" hidden="1" customHeight="1">
      <c r="B2709" s="247" t="s">
        <v>9311</v>
      </c>
      <c r="C2709" s="247" t="s">
        <v>9312</v>
      </c>
      <c r="D2709" s="248">
        <v>38106</v>
      </c>
      <c r="E2709" s="248">
        <v>39967</v>
      </c>
      <c r="F2709" s="248">
        <v>41793</v>
      </c>
      <c r="G2709" s="247">
        <v>1</v>
      </c>
      <c r="H2709" s="247" t="s">
        <v>5239</v>
      </c>
      <c r="I2709" s="247" t="s">
        <v>5240</v>
      </c>
      <c r="J2709" s="247" t="s">
        <v>3276</v>
      </c>
      <c r="K2709" s="249" t="s">
        <v>1354</v>
      </c>
      <c r="L2709" s="247" t="s">
        <v>1380</v>
      </c>
      <c r="M2709" s="249" t="s">
        <v>1348</v>
      </c>
      <c r="N2709" s="249">
        <v>71</v>
      </c>
      <c r="O2709" s="249" t="s">
        <v>9313</v>
      </c>
    </row>
    <row r="2710" spans="2:15" ht="15" hidden="1" customHeight="1">
      <c r="B2710" s="247" t="s">
        <v>9314</v>
      </c>
      <c r="C2710" s="247" t="s">
        <v>9315</v>
      </c>
      <c r="D2710" s="248">
        <v>43860</v>
      </c>
      <c r="E2710" s="248">
        <v>43887</v>
      </c>
      <c r="F2710" s="248">
        <v>43976</v>
      </c>
      <c r="G2710" s="247">
        <v>0</v>
      </c>
      <c r="H2710" s="247" t="s">
        <v>9316</v>
      </c>
      <c r="I2710" s="247" t="s">
        <v>9317</v>
      </c>
      <c r="J2710" s="247" t="s">
        <v>3291</v>
      </c>
      <c r="K2710" s="249" t="s">
        <v>1354</v>
      </c>
      <c r="L2710" s="247" t="s">
        <v>1380</v>
      </c>
      <c r="M2710" s="249" t="s">
        <v>1348</v>
      </c>
      <c r="N2710" s="249">
        <v>51</v>
      </c>
      <c r="O2710" s="249" t="s">
        <v>9318</v>
      </c>
    </row>
    <row r="2711" spans="2:15" ht="15" customHeight="1">
      <c r="B2711" s="247" t="s">
        <v>9319</v>
      </c>
      <c r="C2711" s="247" t="s">
        <v>1342</v>
      </c>
      <c r="D2711" s="248">
        <v>43860</v>
      </c>
      <c r="E2711" s="248"/>
      <c r="F2711" s="248"/>
      <c r="G2711" s="247"/>
      <c r="H2711" s="247" t="s">
        <v>6748</v>
      </c>
      <c r="I2711" s="247" t="s">
        <v>6749</v>
      </c>
      <c r="J2711" s="247" t="s">
        <v>3291</v>
      </c>
      <c r="K2711" s="249" t="s">
        <v>1346</v>
      </c>
      <c r="L2711" s="247" t="s">
        <v>1380</v>
      </c>
      <c r="M2711" s="249" t="s">
        <v>1348</v>
      </c>
      <c r="N2711" s="249">
        <v>0</v>
      </c>
      <c r="O2711" s="249" t="s">
        <v>9318</v>
      </c>
    </row>
    <row r="2712" spans="2:15" ht="15" customHeight="1">
      <c r="B2712" s="247" t="s">
        <v>9320</v>
      </c>
      <c r="C2712" s="247" t="s">
        <v>1342</v>
      </c>
      <c r="D2712" s="248">
        <v>43860</v>
      </c>
      <c r="E2712" s="248"/>
      <c r="F2712" s="248"/>
      <c r="G2712" s="247"/>
      <c r="H2712" s="247" t="s">
        <v>1376</v>
      </c>
      <c r="I2712" s="247" t="s">
        <v>1377</v>
      </c>
      <c r="J2712" s="247" t="s">
        <v>3270</v>
      </c>
      <c r="K2712" s="249" t="s">
        <v>1346</v>
      </c>
      <c r="L2712" s="247" t="s">
        <v>8361</v>
      </c>
      <c r="M2712" s="249" t="s">
        <v>1348</v>
      </c>
      <c r="N2712" s="249">
        <v>0</v>
      </c>
      <c r="O2712" s="249" t="s">
        <v>9321</v>
      </c>
    </row>
    <row r="2713" spans="2:15" ht="24" customHeight="1">
      <c r="B2713" s="247" t="s">
        <v>9322</v>
      </c>
      <c r="C2713" s="247" t="s">
        <v>1342</v>
      </c>
      <c r="D2713" s="248">
        <v>43861</v>
      </c>
      <c r="E2713" s="248"/>
      <c r="F2713" s="248"/>
      <c r="G2713" s="247"/>
      <c r="H2713" s="247" t="s">
        <v>4375</v>
      </c>
      <c r="I2713" s="247" t="s">
        <v>4376</v>
      </c>
      <c r="J2713" s="247" t="s">
        <v>3270</v>
      </c>
      <c r="K2713" s="249" t="s">
        <v>1346</v>
      </c>
      <c r="L2713" s="247" t="s">
        <v>1380</v>
      </c>
      <c r="M2713" s="249" t="s">
        <v>1348</v>
      </c>
      <c r="N2713" s="249">
        <v>0</v>
      </c>
      <c r="O2713" s="249" t="s">
        <v>8834</v>
      </c>
    </row>
    <row r="2714" spans="2:15" ht="15" hidden="1" customHeight="1">
      <c r="B2714" s="247" t="s">
        <v>9323</v>
      </c>
      <c r="C2714" s="247" t="s">
        <v>9324</v>
      </c>
      <c r="D2714" s="248">
        <v>43861</v>
      </c>
      <c r="E2714" s="248">
        <v>43885</v>
      </c>
      <c r="F2714" s="248">
        <v>43974</v>
      </c>
      <c r="G2714" s="247">
        <v>0</v>
      </c>
      <c r="H2714" s="247" t="s">
        <v>9325</v>
      </c>
      <c r="I2714" s="247" t="s">
        <v>9326</v>
      </c>
      <c r="J2714" s="247" t="s">
        <v>3291</v>
      </c>
      <c r="K2714" s="249" t="s">
        <v>1354</v>
      </c>
      <c r="L2714" s="247" t="s">
        <v>1380</v>
      </c>
      <c r="M2714" s="249" t="s">
        <v>1348</v>
      </c>
      <c r="N2714" s="249">
        <v>10</v>
      </c>
      <c r="O2714" s="249" t="s">
        <v>9327</v>
      </c>
    </row>
    <row r="2715" spans="2:15" ht="15" hidden="1" customHeight="1">
      <c r="B2715" s="247" t="s">
        <v>9328</v>
      </c>
      <c r="C2715" s="247" t="s">
        <v>9329</v>
      </c>
      <c r="D2715" s="248">
        <v>43861</v>
      </c>
      <c r="E2715" s="248">
        <v>43887</v>
      </c>
      <c r="F2715" s="248">
        <v>43976</v>
      </c>
      <c r="G2715" s="247">
        <v>0</v>
      </c>
      <c r="H2715" s="247" t="s">
        <v>3433</v>
      </c>
      <c r="I2715" s="247" t="s">
        <v>3434</v>
      </c>
      <c r="J2715" s="247" t="s">
        <v>3291</v>
      </c>
      <c r="K2715" s="249" t="s">
        <v>1354</v>
      </c>
      <c r="L2715" s="247" t="s">
        <v>1380</v>
      </c>
      <c r="M2715" s="249" t="s">
        <v>1348</v>
      </c>
      <c r="N2715" s="249">
        <v>10</v>
      </c>
      <c r="O2715" s="249" t="s">
        <v>9330</v>
      </c>
    </row>
    <row r="2716" spans="2:15" ht="15" hidden="1" customHeight="1">
      <c r="B2716" s="247" t="s">
        <v>9331</v>
      </c>
      <c r="C2716" s="247" t="s">
        <v>9332</v>
      </c>
      <c r="D2716" s="248">
        <v>43861</v>
      </c>
      <c r="E2716" s="248">
        <v>43885</v>
      </c>
      <c r="F2716" s="248">
        <v>43974</v>
      </c>
      <c r="G2716" s="247">
        <v>0</v>
      </c>
      <c r="H2716" s="247" t="s">
        <v>1376</v>
      </c>
      <c r="I2716" s="247" t="s">
        <v>1377</v>
      </c>
      <c r="J2716" s="247" t="s">
        <v>3291</v>
      </c>
      <c r="K2716" s="249" t="s">
        <v>1354</v>
      </c>
      <c r="L2716" s="247" t="s">
        <v>8361</v>
      </c>
      <c r="M2716" s="249" t="s">
        <v>1348</v>
      </c>
      <c r="N2716" s="249">
        <v>140</v>
      </c>
      <c r="O2716" s="249" t="s">
        <v>9057</v>
      </c>
    </row>
    <row r="2717" spans="2:15" ht="15" hidden="1" customHeight="1">
      <c r="B2717" s="247" t="s">
        <v>9333</v>
      </c>
      <c r="C2717" s="247" t="s">
        <v>9334</v>
      </c>
      <c r="D2717" s="248">
        <v>43864</v>
      </c>
      <c r="E2717" s="248">
        <v>44257</v>
      </c>
      <c r="F2717" s="248">
        <v>45352</v>
      </c>
      <c r="G2717" s="247">
        <v>0</v>
      </c>
      <c r="H2717" s="247" t="s">
        <v>7051</v>
      </c>
      <c r="I2717" s="247" t="s">
        <v>7052</v>
      </c>
      <c r="J2717" s="247" t="s">
        <v>3270</v>
      </c>
      <c r="K2717" s="249" t="s">
        <v>1890</v>
      </c>
      <c r="L2717" s="247" t="s">
        <v>1380</v>
      </c>
      <c r="M2717" s="249" t="s">
        <v>1348</v>
      </c>
      <c r="N2717" s="249">
        <v>84.11</v>
      </c>
      <c r="O2717" s="249" t="s">
        <v>9088</v>
      </c>
    </row>
    <row r="2718" spans="2:15" ht="15" hidden="1" customHeight="1">
      <c r="B2718" s="247" t="s">
        <v>9335</v>
      </c>
      <c r="C2718" s="247" t="s">
        <v>9336</v>
      </c>
      <c r="D2718" s="248">
        <v>43864</v>
      </c>
      <c r="E2718" s="248">
        <v>43885</v>
      </c>
      <c r="F2718" s="248">
        <v>43974</v>
      </c>
      <c r="G2718" s="247">
        <v>0</v>
      </c>
      <c r="H2718" s="247" t="s">
        <v>5455</v>
      </c>
      <c r="I2718" s="247" t="s">
        <v>5456</v>
      </c>
      <c r="J2718" s="247" t="s">
        <v>3291</v>
      </c>
      <c r="K2718" s="249" t="s">
        <v>1354</v>
      </c>
      <c r="L2718" s="247" t="s">
        <v>1380</v>
      </c>
      <c r="M2718" s="249" t="s">
        <v>1348</v>
      </c>
      <c r="N2718" s="249">
        <v>55</v>
      </c>
      <c r="O2718" s="249" t="s">
        <v>5385</v>
      </c>
    </row>
    <row r="2719" spans="2:15" ht="15" customHeight="1">
      <c r="B2719" s="247" t="s">
        <v>9337</v>
      </c>
      <c r="C2719" s="247" t="s">
        <v>1342</v>
      </c>
      <c r="D2719" s="248">
        <v>43864</v>
      </c>
      <c r="E2719" s="248"/>
      <c r="F2719" s="248"/>
      <c r="G2719" s="247"/>
      <c r="H2719" s="247" t="s">
        <v>3596</v>
      </c>
      <c r="I2719" s="247" t="s">
        <v>3597</v>
      </c>
      <c r="J2719" s="247" t="s">
        <v>7938</v>
      </c>
      <c r="K2719" s="249" t="s">
        <v>1346</v>
      </c>
      <c r="L2719" s="247" t="s">
        <v>1380</v>
      </c>
      <c r="M2719" s="249" t="s">
        <v>1348</v>
      </c>
      <c r="N2719" s="249">
        <v>0</v>
      </c>
      <c r="O2719" s="249" t="s">
        <v>9338</v>
      </c>
    </row>
    <row r="2720" spans="2:15" ht="15" hidden="1" customHeight="1">
      <c r="B2720" s="247" t="s">
        <v>9339</v>
      </c>
      <c r="C2720" s="247" t="s">
        <v>9340</v>
      </c>
      <c r="D2720" s="248">
        <v>39645</v>
      </c>
      <c r="E2720" s="248">
        <v>40001</v>
      </c>
      <c r="F2720" s="248">
        <v>42558</v>
      </c>
      <c r="G2720" s="247">
        <v>2</v>
      </c>
      <c r="H2720" s="247" t="s">
        <v>4705</v>
      </c>
      <c r="I2720" s="247" t="s">
        <v>4706</v>
      </c>
      <c r="J2720" s="247" t="s">
        <v>3276</v>
      </c>
      <c r="K2720" s="249" t="s">
        <v>1354</v>
      </c>
      <c r="L2720" s="247" t="s">
        <v>1380</v>
      </c>
      <c r="M2720" s="249" t="s">
        <v>1348</v>
      </c>
      <c r="N2720" s="249">
        <v>42</v>
      </c>
      <c r="O2720" s="249" t="s">
        <v>4707</v>
      </c>
    </row>
    <row r="2721" spans="2:15" ht="24" customHeight="1">
      <c r="B2721" s="247" t="s">
        <v>9341</v>
      </c>
      <c r="C2721" s="247" t="s">
        <v>1342</v>
      </c>
      <c r="D2721" s="248">
        <v>43864</v>
      </c>
      <c r="E2721" s="248"/>
      <c r="F2721" s="248"/>
      <c r="G2721" s="247"/>
      <c r="H2721" s="247" t="s">
        <v>3596</v>
      </c>
      <c r="I2721" s="247" t="s">
        <v>3597</v>
      </c>
      <c r="J2721" s="247" t="s">
        <v>3298</v>
      </c>
      <c r="K2721" s="249" t="s">
        <v>1346</v>
      </c>
      <c r="L2721" s="247" t="s">
        <v>1380</v>
      </c>
      <c r="M2721" s="249" t="s">
        <v>1348</v>
      </c>
      <c r="N2721" s="249">
        <v>0</v>
      </c>
      <c r="O2721" s="249" t="s">
        <v>9338</v>
      </c>
    </row>
    <row r="2722" spans="2:15" ht="25.5" customHeight="1">
      <c r="B2722" s="247" t="s">
        <v>9342</v>
      </c>
      <c r="C2722" s="247" t="s">
        <v>1342</v>
      </c>
      <c r="D2722" s="248">
        <v>43865</v>
      </c>
      <c r="E2722" s="248"/>
      <c r="F2722" s="248"/>
      <c r="G2722" s="247"/>
      <c r="H2722" s="247" t="s">
        <v>9196</v>
      </c>
      <c r="I2722" s="247" t="s">
        <v>9197</v>
      </c>
      <c r="J2722" s="247" t="s">
        <v>3291</v>
      </c>
      <c r="K2722" s="249" t="s">
        <v>1346</v>
      </c>
      <c r="L2722" s="247" t="s">
        <v>1373</v>
      </c>
      <c r="M2722" s="249" t="s">
        <v>1348</v>
      </c>
      <c r="N2722" s="249">
        <v>0</v>
      </c>
      <c r="O2722" s="249" t="s">
        <v>9343</v>
      </c>
    </row>
    <row r="2723" spans="2:15" ht="15" hidden="1" customHeight="1">
      <c r="B2723" s="247" t="s">
        <v>9344</v>
      </c>
      <c r="C2723" s="247" t="s">
        <v>9345</v>
      </c>
      <c r="D2723" s="248">
        <v>43866</v>
      </c>
      <c r="E2723" s="248">
        <v>43887</v>
      </c>
      <c r="F2723" s="248">
        <v>43976</v>
      </c>
      <c r="G2723" s="247">
        <v>0</v>
      </c>
      <c r="H2723" s="247" t="s">
        <v>8746</v>
      </c>
      <c r="I2723" s="247" t="s">
        <v>8742</v>
      </c>
      <c r="J2723" s="247" t="s">
        <v>3291</v>
      </c>
      <c r="K2723" s="249" t="s">
        <v>1354</v>
      </c>
      <c r="L2723" s="247" t="s">
        <v>1380</v>
      </c>
      <c r="M2723" s="249" t="s">
        <v>1348</v>
      </c>
      <c r="N2723" s="249">
        <v>53</v>
      </c>
      <c r="O2723" s="249" t="s">
        <v>9346</v>
      </c>
    </row>
    <row r="2724" spans="2:15" ht="24" customHeight="1">
      <c r="B2724" s="247" t="s">
        <v>9347</v>
      </c>
      <c r="C2724" s="247" t="s">
        <v>1342</v>
      </c>
      <c r="D2724" s="248">
        <v>43866</v>
      </c>
      <c r="E2724" s="248"/>
      <c r="F2724" s="248"/>
      <c r="G2724" s="247"/>
      <c r="H2724" s="247" t="s">
        <v>6348</v>
      </c>
      <c r="I2724" s="247" t="s">
        <v>6349</v>
      </c>
      <c r="J2724" s="247" t="s">
        <v>3270</v>
      </c>
      <c r="K2724" s="249" t="s">
        <v>1346</v>
      </c>
      <c r="L2724" s="247" t="s">
        <v>1347</v>
      </c>
      <c r="M2724" s="249" t="s">
        <v>1348</v>
      </c>
      <c r="N2724" s="249">
        <v>0</v>
      </c>
      <c r="O2724" s="249" t="s">
        <v>8777</v>
      </c>
    </row>
    <row r="2725" spans="2:15" ht="24" customHeight="1">
      <c r="B2725" s="247" t="s">
        <v>9348</v>
      </c>
      <c r="C2725" s="247" t="s">
        <v>1342</v>
      </c>
      <c r="D2725" s="248">
        <v>43866</v>
      </c>
      <c r="E2725" s="248"/>
      <c r="F2725" s="248"/>
      <c r="G2725" s="247"/>
      <c r="H2725" s="247" t="s">
        <v>6348</v>
      </c>
      <c r="I2725" s="247" t="s">
        <v>6349</v>
      </c>
      <c r="J2725" s="247" t="s">
        <v>3336</v>
      </c>
      <c r="K2725" s="249" t="s">
        <v>1346</v>
      </c>
      <c r="L2725" s="247" t="s">
        <v>1347</v>
      </c>
      <c r="M2725" s="249" t="s">
        <v>1348</v>
      </c>
      <c r="N2725" s="249">
        <v>0</v>
      </c>
      <c r="O2725" s="249" t="s">
        <v>8864</v>
      </c>
    </row>
    <row r="2726" spans="2:15" ht="15" hidden="1" customHeight="1">
      <c r="B2726" s="247" t="s">
        <v>9349</v>
      </c>
      <c r="C2726" s="247" t="s">
        <v>9350</v>
      </c>
      <c r="D2726" s="248">
        <v>43867</v>
      </c>
      <c r="E2726" s="248">
        <v>43885</v>
      </c>
      <c r="F2726" s="248">
        <v>43974</v>
      </c>
      <c r="G2726" s="247">
        <v>0</v>
      </c>
      <c r="H2726" s="247" t="s">
        <v>9351</v>
      </c>
      <c r="I2726" s="247" t="s">
        <v>9352</v>
      </c>
      <c r="J2726" s="247" t="s">
        <v>3291</v>
      </c>
      <c r="K2726" s="249" t="s">
        <v>1354</v>
      </c>
      <c r="L2726" s="247" t="s">
        <v>1380</v>
      </c>
      <c r="M2726" s="249" t="s">
        <v>1348</v>
      </c>
      <c r="N2726" s="249">
        <v>24</v>
      </c>
      <c r="O2726" s="249" t="s">
        <v>9353</v>
      </c>
    </row>
    <row r="2727" spans="2:15" ht="15" hidden="1" customHeight="1">
      <c r="B2727" s="247" t="s">
        <v>9354</v>
      </c>
      <c r="C2727" s="247" t="s">
        <v>9355</v>
      </c>
      <c r="D2727" s="248">
        <v>43867</v>
      </c>
      <c r="E2727" s="248">
        <v>43908</v>
      </c>
      <c r="F2727" s="248">
        <v>43999</v>
      </c>
      <c r="G2727" s="247">
        <v>0</v>
      </c>
      <c r="H2727" s="247" t="s">
        <v>9351</v>
      </c>
      <c r="I2727" s="247" t="s">
        <v>9352</v>
      </c>
      <c r="J2727" s="247" t="s">
        <v>3291</v>
      </c>
      <c r="K2727" s="249" t="s">
        <v>1354</v>
      </c>
      <c r="L2727" s="247" t="s">
        <v>1380</v>
      </c>
      <c r="M2727" s="249" t="s">
        <v>1348</v>
      </c>
      <c r="N2727" s="249">
        <v>73</v>
      </c>
      <c r="O2727" s="249" t="s">
        <v>9356</v>
      </c>
    </row>
    <row r="2728" spans="2:15" ht="15" customHeight="1">
      <c r="B2728" s="247" t="s">
        <v>9357</v>
      </c>
      <c r="C2728" s="247" t="s">
        <v>1342</v>
      </c>
      <c r="D2728" s="248">
        <v>43867</v>
      </c>
      <c r="E2728" s="248"/>
      <c r="F2728" s="248"/>
      <c r="G2728" s="247"/>
      <c r="H2728" s="247" t="s">
        <v>9351</v>
      </c>
      <c r="I2728" s="247" t="s">
        <v>9352</v>
      </c>
      <c r="J2728" s="247" t="s">
        <v>3291</v>
      </c>
      <c r="K2728" s="249" t="s">
        <v>1346</v>
      </c>
      <c r="L2728" s="247" t="s">
        <v>1380</v>
      </c>
      <c r="M2728" s="249" t="s">
        <v>1348</v>
      </c>
      <c r="N2728" s="249">
        <v>0</v>
      </c>
      <c r="O2728" s="249" t="s">
        <v>4682</v>
      </c>
    </row>
    <row r="2729" spans="2:15" ht="15" customHeight="1">
      <c r="B2729" s="247" t="s">
        <v>9358</v>
      </c>
      <c r="C2729" s="247" t="s">
        <v>1342</v>
      </c>
      <c r="D2729" s="248">
        <v>43867</v>
      </c>
      <c r="E2729" s="248"/>
      <c r="F2729" s="248"/>
      <c r="G2729" s="247"/>
      <c r="H2729" s="247" t="s">
        <v>9351</v>
      </c>
      <c r="I2729" s="247" t="s">
        <v>9352</v>
      </c>
      <c r="J2729" s="247" t="s">
        <v>3291</v>
      </c>
      <c r="K2729" s="249" t="s">
        <v>1346</v>
      </c>
      <c r="L2729" s="247" t="s">
        <v>1380</v>
      </c>
      <c r="M2729" s="249" t="s">
        <v>1348</v>
      </c>
      <c r="N2729" s="249">
        <v>0</v>
      </c>
      <c r="O2729" s="249" t="s">
        <v>9359</v>
      </c>
    </row>
    <row r="2730" spans="2:15" ht="15" customHeight="1">
      <c r="B2730" s="247" t="s">
        <v>9360</v>
      </c>
      <c r="C2730" s="247" t="s">
        <v>1342</v>
      </c>
      <c r="D2730" s="248">
        <v>43867</v>
      </c>
      <c r="E2730" s="248"/>
      <c r="F2730" s="248"/>
      <c r="G2730" s="247"/>
      <c r="H2730" s="247" t="s">
        <v>9351</v>
      </c>
      <c r="I2730" s="247" t="s">
        <v>9352</v>
      </c>
      <c r="J2730" s="247" t="s">
        <v>3291</v>
      </c>
      <c r="K2730" s="249" t="s">
        <v>1346</v>
      </c>
      <c r="L2730" s="247" t="s">
        <v>1380</v>
      </c>
      <c r="M2730" s="249" t="s">
        <v>1348</v>
      </c>
      <c r="N2730" s="249">
        <v>0</v>
      </c>
      <c r="O2730" s="249" t="s">
        <v>9361</v>
      </c>
    </row>
    <row r="2731" spans="2:15" ht="15" customHeight="1">
      <c r="B2731" s="247" t="s">
        <v>9362</v>
      </c>
      <c r="C2731" s="247" t="s">
        <v>9363</v>
      </c>
      <c r="D2731" s="248">
        <v>41205</v>
      </c>
      <c r="E2731" s="248">
        <v>41807</v>
      </c>
      <c r="F2731" s="248">
        <v>44364</v>
      </c>
      <c r="G2731" s="247">
        <v>2</v>
      </c>
      <c r="H2731" s="247" t="s">
        <v>7350</v>
      </c>
      <c r="I2731" s="247" t="s">
        <v>7351</v>
      </c>
      <c r="J2731" s="247" t="s">
        <v>3270</v>
      </c>
      <c r="K2731" s="249" t="s">
        <v>1354</v>
      </c>
      <c r="L2731" s="247" t="s">
        <v>1380</v>
      </c>
      <c r="M2731" s="249" t="s">
        <v>1348</v>
      </c>
      <c r="N2731" s="249">
        <v>64</v>
      </c>
      <c r="O2731" s="249" t="s">
        <v>9364</v>
      </c>
    </row>
    <row r="2732" spans="2:15" ht="15" customHeight="1">
      <c r="B2732" s="247" t="s">
        <v>9365</v>
      </c>
      <c r="C2732" s="247" t="s">
        <v>1342</v>
      </c>
      <c r="D2732" s="248">
        <v>43868</v>
      </c>
      <c r="E2732" s="248"/>
      <c r="F2732" s="248"/>
      <c r="G2732" s="247"/>
      <c r="H2732" s="247" t="s">
        <v>9366</v>
      </c>
      <c r="I2732" s="247" t="s">
        <v>9367</v>
      </c>
      <c r="J2732" s="247" t="s">
        <v>3291</v>
      </c>
      <c r="K2732" s="249" t="s">
        <v>1346</v>
      </c>
      <c r="L2732" s="247" t="s">
        <v>1342</v>
      </c>
      <c r="M2732" s="249" t="s">
        <v>1348</v>
      </c>
      <c r="N2732" s="249">
        <v>0</v>
      </c>
      <c r="O2732" s="249" t="s">
        <v>9368</v>
      </c>
    </row>
    <row r="2733" spans="2:15" ht="15" customHeight="1">
      <c r="B2733" s="247" t="s">
        <v>9369</v>
      </c>
      <c r="C2733" s="247" t="s">
        <v>1342</v>
      </c>
      <c r="D2733" s="248">
        <v>43868</v>
      </c>
      <c r="E2733" s="248"/>
      <c r="F2733" s="248"/>
      <c r="G2733" s="247"/>
      <c r="H2733" s="247" t="s">
        <v>9366</v>
      </c>
      <c r="I2733" s="247" t="s">
        <v>9367</v>
      </c>
      <c r="J2733" s="247" t="s">
        <v>3291</v>
      </c>
      <c r="K2733" s="249" t="s">
        <v>1346</v>
      </c>
      <c r="L2733" s="247" t="s">
        <v>1380</v>
      </c>
      <c r="M2733" s="249" t="s">
        <v>1348</v>
      </c>
      <c r="N2733" s="249">
        <v>0</v>
      </c>
      <c r="O2733" s="249" t="s">
        <v>9370</v>
      </c>
    </row>
    <row r="2734" spans="2:15" ht="15" hidden="1" customHeight="1">
      <c r="B2734" s="247" t="s">
        <v>9371</v>
      </c>
      <c r="C2734" s="247" t="s">
        <v>9372</v>
      </c>
      <c r="D2734" s="248">
        <v>43868</v>
      </c>
      <c r="E2734" s="248">
        <v>43887</v>
      </c>
      <c r="F2734" s="248">
        <v>43976</v>
      </c>
      <c r="G2734" s="247">
        <v>0</v>
      </c>
      <c r="H2734" s="247" t="s">
        <v>9373</v>
      </c>
      <c r="I2734" s="247" t="s">
        <v>9374</v>
      </c>
      <c r="J2734" s="247" t="s">
        <v>3291</v>
      </c>
      <c r="K2734" s="249" t="s">
        <v>1354</v>
      </c>
      <c r="L2734" s="247" t="s">
        <v>1380</v>
      </c>
      <c r="M2734" s="249" t="s">
        <v>1348</v>
      </c>
      <c r="N2734" s="249">
        <v>75</v>
      </c>
      <c r="O2734" s="249" t="s">
        <v>9375</v>
      </c>
    </row>
    <row r="2735" spans="2:15" ht="15" hidden="1" customHeight="1">
      <c r="B2735" s="247" t="s">
        <v>9376</v>
      </c>
      <c r="C2735" s="247" t="s">
        <v>9377</v>
      </c>
      <c r="D2735" s="248">
        <v>43868</v>
      </c>
      <c r="E2735" s="248">
        <v>43885</v>
      </c>
      <c r="F2735" s="248">
        <v>43974</v>
      </c>
      <c r="G2735" s="247">
        <v>0</v>
      </c>
      <c r="H2735" s="247" t="s">
        <v>9378</v>
      </c>
      <c r="I2735" s="247" t="s">
        <v>9379</v>
      </c>
      <c r="J2735" s="247" t="s">
        <v>3291</v>
      </c>
      <c r="K2735" s="249" t="s">
        <v>1354</v>
      </c>
      <c r="L2735" s="247" t="s">
        <v>1380</v>
      </c>
      <c r="M2735" s="249" t="s">
        <v>1348</v>
      </c>
      <c r="N2735" s="249">
        <v>58</v>
      </c>
      <c r="O2735" s="249" t="s">
        <v>9380</v>
      </c>
    </row>
    <row r="2736" spans="2:15" ht="15" customHeight="1">
      <c r="B2736" s="247" t="s">
        <v>9381</v>
      </c>
      <c r="C2736" s="247" t="s">
        <v>1342</v>
      </c>
      <c r="D2736" s="248">
        <v>43868</v>
      </c>
      <c r="E2736" s="248"/>
      <c r="F2736" s="248"/>
      <c r="G2736" s="247"/>
      <c r="H2736" s="247" t="s">
        <v>9378</v>
      </c>
      <c r="I2736" s="247" t="s">
        <v>9379</v>
      </c>
      <c r="J2736" s="247" t="s">
        <v>3270</v>
      </c>
      <c r="K2736" s="249" t="s">
        <v>1346</v>
      </c>
      <c r="L2736" s="247" t="s">
        <v>1380</v>
      </c>
      <c r="M2736" s="249" t="s">
        <v>1348</v>
      </c>
      <c r="N2736" s="249">
        <v>0</v>
      </c>
      <c r="O2736" s="249" t="s">
        <v>9380</v>
      </c>
    </row>
    <row r="2737" spans="2:15" ht="15" hidden="1" customHeight="1">
      <c r="B2737" s="247" t="s">
        <v>9382</v>
      </c>
      <c r="C2737" s="247" t="s">
        <v>9383</v>
      </c>
      <c r="D2737" s="248">
        <v>43871</v>
      </c>
      <c r="E2737" s="248">
        <v>43885</v>
      </c>
      <c r="F2737" s="248">
        <v>43974</v>
      </c>
      <c r="G2737" s="247">
        <v>0</v>
      </c>
      <c r="H2737" s="247" t="s">
        <v>9373</v>
      </c>
      <c r="I2737" s="247" t="s">
        <v>9374</v>
      </c>
      <c r="J2737" s="247" t="s">
        <v>3291</v>
      </c>
      <c r="K2737" s="249" t="s">
        <v>1354</v>
      </c>
      <c r="L2737" s="247" t="s">
        <v>1380</v>
      </c>
      <c r="M2737" s="249" t="s">
        <v>1348</v>
      </c>
      <c r="N2737" s="249">
        <v>30</v>
      </c>
      <c r="O2737" s="249" t="s">
        <v>9384</v>
      </c>
    </row>
    <row r="2738" spans="2:15" ht="15" customHeight="1">
      <c r="B2738" s="247" t="s">
        <v>9385</v>
      </c>
      <c r="C2738" s="247" t="s">
        <v>1342</v>
      </c>
      <c r="D2738" s="248">
        <v>43871</v>
      </c>
      <c r="E2738" s="248"/>
      <c r="F2738" s="248"/>
      <c r="G2738" s="247"/>
      <c r="H2738" s="247" t="s">
        <v>8239</v>
      </c>
      <c r="I2738" s="247" t="s">
        <v>8240</v>
      </c>
      <c r="J2738" s="247" t="s">
        <v>3291</v>
      </c>
      <c r="K2738" s="249" t="s">
        <v>1346</v>
      </c>
      <c r="L2738" s="247" t="s">
        <v>1380</v>
      </c>
      <c r="M2738" s="249" t="s">
        <v>1348</v>
      </c>
      <c r="N2738" s="249">
        <v>0</v>
      </c>
      <c r="O2738" s="249" t="s">
        <v>9386</v>
      </c>
    </row>
    <row r="2739" spans="2:15" ht="15" hidden="1" customHeight="1">
      <c r="B2739" s="247" t="s">
        <v>9387</v>
      </c>
      <c r="C2739" s="247" t="s">
        <v>9388</v>
      </c>
      <c r="D2739" s="248">
        <v>43872</v>
      </c>
      <c r="E2739" s="248">
        <v>43887</v>
      </c>
      <c r="F2739" s="248">
        <v>43976</v>
      </c>
      <c r="G2739" s="247">
        <v>0</v>
      </c>
      <c r="H2739" s="247" t="s">
        <v>8239</v>
      </c>
      <c r="I2739" s="247" t="s">
        <v>8240</v>
      </c>
      <c r="J2739" s="247" t="s">
        <v>3291</v>
      </c>
      <c r="K2739" s="249" t="s">
        <v>1354</v>
      </c>
      <c r="L2739" s="247" t="s">
        <v>1380</v>
      </c>
      <c r="M2739" s="249" t="s">
        <v>1348</v>
      </c>
      <c r="N2739" s="249">
        <v>56</v>
      </c>
      <c r="O2739" s="249" t="s">
        <v>8241</v>
      </c>
    </row>
    <row r="2740" spans="2:15" ht="15" hidden="1" customHeight="1">
      <c r="B2740" s="247" t="s">
        <v>9389</v>
      </c>
      <c r="C2740" s="247" t="s">
        <v>9390</v>
      </c>
      <c r="D2740" s="248">
        <v>43872</v>
      </c>
      <c r="E2740" s="248">
        <v>43885</v>
      </c>
      <c r="F2740" s="248">
        <v>43974</v>
      </c>
      <c r="G2740" s="247">
        <v>0</v>
      </c>
      <c r="H2740" s="247" t="s">
        <v>9391</v>
      </c>
      <c r="I2740" s="247" t="s">
        <v>9392</v>
      </c>
      <c r="J2740" s="247" t="s">
        <v>3291</v>
      </c>
      <c r="K2740" s="249" t="s">
        <v>1354</v>
      </c>
      <c r="L2740" s="247" t="s">
        <v>1380</v>
      </c>
      <c r="M2740" s="249" t="s">
        <v>1348</v>
      </c>
      <c r="N2740" s="249">
        <v>30</v>
      </c>
      <c r="O2740" s="249" t="s">
        <v>6159</v>
      </c>
    </row>
    <row r="2741" spans="2:15" ht="24" hidden="1" customHeight="1">
      <c r="B2741" s="247" t="s">
        <v>9393</v>
      </c>
      <c r="C2741" s="247" t="s">
        <v>9394</v>
      </c>
      <c r="D2741" s="248">
        <v>43873</v>
      </c>
      <c r="E2741" s="248">
        <v>43910</v>
      </c>
      <c r="F2741" s="248">
        <v>45370</v>
      </c>
      <c r="G2741" s="247">
        <v>0</v>
      </c>
      <c r="H2741" s="247" t="s">
        <v>8368</v>
      </c>
      <c r="I2741" s="247" t="s">
        <v>8369</v>
      </c>
      <c r="J2741" s="247" t="s">
        <v>3419</v>
      </c>
      <c r="K2741" s="249" t="s">
        <v>1890</v>
      </c>
      <c r="L2741" s="247" t="s">
        <v>1380</v>
      </c>
      <c r="M2741" s="249" t="s">
        <v>1348</v>
      </c>
      <c r="N2741" s="249">
        <v>100</v>
      </c>
      <c r="O2741" s="249" t="s">
        <v>4277</v>
      </c>
    </row>
    <row r="2742" spans="2:15" ht="15" hidden="1" customHeight="1">
      <c r="B2742" s="247" t="s">
        <v>9395</v>
      </c>
      <c r="C2742" s="247" t="s">
        <v>9396</v>
      </c>
      <c r="D2742" s="248">
        <v>39624</v>
      </c>
      <c r="E2742" s="248">
        <v>39912</v>
      </c>
      <c r="F2742" s="248">
        <v>42834</v>
      </c>
      <c r="G2742" s="247">
        <v>2</v>
      </c>
      <c r="H2742" s="247" t="s">
        <v>5221</v>
      </c>
      <c r="I2742" s="247" t="s">
        <v>5222</v>
      </c>
      <c r="J2742" s="247" t="s">
        <v>3276</v>
      </c>
      <c r="K2742" s="249" t="s">
        <v>1354</v>
      </c>
      <c r="L2742" s="247" t="s">
        <v>1380</v>
      </c>
      <c r="M2742" s="249" t="s">
        <v>1348</v>
      </c>
      <c r="N2742" s="249">
        <v>23.2</v>
      </c>
      <c r="O2742" s="249" t="s">
        <v>5223</v>
      </c>
    </row>
    <row r="2743" spans="2:15" ht="36" customHeight="1">
      <c r="B2743" s="247" t="s">
        <v>9397</v>
      </c>
      <c r="C2743" s="247" t="s">
        <v>1342</v>
      </c>
      <c r="D2743" s="248">
        <v>43873</v>
      </c>
      <c r="E2743" s="248"/>
      <c r="F2743" s="248"/>
      <c r="G2743" s="247"/>
      <c r="H2743" s="247" t="s">
        <v>3289</v>
      </c>
      <c r="I2743" s="247" t="s">
        <v>3290</v>
      </c>
      <c r="J2743" s="247" t="s">
        <v>3291</v>
      </c>
      <c r="K2743" s="249" t="s">
        <v>1346</v>
      </c>
      <c r="L2743" s="247" t="s">
        <v>4479</v>
      </c>
      <c r="M2743" s="249" t="s">
        <v>1348</v>
      </c>
      <c r="N2743" s="249">
        <v>0</v>
      </c>
      <c r="O2743" s="249" t="s">
        <v>9398</v>
      </c>
    </row>
    <row r="2744" spans="2:15">
      <c r="B2744" s="247" t="s">
        <v>9399</v>
      </c>
      <c r="C2744" s="247" t="s">
        <v>1342</v>
      </c>
      <c r="D2744" s="248">
        <v>43873</v>
      </c>
      <c r="E2744" s="248"/>
      <c r="F2744" s="248"/>
      <c r="G2744" s="247"/>
      <c r="H2744" s="247" t="s">
        <v>8456</v>
      </c>
      <c r="I2744" s="247" t="s">
        <v>6833</v>
      </c>
      <c r="J2744" s="247" t="s">
        <v>3270</v>
      </c>
      <c r="K2744" s="249" t="s">
        <v>1346</v>
      </c>
      <c r="L2744" s="247" t="s">
        <v>1380</v>
      </c>
      <c r="M2744" s="249" t="s">
        <v>1348</v>
      </c>
      <c r="N2744" s="249">
        <v>0</v>
      </c>
      <c r="O2744" s="249" t="s">
        <v>6119</v>
      </c>
    </row>
    <row r="2745" spans="2:15" ht="24" customHeight="1">
      <c r="B2745" s="247" t="s">
        <v>9400</v>
      </c>
      <c r="C2745" s="247" t="s">
        <v>1342</v>
      </c>
      <c r="D2745" s="248">
        <v>43873</v>
      </c>
      <c r="E2745" s="248"/>
      <c r="F2745" s="248"/>
      <c r="G2745" s="247"/>
      <c r="H2745" s="247" t="s">
        <v>8456</v>
      </c>
      <c r="I2745" s="247" t="s">
        <v>6833</v>
      </c>
      <c r="J2745" s="247" t="s">
        <v>3298</v>
      </c>
      <c r="K2745" s="249" t="s">
        <v>1346</v>
      </c>
      <c r="L2745" s="247" t="s">
        <v>1380</v>
      </c>
      <c r="M2745" s="249" t="s">
        <v>1348</v>
      </c>
      <c r="N2745" s="249">
        <v>0</v>
      </c>
      <c r="O2745" s="249" t="s">
        <v>6119</v>
      </c>
    </row>
    <row r="2746" spans="2:15" ht="15" customHeight="1">
      <c r="B2746" s="247" t="s">
        <v>9401</v>
      </c>
      <c r="C2746" s="247" t="s">
        <v>1342</v>
      </c>
      <c r="D2746" s="248">
        <v>43873</v>
      </c>
      <c r="E2746" s="248"/>
      <c r="F2746" s="248"/>
      <c r="G2746" s="247"/>
      <c r="H2746" s="247" t="s">
        <v>6455</v>
      </c>
      <c r="I2746" s="247" t="s">
        <v>6456</v>
      </c>
      <c r="J2746" s="247" t="s">
        <v>3291</v>
      </c>
      <c r="K2746" s="249" t="s">
        <v>1346</v>
      </c>
      <c r="L2746" s="247" t="s">
        <v>3337</v>
      </c>
      <c r="M2746" s="249" t="s">
        <v>1348</v>
      </c>
      <c r="N2746" s="249">
        <v>0</v>
      </c>
      <c r="O2746" s="249" t="s">
        <v>9402</v>
      </c>
    </row>
    <row r="2747" spans="2:15" ht="24" customHeight="1">
      <c r="B2747" s="247" t="s">
        <v>9403</v>
      </c>
      <c r="C2747" s="247" t="s">
        <v>1342</v>
      </c>
      <c r="D2747" s="248">
        <v>43874</v>
      </c>
      <c r="E2747" s="248"/>
      <c r="F2747" s="248"/>
      <c r="G2747" s="247"/>
      <c r="H2747" s="247" t="s">
        <v>8780</v>
      </c>
      <c r="I2747" s="247" t="s">
        <v>8781</v>
      </c>
      <c r="J2747" s="247" t="s">
        <v>3291</v>
      </c>
      <c r="K2747" s="249" t="s">
        <v>1346</v>
      </c>
      <c r="L2747" s="247" t="s">
        <v>1380</v>
      </c>
      <c r="M2747" s="249" t="s">
        <v>1348</v>
      </c>
      <c r="N2747" s="249">
        <v>0</v>
      </c>
      <c r="O2747" s="249" t="s">
        <v>9404</v>
      </c>
    </row>
    <row r="2748" spans="2:15" ht="15" customHeight="1">
      <c r="B2748" s="247" t="s">
        <v>9405</v>
      </c>
      <c r="C2748" s="247" t="s">
        <v>1342</v>
      </c>
      <c r="D2748" s="248">
        <v>43875</v>
      </c>
      <c r="E2748" s="248"/>
      <c r="F2748" s="248"/>
      <c r="G2748" s="247"/>
      <c r="H2748" s="247" t="s">
        <v>9106</v>
      </c>
      <c r="I2748" s="247" t="s">
        <v>9107</v>
      </c>
      <c r="J2748" s="247" t="s">
        <v>3270</v>
      </c>
      <c r="K2748" s="249" t="s">
        <v>1346</v>
      </c>
      <c r="L2748" s="247" t="s">
        <v>1380</v>
      </c>
      <c r="M2748" s="249" t="s">
        <v>1348</v>
      </c>
      <c r="N2748" s="249">
        <v>0</v>
      </c>
      <c r="O2748" s="249" t="s">
        <v>9108</v>
      </c>
    </row>
    <row r="2749" spans="2:15" ht="24" customHeight="1">
      <c r="B2749" s="247" t="s">
        <v>9406</v>
      </c>
      <c r="C2749" s="247" t="s">
        <v>1342</v>
      </c>
      <c r="D2749" s="248">
        <v>43875</v>
      </c>
      <c r="E2749" s="248"/>
      <c r="F2749" s="248"/>
      <c r="G2749" s="247"/>
      <c r="H2749" s="247" t="s">
        <v>8787</v>
      </c>
      <c r="I2749" s="247" t="s">
        <v>8788</v>
      </c>
      <c r="J2749" s="247" t="s">
        <v>3298</v>
      </c>
      <c r="K2749" s="249" t="s">
        <v>1346</v>
      </c>
      <c r="L2749" s="247" t="s">
        <v>1380</v>
      </c>
      <c r="M2749" s="249" t="s">
        <v>1348</v>
      </c>
      <c r="N2749" s="249">
        <v>0</v>
      </c>
      <c r="O2749" s="249" t="s">
        <v>9144</v>
      </c>
    </row>
    <row r="2750" spans="2:15" ht="24" hidden="1" customHeight="1">
      <c r="B2750" s="247" t="s">
        <v>9407</v>
      </c>
      <c r="C2750" s="247" t="s">
        <v>9408</v>
      </c>
      <c r="D2750" s="248">
        <v>43878</v>
      </c>
      <c r="E2750" s="248">
        <v>43887</v>
      </c>
      <c r="F2750" s="248">
        <v>43976</v>
      </c>
      <c r="G2750" s="247">
        <v>0</v>
      </c>
      <c r="H2750" s="247" t="s">
        <v>6617</v>
      </c>
      <c r="I2750" s="247" t="s">
        <v>6618</v>
      </c>
      <c r="J2750" s="247" t="s">
        <v>3291</v>
      </c>
      <c r="K2750" s="249" t="s">
        <v>1354</v>
      </c>
      <c r="L2750" s="247" t="s">
        <v>1380</v>
      </c>
      <c r="M2750" s="249" t="s">
        <v>1348</v>
      </c>
      <c r="N2750" s="249">
        <v>12</v>
      </c>
      <c r="O2750" s="249" t="s">
        <v>9409</v>
      </c>
    </row>
    <row r="2751" spans="2:15" ht="15" customHeight="1">
      <c r="B2751" s="247" t="s">
        <v>9410</v>
      </c>
      <c r="C2751" s="247" t="s">
        <v>1342</v>
      </c>
      <c r="D2751" s="248">
        <v>43879</v>
      </c>
      <c r="E2751" s="248"/>
      <c r="F2751" s="248"/>
      <c r="G2751" s="247"/>
      <c r="H2751" s="247" t="s">
        <v>1376</v>
      </c>
      <c r="I2751" s="247" t="s">
        <v>1377</v>
      </c>
      <c r="J2751" s="247" t="s">
        <v>3336</v>
      </c>
      <c r="K2751" s="249" t="s">
        <v>1346</v>
      </c>
      <c r="L2751" s="247" t="s">
        <v>9059</v>
      </c>
      <c r="M2751" s="249" t="s">
        <v>1348</v>
      </c>
      <c r="N2751" s="249">
        <v>0</v>
      </c>
      <c r="O2751" s="249" t="s">
        <v>9411</v>
      </c>
    </row>
    <row r="2752" spans="2:15" ht="15" customHeight="1">
      <c r="B2752" s="247" t="s">
        <v>9412</v>
      </c>
      <c r="C2752" s="247" t="s">
        <v>1342</v>
      </c>
      <c r="D2752" s="248">
        <v>43879</v>
      </c>
      <c r="E2752" s="248"/>
      <c r="F2752" s="248"/>
      <c r="G2752" s="247"/>
      <c r="H2752" s="247" t="s">
        <v>1376</v>
      </c>
      <c r="I2752" s="247" t="s">
        <v>1377</v>
      </c>
      <c r="J2752" s="247" t="s">
        <v>3336</v>
      </c>
      <c r="K2752" s="249" t="s">
        <v>1346</v>
      </c>
      <c r="L2752" s="247" t="s">
        <v>1380</v>
      </c>
      <c r="M2752" s="249" t="s">
        <v>1348</v>
      </c>
      <c r="N2752" s="249">
        <v>0</v>
      </c>
      <c r="O2752" s="249" t="s">
        <v>9413</v>
      </c>
    </row>
    <row r="2753" spans="2:15" ht="15" hidden="1" customHeight="1">
      <c r="B2753" s="247" t="s">
        <v>9414</v>
      </c>
      <c r="C2753" s="247" t="s">
        <v>9415</v>
      </c>
      <c r="D2753" s="248">
        <v>37705</v>
      </c>
      <c r="E2753" s="248">
        <v>39206</v>
      </c>
      <c r="F2753" s="248">
        <v>41398</v>
      </c>
      <c r="G2753" s="247">
        <v>1</v>
      </c>
      <c r="H2753" s="247" t="s">
        <v>9416</v>
      </c>
      <c r="I2753" s="247" t="s">
        <v>9417</v>
      </c>
      <c r="J2753" s="247" t="s">
        <v>3276</v>
      </c>
      <c r="K2753" s="249" t="s">
        <v>1354</v>
      </c>
      <c r="L2753" s="247" t="s">
        <v>1380</v>
      </c>
      <c r="M2753" s="249" t="s">
        <v>1348</v>
      </c>
      <c r="N2753" s="249">
        <v>125</v>
      </c>
      <c r="O2753" s="249" t="s">
        <v>4848</v>
      </c>
    </row>
    <row r="2754" spans="2:15" ht="15" hidden="1" customHeight="1">
      <c r="B2754" s="247" t="s">
        <v>9418</v>
      </c>
      <c r="C2754" s="247" t="s">
        <v>9419</v>
      </c>
      <c r="D2754" s="248">
        <v>43879</v>
      </c>
      <c r="E2754" s="248">
        <v>43885</v>
      </c>
      <c r="F2754" s="248">
        <v>43974</v>
      </c>
      <c r="G2754" s="247">
        <v>0</v>
      </c>
      <c r="H2754" s="247" t="s">
        <v>9420</v>
      </c>
      <c r="I2754" s="247" t="s">
        <v>9421</v>
      </c>
      <c r="J2754" s="247" t="s">
        <v>3291</v>
      </c>
      <c r="K2754" s="249" t="s">
        <v>1354</v>
      </c>
      <c r="L2754" s="247" t="s">
        <v>1347</v>
      </c>
      <c r="M2754" s="249" t="s">
        <v>1348</v>
      </c>
      <c r="N2754" s="249">
        <v>25</v>
      </c>
      <c r="O2754" s="249" t="s">
        <v>9177</v>
      </c>
    </row>
    <row r="2755" spans="2:15" ht="24" hidden="1" customHeight="1">
      <c r="B2755" s="247" t="s">
        <v>9422</v>
      </c>
      <c r="C2755" s="247" t="s">
        <v>9423</v>
      </c>
      <c r="D2755" s="248">
        <v>43880</v>
      </c>
      <c r="E2755" s="248">
        <v>44410</v>
      </c>
      <c r="F2755" s="248">
        <v>45505</v>
      </c>
      <c r="G2755" s="247">
        <v>0</v>
      </c>
      <c r="H2755" s="247" t="s">
        <v>8273</v>
      </c>
      <c r="I2755" s="247" t="s">
        <v>8274</v>
      </c>
      <c r="J2755" s="247" t="s">
        <v>3270</v>
      </c>
      <c r="K2755" s="249" t="s">
        <v>1890</v>
      </c>
      <c r="L2755" s="247" t="s">
        <v>1380</v>
      </c>
      <c r="M2755" s="249" t="s">
        <v>1348</v>
      </c>
      <c r="N2755" s="249">
        <v>100</v>
      </c>
      <c r="O2755" s="249" t="s">
        <v>9424</v>
      </c>
    </row>
    <row r="2756" spans="2:15" ht="15" customHeight="1">
      <c r="B2756" s="247" t="s">
        <v>9425</v>
      </c>
      <c r="C2756" s="247" t="s">
        <v>1342</v>
      </c>
      <c r="D2756" s="248">
        <v>43881</v>
      </c>
      <c r="E2756" s="248"/>
      <c r="F2756" s="248"/>
      <c r="G2756" s="247"/>
      <c r="H2756" s="247" t="s">
        <v>9030</v>
      </c>
      <c r="I2756" s="247" t="s">
        <v>9031</v>
      </c>
      <c r="J2756" s="247" t="s">
        <v>3291</v>
      </c>
      <c r="K2756" s="249" t="s">
        <v>1346</v>
      </c>
      <c r="L2756" s="247" t="s">
        <v>1380</v>
      </c>
      <c r="M2756" s="249" t="s">
        <v>1348</v>
      </c>
      <c r="N2756" s="249">
        <v>0</v>
      </c>
      <c r="O2756" s="249" t="s">
        <v>9426</v>
      </c>
    </row>
    <row r="2757" spans="2:15" ht="15" hidden="1" customHeight="1">
      <c r="B2757" s="247" t="s">
        <v>9427</v>
      </c>
      <c r="C2757" s="247" t="s">
        <v>9428</v>
      </c>
      <c r="D2757" s="248">
        <v>43881</v>
      </c>
      <c r="E2757" s="248">
        <v>43887</v>
      </c>
      <c r="F2757" s="248">
        <v>43976</v>
      </c>
      <c r="G2757" s="247">
        <v>0</v>
      </c>
      <c r="H2757" s="247" t="s">
        <v>9429</v>
      </c>
      <c r="I2757" s="247" t="s">
        <v>9430</v>
      </c>
      <c r="J2757" s="247" t="s">
        <v>3291</v>
      </c>
      <c r="K2757" s="249" t="s">
        <v>1354</v>
      </c>
      <c r="L2757" s="247" t="s">
        <v>1380</v>
      </c>
      <c r="M2757" s="249" t="s">
        <v>1348</v>
      </c>
      <c r="N2757" s="249">
        <v>137</v>
      </c>
      <c r="O2757" s="249" t="s">
        <v>9431</v>
      </c>
    </row>
    <row r="2758" spans="2:15" ht="15" hidden="1" customHeight="1">
      <c r="B2758" s="247" t="s">
        <v>9432</v>
      </c>
      <c r="C2758" s="247" t="s">
        <v>9433</v>
      </c>
      <c r="D2758" s="248">
        <v>43881</v>
      </c>
      <c r="E2758" s="248">
        <v>43887</v>
      </c>
      <c r="F2758" s="248">
        <v>43976</v>
      </c>
      <c r="G2758" s="247">
        <v>0</v>
      </c>
      <c r="H2758" s="247" t="s">
        <v>9429</v>
      </c>
      <c r="I2758" s="247" t="s">
        <v>9430</v>
      </c>
      <c r="J2758" s="247" t="s">
        <v>3291</v>
      </c>
      <c r="K2758" s="249" t="s">
        <v>1354</v>
      </c>
      <c r="L2758" s="247" t="s">
        <v>1380</v>
      </c>
      <c r="M2758" s="249" t="s">
        <v>1348</v>
      </c>
      <c r="N2758" s="249">
        <v>105</v>
      </c>
      <c r="O2758" s="249" t="s">
        <v>9434</v>
      </c>
    </row>
    <row r="2759" spans="2:15" ht="15" customHeight="1">
      <c r="B2759" s="247" t="s">
        <v>9435</v>
      </c>
      <c r="C2759" s="247" t="s">
        <v>1342</v>
      </c>
      <c r="D2759" s="248">
        <v>43881</v>
      </c>
      <c r="E2759" s="248"/>
      <c r="F2759" s="248"/>
      <c r="G2759" s="247"/>
      <c r="H2759" s="247" t="s">
        <v>9429</v>
      </c>
      <c r="I2759" s="247" t="s">
        <v>9430</v>
      </c>
      <c r="J2759" s="247" t="s">
        <v>3291</v>
      </c>
      <c r="K2759" s="249" t="s">
        <v>1346</v>
      </c>
      <c r="L2759" s="247" t="s">
        <v>1380</v>
      </c>
      <c r="M2759" s="249" t="s">
        <v>1348</v>
      </c>
      <c r="N2759" s="249">
        <v>0</v>
      </c>
      <c r="O2759" s="249" t="s">
        <v>8133</v>
      </c>
    </row>
    <row r="2760" spans="2:15" hidden="1">
      <c r="B2760" s="247" t="s">
        <v>9436</v>
      </c>
      <c r="C2760" s="247" t="s">
        <v>9437</v>
      </c>
      <c r="D2760" s="248">
        <v>43881</v>
      </c>
      <c r="E2760" s="248">
        <v>43887</v>
      </c>
      <c r="F2760" s="248">
        <v>43976</v>
      </c>
      <c r="G2760" s="247">
        <v>0</v>
      </c>
      <c r="H2760" s="247" t="s">
        <v>9438</v>
      </c>
      <c r="I2760" s="247" t="s">
        <v>9439</v>
      </c>
      <c r="J2760" s="247" t="s">
        <v>3291</v>
      </c>
      <c r="K2760" s="249" t="s">
        <v>1354</v>
      </c>
      <c r="L2760" s="247" t="s">
        <v>1380</v>
      </c>
      <c r="M2760" s="249" t="s">
        <v>1348</v>
      </c>
      <c r="N2760" s="249">
        <v>90</v>
      </c>
      <c r="O2760" s="249" t="s">
        <v>8133</v>
      </c>
    </row>
    <row r="2761" spans="2:15" ht="15" hidden="1" customHeight="1">
      <c r="B2761" s="247" t="s">
        <v>9440</v>
      </c>
      <c r="C2761" s="247" t="s">
        <v>9441</v>
      </c>
      <c r="D2761" s="248">
        <v>43882</v>
      </c>
      <c r="E2761" s="248">
        <v>43887</v>
      </c>
      <c r="F2761" s="248">
        <v>43976</v>
      </c>
      <c r="G2761" s="247">
        <v>0</v>
      </c>
      <c r="H2761" s="247" t="s">
        <v>9442</v>
      </c>
      <c r="I2761" s="247" t="s">
        <v>9443</v>
      </c>
      <c r="J2761" s="247" t="s">
        <v>3291</v>
      </c>
      <c r="K2761" s="249" t="s">
        <v>1354</v>
      </c>
      <c r="L2761" s="247" t="s">
        <v>1380</v>
      </c>
      <c r="M2761" s="249" t="s">
        <v>1348</v>
      </c>
      <c r="N2761" s="249">
        <v>92</v>
      </c>
      <c r="O2761" s="249" t="s">
        <v>8461</v>
      </c>
    </row>
    <row r="2762" spans="2:15" ht="15" hidden="1" customHeight="1">
      <c r="B2762" s="247" t="s">
        <v>9444</v>
      </c>
      <c r="C2762" s="247" t="s">
        <v>9445</v>
      </c>
      <c r="D2762" s="248">
        <v>43887</v>
      </c>
      <c r="E2762" s="248">
        <v>43908</v>
      </c>
      <c r="F2762" s="248">
        <v>43999</v>
      </c>
      <c r="G2762" s="247">
        <v>0</v>
      </c>
      <c r="H2762" s="247" t="s">
        <v>5317</v>
      </c>
      <c r="I2762" s="247" t="s">
        <v>4805</v>
      </c>
      <c r="J2762" s="247" t="s">
        <v>3291</v>
      </c>
      <c r="K2762" s="249" t="s">
        <v>1354</v>
      </c>
      <c r="L2762" s="247" t="s">
        <v>1380</v>
      </c>
      <c r="M2762" s="249" t="s">
        <v>1348</v>
      </c>
      <c r="N2762" s="249">
        <v>14</v>
      </c>
      <c r="O2762" s="249" t="s">
        <v>9446</v>
      </c>
    </row>
    <row r="2763" spans="2:15" ht="15" hidden="1" customHeight="1">
      <c r="B2763" s="247" t="s">
        <v>9447</v>
      </c>
      <c r="C2763" s="247" t="s">
        <v>9448</v>
      </c>
      <c r="D2763" s="248">
        <v>43887</v>
      </c>
      <c r="E2763" s="248">
        <v>43923</v>
      </c>
      <c r="F2763" s="248">
        <v>44013</v>
      </c>
      <c r="G2763" s="247">
        <v>0</v>
      </c>
      <c r="H2763" s="247" t="s">
        <v>5317</v>
      </c>
      <c r="I2763" s="247" t="s">
        <v>4805</v>
      </c>
      <c r="J2763" s="247" t="s">
        <v>3291</v>
      </c>
      <c r="K2763" s="249" t="s">
        <v>1354</v>
      </c>
      <c r="L2763" s="247" t="s">
        <v>1380</v>
      </c>
      <c r="M2763" s="249" t="s">
        <v>1348</v>
      </c>
      <c r="N2763" s="249">
        <v>8</v>
      </c>
      <c r="O2763" s="249" t="s">
        <v>9449</v>
      </c>
    </row>
    <row r="2764" spans="2:15" ht="15" hidden="1" customHeight="1">
      <c r="B2764" s="247" t="s">
        <v>9450</v>
      </c>
      <c r="C2764" s="247" t="s">
        <v>9451</v>
      </c>
      <c r="D2764" s="248">
        <v>38216</v>
      </c>
      <c r="E2764" s="248">
        <v>39287</v>
      </c>
      <c r="F2764" s="248">
        <v>42209</v>
      </c>
      <c r="G2764" s="247">
        <v>2</v>
      </c>
      <c r="H2764" s="247" t="s">
        <v>4275</v>
      </c>
      <c r="I2764" s="247" t="s">
        <v>4276</v>
      </c>
      <c r="J2764" s="247" t="s">
        <v>3276</v>
      </c>
      <c r="K2764" s="249" t="s">
        <v>1354</v>
      </c>
      <c r="L2764" s="247" t="s">
        <v>1380</v>
      </c>
      <c r="M2764" s="249" t="s">
        <v>1348</v>
      </c>
      <c r="N2764" s="249">
        <v>75</v>
      </c>
      <c r="O2764" s="249" t="s">
        <v>4277</v>
      </c>
    </row>
    <row r="2765" spans="2:15" ht="24" customHeight="1">
      <c r="B2765" s="247" t="s">
        <v>9452</v>
      </c>
      <c r="C2765" s="247" t="s">
        <v>1342</v>
      </c>
      <c r="D2765" s="248">
        <v>43887</v>
      </c>
      <c r="E2765" s="248"/>
      <c r="F2765" s="248"/>
      <c r="G2765" s="247"/>
      <c r="H2765" s="247" t="s">
        <v>9453</v>
      </c>
      <c r="I2765" s="247" t="s">
        <v>9454</v>
      </c>
      <c r="J2765" s="247" t="s">
        <v>3270</v>
      </c>
      <c r="K2765" s="249" t="s">
        <v>1346</v>
      </c>
      <c r="L2765" s="247" t="s">
        <v>1380</v>
      </c>
      <c r="M2765" s="249" t="s">
        <v>1348</v>
      </c>
      <c r="N2765" s="249">
        <v>0</v>
      </c>
      <c r="O2765" s="249" t="s">
        <v>9455</v>
      </c>
    </row>
    <row r="2766" spans="2:15">
      <c r="B2766" s="247" t="s">
        <v>9456</v>
      </c>
      <c r="C2766" s="247" t="s">
        <v>1342</v>
      </c>
      <c r="D2766" s="248">
        <v>43887</v>
      </c>
      <c r="E2766" s="248"/>
      <c r="F2766" s="248"/>
      <c r="G2766" s="247"/>
      <c r="H2766" s="247" t="s">
        <v>8299</v>
      </c>
      <c r="I2766" s="247" t="s">
        <v>8300</v>
      </c>
      <c r="J2766" s="247" t="s">
        <v>3270</v>
      </c>
      <c r="K2766" s="249" t="s">
        <v>1346</v>
      </c>
      <c r="L2766" s="247" t="s">
        <v>1380</v>
      </c>
      <c r="M2766" s="249" t="s">
        <v>1348</v>
      </c>
      <c r="N2766" s="249">
        <v>0</v>
      </c>
      <c r="O2766" s="249" t="s">
        <v>1342</v>
      </c>
    </row>
    <row r="2767" spans="2:15" ht="15" customHeight="1">
      <c r="B2767" s="247" t="s">
        <v>9457</v>
      </c>
      <c r="C2767" s="247" t="s">
        <v>1342</v>
      </c>
      <c r="D2767" s="248">
        <v>43888</v>
      </c>
      <c r="E2767" s="248"/>
      <c r="F2767" s="248"/>
      <c r="G2767" s="247"/>
      <c r="H2767" s="247" t="s">
        <v>8299</v>
      </c>
      <c r="I2767" s="247" t="s">
        <v>8300</v>
      </c>
      <c r="J2767" s="247" t="s">
        <v>3270</v>
      </c>
      <c r="K2767" s="249" t="s">
        <v>1346</v>
      </c>
      <c r="L2767" s="247" t="s">
        <v>1380</v>
      </c>
      <c r="M2767" s="249" t="s">
        <v>1348</v>
      </c>
      <c r="N2767" s="249">
        <v>0</v>
      </c>
      <c r="O2767" s="249" t="s">
        <v>9004</v>
      </c>
    </row>
    <row r="2768" spans="2:15" ht="15" customHeight="1">
      <c r="B2768" s="247" t="s">
        <v>9458</v>
      </c>
      <c r="C2768" s="247" t="s">
        <v>1342</v>
      </c>
      <c r="D2768" s="248">
        <v>43888</v>
      </c>
      <c r="E2768" s="248"/>
      <c r="F2768" s="248"/>
      <c r="G2768" s="247"/>
      <c r="H2768" s="247" t="s">
        <v>9106</v>
      </c>
      <c r="I2768" s="247" t="s">
        <v>9107</v>
      </c>
      <c r="J2768" s="247" t="s">
        <v>3270</v>
      </c>
      <c r="K2768" s="249" t="s">
        <v>1346</v>
      </c>
      <c r="L2768" s="247" t="s">
        <v>1380</v>
      </c>
      <c r="M2768" s="249" t="s">
        <v>1348</v>
      </c>
      <c r="N2768" s="249">
        <v>0</v>
      </c>
      <c r="O2768" s="249" t="s">
        <v>9237</v>
      </c>
    </row>
    <row r="2769" spans="2:15" ht="15" customHeight="1">
      <c r="B2769" s="247" t="s">
        <v>9459</v>
      </c>
      <c r="C2769" s="247" t="s">
        <v>1342</v>
      </c>
      <c r="D2769" s="248">
        <v>43888</v>
      </c>
      <c r="E2769" s="248"/>
      <c r="F2769" s="248"/>
      <c r="G2769" s="247"/>
      <c r="H2769" s="247" t="s">
        <v>8867</v>
      </c>
      <c r="I2769" s="247" t="s">
        <v>8868</v>
      </c>
      <c r="J2769" s="247" t="s">
        <v>3270</v>
      </c>
      <c r="K2769" s="249" t="s">
        <v>1346</v>
      </c>
      <c r="L2769" s="247" t="s">
        <v>1380</v>
      </c>
      <c r="M2769" s="249" t="s">
        <v>1348</v>
      </c>
      <c r="N2769" s="249">
        <v>0</v>
      </c>
      <c r="O2769" s="249" t="s">
        <v>9237</v>
      </c>
    </row>
    <row r="2770" spans="2:15" ht="24" customHeight="1">
      <c r="B2770" s="247" t="s">
        <v>9460</v>
      </c>
      <c r="C2770" s="247" t="s">
        <v>1342</v>
      </c>
      <c r="D2770" s="248">
        <v>43894</v>
      </c>
      <c r="E2770" s="248"/>
      <c r="F2770" s="248"/>
      <c r="G2770" s="247"/>
      <c r="H2770" s="247" t="s">
        <v>9461</v>
      </c>
      <c r="I2770" s="247" t="s">
        <v>9462</v>
      </c>
      <c r="J2770" s="247" t="s">
        <v>3291</v>
      </c>
      <c r="K2770" s="249" t="s">
        <v>1346</v>
      </c>
      <c r="L2770" s="247" t="s">
        <v>1373</v>
      </c>
      <c r="M2770" s="249" t="s">
        <v>1348</v>
      </c>
      <c r="N2770" s="249">
        <v>0</v>
      </c>
      <c r="O2770" s="249" t="s">
        <v>9463</v>
      </c>
    </row>
    <row r="2771" spans="2:15" ht="15" customHeight="1">
      <c r="B2771" s="247" t="s">
        <v>9464</v>
      </c>
      <c r="C2771" s="247" t="s">
        <v>1342</v>
      </c>
      <c r="D2771" s="248">
        <v>43894</v>
      </c>
      <c r="E2771" s="248"/>
      <c r="F2771" s="248"/>
      <c r="G2771" s="247"/>
      <c r="H2771" s="247" t="s">
        <v>9030</v>
      </c>
      <c r="I2771" s="247" t="s">
        <v>9031</v>
      </c>
      <c r="J2771" s="247" t="s">
        <v>3270</v>
      </c>
      <c r="K2771" s="249" t="s">
        <v>1346</v>
      </c>
      <c r="L2771" s="247" t="s">
        <v>1380</v>
      </c>
      <c r="M2771" s="249" t="s">
        <v>1348</v>
      </c>
      <c r="N2771" s="249">
        <v>0</v>
      </c>
      <c r="O2771" s="249" t="s">
        <v>5906</v>
      </c>
    </row>
    <row r="2772" spans="2:15" ht="24" hidden="1" customHeight="1">
      <c r="B2772" s="247" t="s">
        <v>9465</v>
      </c>
      <c r="C2772" s="247" t="s">
        <v>9466</v>
      </c>
      <c r="D2772" s="248">
        <v>43896</v>
      </c>
      <c r="E2772" s="248">
        <v>43909</v>
      </c>
      <c r="F2772" s="248">
        <v>44000</v>
      </c>
      <c r="G2772" s="247">
        <v>0</v>
      </c>
      <c r="H2772" s="247" t="s">
        <v>9461</v>
      </c>
      <c r="I2772" s="247" t="s">
        <v>9462</v>
      </c>
      <c r="J2772" s="247" t="s">
        <v>3291</v>
      </c>
      <c r="K2772" s="249" t="s">
        <v>1354</v>
      </c>
      <c r="L2772" s="247" t="s">
        <v>1373</v>
      </c>
      <c r="M2772" s="249" t="s">
        <v>1348</v>
      </c>
      <c r="N2772" s="249">
        <v>10</v>
      </c>
      <c r="O2772" s="249" t="s">
        <v>9463</v>
      </c>
    </row>
    <row r="2773" spans="2:15" ht="15" customHeight="1">
      <c r="B2773" s="247" t="s">
        <v>9467</v>
      </c>
      <c r="C2773" s="247" t="s">
        <v>1342</v>
      </c>
      <c r="D2773" s="248">
        <v>43899</v>
      </c>
      <c r="E2773" s="248"/>
      <c r="F2773" s="248"/>
      <c r="G2773" s="247"/>
      <c r="H2773" s="247" t="s">
        <v>5660</v>
      </c>
      <c r="I2773" s="247" t="s">
        <v>5661</v>
      </c>
      <c r="J2773" s="247" t="s">
        <v>3270</v>
      </c>
      <c r="K2773" s="249" t="s">
        <v>1346</v>
      </c>
      <c r="L2773" s="247" t="s">
        <v>1380</v>
      </c>
      <c r="M2773" s="249" t="s">
        <v>1348</v>
      </c>
      <c r="N2773" s="249">
        <v>0</v>
      </c>
      <c r="O2773" s="249" t="s">
        <v>9468</v>
      </c>
    </row>
    <row r="2774" spans="2:15" ht="25.5" customHeight="1">
      <c r="B2774" s="247" t="s">
        <v>9469</v>
      </c>
      <c r="C2774" s="247" t="s">
        <v>1342</v>
      </c>
      <c r="D2774" s="248">
        <v>43899</v>
      </c>
      <c r="E2774" s="248"/>
      <c r="F2774" s="248"/>
      <c r="G2774" s="247"/>
      <c r="H2774" s="247" t="s">
        <v>7942</v>
      </c>
      <c r="I2774" s="247" t="s">
        <v>7943</v>
      </c>
      <c r="J2774" s="247" t="s">
        <v>3270</v>
      </c>
      <c r="K2774" s="249" t="s">
        <v>1346</v>
      </c>
      <c r="L2774" s="247" t="s">
        <v>1380</v>
      </c>
      <c r="M2774" s="249" t="s">
        <v>1348</v>
      </c>
      <c r="N2774" s="249">
        <v>0</v>
      </c>
      <c r="O2774" s="249" t="s">
        <v>8920</v>
      </c>
    </row>
    <row r="2775" spans="2:15" ht="15" hidden="1" customHeight="1">
      <c r="B2775" s="247" t="s">
        <v>9470</v>
      </c>
      <c r="C2775" s="247" t="s">
        <v>9471</v>
      </c>
      <c r="D2775" s="248">
        <v>38456</v>
      </c>
      <c r="E2775" s="248">
        <v>38588</v>
      </c>
      <c r="F2775" s="248">
        <v>41875</v>
      </c>
      <c r="G2775" s="247">
        <v>2</v>
      </c>
      <c r="H2775" s="247" t="s">
        <v>6697</v>
      </c>
      <c r="I2775" s="247" t="s">
        <v>6698</v>
      </c>
      <c r="J2775" s="247" t="s">
        <v>3276</v>
      </c>
      <c r="K2775" s="249" t="s">
        <v>1354</v>
      </c>
      <c r="L2775" s="247" t="s">
        <v>1380</v>
      </c>
      <c r="M2775" s="249" t="s">
        <v>1348</v>
      </c>
      <c r="N2775" s="249">
        <v>33</v>
      </c>
      <c r="O2775" s="249" t="s">
        <v>9472</v>
      </c>
    </row>
    <row r="2776" spans="2:15" ht="15" customHeight="1">
      <c r="B2776" s="247" t="s">
        <v>9473</v>
      </c>
      <c r="C2776" s="247" t="s">
        <v>1342</v>
      </c>
      <c r="D2776" s="248">
        <v>43899</v>
      </c>
      <c r="E2776" s="248"/>
      <c r="F2776" s="248"/>
      <c r="G2776" s="247"/>
      <c r="H2776" s="247" t="s">
        <v>2258</v>
      </c>
      <c r="I2776" s="247" t="s">
        <v>2259</v>
      </c>
      <c r="J2776" s="247" t="s">
        <v>3270</v>
      </c>
      <c r="K2776" s="249" t="s">
        <v>1346</v>
      </c>
      <c r="L2776" s="247" t="s">
        <v>1380</v>
      </c>
      <c r="M2776" s="249" t="s">
        <v>1348</v>
      </c>
      <c r="N2776" s="249">
        <v>0</v>
      </c>
      <c r="O2776" s="249" t="s">
        <v>6159</v>
      </c>
    </row>
    <row r="2777" spans="2:15" ht="15" customHeight="1">
      <c r="B2777" s="247" t="s">
        <v>9474</v>
      </c>
      <c r="C2777" s="247" t="s">
        <v>1342</v>
      </c>
      <c r="D2777" s="248">
        <v>43900</v>
      </c>
      <c r="E2777" s="248"/>
      <c r="F2777" s="248"/>
      <c r="G2777" s="247"/>
      <c r="H2777" s="247" t="s">
        <v>5660</v>
      </c>
      <c r="I2777" s="247" t="s">
        <v>5661</v>
      </c>
      <c r="J2777" s="247" t="s">
        <v>3270</v>
      </c>
      <c r="K2777" s="249" t="s">
        <v>1346</v>
      </c>
      <c r="L2777" s="247" t="s">
        <v>1380</v>
      </c>
      <c r="M2777" s="249" t="s">
        <v>1348</v>
      </c>
      <c r="N2777" s="249">
        <v>0</v>
      </c>
      <c r="O2777" s="249" t="s">
        <v>9468</v>
      </c>
    </row>
    <row r="2778" spans="2:15" ht="15" customHeight="1">
      <c r="B2778" s="247" t="s">
        <v>9475</v>
      </c>
      <c r="C2778" s="247" t="s">
        <v>1342</v>
      </c>
      <c r="D2778" s="248">
        <v>43900</v>
      </c>
      <c r="E2778" s="248"/>
      <c r="F2778" s="248"/>
      <c r="G2778" s="247"/>
      <c r="H2778" s="247" t="s">
        <v>9476</v>
      </c>
      <c r="I2778" s="247" t="s">
        <v>9477</v>
      </c>
      <c r="J2778" s="247" t="s">
        <v>3291</v>
      </c>
      <c r="K2778" s="249" t="s">
        <v>1346</v>
      </c>
      <c r="L2778" s="247" t="s">
        <v>1380</v>
      </c>
      <c r="M2778" s="249" t="s">
        <v>1348</v>
      </c>
      <c r="N2778" s="249">
        <v>0</v>
      </c>
      <c r="O2778" s="249" t="s">
        <v>9478</v>
      </c>
    </row>
    <row r="2779" spans="2:15" ht="15" hidden="1" customHeight="1">
      <c r="B2779" s="247" t="s">
        <v>9479</v>
      </c>
      <c r="C2779" s="247" t="s">
        <v>9480</v>
      </c>
      <c r="D2779" s="248">
        <v>43903</v>
      </c>
      <c r="E2779" s="248">
        <v>43908</v>
      </c>
      <c r="F2779" s="248">
        <v>43999</v>
      </c>
      <c r="G2779" s="247">
        <v>0</v>
      </c>
      <c r="H2779" s="247" t="s">
        <v>1376</v>
      </c>
      <c r="I2779" s="247" t="s">
        <v>1377</v>
      </c>
      <c r="J2779" s="247" t="s">
        <v>3291</v>
      </c>
      <c r="K2779" s="249" t="s">
        <v>1354</v>
      </c>
      <c r="L2779" s="247" t="s">
        <v>9091</v>
      </c>
      <c r="M2779" s="249" t="s">
        <v>1348</v>
      </c>
      <c r="N2779" s="249">
        <v>140</v>
      </c>
      <c r="O2779" s="249" t="s">
        <v>9057</v>
      </c>
    </row>
    <row r="2780" spans="2:15" ht="15" hidden="1" customHeight="1">
      <c r="B2780" s="247" t="s">
        <v>9481</v>
      </c>
      <c r="C2780" s="247" t="s">
        <v>9482</v>
      </c>
      <c r="D2780" s="248">
        <v>43903</v>
      </c>
      <c r="E2780" s="248">
        <v>43908</v>
      </c>
      <c r="F2780" s="248">
        <v>43999</v>
      </c>
      <c r="G2780" s="247">
        <v>0</v>
      </c>
      <c r="H2780" s="247" t="s">
        <v>8665</v>
      </c>
      <c r="I2780" s="247" t="s">
        <v>8666</v>
      </c>
      <c r="J2780" s="247" t="s">
        <v>3291</v>
      </c>
      <c r="K2780" s="249" t="s">
        <v>1354</v>
      </c>
      <c r="L2780" s="247" t="s">
        <v>1347</v>
      </c>
      <c r="M2780" s="249" t="s">
        <v>1348</v>
      </c>
      <c r="N2780" s="249">
        <v>100</v>
      </c>
      <c r="O2780" s="249" t="s">
        <v>9483</v>
      </c>
    </row>
    <row r="2781" spans="2:15" ht="15" hidden="1" customHeight="1">
      <c r="B2781" s="247" t="s">
        <v>9484</v>
      </c>
      <c r="C2781" s="247" t="s">
        <v>9485</v>
      </c>
      <c r="D2781" s="248">
        <v>43906</v>
      </c>
      <c r="E2781" s="248">
        <v>43923</v>
      </c>
      <c r="F2781" s="248">
        <v>44013</v>
      </c>
      <c r="G2781" s="247">
        <v>0</v>
      </c>
      <c r="H2781" s="247" t="s">
        <v>6455</v>
      </c>
      <c r="I2781" s="247" t="s">
        <v>6456</v>
      </c>
      <c r="J2781" s="247" t="s">
        <v>3291</v>
      </c>
      <c r="K2781" s="249" t="s">
        <v>1354</v>
      </c>
      <c r="L2781" s="247" t="s">
        <v>3337</v>
      </c>
      <c r="M2781" s="249" t="s">
        <v>1348</v>
      </c>
      <c r="N2781" s="249">
        <v>350</v>
      </c>
      <c r="O2781" s="249" t="s">
        <v>9486</v>
      </c>
    </row>
    <row r="2782" spans="2:15" ht="15" hidden="1" customHeight="1">
      <c r="B2782" s="247" t="s">
        <v>9487</v>
      </c>
      <c r="C2782" s="247" t="s">
        <v>9488</v>
      </c>
      <c r="D2782" s="248">
        <v>43906</v>
      </c>
      <c r="E2782" s="248">
        <v>43923</v>
      </c>
      <c r="F2782" s="248">
        <v>44013</v>
      </c>
      <c r="G2782" s="247">
        <v>0</v>
      </c>
      <c r="H2782" s="247" t="s">
        <v>9489</v>
      </c>
      <c r="I2782" s="247" t="s">
        <v>9490</v>
      </c>
      <c r="J2782" s="247" t="s">
        <v>3291</v>
      </c>
      <c r="K2782" s="249" t="s">
        <v>1354</v>
      </c>
      <c r="L2782" s="247" t="s">
        <v>1380</v>
      </c>
      <c r="M2782" s="249" t="s">
        <v>1348</v>
      </c>
      <c r="N2782" s="249">
        <v>100</v>
      </c>
      <c r="O2782" s="249" t="s">
        <v>9491</v>
      </c>
    </row>
    <row r="2783" spans="2:15" ht="15" customHeight="1">
      <c r="B2783" s="247" t="s">
        <v>9492</v>
      </c>
      <c r="C2783" s="247" t="s">
        <v>1342</v>
      </c>
      <c r="D2783" s="248">
        <v>43907</v>
      </c>
      <c r="E2783" s="248"/>
      <c r="F2783" s="248"/>
      <c r="G2783" s="247"/>
      <c r="H2783" s="247" t="s">
        <v>8148</v>
      </c>
      <c r="I2783" s="247" t="s">
        <v>8149</v>
      </c>
      <c r="J2783" s="247" t="s">
        <v>3270</v>
      </c>
      <c r="K2783" s="249" t="s">
        <v>1346</v>
      </c>
      <c r="L2783" s="247" t="s">
        <v>1380</v>
      </c>
      <c r="M2783" s="249" t="s">
        <v>1348</v>
      </c>
      <c r="N2783" s="249">
        <v>0</v>
      </c>
      <c r="O2783" s="249" t="s">
        <v>9068</v>
      </c>
    </row>
    <row r="2784" spans="2:15" ht="24">
      <c r="B2784" s="247" t="s">
        <v>9493</v>
      </c>
      <c r="C2784" s="247" t="s">
        <v>1342</v>
      </c>
      <c r="D2784" s="248">
        <v>43908</v>
      </c>
      <c r="E2784" s="248"/>
      <c r="F2784" s="248"/>
      <c r="G2784" s="247"/>
      <c r="H2784" s="247" t="s">
        <v>7860</v>
      </c>
      <c r="I2784" s="247" t="s">
        <v>7861</v>
      </c>
      <c r="J2784" s="247" t="s">
        <v>3291</v>
      </c>
      <c r="K2784" s="249" t="s">
        <v>1346</v>
      </c>
      <c r="L2784" s="247" t="s">
        <v>1373</v>
      </c>
      <c r="M2784" s="249" t="s">
        <v>1348</v>
      </c>
      <c r="N2784" s="249">
        <v>0</v>
      </c>
      <c r="O2784" s="249" t="s">
        <v>9494</v>
      </c>
    </row>
    <row r="2785" spans="2:15" ht="15" customHeight="1">
      <c r="B2785" s="247" t="s">
        <v>9495</v>
      </c>
      <c r="C2785" s="247" t="s">
        <v>1342</v>
      </c>
      <c r="D2785" s="248">
        <v>43908</v>
      </c>
      <c r="E2785" s="248"/>
      <c r="F2785" s="248"/>
      <c r="G2785" s="247"/>
      <c r="H2785" s="247" t="s">
        <v>9442</v>
      </c>
      <c r="I2785" s="247" t="s">
        <v>9443</v>
      </c>
      <c r="J2785" s="247" t="s">
        <v>3270</v>
      </c>
      <c r="K2785" s="249" t="s">
        <v>1346</v>
      </c>
      <c r="L2785" s="247" t="s">
        <v>1380</v>
      </c>
      <c r="M2785" s="249" t="s">
        <v>1348</v>
      </c>
      <c r="N2785" s="249">
        <v>0</v>
      </c>
      <c r="O2785" s="249" t="s">
        <v>8461</v>
      </c>
    </row>
    <row r="2786" spans="2:15" ht="24" hidden="1" customHeight="1">
      <c r="B2786" s="247" t="s">
        <v>9496</v>
      </c>
      <c r="C2786" s="247" t="s">
        <v>9497</v>
      </c>
      <c r="D2786" s="248">
        <v>39098</v>
      </c>
      <c r="E2786" s="248">
        <v>40032</v>
      </c>
      <c r="F2786" s="248">
        <v>42954</v>
      </c>
      <c r="G2786" s="247">
        <v>2</v>
      </c>
      <c r="H2786" s="247" t="s">
        <v>3557</v>
      </c>
      <c r="I2786" s="247" t="s">
        <v>3558</v>
      </c>
      <c r="J2786" s="247" t="s">
        <v>3276</v>
      </c>
      <c r="K2786" s="249" t="s">
        <v>1354</v>
      </c>
      <c r="L2786" s="247" t="s">
        <v>1380</v>
      </c>
      <c r="M2786" s="249" t="s">
        <v>1348</v>
      </c>
      <c r="N2786" s="249">
        <v>143</v>
      </c>
      <c r="O2786" s="249" t="s">
        <v>5676</v>
      </c>
    </row>
    <row r="2787" spans="2:15" ht="36" customHeight="1">
      <c r="B2787" s="247" t="s">
        <v>9498</v>
      </c>
      <c r="C2787" s="247" t="s">
        <v>1342</v>
      </c>
      <c r="D2787" s="248">
        <v>43908</v>
      </c>
      <c r="E2787" s="248"/>
      <c r="F2787" s="248"/>
      <c r="G2787" s="247"/>
      <c r="H2787" s="247" t="s">
        <v>3289</v>
      </c>
      <c r="I2787" s="247" t="s">
        <v>3290</v>
      </c>
      <c r="J2787" s="247" t="s">
        <v>3291</v>
      </c>
      <c r="K2787" s="249" t="s">
        <v>1346</v>
      </c>
      <c r="L2787" s="247" t="s">
        <v>4479</v>
      </c>
      <c r="M2787" s="249" t="s">
        <v>1348</v>
      </c>
      <c r="N2787" s="249">
        <v>0</v>
      </c>
      <c r="O2787" s="249" t="s">
        <v>9499</v>
      </c>
    </row>
    <row r="2788" spans="2:15" ht="24">
      <c r="B2788" s="247" t="s">
        <v>9500</v>
      </c>
      <c r="C2788" s="247" t="s">
        <v>1342</v>
      </c>
      <c r="D2788" s="248">
        <v>43908</v>
      </c>
      <c r="E2788" s="248"/>
      <c r="F2788" s="248"/>
      <c r="G2788" s="247"/>
      <c r="H2788" s="247" t="s">
        <v>8451</v>
      </c>
      <c r="I2788" s="247" t="s">
        <v>8452</v>
      </c>
      <c r="J2788" s="247" t="s">
        <v>4459</v>
      </c>
      <c r="K2788" s="249" t="s">
        <v>1346</v>
      </c>
      <c r="L2788" s="247" t="s">
        <v>1373</v>
      </c>
      <c r="M2788" s="249" t="s">
        <v>1348</v>
      </c>
      <c r="N2788" s="249">
        <v>0</v>
      </c>
      <c r="O2788" s="249" t="s">
        <v>9501</v>
      </c>
    </row>
    <row r="2789" spans="2:15" ht="24">
      <c r="B2789" s="247" t="s">
        <v>9502</v>
      </c>
      <c r="C2789" s="247" t="s">
        <v>1342</v>
      </c>
      <c r="D2789" s="248">
        <v>43908</v>
      </c>
      <c r="E2789" s="248"/>
      <c r="F2789" s="248"/>
      <c r="G2789" s="247"/>
      <c r="H2789" s="247" t="s">
        <v>8451</v>
      </c>
      <c r="I2789" s="247" t="s">
        <v>8452</v>
      </c>
      <c r="J2789" s="247" t="s">
        <v>3401</v>
      </c>
      <c r="K2789" s="249" t="s">
        <v>1346</v>
      </c>
      <c r="L2789" s="247" t="s">
        <v>1373</v>
      </c>
      <c r="M2789" s="249" t="s">
        <v>1348</v>
      </c>
      <c r="N2789" s="249">
        <v>0</v>
      </c>
      <c r="O2789" s="249" t="s">
        <v>1342</v>
      </c>
    </row>
    <row r="2790" spans="2:15" ht="15" customHeight="1">
      <c r="B2790" s="247" t="s">
        <v>9503</v>
      </c>
      <c r="C2790" s="247" t="s">
        <v>1342</v>
      </c>
      <c r="D2790" s="248">
        <v>43909</v>
      </c>
      <c r="E2790" s="248"/>
      <c r="F2790" s="248"/>
      <c r="G2790" s="247"/>
      <c r="H2790" s="247" t="s">
        <v>9504</v>
      </c>
      <c r="I2790" s="247" t="s">
        <v>9505</v>
      </c>
      <c r="J2790" s="247" t="s">
        <v>3270</v>
      </c>
      <c r="K2790" s="249" t="s">
        <v>1346</v>
      </c>
      <c r="L2790" s="247" t="s">
        <v>1380</v>
      </c>
      <c r="M2790" s="249" t="s">
        <v>1348</v>
      </c>
      <c r="N2790" s="249">
        <v>0</v>
      </c>
      <c r="O2790" s="249" t="s">
        <v>9506</v>
      </c>
    </row>
    <row r="2791" spans="2:15" ht="24" hidden="1">
      <c r="B2791" s="247" t="s">
        <v>9507</v>
      </c>
      <c r="C2791" s="247" t="s">
        <v>9508</v>
      </c>
      <c r="D2791" s="248">
        <v>43910</v>
      </c>
      <c r="E2791" s="248">
        <v>44273</v>
      </c>
      <c r="F2791" s="248">
        <v>47924</v>
      </c>
      <c r="G2791" s="247">
        <v>0</v>
      </c>
      <c r="H2791" s="247" t="s">
        <v>8451</v>
      </c>
      <c r="I2791" s="247" t="s">
        <v>8452</v>
      </c>
      <c r="J2791" s="247" t="s">
        <v>3401</v>
      </c>
      <c r="K2791" s="249" t="s">
        <v>1890</v>
      </c>
      <c r="L2791" s="247" t="s">
        <v>1373</v>
      </c>
      <c r="M2791" s="249" t="s">
        <v>1348</v>
      </c>
      <c r="N2791" s="249">
        <v>2</v>
      </c>
      <c r="O2791" s="249" t="s">
        <v>9501</v>
      </c>
    </row>
    <row r="2792" spans="2:15" ht="15" hidden="1" customHeight="1">
      <c r="B2792" s="247" t="s">
        <v>9509</v>
      </c>
      <c r="C2792" s="247" t="s">
        <v>9510</v>
      </c>
      <c r="D2792" s="248">
        <v>43914</v>
      </c>
      <c r="E2792" s="248">
        <v>44433</v>
      </c>
      <c r="F2792" s="248">
        <v>45528</v>
      </c>
      <c r="G2792" s="247">
        <v>0</v>
      </c>
      <c r="H2792" s="247" t="s">
        <v>9420</v>
      </c>
      <c r="I2792" s="247" t="s">
        <v>9421</v>
      </c>
      <c r="J2792" s="247" t="s">
        <v>3336</v>
      </c>
      <c r="K2792" s="249" t="s">
        <v>1890</v>
      </c>
      <c r="L2792" s="247" t="s">
        <v>1347</v>
      </c>
      <c r="M2792" s="249" t="s">
        <v>1348</v>
      </c>
      <c r="N2792" s="249">
        <v>25</v>
      </c>
      <c r="O2792" s="249" t="s">
        <v>9511</v>
      </c>
    </row>
    <row r="2793" spans="2:15" ht="15" hidden="1" customHeight="1">
      <c r="B2793" s="247" t="s">
        <v>9512</v>
      </c>
      <c r="C2793" s="247" t="s">
        <v>9513</v>
      </c>
      <c r="D2793" s="248">
        <v>43915</v>
      </c>
      <c r="E2793" s="248">
        <v>44435</v>
      </c>
      <c r="F2793" s="248">
        <v>45530</v>
      </c>
      <c r="G2793" s="247">
        <v>0</v>
      </c>
      <c r="H2793" s="247" t="s">
        <v>9514</v>
      </c>
      <c r="I2793" s="247" t="s">
        <v>9515</v>
      </c>
      <c r="J2793" s="247" t="s">
        <v>3270</v>
      </c>
      <c r="K2793" s="249" t="s">
        <v>1890</v>
      </c>
      <c r="L2793" s="247" t="s">
        <v>1380</v>
      </c>
      <c r="M2793" s="249" t="s">
        <v>1348</v>
      </c>
      <c r="N2793" s="249">
        <v>80</v>
      </c>
      <c r="O2793" s="249" t="s">
        <v>9516</v>
      </c>
    </row>
    <row r="2794" spans="2:15" ht="15" hidden="1" customHeight="1">
      <c r="B2794" s="247" t="s">
        <v>9517</v>
      </c>
      <c r="C2794" s="247" t="s">
        <v>9518</v>
      </c>
      <c r="D2794" s="248">
        <v>43915</v>
      </c>
      <c r="E2794" s="248">
        <v>43921</v>
      </c>
      <c r="F2794" s="248">
        <v>44011</v>
      </c>
      <c r="G2794" s="247">
        <v>0</v>
      </c>
      <c r="H2794" s="247" t="s">
        <v>9519</v>
      </c>
      <c r="I2794" s="247" t="s">
        <v>9520</v>
      </c>
      <c r="J2794" s="247" t="s">
        <v>3291</v>
      </c>
      <c r="K2794" s="249" t="s">
        <v>1354</v>
      </c>
      <c r="L2794" s="247" t="s">
        <v>1380</v>
      </c>
      <c r="M2794" s="249" t="s">
        <v>1348</v>
      </c>
      <c r="N2794" s="249">
        <v>20</v>
      </c>
      <c r="O2794" s="249" t="s">
        <v>9521</v>
      </c>
    </row>
    <row r="2795" spans="2:15">
      <c r="B2795" s="247" t="s">
        <v>9522</v>
      </c>
      <c r="C2795" s="247" t="s">
        <v>1342</v>
      </c>
      <c r="D2795" s="248">
        <v>43935</v>
      </c>
      <c r="E2795" s="248"/>
      <c r="F2795" s="248"/>
      <c r="G2795" s="247"/>
      <c r="H2795" s="247" t="s">
        <v>9030</v>
      </c>
      <c r="I2795" s="247" t="s">
        <v>9031</v>
      </c>
      <c r="J2795" s="247" t="s">
        <v>3291</v>
      </c>
      <c r="K2795" s="249" t="s">
        <v>1346</v>
      </c>
      <c r="L2795" s="247" t="s">
        <v>1380</v>
      </c>
      <c r="M2795" s="249" t="s">
        <v>1348</v>
      </c>
      <c r="N2795" s="249">
        <v>0</v>
      </c>
      <c r="O2795" s="249" t="s">
        <v>1342</v>
      </c>
    </row>
    <row r="2796" spans="2:15">
      <c r="B2796" s="247" t="s">
        <v>9523</v>
      </c>
      <c r="C2796" s="247" t="s">
        <v>1342</v>
      </c>
      <c r="D2796" s="248">
        <v>43935</v>
      </c>
      <c r="E2796" s="248"/>
      <c r="F2796" s="248"/>
      <c r="G2796" s="247"/>
      <c r="H2796" s="247" t="s">
        <v>9524</v>
      </c>
      <c r="I2796" s="247" t="s">
        <v>9525</v>
      </c>
      <c r="J2796" s="247" t="s">
        <v>3291</v>
      </c>
      <c r="K2796" s="249" t="s">
        <v>1346</v>
      </c>
      <c r="L2796" s="247" t="s">
        <v>3636</v>
      </c>
      <c r="M2796" s="249" t="s">
        <v>1348</v>
      </c>
      <c r="N2796" s="249">
        <v>0</v>
      </c>
      <c r="O2796" s="249" t="s">
        <v>1342</v>
      </c>
    </row>
    <row r="2797" spans="2:15" ht="15" hidden="1" customHeight="1">
      <c r="B2797" s="247" t="s">
        <v>9526</v>
      </c>
      <c r="C2797" s="247" t="s">
        <v>9527</v>
      </c>
      <c r="D2797" s="248">
        <v>38525</v>
      </c>
      <c r="E2797" s="248">
        <v>39065</v>
      </c>
      <c r="F2797" s="248">
        <v>40161</v>
      </c>
      <c r="G2797" s="247">
        <v>1</v>
      </c>
      <c r="H2797" s="247" t="s">
        <v>9528</v>
      </c>
      <c r="I2797" s="247" t="s">
        <v>1342</v>
      </c>
      <c r="J2797" s="247" t="s">
        <v>3276</v>
      </c>
      <c r="K2797" s="249" t="s">
        <v>1354</v>
      </c>
      <c r="L2797" s="247" t="s">
        <v>1380</v>
      </c>
      <c r="M2797" s="249" t="s">
        <v>1348</v>
      </c>
      <c r="N2797" s="249">
        <v>58</v>
      </c>
      <c r="O2797" s="249" t="s">
        <v>3724</v>
      </c>
    </row>
    <row r="2798" spans="2:15">
      <c r="B2798" s="247" t="s">
        <v>9529</v>
      </c>
      <c r="C2798" s="247" t="s">
        <v>1342</v>
      </c>
      <c r="D2798" s="248">
        <v>43935</v>
      </c>
      <c r="E2798" s="248"/>
      <c r="F2798" s="248"/>
      <c r="G2798" s="247"/>
      <c r="H2798" s="247" t="s">
        <v>9524</v>
      </c>
      <c r="I2798" s="247" t="s">
        <v>9525</v>
      </c>
      <c r="J2798" s="247" t="s">
        <v>3291</v>
      </c>
      <c r="K2798" s="249" t="s">
        <v>1346</v>
      </c>
      <c r="L2798" s="247" t="s">
        <v>3636</v>
      </c>
      <c r="M2798" s="249" t="s">
        <v>1348</v>
      </c>
      <c r="N2798" s="249">
        <v>0</v>
      </c>
      <c r="O2798" s="249" t="s">
        <v>1342</v>
      </c>
    </row>
    <row r="2799" spans="2:15" ht="15" customHeight="1">
      <c r="B2799" s="247" t="s">
        <v>9530</v>
      </c>
      <c r="C2799" s="247" t="s">
        <v>1342</v>
      </c>
      <c r="D2799" s="248">
        <v>43948</v>
      </c>
      <c r="E2799" s="248"/>
      <c r="F2799" s="248"/>
      <c r="G2799" s="247"/>
      <c r="H2799" s="247" t="s">
        <v>9531</v>
      </c>
      <c r="I2799" s="247" t="s">
        <v>9532</v>
      </c>
      <c r="J2799" s="247" t="s">
        <v>8257</v>
      </c>
      <c r="K2799" s="249" t="s">
        <v>1346</v>
      </c>
      <c r="L2799" s="247" t="s">
        <v>1380</v>
      </c>
      <c r="M2799" s="249" t="s">
        <v>1348</v>
      </c>
      <c r="N2799" s="249">
        <v>0</v>
      </c>
      <c r="O2799" s="249" t="s">
        <v>1356</v>
      </c>
    </row>
    <row r="2800" spans="2:15" ht="15" customHeight="1">
      <c r="B2800" s="247" t="s">
        <v>9533</v>
      </c>
      <c r="C2800" s="247" t="s">
        <v>1342</v>
      </c>
      <c r="D2800" s="248">
        <v>44012</v>
      </c>
      <c r="E2800" s="248"/>
      <c r="F2800" s="248"/>
      <c r="G2800" s="247"/>
      <c r="H2800" s="247" t="s">
        <v>9524</v>
      </c>
      <c r="I2800" s="247" t="s">
        <v>9525</v>
      </c>
      <c r="J2800" s="247" t="s">
        <v>3270</v>
      </c>
      <c r="K2800" s="249" t="s">
        <v>1346</v>
      </c>
      <c r="L2800" s="247" t="s">
        <v>1380</v>
      </c>
      <c r="M2800" s="249" t="s">
        <v>1348</v>
      </c>
      <c r="N2800" s="249">
        <v>0</v>
      </c>
      <c r="O2800" s="249" t="s">
        <v>9534</v>
      </c>
    </row>
    <row r="2801" spans="2:15" ht="24" hidden="1" customHeight="1">
      <c r="B2801" s="247" t="s">
        <v>9535</v>
      </c>
      <c r="C2801" s="247" t="s">
        <v>9536</v>
      </c>
      <c r="D2801" s="248">
        <v>44176</v>
      </c>
      <c r="E2801" s="248">
        <v>44250</v>
      </c>
      <c r="F2801" s="248">
        <v>44338</v>
      </c>
      <c r="G2801" s="247">
        <v>0</v>
      </c>
      <c r="H2801" s="247" t="s">
        <v>6617</v>
      </c>
      <c r="I2801" s="247" t="s">
        <v>6618</v>
      </c>
      <c r="J2801" s="247" t="s">
        <v>3291</v>
      </c>
      <c r="K2801" s="249" t="s">
        <v>1354</v>
      </c>
      <c r="L2801" s="247" t="s">
        <v>1380</v>
      </c>
      <c r="M2801" s="249" t="s">
        <v>1348</v>
      </c>
      <c r="N2801" s="249">
        <v>12</v>
      </c>
      <c r="O2801" s="249" t="s">
        <v>9537</v>
      </c>
    </row>
    <row r="2802" spans="2:15" ht="24" hidden="1" customHeight="1">
      <c r="B2802" s="247" t="s">
        <v>9538</v>
      </c>
      <c r="C2802" s="247" t="s">
        <v>9539</v>
      </c>
      <c r="D2802" s="248">
        <v>44176</v>
      </c>
      <c r="E2802" s="248">
        <v>44196</v>
      </c>
      <c r="F2802" s="248">
        <v>44285</v>
      </c>
      <c r="G2802" s="247">
        <v>0</v>
      </c>
      <c r="H2802" s="247" t="s">
        <v>6617</v>
      </c>
      <c r="I2802" s="247" t="s">
        <v>6618</v>
      </c>
      <c r="J2802" s="247" t="s">
        <v>3291</v>
      </c>
      <c r="K2802" s="249" t="s">
        <v>1354</v>
      </c>
      <c r="L2802" s="247" t="s">
        <v>1380</v>
      </c>
      <c r="M2802" s="249" t="s">
        <v>1348</v>
      </c>
      <c r="N2802" s="249">
        <v>46</v>
      </c>
      <c r="O2802" s="249" t="s">
        <v>9540</v>
      </c>
    </row>
    <row r="2803" spans="2:15" ht="24" hidden="1" customHeight="1">
      <c r="B2803" s="247" t="s">
        <v>9541</v>
      </c>
      <c r="C2803" s="247" t="s">
        <v>9542</v>
      </c>
      <c r="D2803" s="248">
        <v>44176</v>
      </c>
      <c r="E2803" s="248">
        <v>44196</v>
      </c>
      <c r="F2803" s="248">
        <v>44285</v>
      </c>
      <c r="G2803" s="247">
        <v>0</v>
      </c>
      <c r="H2803" s="247" t="s">
        <v>6617</v>
      </c>
      <c r="I2803" s="247" t="s">
        <v>6618</v>
      </c>
      <c r="J2803" s="247" t="s">
        <v>3291</v>
      </c>
      <c r="K2803" s="249" t="s">
        <v>1354</v>
      </c>
      <c r="L2803" s="247" t="s">
        <v>1380</v>
      </c>
      <c r="M2803" s="249" t="s">
        <v>1348</v>
      </c>
      <c r="N2803" s="249">
        <v>42</v>
      </c>
      <c r="O2803" s="249" t="s">
        <v>9543</v>
      </c>
    </row>
    <row r="2804" spans="2:15" ht="24" customHeight="1">
      <c r="B2804" s="247" t="s">
        <v>9544</v>
      </c>
      <c r="C2804" s="247" t="s">
        <v>1342</v>
      </c>
      <c r="D2804" s="248">
        <v>44176</v>
      </c>
      <c r="E2804" s="248"/>
      <c r="F2804" s="248"/>
      <c r="G2804" s="247"/>
      <c r="H2804" s="247" t="s">
        <v>6617</v>
      </c>
      <c r="I2804" s="247" t="s">
        <v>6618</v>
      </c>
      <c r="J2804" s="247" t="s">
        <v>3291</v>
      </c>
      <c r="K2804" s="249" t="s">
        <v>1346</v>
      </c>
      <c r="L2804" s="247" t="s">
        <v>1380</v>
      </c>
      <c r="M2804" s="249" t="s">
        <v>1348</v>
      </c>
      <c r="N2804" s="249">
        <v>0</v>
      </c>
      <c r="O2804" s="249" t="s">
        <v>9409</v>
      </c>
    </row>
    <row r="2805" spans="2:15" ht="25.5" customHeight="1">
      <c r="B2805" s="247" t="s">
        <v>9545</v>
      </c>
      <c r="C2805" s="247" t="s">
        <v>1342</v>
      </c>
      <c r="D2805" s="248">
        <v>44176</v>
      </c>
      <c r="E2805" s="248"/>
      <c r="F2805" s="248"/>
      <c r="G2805" s="247"/>
      <c r="H2805" s="247" t="s">
        <v>6617</v>
      </c>
      <c r="I2805" s="247" t="s">
        <v>6618</v>
      </c>
      <c r="J2805" s="247" t="s">
        <v>3291</v>
      </c>
      <c r="K2805" s="249" t="s">
        <v>1346</v>
      </c>
      <c r="L2805" s="247" t="s">
        <v>1380</v>
      </c>
      <c r="M2805" s="249" t="s">
        <v>1348</v>
      </c>
      <c r="N2805" s="249">
        <v>0</v>
      </c>
      <c r="O2805" s="249" t="s">
        <v>9546</v>
      </c>
    </row>
    <row r="2806" spans="2:15" ht="15" hidden="1" customHeight="1">
      <c r="B2806" s="247" t="s">
        <v>9547</v>
      </c>
      <c r="C2806" s="247" t="s">
        <v>9548</v>
      </c>
      <c r="D2806" s="248">
        <v>44176</v>
      </c>
      <c r="E2806" s="248">
        <v>44187</v>
      </c>
      <c r="F2806" s="248">
        <v>44276</v>
      </c>
      <c r="G2806" s="247">
        <v>0</v>
      </c>
      <c r="H2806" s="247" t="s">
        <v>9366</v>
      </c>
      <c r="I2806" s="247" t="s">
        <v>9367</v>
      </c>
      <c r="J2806" s="247" t="s">
        <v>3291</v>
      </c>
      <c r="K2806" s="249" t="s">
        <v>1354</v>
      </c>
      <c r="L2806" s="247" t="s">
        <v>1380</v>
      </c>
      <c r="M2806" s="249" t="s">
        <v>1348</v>
      </c>
      <c r="N2806" s="249">
        <v>100</v>
      </c>
      <c r="O2806" s="249" t="s">
        <v>9549</v>
      </c>
    </row>
    <row r="2807" spans="2:15" ht="15" hidden="1" customHeight="1">
      <c r="B2807" s="247" t="s">
        <v>9550</v>
      </c>
      <c r="C2807" s="247" t="s">
        <v>9551</v>
      </c>
      <c r="D2807" s="248">
        <v>44176</v>
      </c>
      <c r="E2807" s="248">
        <v>44194</v>
      </c>
      <c r="F2807" s="248">
        <v>44283</v>
      </c>
      <c r="G2807" s="247">
        <v>0</v>
      </c>
      <c r="H2807" s="247" t="s">
        <v>7896</v>
      </c>
      <c r="I2807" s="247" t="s">
        <v>7897</v>
      </c>
      <c r="J2807" s="247" t="s">
        <v>3291</v>
      </c>
      <c r="K2807" s="249" t="s">
        <v>1354</v>
      </c>
      <c r="L2807" s="247" t="s">
        <v>1380</v>
      </c>
      <c r="M2807" s="249" t="s">
        <v>1348</v>
      </c>
      <c r="N2807" s="249">
        <v>100</v>
      </c>
      <c r="O2807" s="249" t="s">
        <v>9552</v>
      </c>
    </row>
    <row r="2808" spans="2:15" ht="15" hidden="1" customHeight="1">
      <c r="B2808" s="247" t="s">
        <v>9553</v>
      </c>
      <c r="C2808" s="247" t="s">
        <v>9554</v>
      </c>
      <c r="D2808" s="248">
        <v>39965</v>
      </c>
      <c r="E2808" s="248">
        <v>40715</v>
      </c>
      <c r="F2808" s="248">
        <v>41811</v>
      </c>
      <c r="G2808" s="247">
        <v>0</v>
      </c>
      <c r="H2808" s="247" t="s">
        <v>9555</v>
      </c>
      <c r="I2808" s="247" t="s">
        <v>1342</v>
      </c>
      <c r="J2808" s="247" t="s">
        <v>7938</v>
      </c>
      <c r="K2808" s="249" t="s">
        <v>1354</v>
      </c>
      <c r="L2808" s="247" t="s">
        <v>1380</v>
      </c>
      <c r="M2808" s="249" t="s">
        <v>1348</v>
      </c>
      <c r="N2808" s="249">
        <v>10</v>
      </c>
      <c r="O2808" s="249" t="s">
        <v>3815</v>
      </c>
    </row>
    <row r="2809" spans="2:15" ht="15" hidden="1" customHeight="1">
      <c r="B2809" s="247" t="s">
        <v>9556</v>
      </c>
      <c r="C2809" s="247" t="s">
        <v>9557</v>
      </c>
      <c r="D2809" s="248">
        <v>38572</v>
      </c>
      <c r="E2809" s="248">
        <v>40302</v>
      </c>
      <c r="F2809" s="248">
        <v>42128</v>
      </c>
      <c r="G2809" s="247">
        <v>1</v>
      </c>
      <c r="H2809" s="247" t="s">
        <v>4768</v>
      </c>
      <c r="I2809" s="247" t="s">
        <v>4769</v>
      </c>
      <c r="J2809" s="247" t="s">
        <v>3276</v>
      </c>
      <c r="K2809" s="249" t="s">
        <v>2455</v>
      </c>
      <c r="L2809" s="247" t="s">
        <v>1380</v>
      </c>
      <c r="M2809" s="249" t="s">
        <v>1348</v>
      </c>
      <c r="N2809" s="249">
        <v>250</v>
      </c>
      <c r="O2809" s="249" t="s">
        <v>9558</v>
      </c>
    </row>
    <row r="2810" spans="2:15" ht="15" hidden="1" customHeight="1">
      <c r="B2810" s="247" t="s">
        <v>9559</v>
      </c>
      <c r="C2810" s="247" t="s">
        <v>9560</v>
      </c>
      <c r="D2810" s="248">
        <v>44176</v>
      </c>
      <c r="E2810" s="248">
        <v>44193</v>
      </c>
      <c r="F2810" s="248">
        <v>44282</v>
      </c>
      <c r="G2810" s="247">
        <v>0</v>
      </c>
      <c r="H2810" s="247" t="s">
        <v>1343</v>
      </c>
      <c r="I2810" s="247" t="s">
        <v>1344</v>
      </c>
      <c r="J2810" s="247" t="s">
        <v>3291</v>
      </c>
      <c r="K2810" s="249" t="s">
        <v>1354</v>
      </c>
      <c r="L2810" s="247" t="s">
        <v>1347</v>
      </c>
      <c r="M2810" s="249" t="s">
        <v>1348</v>
      </c>
      <c r="N2810" s="249">
        <v>50</v>
      </c>
      <c r="O2810" s="249" t="s">
        <v>1349</v>
      </c>
    </row>
    <row r="2811" spans="2:15" ht="24" hidden="1" customHeight="1">
      <c r="B2811" s="247" t="s">
        <v>9561</v>
      </c>
      <c r="C2811" s="247" t="s">
        <v>9562</v>
      </c>
      <c r="D2811" s="248">
        <v>44176</v>
      </c>
      <c r="E2811" s="248">
        <v>44193</v>
      </c>
      <c r="F2811" s="248">
        <v>44282</v>
      </c>
      <c r="G2811" s="247">
        <v>0</v>
      </c>
      <c r="H2811" s="247" t="s">
        <v>9563</v>
      </c>
      <c r="I2811" s="247" t="s">
        <v>9564</v>
      </c>
      <c r="J2811" s="247" t="s">
        <v>3291</v>
      </c>
      <c r="K2811" s="249" t="s">
        <v>1354</v>
      </c>
      <c r="L2811" s="247" t="s">
        <v>1380</v>
      </c>
      <c r="M2811" s="249" t="s">
        <v>1348</v>
      </c>
      <c r="N2811" s="249">
        <v>18</v>
      </c>
      <c r="O2811" s="249" t="s">
        <v>9565</v>
      </c>
    </row>
    <row r="2812" spans="2:15" ht="15" hidden="1" customHeight="1">
      <c r="B2812" s="247" t="s">
        <v>9566</v>
      </c>
      <c r="C2812" s="247" t="s">
        <v>9567</v>
      </c>
      <c r="D2812" s="248">
        <v>44176</v>
      </c>
      <c r="E2812" s="248">
        <v>44189</v>
      </c>
      <c r="F2812" s="248">
        <v>44278</v>
      </c>
      <c r="G2812" s="247">
        <v>0</v>
      </c>
      <c r="H2812" s="247" t="s">
        <v>6319</v>
      </c>
      <c r="I2812" s="247" t="s">
        <v>6320</v>
      </c>
      <c r="J2812" s="247" t="s">
        <v>3291</v>
      </c>
      <c r="K2812" s="249" t="s">
        <v>1354</v>
      </c>
      <c r="L2812" s="247" t="s">
        <v>1380</v>
      </c>
      <c r="M2812" s="249" t="s">
        <v>1348</v>
      </c>
      <c r="N2812" s="249">
        <v>64</v>
      </c>
      <c r="O2812" s="249" t="s">
        <v>9568</v>
      </c>
    </row>
    <row r="2813" spans="2:15" ht="15" hidden="1" customHeight="1">
      <c r="B2813" s="247" t="s">
        <v>9569</v>
      </c>
      <c r="C2813" s="247" t="s">
        <v>9570</v>
      </c>
      <c r="D2813" s="248">
        <v>44176</v>
      </c>
      <c r="E2813" s="248">
        <v>44189</v>
      </c>
      <c r="F2813" s="248">
        <v>44278</v>
      </c>
      <c r="G2813" s="247">
        <v>0</v>
      </c>
      <c r="H2813" s="247" t="s">
        <v>6319</v>
      </c>
      <c r="I2813" s="247" t="s">
        <v>6320</v>
      </c>
      <c r="J2813" s="247" t="s">
        <v>3291</v>
      </c>
      <c r="K2813" s="249" t="s">
        <v>1354</v>
      </c>
      <c r="L2813" s="247" t="s">
        <v>1347</v>
      </c>
      <c r="M2813" s="249" t="s">
        <v>1348</v>
      </c>
      <c r="N2813" s="249">
        <v>100</v>
      </c>
      <c r="O2813" s="249" t="s">
        <v>9571</v>
      </c>
    </row>
    <row r="2814" spans="2:15" ht="24" hidden="1" customHeight="1">
      <c r="B2814" s="247" t="s">
        <v>9572</v>
      </c>
      <c r="C2814" s="247" t="s">
        <v>9573</v>
      </c>
      <c r="D2814" s="248">
        <v>44180</v>
      </c>
      <c r="E2814" s="248">
        <v>44425</v>
      </c>
      <c r="F2814" s="248">
        <v>45885</v>
      </c>
      <c r="G2814" s="247">
        <v>0</v>
      </c>
      <c r="H2814" s="247" t="s">
        <v>5845</v>
      </c>
      <c r="I2814" s="247" t="s">
        <v>5846</v>
      </c>
      <c r="J2814" s="247" t="s">
        <v>9574</v>
      </c>
      <c r="K2814" s="249" t="s">
        <v>1890</v>
      </c>
      <c r="L2814" s="247" t="s">
        <v>1380</v>
      </c>
      <c r="M2814" s="249" t="s">
        <v>1348</v>
      </c>
      <c r="N2814" s="249">
        <v>100</v>
      </c>
      <c r="O2814" s="249" t="s">
        <v>5847</v>
      </c>
    </row>
    <row r="2815" spans="2:15" ht="15" hidden="1" customHeight="1">
      <c r="B2815" s="247" t="s">
        <v>9575</v>
      </c>
      <c r="C2815" s="247" t="s">
        <v>9576</v>
      </c>
      <c r="D2815" s="248">
        <v>44180</v>
      </c>
      <c r="E2815" s="248">
        <v>44187</v>
      </c>
      <c r="F2815" s="248">
        <v>44276</v>
      </c>
      <c r="G2815" s="247">
        <v>0</v>
      </c>
      <c r="H2815" s="247" t="s">
        <v>9577</v>
      </c>
      <c r="I2815" s="247" t="s">
        <v>9578</v>
      </c>
      <c r="J2815" s="247" t="s">
        <v>3291</v>
      </c>
      <c r="K2815" s="249" t="s">
        <v>1354</v>
      </c>
      <c r="L2815" s="247" t="s">
        <v>1380</v>
      </c>
      <c r="M2815" s="249" t="s">
        <v>1348</v>
      </c>
      <c r="N2815" s="249">
        <v>16</v>
      </c>
      <c r="O2815" s="249" t="s">
        <v>9237</v>
      </c>
    </row>
    <row r="2816" spans="2:15" ht="15" customHeight="1">
      <c r="B2816" s="247" t="s">
        <v>9579</v>
      </c>
      <c r="C2816" s="247" t="s">
        <v>1342</v>
      </c>
      <c r="D2816" s="248">
        <v>44180</v>
      </c>
      <c r="E2816" s="248"/>
      <c r="F2816" s="248"/>
      <c r="G2816" s="247"/>
      <c r="H2816" s="247" t="s">
        <v>8430</v>
      </c>
      <c r="I2816" s="247" t="s">
        <v>8431</v>
      </c>
      <c r="J2816" s="247" t="s">
        <v>3291</v>
      </c>
      <c r="K2816" s="249" t="s">
        <v>1346</v>
      </c>
      <c r="L2816" s="247" t="s">
        <v>1380</v>
      </c>
      <c r="M2816" s="249" t="s">
        <v>1348</v>
      </c>
      <c r="N2816" s="249">
        <v>0</v>
      </c>
      <c r="O2816" s="249" t="s">
        <v>9580</v>
      </c>
    </row>
    <row r="2817" spans="2:15" ht="15" customHeight="1">
      <c r="B2817" s="247" t="s">
        <v>9581</v>
      </c>
      <c r="C2817" s="247" t="s">
        <v>1342</v>
      </c>
      <c r="D2817" s="248">
        <v>44180</v>
      </c>
      <c r="E2817" s="248"/>
      <c r="F2817" s="248"/>
      <c r="G2817" s="247"/>
      <c r="H2817" s="247" t="s">
        <v>9582</v>
      </c>
      <c r="I2817" s="247" t="s">
        <v>9583</v>
      </c>
      <c r="J2817" s="247" t="s">
        <v>3291</v>
      </c>
      <c r="K2817" s="249" t="s">
        <v>1346</v>
      </c>
      <c r="L2817" s="247" t="s">
        <v>1380</v>
      </c>
      <c r="M2817" s="249" t="s">
        <v>1348</v>
      </c>
      <c r="N2817" s="249">
        <v>37</v>
      </c>
      <c r="O2817" s="249" t="s">
        <v>9584</v>
      </c>
    </row>
    <row r="2818" spans="2:15" ht="24" hidden="1" customHeight="1">
      <c r="B2818" s="247" t="s">
        <v>9585</v>
      </c>
      <c r="C2818" s="247" t="s">
        <v>9586</v>
      </c>
      <c r="D2818" s="248">
        <v>44182</v>
      </c>
      <c r="E2818" s="248">
        <v>44196</v>
      </c>
      <c r="F2818" s="248">
        <v>44285</v>
      </c>
      <c r="G2818" s="247">
        <v>0</v>
      </c>
      <c r="H2818" s="247" t="s">
        <v>6617</v>
      </c>
      <c r="I2818" s="247" t="s">
        <v>6618</v>
      </c>
      <c r="J2818" s="247" t="s">
        <v>3291</v>
      </c>
      <c r="K2818" s="249" t="s">
        <v>1354</v>
      </c>
      <c r="L2818" s="247" t="s">
        <v>1380</v>
      </c>
      <c r="M2818" s="249" t="s">
        <v>1348</v>
      </c>
      <c r="N2818" s="249">
        <v>90</v>
      </c>
      <c r="O2818" s="249" t="s">
        <v>9587</v>
      </c>
    </row>
    <row r="2819" spans="2:15" ht="24" hidden="1" customHeight="1">
      <c r="B2819" s="247" t="s">
        <v>9588</v>
      </c>
      <c r="C2819" s="247" t="s">
        <v>9589</v>
      </c>
      <c r="D2819" s="248">
        <v>44182</v>
      </c>
      <c r="E2819" s="248">
        <v>44196</v>
      </c>
      <c r="F2819" s="248">
        <v>44285</v>
      </c>
      <c r="G2819" s="247">
        <v>0</v>
      </c>
      <c r="H2819" s="247" t="s">
        <v>6617</v>
      </c>
      <c r="I2819" s="247" t="s">
        <v>6618</v>
      </c>
      <c r="J2819" s="247" t="s">
        <v>3291</v>
      </c>
      <c r="K2819" s="249" t="s">
        <v>1354</v>
      </c>
      <c r="L2819" s="247" t="s">
        <v>1380</v>
      </c>
      <c r="M2819" s="249" t="s">
        <v>1348</v>
      </c>
      <c r="N2819" s="249">
        <v>44</v>
      </c>
      <c r="O2819" s="249" t="s">
        <v>9590</v>
      </c>
    </row>
    <row r="2820" spans="2:15" ht="15" hidden="1" customHeight="1">
      <c r="B2820" s="247" t="s">
        <v>9591</v>
      </c>
      <c r="C2820" s="247" t="s">
        <v>9592</v>
      </c>
      <c r="D2820" s="248">
        <v>38545</v>
      </c>
      <c r="E2820" s="248">
        <v>38790</v>
      </c>
      <c r="F2820" s="248">
        <v>40982</v>
      </c>
      <c r="G2820" s="247">
        <v>1</v>
      </c>
      <c r="H2820" s="247" t="s">
        <v>5987</v>
      </c>
      <c r="I2820" s="247" t="s">
        <v>5988</v>
      </c>
      <c r="J2820" s="247" t="s">
        <v>3276</v>
      </c>
      <c r="K2820" s="249" t="s">
        <v>1354</v>
      </c>
      <c r="L2820" s="247" t="s">
        <v>1380</v>
      </c>
      <c r="M2820" s="249" t="s">
        <v>1348</v>
      </c>
      <c r="N2820" s="249">
        <v>76.8</v>
      </c>
      <c r="O2820" s="249" t="s">
        <v>9593</v>
      </c>
    </row>
    <row r="2821" spans="2:15" ht="15" hidden="1" customHeight="1">
      <c r="B2821" s="247" t="s">
        <v>9594</v>
      </c>
      <c r="C2821" s="247" t="s">
        <v>9595</v>
      </c>
      <c r="D2821" s="248">
        <v>44183</v>
      </c>
      <c r="E2821" s="248">
        <v>44189</v>
      </c>
      <c r="F2821" s="248">
        <v>44278</v>
      </c>
      <c r="G2821" s="247">
        <v>0</v>
      </c>
      <c r="H2821" s="247" t="s">
        <v>9366</v>
      </c>
      <c r="I2821" s="247" t="s">
        <v>9367</v>
      </c>
      <c r="J2821" s="247" t="s">
        <v>3291</v>
      </c>
      <c r="K2821" s="249" t="s">
        <v>1354</v>
      </c>
      <c r="L2821" s="247" t="s">
        <v>1380</v>
      </c>
      <c r="M2821" s="249" t="s">
        <v>1348</v>
      </c>
      <c r="N2821" s="249">
        <v>100</v>
      </c>
      <c r="O2821" s="249" t="s">
        <v>9596</v>
      </c>
    </row>
    <row r="2822" spans="2:15" ht="15" hidden="1" customHeight="1">
      <c r="B2822" s="247" t="s">
        <v>9597</v>
      </c>
      <c r="C2822" s="247" t="s">
        <v>9598</v>
      </c>
      <c r="D2822" s="248">
        <v>44187</v>
      </c>
      <c r="E2822" s="248">
        <v>44320</v>
      </c>
      <c r="F2822" s="248">
        <v>44411</v>
      </c>
      <c r="G2822" s="247">
        <v>0</v>
      </c>
      <c r="H2822" s="247" t="s">
        <v>5317</v>
      </c>
      <c r="I2822" s="247" t="s">
        <v>4805</v>
      </c>
      <c r="J2822" s="247" t="s">
        <v>3291</v>
      </c>
      <c r="K2822" s="249" t="s">
        <v>1354</v>
      </c>
      <c r="L2822" s="247" t="s">
        <v>1380</v>
      </c>
      <c r="M2822" s="249" t="s">
        <v>1348</v>
      </c>
      <c r="N2822" s="249">
        <v>48</v>
      </c>
      <c r="O2822" s="249" t="s">
        <v>9599</v>
      </c>
    </row>
    <row r="2823" spans="2:15" ht="15" hidden="1" customHeight="1">
      <c r="B2823" s="247" t="s">
        <v>9600</v>
      </c>
      <c r="C2823" s="247" t="s">
        <v>9601</v>
      </c>
      <c r="D2823" s="248">
        <v>44187</v>
      </c>
      <c r="E2823" s="248">
        <v>44320</v>
      </c>
      <c r="F2823" s="248">
        <v>44411</v>
      </c>
      <c r="G2823" s="247">
        <v>0</v>
      </c>
      <c r="H2823" s="247" t="s">
        <v>4804</v>
      </c>
      <c r="I2823" s="247" t="s">
        <v>4805</v>
      </c>
      <c r="J2823" s="247" t="s">
        <v>3291</v>
      </c>
      <c r="K2823" s="249" t="s">
        <v>1354</v>
      </c>
      <c r="L2823" s="247" t="s">
        <v>1380</v>
      </c>
      <c r="M2823" s="249" t="s">
        <v>1348</v>
      </c>
      <c r="N2823" s="249">
        <v>30</v>
      </c>
      <c r="O2823" s="249" t="s">
        <v>9602</v>
      </c>
    </row>
    <row r="2824" spans="2:15" ht="15" hidden="1" customHeight="1">
      <c r="B2824" s="247" t="s">
        <v>9603</v>
      </c>
      <c r="C2824" s="247" t="s">
        <v>9604</v>
      </c>
      <c r="D2824" s="248">
        <v>44187</v>
      </c>
      <c r="E2824" s="248">
        <v>44209</v>
      </c>
      <c r="F2824" s="248">
        <v>44298</v>
      </c>
      <c r="G2824" s="247">
        <v>0</v>
      </c>
      <c r="H2824" s="247" t="s">
        <v>5317</v>
      </c>
      <c r="I2824" s="247" t="s">
        <v>4805</v>
      </c>
      <c r="J2824" s="247" t="s">
        <v>3291</v>
      </c>
      <c r="K2824" s="249" t="s">
        <v>1354</v>
      </c>
      <c r="L2824" s="247" t="s">
        <v>1380</v>
      </c>
      <c r="M2824" s="249" t="s">
        <v>1348</v>
      </c>
      <c r="N2824" s="249">
        <v>75</v>
      </c>
      <c r="O2824" s="249" t="s">
        <v>9605</v>
      </c>
    </row>
    <row r="2825" spans="2:15" ht="15" hidden="1" customHeight="1">
      <c r="B2825" s="247" t="s">
        <v>9606</v>
      </c>
      <c r="C2825" s="247" t="s">
        <v>9607</v>
      </c>
      <c r="D2825" s="248">
        <v>44187</v>
      </c>
      <c r="E2825" s="248">
        <v>44210</v>
      </c>
      <c r="F2825" s="248">
        <v>44299</v>
      </c>
      <c r="G2825" s="247">
        <v>0</v>
      </c>
      <c r="H2825" s="247" t="s">
        <v>4804</v>
      </c>
      <c r="I2825" s="247" t="s">
        <v>4805</v>
      </c>
      <c r="J2825" s="247" t="s">
        <v>3291</v>
      </c>
      <c r="K2825" s="249" t="s">
        <v>1354</v>
      </c>
      <c r="L2825" s="247" t="s">
        <v>1380</v>
      </c>
      <c r="M2825" s="249" t="s">
        <v>1348</v>
      </c>
      <c r="N2825" s="249">
        <v>8</v>
      </c>
      <c r="O2825" s="249" t="s">
        <v>9449</v>
      </c>
    </row>
    <row r="2826" spans="2:15" ht="15" customHeight="1">
      <c r="B2826" s="247" t="s">
        <v>9608</v>
      </c>
      <c r="C2826" s="247" t="s">
        <v>1342</v>
      </c>
      <c r="D2826" s="248">
        <v>44187</v>
      </c>
      <c r="E2826" s="248"/>
      <c r="F2826" s="248"/>
      <c r="G2826" s="247"/>
      <c r="H2826" s="247" t="s">
        <v>5317</v>
      </c>
      <c r="I2826" s="247" t="s">
        <v>4805</v>
      </c>
      <c r="J2826" s="247" t="s">
        <v>3291</v>
      </c>
      <c r="K2826" s="249" t="s">
        <v>1346</v>
      </c>
      <c r="L2826" s="247" t="s">
        <v>1380</v>
      </c>
      <c r="M2826" s="249" t="s">
        <v>1348</v>
      </c>
      <c r="N2826" s="249">
        <v>0</v>
      </c>
      <c r="O2826" s="249" t="s">
        <v>9446</v>
      </c>
    </row>
    <row r="2827" spans="2:15" ht="15" hidden="1" customHeight="1">
      <c r="B2827" s="247" t="s">
        <v>9609</v>
      </c>
      <c r="C2827" s="247" t="s">
        <v>9610</v>
      </c>
      <c r="D2827" s="248">
        <v>44187</v>
      </c>
      <c r="E2827" s="248">
        <v>44305</v>
      </c>
      <c r="F2827" s="248">
        <v>45400</v>
      </c>
      <c r="G2827" s="247">
        <v>0</v>
      </c>
      <c r="H2827" s="247" t="s">
        <v>7350</v>
      </c>
      <c r="I2827" s="247" t="s">
        <v>7351</v>
      </c>
      <c r="J2827" s="247" t="s">
        <v>9611</v>
      </c>
      <c r="K2827" s="249" t="s">
        <v>1890</v>
      </c>
      <c r="L2827" s="247" t="s">
        <v>1380</v>
      </c>
      <c r="M2827" s="249" t="s">
        <v>1348</v>
      </c>
      <c r="N2827" s="249">
        <v>34.200000000000003</v>
      </c>
      <c r="O2827" s="249" t="s">
        <v>7819</v>
      </c>
    </row>
    <row r="2828" spans="2:15" ht="15" hidden="1" customHeight="1">
      <c r="B2828" s="247" t="s">
        <v>9612</v>
      </c>
      <c r="C2828" s="247" t="s">
        <v>9613</v>
      </c>
      <c r="D2828" s="248">
        <v>44187</v>
      </c>
      <c r="E2828" s="248">
        <v>44300</v>
      </c>
      <c r="F2828" s="248">
        <v>45395</v>
      </c>
      <c r="G2828" s="247">
        <v>0</v>
      </c>
      <c r="H2828" s="247" t="s">
        <v>7350</v>
      </c>
      <c r="I2828" s="247" t="s">
        <v>7351</v>
      </c>
      <c r="J2828" s="247" t="s">
        <v>9611</v>
      </c>
      <c r="K2828" s="249" t="s">
        <v>1890</v>
      </c>
      <c r="L2828" s="247" t="s">
        <v>1380</v>
      </c>
      <c r="M2828" s="249" t="s">
        <v>1348</v>
      </c>
      <c r="N2828" s="249">
        <v>32</v>
      </c>
      <c r="O2828" s="249" t="s">
        <v>7479</v>
      </c>
    </row>
    <row r="2829" spans="2:15" ht="15" hidden="1" customHeight="1">
      <c r="B2829" s="247" t="s">
        <v>9614</v>
      </c>
      <c r="C2829" s="247" t="s">
        <v>9615</v>
      </c>
      <c r="D2829" s="248">
        <v>44187</v>
      </c>
      <c r="E2829" s="248">
        <v>44300</v>
      </c>
      <c r="F2829" s="248">
        <v>45395</v>
      </c>
      <c r="G2829" s="247">
        <v>0</v>
      </c>
      <c r="H2829" s="247" t="s">
        <v>7350</v>
      </c>
      <c r="I2829" s="247" t="s">
        <v>7351</v>
      </c>
      <c r="J2829" s="247" t="s">
        <v>9611</v>
      </c>
      <c r="K2829" s="249" t="s">
        <v>1890</v>
      </c>
      <c r="L2829" s="247" t="s">
        <v>1380</v>
      </c>
      <c r="M2829" s="249" t="s">
        <v>1348</v>
      </c>
      <c r="N2829" s="249">
        <v>100</v>
      </c>
      <c r="O2829" s="249" t="s">
        <v>7352</v>
      </c>
    </row>
    <row r="2830" spans="2:15" ht="15" customHeight="1">
      <c r="B2830" s="247" t="s">
        <v>9616</v>
      </c>
      <c r="C2830" s="247" t="s">
        <v>1342</v>
      </c>
      <c r="D2830" s="248">
        <v>44187</v>
      </c>
      <c r="E2830" s="248"/>
      <c r="F2830" s="248"/>
      <c r="G2830" s="247"/>
      <c r="H2830" s="247" t="s">
        <v>4531</v>
      </c>
      <c r="I2830" s="247" t="s">
        <v>4532</v>
      </c>
      <c r="J2830" s="247" t="s">
        <v>9574</v>
      </c>
      <c r="K2830" s="249" t="s">
        <v>1346</v>
      </c>
      <c r="L2830" s="247" t="s">
        <v>1380</v>
      </c>
      <c r="M2830" s="249" t="s">
        <v>1348</v>
      </c>
      <c r="N2830" s="249">
        <v>0</v>
      </c>
      <c r="O2830" s="249" t="s">
        <v>9617</v>
      </c>
    </row>
    <row r="2831" spans="2:15" ht="15" hidden="1" customHeight="1">
      <c r="B2831" s="247" t="s">
        <v>9618</v>
      </c>
      <c r="C2831" s="247" t="s">
        <v>9619</v>
      </c>
      <c r="D2831" s="248">
        <v>41114</v>
      </c>
      <c r="E2831" s="248">
        <v>41333</v>
      </c>
      <c r="F2831" s="248">
        <v>42794</v>
      </c>
      <c r="G2831" s="247">
        <v>0</v>
      </c>
      <c r="H2831" s="247" t="s">
        <v>9620</v>
      </c>
      <c r="I2831" s="247" t="s">
        <v>9621</v>
      </c>
      <c r="J2831" s="247" t="s">
        <v>3351</v>
      </c>
      <c r="K2831" s="249" t="s">
        <v>1354</v>
      </c>
      <c r="L2831" s="247" t="s">
        <v>1380</v>
      </c>
      <c r="M2831" s="249" t="s">
        <v>1348</v>
      </c>
      <c r="N2831" s="249">
        <v>10</v>
      </c>
      <c r="O2831" s="249" t="s">
        <v>9622</v>
      </c>
    </row>
    <row r="2832" spans="2:15" ht="15" hidden="1" customHeight="1">
      <c r="B2832" s="247" t="s">
        <v>9623</v>
      </c>
      <c r="C2832" s="247" t="s">
        <v>9624</v>
      </c>
      <c r="D2832" s="248">
        <v>44189</v>
      </c>
      <c r="E2832" s="248">
        <v>44211</v>
      </c>
      <c r="F2832" s="248">
        <v>44300</v>
      </c>
      <c r="G2832" s="247">
        <v>0</v>
      </c>
      <c r="H2832" s="247" t="s">
        <v>9625</v>
      </c>
      <c r="I2832" s="247" t="s">
        <v>9626</v>
      </c>
      <c r="J2832" s="247" t="s">
        <v>3291</v>
      </c>
      <c r="K2832" s="249" t="s">
        <v>1354</v>
      </c>
      <c r="L2832" s="247" t="s">
        <v>4433</v>
      </c>
      <c r="M2832" s="249" t="s">
        <v>1348</v>
      </c>
      <c r="N2832" s="249">
        <v>100</v>
      </c>
      <c r="O2832" s="249" t="s">
        <v>5098</v>
      </c>
    </row>
    <row r="2833" spans="2:15" ht="24" hidden="1" customHeight="1">
      <c r="B2833" s="247" t="s">
        <v>9627</v>
      </c>
      <c r="C2833" s="247" t="s">
        <v>9628</v>
      </c>
      <c r="D2833" s="248">
        <v>44189</v>
      </c>
      <c r="E2833" s="248">
        <v>44225</v>
      </c>
      <c r="F2833" s="248">
        <v>44314</v>
      </c>
      <c r="G2833" s="247">
        <v>0</v>
      </c>
      <c r="H2833" s="247" t="s">
        <v>9629</v>
      </c>
      <c r="I2833" s="247" t="s">
        <v>9630</v>
      </c>
      <c r="J2833" s="247" t="s">
        <v>3291</v>
      </c>
      <c r="K2833" s="249" t="s">
        <v>1354</v>
      </c>
      <c r="L2833" s="247" t="s">
        <v>1347</v>
      </c>
      <c r="M2833" s="249" t="s">
        <v>1348</v>
      </c>
      <c r="N2833" s="249">
        <v>58</v>
      </c>
      <c r="O2833" s="249" t="s">
        <v>9631</v>
      </c>
    </row>
    <row r="2834" spans="2:15" ht="15" hidden="1" customHeight="1">
      <c r="B2834" s="247" t="s">
        <v>9632</v>
      </c>
      <c r="C2834" s="247" t="s">
        <v>9633</v>
      </c>
      <c r="D2834" s="248">
        <v>44194</v>
      </c>
      <c r="E2834" s="248">
        <v>44211</v>
      </c>
      <c r="F2834" s="248">
        <v>44300</v>
      </c>
      <c r="G2834" s="247">
        <v>0</v>
      </c>
      <c r="H2834" s="247" t="s">
        <v>9625</v>
      </c>
      <c r="I2834" s="247" t="s">
        <v>9626</v>
      </c>
      <c r="J2834" s="247" t="s">
        <v>3291</v>
      </c>
      <c r="K2834" s="249" t="s">
        <v>1354</v>
      </c>
      <c r="L2834" s="247" t="s">
        <v>1380</v>
      </c>
      <c r="M2834" s="249" t="s">
        <v>1348</v>
      </c>
      <c r="N2834" s="249">
        <v>100</v>
      </c>
      <c r="O2834" s="249" t="s">
        <v>3829</v>
      </c>
    </row>
    <row r="2835" spans="2:15" ht="15" hidden="1" customHeight="1">
      <c r="B2835" s="247" t="s">
        <v>9634</v>
      </c>
      <c r="C2835" s="247" t="s">
        <v>9635</v>
      </c>
      <c r="D2835" s="248">
        <v>44194</v>
      </c>
      <c r="E2835" s="248">
        <v>44225</v>
      </c>
      <c r="F2835" s="248">
        <v>44314</v>
      </c>
      <c r="G2835" s="247">
        <v>0</v>
      </c>
      <c r="H2835" s="247" t="s">
        <v>9636</v>
      </c>
      <c r="I2835" s="247" t="s">
        <v>9637</v>
      </c>
      <c r="J2835" s="247" t="s">
        <v>3291</v>
      </c>
      <c r="K2835" s="249" t="s">
        <v>1354</v>
      </c>
      <c r="L2835" s="247" t="s">
        <v>1380</v>
      </c>
      <c r="M2835" s="249" t="s">
        <v>1348</v>
      </c>
      <c r="N2835" s="249">
        <v>43</v>
      </c>
      <c r="O2835" s="249" t="s">
        <v>9638</v>
      </c>
    </row>
    <row r="2836" spans="2:15" ht="15" hidden="1" customHeight="1">
      <c r="B2836" s="247" t="s">
        <v>9639</v>
      </c>
      <c r="C2836" s="247" t="s">
        <v>9640</v>
      </c>
      <c r="D2836" s="248">
        <v>44194</v>
      </c>
      <c r="E2836" s="248">
        <v>44225</v>
      </c>
      <c r="F2836" s="248">
        <v>44314</v>
      </c>
      <c r="G2836" s="247">
        <v>0</v>
      </c>
      <c r="H2836" s="247" t="s">
        <v>9636</v>
      </c>
      <c r="I2836" s="247" t="s">
        <v>9637</v>
      </c>
      <c r="J2836" s="247" t="s">
        <v>3291</v>
      </c>
      <c r="K2836" s="249" t="s">
        <v>1354</v>
      </c>
      <c r="L2836" s="247" t="s">
        <v>1380</v>
      </c>
      <c r="M2836" s="249" t="s">
        <v>1348</v>
      </c>
      <c r="N2836" s="249">
        <v>90</v>
      </c>
      <c r="O2836" s="249" t="s">
        <v>9641</v>
      </c>
    </row>
    <row r="2837" spans="2:15" ht="15" hidden="1" customHeight="1">
      <c r="B2837" s="247" t="s">
        <v>9642</v>
      </c>
      <c r="C2837" s="247" t="s">
        <v>9643</v>
      </c>
      <c r="D2837" s="248">
        <v>44195</v>
      </c>
      <c r="E2837" s="248">
        <v>44209</v>
      </c>
      <c r="F2837" s="248">
        <v>44298</v>
      </c>
      <c r="G2837" s="247">
        <v>0</v>
      </c>
      <c r="H2837" s="247" t="s">
        <v>9644</v>
      </c>
      <c r="I2837" s="247" t="s">
        <v>9645</v>
      </c>
      <c r="J2837" s="247" t="s">
        <v>3291</v>
      </c>
      <c r="K2837" s="249" t="s">
        <v>1354</v>
      </c>
      <c r="L2837" s="247" t="s">
        <v>1380</v>
      </c>
      <c r="M2837" s="249" t="s">
        <v>1348</v>
      </c>
      <c r="N2837" s="249">
        <v>70</v>
      </c>
      <c r="O2837" s="249" t="s">
        <v>6474</v>
      </c>
    </row>
    <row r="2838" spans="2:15" ht="15" hidden="1" customHeight="1">
      <c r="B2838" s="247" t="s">
        <v>9646</v>
      </c>
      <c r="C2838" s="247" t="s">
        <v>9647</v>
      </c>
      <c r="D2838" s="248">
        <v>44195</v>
      </c>
      <c r="E2838" s="248">
        <v>44210</v>
      </c>
      <c r="F2838" s="248">
        <v>44299</v>
      </c>
      <c r="G2838" s="247">
        <v>0</v>
      </c>
      <c r="H2838" s="247" t="s">
        <v>9648</v>
      </c>
      <c r="I2838" s="247" t="s">
        <v>9649</v>
      </c>
      <c r="J2838" s="247" t="s">
        <v>3291</v>
      </c>
      <c r="K2838" s="249" t="s">
        <v>1354</v>
      </c>
      <c r="L2838" s="247" t="s">
        <v>3337</v>
      </c>
      <c r="M2838" s="249" t="s">
        <v>1348</v>
      </c>
      <c r="N2838" s="249">
        <v>800</v>
      </c>
      <c r="O2838" s="249" t="s">
        <v>9650</v>
      </c>
    </row>
    <row r="2839" spans="2:15" ht="15" hidden="1" customHeight="1">
      <c r="B2839" s="247" t="s">
        <v>9651</v>
      </c>
      <c r="C2839" s="247" t="s">
        <v>9652</v>
      </c>
      <c r="D2839" s="248">
        <v>44195</v>
      </c>
      <c r="E2839" s="248">
        <v>44204</v>
      </c>
      <c r="F2839" s="248">
        <v>44293</v>
      </c>
      <c r="G2839" s="247">
        <v>0</v>
      </c>
      <c r="H2839" s="247" t="s">
        <v>9270</v>
      </c>
      <c r="I2839" s="247" t="s">
        <v>9271</v>
      </c>
      <c r="J2839" s="247" t="s">
        <v>3291</v>
      </c>
      <c r="K2839" s="249" t="s">
        <v>1354</v>
      </c>
      <c r="L2839" s="247" t="s">
        <v>1380</v>
      </c>
      <c r="M2839" s="249" t="s">
        <v>1348</v>
      </c>
      <c r="N2839" s="249">
        <v>30</v>
      </c>
      <c r="O2839" s="249" t="s">
        <v>9653</v>
      </c>
    </row>
    <row r="2840" spans="2:15" ht="15" hidden="1" customHeight="1">
      <c r="B2840" s="247" t="s">
        <v>9654</v>
      </c>
      <c r="C2840" s="247" t="s">
        <v>9655</v>
      </c>
      <c r="D2840" s="248">
        <v>44195</v>
      </c>
      <c r="E2840" s="248">
        <v>44209</v>
      </c>
      <c r="F2840" s="248">
        <v>44298</v>
      </c>
      <c r="G2840" s="247">
        <v>0</v>
      </c>
      <c r="H2840" s="247" t="s">
        <v>9270</v>
      </c>
      <c r="I2840" s="247" t="s">
        <v>9271</v>
      </c>
      <c r="J2840" s="247" t="s">
        <v>3291</v>
      </c>
      <c r="K2840" s="249" t="s">
        <v>1354</v>
      </c>
      <c r="L2840" s="247" t="s">
        <v>1380</v>
      </c>
      <c r="M2840" s="249" t="s">
        <v>1348</v>
      </c>
      <c r="N2840" s="249">
        <v>3</v>
      </c>
      <c r="O2840" s="249" t="s">
        <v>9656</v>
      </c>
    </row>
    <row r="2841" spans="2:15" ht="15" hidden="1" customHeight="1">
      <c r="B2841" s="247" t="s">
        <v>9657</v>
      </c>
      <c r="C2841" s="247" t="s">
        <v>9658</v>
      </c>
      <c r="D2841" s="248">
        <v>44195</v>
      </c>
      <c r="E2841" s="248">
        <v>44209</v>
      </c>
      <c r="F2841" s="248">
        <v>44298</v>
      </c>
      <c r="G2841" s="247">
        <v>0</v>
      </c>
      <c r="H2841" s="247" t="s">
        <v>9270</v>
      </c>
      <c r="I2841" s="247" t="s">
        <v>9271</v>
      </c>
      <c r="J2841" s="247" t="s">
        <v>3291</v>
      </c>
      <c r="K2841" s="249" t="s">
        <v>1354</v>
      </c>
      <c r="L2841" s="247" t="s">
        <v>1380</v>
      </c>
      <c r="M2841" s="249" t="s">
        <v>1348</v>
      </c>
      <c r="N2841" s="249">
        <v>10</v>
      </c>
      <c r="O2841" s="249" t="s">
        <v>3299</v>
      </c>
    </row>
    <row r="2842" spans="2:15" ht="24" customHeight="1">
      <c r="B2842" s="247" t="s">
        <v>9659</v>
      </c>
      <c r="C2842" s="247" t="s">
        <v>9660</v>
      </c>
      <c r="D2842" s="248">
        <v>39846</v>
      </c>
      <c r="E2842" s="248">
        <v>41367</v>
      </c>
      <c r="F2842" s="248">
        <v>45019</v>
      </c>
      <c r="G2842" s="247">
        <v>0</v>
      </c>
      <c r="H2842" s="247" t="s">
        <v>9661</v>
      </c>
      <c r="I2842" s="247" t="s">
        <v>9662</v>
      </c>
      <c r="J2842" s="247" t="s">
        <v>3401</v>
      </c>
      <c r="K2842" s="249" t="s">
        <v>2455</v>
      </c>
      <c r="L2842" s="247" t="s">
        <v>5340</v>
      </c>
      <c r="M2842" s="249" t="s">
        <v>1348</v>
      </c>
      <c r="N2842" s="249">
        <v>223</v>
      </c>
      <c r="O2842" s="249" t="s">
        <v>9663</v>
      </c>
    </row>
    <row r="2843" spans="2:15" ht="15" customHeight="1">
      <c r="B2843" s="247" t="s">
        <v>9664</v>
      </c>
      <c r="C2843" s="247" t="s">
        <v>1342</v>
      </c>
      <c r="D2843" s="248">
        <v>44195</v>
      </c>
      <c r="E2843" s="248"/>
      <c r="F2843" s="248"/>
      <c r="G2843" s="247"/>
      <c r="H2843" s="247" t="s">
        <v>9270</v>
      </c>
      <c r="I2843" s="247" t="s">
        <v>9271</v>
      </c>
      <c r="J2843" s="247" t="s">
        <v>3291</v>
      </c>
      <c r="K2843" s="249" t="s">
        <v>1346</v>
      </c>
      <c r="L2843" s="247" t="s">
        <v>1380</v>
      </c>
      <c r="M2843" s="249" t="s">
        <v>1348</v>
      </c>
      <c r="N2843" s="249">
        <v>0</v>
      </c>
      <c r="O2843" s="249" t="s">
        <v>9665</v>
      </c>
    </row>
    <row r="2844" spans="2:15" ht="24" hidden="1" customHeight="1">
      <c r="B2844" s="247" t="s">
        <v>9666</v>
      </c>
      <c r="C2844" s="247" t="s">
        <v>9667</v>
      </c>
      <c r="D2844" s="248">
        <v>44195</v>
      </c>
      <c r="E2844" s="248">
        <v>44315</v>
      </c>
      <c r="F2844" s="248">
        <v>45775</v>
      </c>
      <c r="G2844" s="247">
        <v>0</v>
      </c>
      <c r="H2844" s="247" t="s">
        <v>6725</v>
      </c>
      <c r="I2844" s="247" t="s">
        <v>6726</v>
      </c>
      <c r="J2844" s="247" t="s">
        <v>9574</v>
      </c>
      <c r="K2844" s="249" t="s">
        <v>1890</v>
      </c>
      <c r="L2844" s="247" t="s">
        <v>1380</v>
      </c>
      <c r="M2844" s="249" t="s">
        <v>1348</v>
      </c>
      <c r="N2844" s="249">
        <v>6</v>
      </c>
      <c r="O2844" s="249" t="s">
        <v>9668</v>
      </c>
    </row>
    <row r="2845" spans="2:15" ht="24" hidden="1" customHeight="1">
      <c r="B2845" s="247" t="s">
        <v>9669</v>
      </c>
      <c r="C2845" s="247" t="s">
        <v>9670</v>
      </c>
      <c r="D2845" s="248">
        <v>44196</v>
      </c>
      <c r="E2845" s="248">
        <v>44456</v>
      </c>
      <c r="F2845" s="248">
        <v>45916</v>
      </c>
      <c r="G2845" s="247">
        <v>0</v>
      </c>
      <c r="H2845" s="247" t="s">
        <v>4715</v>
      </c>
      <c r="I2845" s="247" t="s">
        <v>4716</v>
      </c>
      <c r="J2845" s="247" t="s">
        <v>9574</v>
      </c>
      <c r="K2845" s="249" t="s">
        <v>1890</v>
      </c>
      <c r="L2845" s="247" t="s">
        <v>1380</v>
      </c>
      <c r="M2845" s="249" t="s">
        <v>1348</v>
      </c>
      <c r="N2845" s="249">
        <v>59</v>
      </c>
      <c r="O2845" s="249" t="s">
        <v>9671</v>
      </c>
    </row>
    <row r="2846" spans="2:15" ht="24" hidden="1" customHeight="1">
      <c r="B2846" s="247" t="s">
        <v>9672</v>
      </c>
      <c r="C2846" s="247" t="s">
        <v>9673</v>
      </c>
      <c r="D2846" s="248">
        <v>44196</v>
      </c>
      <c r="E2846" s="248">
        <v>44456</v>
      </c>
      <c r="F2846" s="248">
        <v>45916</v>
      </c>
      <c r="G2846" s="247">
        <v>0</v>
      </c>
      <c r="H2846" s="247" t="s">
        <v>4715</v>
      </c>
      <c r="I2846" s="247" t="s">
        <v>4716</v>
      </c>
      <c r="J2846" s="247" t="s">
        <v>9574</v>
      </c>
      <c r="K2846" s="249" t="s">
        <v>1890</v>
      </c>
      <c r="L2846" s="247" t="s">
        <v>1380</v>
      </c>
      <c r="M2846" s="249" t="s">
        <v>1348</v>
      </c>
      <c r="N2846" s="249">
        <v>16</v>
      </c>
      <c r="O2846" s="249" t="s">
        <v>9674</v>
      </c>
    </row>
    <row r="2847" spans="2:15" ht="25.5" hidden="1" customHeight="1">
      <c r="B2847" s="247" t="s">
        <v>9675</v>
      </c>
      <c r="C2847" s="247" t="s">
        <v>9676</v>
      </c>
      <c r="D2847" s="248">
        <v>44196</v>
      </c>
      <c r="E2847" s="248">
        <v>44209</v>
      </c>
      <c r="F2847" s="248">
        <v>44298</v>
      </c>
      <c r="G2847" s="247">
        <v>0</v>
      </c>
      <c r="H2847" s="247" t="s">
        <v>9677</v>
      </c>
      <c r="I2847" s="247" t="s">
        <v>9678</v>
      </c>
      <c r="J2847" s="247" t="s">
        <v>3291</v>
      </c>
      <c r="K2847" s="249" t="s">
        <v>1354</v>
      </c>
      <c r="L2847" s="247" t="s">
        <v>1380</v>
      </c>
      <c r="M2847" s="249" t="s">
        <v>1348</v>
      </c>
      <c r="N2847" s="249">
        <v>12</v>
      </c>
      <c r="O2847" s="249" t="s">
        <v>9679</v>
      </c>
    </row>
    <row r="2848" spans="2:15" ht="15" hidden="1" customHeight="1">
      <c r="B2848" s="247" t="s">
        <v>9680</v>
      </c>
      <c r="C2848" s="247" t="s">
        <v>9681</v>
      </c>
      <c r="D2848" s="248">
        <v>44200</v>
      </c>
      <c r="E2848" s="248">
        <v>44211</v>
      </c>
      <c r="F2848" s="248">
        <v>44300</v>
      </c>
      <c r="G2848" s="247">
        <v>0</v>
      </c>
      <c r="H2848" s="247" t="s">
        <v>8163</v>
      </c>
      <c r="I2848" s="247" t="s">
        <v>8164</v>
      </c>
      <c r="J2848" s="247" t="s">
        <v>3291</v>
      </c>
      <c r="K2848" s="249" t="s">
        <v>1354</v>
      </c>
      <c r="L2848" s="247" t="s">
        <v>1347</v>
      </c>
      <c r="M2848" s="249" t="s">
        <v>1348</v>
      </c>
      <c r="N2848" s="249">
        <v>70</v>
      </c>
      <c r="O2848" s="249" t="s">
        <v>9682</v>
      </c>
    </row>
    <row r="2849" spans="2:15" ht="15" hidden="1" customHeight="1">
      <c r="B2849" s="247" t="s">
        <v>9683</v>
      </c>
      <c r="C2849" s="247" t="s">
        <v>9684</v>
      </c>
      <c r="D2849" s="248">
        <v>44200</v>
      </c>
      <c r="E2849" s="248">
        <v>44210</v>
      </c>
      <c r="F2849" s="248">
        <v>44299</v>
      </c>
      <c r="G2849" s="247">
        <v>0</v>
      </c>
      <c r="H2849" s="247" t="s">
        <v>9325</v>
      </c>
      <c r="I2849" s="247" t="s">
        <v>9326</v>
      </c>
      <c r="J2849" s="247" t="s">
        <v>3291</v>
      </c>
      <c r="K2849" s="249" t="s">
        <v>1354</v>
      </c>
      <c r="L2849" s="247" t="s">
        <v>1380</v>
      </c>
      <c r="M2849" s="249" t="s">
        <v>1348</v>
      </c>
      <c r="N2849" s="249">
        <v>5</v>
      </c>
      <c r="O2849" s="249" t="s">
        <v>9685</v>
      </c>
    </row>
    <row r="2850" spans="2:15" ht="15" hidden="1" customHeight="1">
      <c r="B2850" s="247" t="s">
        <v>9686</v>
      </c>
      <c r="C2850" s="247" t="s">
        <v>9687</v>
      </c>
      <c r="D2850" s="248">
        <v>44202</v>
      </c>
      <c r="E2850" s="248">
        <v>44244</v>
      </c>
      <c r="F2850" s="248">
        <v>44332</v>
      </c>
      <c r="G2850" s="247">
        <v>0</v>
      </c>
      <c r="H2850" s="247" t="s">
        <v>9688</v>
      </c>
      <c r="I2850" s="247" t="s">
        <v>9689</v>
      </c>
      <c r="J2850" s="247" t="s">
        <v>3291</v>
      </c>
      <c r="K2850" s="249" t="s">
        <v>1354</v>
      </c>
      <c r="L2850" s="247" t="s">
        <v>1380</v>
      </c>
      <c r="M2850" s="249" t="s">
        <v>1348</v>
      </c>
      <c r="N2850" s="249">
        <v>12</v>
      </c>
      <c r="O2850" s="249" t="s">
        <v>9690</v>
      </c>
    </row>
    <row r="2851" spans="2:15" ht="25.5" hidden="1" customHeight="1">
      <c r="B2851" s="247" t="s">
        <v>9691</v>
      </c>
      <c r="C2851" s="247" t="s">
        <v>9692</v>
      </c>
      <c r="D2851" s="248">
        <v>44202</v>
      </c>
      <c r="E2851" s="248">
        <v>44209</v>
      </c>
      <c r="F2851" s="248">
        <v>44298</v>
      </c>
      <c r="G2851" s="247">
        <v>0</v>
      </c>
      <c r="H2851" s="247" t="s">
        <v>9693</v>
      </c>
      <c r="I2851" s="247" t="s">
        <v>9694</v>
      </c>
      <c r="J2851" s="247" t="s">
        <v>3291</v>
      </c>
      <c r="K2851" s="249" t="s">
        <v>1354</v>
      </c>
      <c r="L2851" s="247" t="s">
        <v>1347</v>
      </c>
      <c r="M2851" s="249" t="s">
        <v>1348</v>
      </c>
      <c r="N2851" s="249">
        <v>45</v>
      </c>
      <c r="O2851" s="249" t="s">
        <v>9695</v>
      </c>
    </row>
    <row r="2852" spans="2:15" ht="15" customHeight="1">
      <c r="B2852" s="247" t="s">
        <v>9696</v>
      </c>
      <c r="C2852" s="247" t="s">
        <v>1342</v>
      </c>
      <c r="D2852" s="248">
        <v>44203</v>
      </c>
      <c r="E2852" s="248"/>
      <c r="F2852" s="248"/>
      <c r="G2852" s="247"/>
      <c r="H2852" s="247" t="s">
        <v>9697</v>
      </c>
      <c r="I2852" s="247" t="s">
        <v>9698</v>
      </c>
      <c r="J2852" s="247" t="s">
        <v>3291</v>
      </c>
      <c r="K2852" s="249" t="s">
        <v>1346</v>
      </c>
      <c r="L2852" s="247" t="s">
        <v>1380</v>
      </c>
      <c r="M2852" s="249" t="s">
        <v>1348</v>
      </c>
      <c r="N2852" s="249">
        <v>0</v>
      </c>
      <c r="O2852" s="249" t="s">
        <v>3507</v>
      </c>
    </row>
    <row r="2853" spans="2:15" ht="24">
      <c r="B2853" s="247" t="s">
        <v>9699</v>
      </c>
      <c r="C2853" s="247" t="s">
        <v>9700</v>
      </c>
      <c r="D2853" s="248">
        <v>40997</v>
      </c>
      <c r="E2853" s="248">
        <v>41401</v>
      </c>
      <c r="F2853" s="248">
        <v>45053</v>
      </c>
      <c r="G2853" s="247">
        <v>0</v>
      </c>
      <c r="H2853" s="247" t="s">
        <v>9701</v>
      </c>
      <c r="I2853" s="247" t="s">
        <v>9702</v>
      </c>
      <c r="J2853" s="247" t="s">
        <v>3401</v>
      </c>
      <c r="K2853" s="249" t="s">
        <v>1890</v>
      </c>
      <c r="L2853" s="247" t="s">
        <v>1373</v>
      </c>
      <c r="M2853" s="249" t="s">
        <v>1348</v>
      </c>
      <c r="N2853" s="249">
        <v>5</v>
      </c>
      <c r="O2853" s="249" t="s">
        <v>9703</v>
      </c>
    </row>
    <row r="2854" spans="2:15" ht="15" hidden="1" customHeight="1">
      <c r="B2854" s="247" t="s">
        <v>9704</v>
      </c>
      <c r="C2854" s="247" t="s">
        <v>9705</v>
      </c>
      <c r="D2854" s="248">
        <v>44203</v>
      </c>
      <c r="E2854" s="248">
        <v>44225</v>
      </c>
      <c r="F2854" s="248">
        <v>44314</v>
      </c>
      <c r="G2854" s="247">
        <v>0</v>
      </c>
      <c r="H2854" s="247" t="s">
        <v>9325</v>
      </c>
      <c r="I2854" s="247" t="s">
        <v>9326</v>
      </c>
      <c r="J2854" s="247" t="s">
        <v>3291</v>
      </c>
      <c r="K2854" s="249" t="s">
        <v>1354</v>
      </c>
      <c r="L2854" s="247" t="s">
        <v>1380</v>
      </c>
      <c r="M2854" s="249" t="s">
        <v>1348</v>
      </c>
      <c r="N2854" s="249">
        <v>10</v>
      </c>
      <c r="O2854" s="249" t="s">
        <v>9706</v>
      </c>
    </row>
    <row r="2855" spans="2:15" ht="15" hidden="1" customHeight="1">
      <c r="B2855" s="247" t="s">
        <v>9707</v>
      </c>
      <c r="C2855" s="247" t="s">
        <v>9708</v>
      </c>
      <c r="D2855" s="248">
        <v>44203</v>
      </c>
      <c r="E2855" s="248">
        <v>44438</v>
      </c>
      <c r="F2855" s="248">
        <v>45533</v>
      </c>
      <c r="G2855" s="247">
        <v>0</v>
      </c>
      <c r="H2855" s="247" t="s">
        <v>8163</v>
      </c>
      <c r="I2855" s="247" t="s">
        <v>8164</v>
      </c>
      <c r="J2855" s="247" t="s">
        <v>9611</v>
      </c>
      <c r="K2855" s="249" t="s">
        <v>1890</v>
      </c>
      <c r="L2855" s="247" t="s">
        <v>1380</v>
      </c>
      <c r="M2855" s="249" t="s">
        <v>1348</v>
      </c>
      <c r="N2855" s="249">
        <v>38</v>
      </c>
      <c r="O2855" s="249" t="s">
        <v>4906</v>
      </c>
    </row>
    <row r="2856" spans="2:15" ht="15" customHeight="1">
      <c r="B2856" s="247" t="s">
        <v>9709</v>
      </c>
      <c r="C2856" s="247" t="s">
        <v>1342</v>
      </c>
      <c r="D2856" s="248">
        <v>44203</v>
      </c>
      <c r="E2856" s="248"/>
      <c r="F2856" s="248"/>
      <c r="G2856" s="247"/>
      <c r="H2856" s="247" t="s">
        <v>3953</v>
      </c>
      <c r="I2856" s="247" t="s">
        <v>3954</v>
      </c>
      <c r="J2856" s="247" t="s">
        <v>3291</v>
      </c>
      <c r="K2856" s="249" t="s">
        <v>1346</v>
      </c>
      <c r="L2856" s="247" t="s">
        <v>1380</v>
      </c>
      <c r="M2856" s="249" t="s">
        <v>1348</v>
      </c>
      <c r="N2856" s="249">
        <v>0</v>
      </c>
      <c r="O2856" s="249" t="s">
        <v>9710</v>
      </c>
    </row>
    <row r="2857" spans="2:15" ht="15" hidden="1" customHeight="1">
      <c r="B2857" s="247" t="s">
        <v>9711</v>
      </c>
      <c r="C2857" s="247" t="s">
        <v>9712</v>
      </c>
      <c r="D2857" s="248">
        <v>44203</v>
      </c>
      <c r="E2857" s="248">
        <v>44456</v>
      </c>
      <c r="F2857" s="248">
        <v>45551</v>
      </c>
      <c r="G2857" s="247">
        <v>0</v>
      </c>
      <c r="H2857" s="247" t="s">
        <v>3953</v>
      </c>
      <c r="I2857" s="247" t="s">
        <v>3954</v>
      </c>
      <c r="J2857" s="247" t="s">
        <v>9611</v>
      </c>
      <c r="K2857" s="249" t="s">
        <v>1890</v>
      </c>
      <c r="L2857" s="247" t="s">
        <v>1380</v>
      </c>
      <c r="M2857" s="249" t="s">
        <v>1348</v>
      </c>
      <c r="N2857" s="249">
        <v>73</v>
      </c>
      <c r="O2857" s="249" t="s">
        <v>9710</v>
      </c>
    </row>
    <row r="2858" spans="2:15" ht="15" hidden="1" customHeight="1">
      <c r="B2858" s="247" t="s">
        <v>9713</v>
      </c>
      <c r="C2858" s="247" t="s">
        <v>9714</v>
      </c>
      <c r="D2858" s="248">
        <v>44203</v>
      </c>
      <c r="E2858" s="248">
        <v>44280</v>
      </c>
      <c r="F2858" s="248">
        <v>45375</v>
      </c>
      <c r="G2858" s="247">
        <v>0</v>
      </c>
      <c r="H2858" s="247" t="s">
        <v>9577</v>
      </c>
      <c r="I2858" s="247" t="s">
        <v>9578</v>
      </c>
      <c r="J2858" s="247" t="s">
        <v>9611</v>
      </c>
      <c r="K2858" s="249" t="s">
        <v>1890</v>
      </c>
      <c r="L2858" s="247" t="s">
        <v>1380</v>
      </c>
      <c r="M2858" s="249" t="s">
        <v>1348</v>
      </c>
      <c r="N2858" s="249">
        <v>16</v>
      </c>
      <c r="O2858" s="249" t="s">
        <v>9237</v>
      </c>
    </row>
    <row r="2859" spans="2:15" ht="15" hidden="1" customHeight="1">
      <c r="B2859" s="247" t="s">
        <v>9715</v>
      </c>
      <c r="C2859" s="247" t="s">
        <v>9716</v>
      </c>
      <c r="D2859" s="248">
        <v>44204</v>
      </c>
      <c r="E2859" s="248">
        <v>44215</v>
      </c>
      <c r="F2859" s="248">
        <v>44304</v>
      </c>
      <c r="G2859" s="247">
        <v>0</v>
      </c>
      <c r="H2859" s="247" t="s">
        <v>9717</v>
      </c>
      <c r="I2859" s="247" t="s">
        <v>9718</v>
      </c>
      <c r="J2859" s="247" t="s">
        <v>3291</v>
      </c>
      <c r="K2859" s="249" t="s">
        <v>1354</v>
      </c>
      <c r="L2859" s="247" t="s">
        <v>1380</v>
      </c>
      <c r="M2859" s="249" t="s">
        <v>1348</v>
      </c>
      <c r="N2859" s="249">
        <v>80</v>
      </c>
      <c r="O2859" s="249" t="s">
        <v>9719</v>
      </c>
    </row>
    <row r="2860" spans="2:15" ht="15" hidden="1" customHeight="1">
      <c r="B2860" s="247" t="s">
        <v>9720</v>
      </c>
      <c r="C2860" s="247" t="s">
        <v>9721</v>
      </c>
      <c r="D2860" s="248">
        <v>44204</v>
      </c>
      <c r="E2860" s="248">
        <v>44215</v>
      </c>
      <c r="F2860" s="248">
        <v>44304</v>
      </c>
      <c r="G2860" s="247">
        <v>0</v>
      </c>
      <c r="H2860" s="247" t="s">
        <v>9717</v>
      </c>
      <c r="I2860" s="247" t="s">
        <v>9718</v>
      </c>
      <c r="J2860" s="247" t="s">
        <v>3291</v>
      </c>
      <c r="K2860" s="249" t="s">
        <v>1354</v>
      </c>
      <c r="L2860" s="247" t="s">
        <v>1380</v>
      </c>
      <c r="M2860" s="249" t="s">
        <v>1348</v>
      </c>
      <c r="N2860" s="249">
        <v>35</v>
      </c>
      <c r="O2860" s="249" t="s">
        <v>4621</v>
      </c>
    </row>
    <row r="2861" spans="2:15" ht="15" customHeight="1">
      <c r="B2861" s="247" t="s">
        <v>9722</v>
      </c>
      <c r="C2861" s="247" t="s">
        <v>1342</v>
      </c>
      <c r="D2861" s="248">
        <v>44204</v>
      </c>
      <c r="E2861" s="248"/>
      <c r="F2861" s="248"/>
      <c r="G2861" s="247"/>
      <c r="H2861" s="247" t="s">
        <v>9717</v>
      </c>
      <c r="I2861" s="247" t="s">
        <v>9718</v>
      </c>
      <c r="J2861" s="247" t="s">
        <v>3291</v>
      </c>
      <c r="K2861" s="249" t="s">
        <v>1346</v>
      </c>
      <c r="L2861" s="247" t="s">
        <v>1380</v>
      </c>
      <c r="M2861" s="249" t="s">
        <v>1348</v>
      </c>
      <c r="N2861" s="249">
        <v>0</v>
      </c>
      <c r="O2861" s="249" t="s">
        <v>4314</v>
      </c>
    </row>
    <row r="2862" spans="2:15" ht="15" customHeight="1">
      <c r="B2862" s="247" t="s">
        <v>9723</v>
      </c>
      <c r="C2862" s="247" t="s">
        <v>1342</v>
      </c>
      <c r="D2862" s="248">
        <v>44204</v>
      </c>
      <c r="E2862" s="248"/>
      <c r="F2862" s="248"/>
      <c r="G2862" s="247"/>
      <c r="H2862" s="247" t="s">
        <v>9717</v>
      </c>
      <c r="I2862" s="247" t="s">
        <v>9718</v>
      </c>
      <c r="J2862" s="247" t="s">
        <v>3291</v>
      </c>
      <c r="K2862" s="249" t="s">
        <v>1346</v>
      </c>
      <c r="L2862" s="247" t="s">
        <v>1380</v>
      </c>
      <c r="M2862" s="249" t="s">
        <v>1348</v>
      </c>
      <c r="N2862" s="249">
        <v>0</v>
      </c>
      <c r="O2862" s="249" t="s">
        <v>9724</v>
      </c>
    </row>
    <row r="2863" spans="2:15" ht="15" hidden="1" customHeight="1">
      <c r="B2863" s="247" t="s">
        <v>9725</v>
      </c>
      <c r="C2863" s="247" t="s">
        <v>9726</v>
      </c>
      <c r="D2863" s="248">
        <v>44204</v>
      </c>
      <c r="E2863" s="248">
        <v>44215</v>
      </c>
      <c r="F2863" s="248">
        <v>44304</v>
      </c>
      <c r="G2863" s="247">
        <v>0</v>
      </c>
      <c r="H2863" s="247" t="s">
        <v>9717</v>
      </c>
      <c r="I2863" s="247" t="s">
        <v>9718</v>
      </c>
      <c r="J2863" s="247" t="s">
        <v>3291</v>
      </c>
      <c r="K2863" s="249" t="s">
        <v>1354</v>
      </c>
      <c r="L2863" s="247" t="s">
        <v>1380</v>
      </c>
      <c r="M2863" s="249" t="s">
        <v>1348</v>
      </c>
      <c r="N2863" s="249">
        <v>7</v>
      </c>
      <c r="O2863" s="249" t="s">
        <v>4742</v>
      </c>
    </row>
    <row r="2864" spans="2:15" ht="24">
      <c r="B2864" s="247" t="s">
        <v>9727</v>
      </c>
      <c r="C2864" s="247" t="s">
        <v>9728</v>
      </c>
      <c r="D2864" s="248">
        <v>41269</v>
      </c>
      <c r="E2864" s="248">
        <v>41466</v>
      </c>
      <c r="F2864" s="248">
        <v>45934</v>
      </c>
      <c r="G2864" s="247">
        <v>2</v>
      </c>
      <c r="H2864" s="247" t="s">
        <v>3606</v>
      </c>
      <c r="I2864" s="247" t="s">
        <v>3607</v>
      </c>
      <c r="J2864" s="247" t="s">
        <v>3419</v>
      </c>
      <c r="K2864" s="249" t="s">
        <v>1890</v>
      </c>
      <c r="L2864" s="247" t="s">
        <v>1380</v>
      </c>
      <c r="M2864" s="249" t="s">
        <v>1348</v>
      </c>
      <c r="N2864" s="249">
        <v>6</v>
      </c>
      <c r="O2864" s="249" t="s">
        <v>3608</v>
      </c>
    </row>
    <row r="2865" spans="2:15" ht="15" hidden="1" customHeight="1">
      <c r="B2865" s="247" t="s">
        <v>9729</v>
      </c>
      <c r="C2865" s="247" t="s">
        <v>9730</v>
      </c>
      <c r="D2865" s="248">
        <v>44204</v>
      </c>
      <c r="E2865" s="248">
        <v>44326</v>
      </c>
      <c r="F2865" s="248">
        <v>45421</v>
      </c>
      <c r="G2865" s="247">
        <v>0</v>
      </c>
      <c r="H2865" s="247" t="s">
        <v>9731</v>
      </c>
      <c r="I2865" s="247" t="s">
        <v>9732</v>
      </c>
      <c r="J2865" s="247" t="s">
        <v>9611</v>
      </c>
      <c r="K2865" s="249" t="s">
        <v>1890</v>
      </c>
      <c r="L2865" s="247" t="s">
        <v>1380</v>
      </c>
      <c r="M2865" s="249" t="s">
        <v>1348</v>
      </c>
      <c r="N2865" s="249">
        <v>37</v>
      </c>
      <c r="O2865" s="249" t="s">
        <v>1368</v>
      </c>
    </row>
    <row r="2866" spans="2:15" ht="15" hidden="1" customHeight="1">
      <c r="B2866" s="247" t="s">
        <v>9733</v>
      </c>
      <c r="C2866" s="247" t="s">
        <v>9734</v>
      </c>
      <c r="D2866" s="248">
        <v>44207</v>
      </c>
      <c r="E2866" s="248">
        <v>44244</v>
      </c>
      <c r="F2866" s="248">
        <v>44332</v>
      </c>
      <c r="G2866" s="247">
        <v>0</v>
      </c>
      <c r="H2866" s="247" t="s">
        <v>5317</v>
      </c>
      <c r="I2866" s="247" t="s">
        <v>4805</v>
      </c>
      <c r="J2866" s="247" t="s">
        <v>3291</v>
      </c>
      <c r="K2866" s="249" t="s">
        <v>1354</v>
      </c>
      <c r="L2866" s="247" t="s">
        <v>1380</v>
      </c>
      <c r="M2866" s="249" t="s">
        <v>1348</v>
      </c>
      <c r="N2866" s="249">
        <v>69</v>
      </c>
      <c r="O2866" s="249" t="s">
        <v>9735</v>
      </c>
    </row>
    <row r="2867" spans="2:15" ht="15" customHeight="1">
      <c r="B2867" s="247" t="s">
        <v>9736</v>
      </c>
      <c r="C2867" s="247" t="s">
        <v>1342</v>
      </c>
      <c r="D2867" s="248">
        <v>44208</v>
      </c>
      <c r="E2867" s="248"/>
      <c r="F2867" s="248"/>
      <c r="G2867" s="247"/>
      <c r="H2867" s="247" t="s">
        <v>5317</v>
      </c>
      <c r="I2867" s="247" t="s">
        <v>4805</v>
      </c>
      <c r="J2867" s="247" t="s">
        <v>3291</v>
      </c>
      <c r="K2867" s="249" t="s">
        <v>1346</v>
      </c>
      <c r="L2867" s="247" t="s">
        <v>1380</v>
      </c>
      <c r="M2867" s="249" t="s">
        <v>1348</v>
      </c>
      <c r="N2867" s="249">
        <v>0</v>
      </c>
      <c r="O2867" s="249" t="s">
        <v>9737</v>
      </c>
    </row>
    <row r="2868" spans="2:15" ht="15" customHeight="1">
      <c r="B2868" s="247" t="s">
        <v>9738</v>
      </c>
      <c r="C2868" s="247" t="s">
        <v>1342</v>
      </c>
      <c r="D2868" s="248">
        <v>44208</v>
      </c>
      <c r="E2868" s="248"/>
      <c r="F2868" s="248"/>
      <c r="G2868" s="247"/>
      <c r="H2868" s="247" t="s">
        <v>5317</v>
      </c>
      <c r="I2868" s="247" t="s">
        <v>4805</v>
      </c>
      <c r="J2868" s="247" t="s">
        <v>3291</v>
      </c>
      <c r="K2868" s="249" t="s">
        <v>1346</v>
      </c>
      <c r="L2868" s="247" t="s">
        <v>1380</v>
      </c>
      <c r="M2868" s="249" t="s">
        <v>1348</v>
      </c>
      <c r="N2868" s="249">
        <v>0</v>
      </c>
      <c r="O2868" s="249" t="s">
        <v>9739</v>
      </c>
    </row>
    <row r="2869" spans="2:15" ht="15" hidden="1" customHeight="1">
      <c r="B2869" s="247" t="s">
        <v>9740</v>
      </c>
      <c r="C2869" s="247" t="s">
        <v>9741</v>
      </c>
      <c r="D2869" s="248">
        <v>44208</v>
      </c>
      <c r="E2869" s="248">
        <v>44215</v>
      </c>
      <c r="F2869" s="248">
        <v>44304</v>
      </c>
      <c r="G2869" s="247">
        <v>0</v>
      </c>
      <c r="H2869" s="247" t="s">
        <v>8239</v>
      </c>
      <c r="I2869" s="247" t="s">
        <v>8240</v>
      </c>
      <c r="J2869" s="247" t="s">
        <v>3291</v>
      </c>
      <c r="K2869" s="249" t="s">
        <v>1354</v>
      </c>
      <c r="L2869" s="247" t="s">
        <v>1380</v>
      </c>
      <c r="M2869" s="249" t="s">
        <v>1348</v>
      </c>
      <c r="N2869" s="249">
        <v>56</v>
      </c>
      <c r="O2869" s="249" t="s">
        <v>8241</v>
      </c>
    </row>
    <row r="2870" spans="2:15" ht="24" customHeight="1">
      <c r="B2870" s="247" t="s">
        <v>9742</v>
      </c>
      <c r="C2870" s="247" t="s">
        <v>1342</v>
      </c>
      <c r="D2870" s="248">
        <v>44209</v>
      </c>
      <c r="E2870" s="248"/>
      <c r="F2870" s="248"/>
      <c r="G2870" s="247"/>
      <c r="H2870" s="247" t="s">
        <v>8900</v>
      </c>
      <c r="I2870" s="247" t="s">
        <v>8901</v>
      </c>
      <c r="J2870" s="247" t="s">
        <v>3401</v>
      </c>
      <c r="K2870" s="249" t="s">
        <v>1346</v>
      </c>
      <c r="L2870" s="247" t="s">
        <v>1373</v>
      </c>
      <c r="M2870" s="249" t="s">
        <v>1348</v>
      </c>
      <c r="N2870" s="249">
        <v>0</v>
      </c>
      <c r="O2870" s="249" t="s">
        <v>8902</v>
      </c>
    </row>
    <row r="2871" spans="2:15" ht="24" customHeight="1">
      <c r="B2871" s="247" t="s">
        <v>9743</v>
      </c>
      <c r="C2871" s="247" t="s">
        <v>1342</v>
      </c>
      <c r="D2871" s="248">
        <v>44210</v>
      </c>
      <c r="E2871" s="248"/>
      <c r="F2871" s="248"/>
      <c r="G2871" s="247"/>
      <c r="H2871" s="247" t="s">
        <v>9022</v>
      </c>
      <c r="I2871" s="247" t="s">
        <v>9023</v>
      </c>
      <c r="J2871" s="247" t="s">
        <v>9611</v>
      </c>
      <c r="K2871" s="249" t="s">
        <v>1346</v>
      </c>
      <c r="L2871" s="247" t="s">
        <v>1380</v>
      </c>
      <c r="M2871" s="249" t="s">
        <v>1348</v>
      </c>
      <c r="N2871" s="249">
        <v>57</v>
      </c>
      <c r="O2871" s="249" t="s">
        <v>9744</v>
      </c>
    </row>
    <row r="2872" spans="2:15" ht="15" hidden="1" customHeight="1">
      <c r="B2872" s="247" t="s">
        <v>9745</v>
      </c>
      <c r="C2872" s="247" t="s">
        <v>9746</v>
      </c>
      <c r="D2872" s="248">
        <v>44210</v>
      </c>
      <c r="E2872" s="248">
        <v>44225</v>
      </c>
      <c r="F2872" s="248">
        <v>44314</v>
      </c>
      <c r="G2872" s="247">
        <v>0</v>
      </c>
      <c r="H2872" s="247" t="s">
        <v>6748</v>
      </c>
      <c r="I2872" s="247" t="s">
        <v>6749</v>
      </c>
      <c r="J2872" s="247" t="s">
        <v>3291</v>
      </c>
      <c r="K2872" s="249" t="s">
        <v>1354</v>
      </c>
      <c r="L2872" s="247" t="s">
        <v>1380</v>
      </c>
      <c r="M2872" s="249" t="s">
        <v>1348</v>
      </c>
      <c r="N2872" s="249">
        <v>8</v>
      </c>
      <c r="O2872" s="249" t="s">
        <v>9747</v>
      </c>
    </row>
    <row r="2873" spans="2:15" ht="15" customHeight="1">
      <c r="B2873" s="247" t="s">
        <v>9748</v>
      </c>
      <c r="C2873" s="247" t="s">
        <v>1342</v>
      </c>
      <c r="D2873" s="248">
        <v>44210</v>
      </c>
      <c r="E2873" s="248"/>
      <c r="F2873" s="248"/>
      <c r="G2873" s="247"/>
      <c r="H2873" s="247" t="s">
        <v>7058</v>
      </c>
      <c r="I2873" s="247" t="s">
        <v>7059</v>
      </c>
      <c r="J2873" s="247" t="s">
        <v>3291</v>
      </c>
      <c r="K2873" s="249" t="s">
        <v>1346</v>
      </c>
      <c r="L2873" s="247" t="s">
        <v>1380</v>
      </c>
      <c r="M2873" s="249" t="s">
        <v>1348</v>
      </c>
      <c r="N2873" s="249">
        <v>0</v>
      </c>
      <c r="O2873" s="249" t="s">
        <v>4338</v>
      </c>
    </row>
    <row r="2874" spans="2:15" ht="15" hidden="1" customHeight="1">
      <c r="B2874" s="247" t="s">
        <v>9749</v>
      </c>
      <c r="C2874" s="247" t="s">
        <v>9750</v>
      </c>
      <c r="D2874" s="248">
        <v>44211</v>
      </c>
      <c r="E2874" s="248">
        <v>44221</v>
      </c>
      <c r="F2874" s="248">
        <v>44310</v>
      </c>
      <c r="G2874" s="247">
        <v>0</v>
      </c>
      <c r="H2874" s="247" t="s">
        <v>7058</v>
      </c>
      <c r="I2874" s="247" t="s">
        <v>7059</v>
      </c>
      <c r="J2874" s="247" t="s">
        <v>3291</v>
      </c>
      <c r="K2874" s="249" t="s">
        <v>1354</v>
      </c>
      <c r="L2874" s="247" t="s">
        <v>1380</v>
      </c>
      <c r="M2874" s="249" t="s">
        <v>1348</v>
      </c>
      <c r="N2874" s="249">
        <v>2</v>
      </c>
      <c r="O2874" s="249" t="s">
        <v>9751</v>
      </c>
    </row>
    <row r="2875" spans="2:15" ht="15" hidden="1" customHeight="1">
      <c r="B2875" s="247" t="s">
        <v>9752</v>
      </c>
      <c r="C2875" s="247" t="s">
        <v>9753</v>
      </c>
      <c r="D2875" s="248">
        <v>41221</v>
      </c>
      <c r="E2875" s="248">
        <v>41479</v>
      </c>
      <c r="F2875" s="248">
        <v>42940</v>
      </c>
      <c r="G2875" s="247">
        <v>0</v>
      </c>
      <c r="H2875" s="247" t="s">
        <v>3753</v>
      </c>
      <c r="I2875" s="247" t="s">
        <v>1342</v>
      </c>
      <c r="J2875" s="247" t="s">
        <v>3351</v>
      </c>
      <c r="K2875" s="249" t="s">
        <v>1354</v>
      </c>
      <c r="L2875" s="247" t="s">
        <v>1380</v>
      </c>
      <c r="M2875" s="249" t="s">
        <v>1348</v>
      </c>
      <c r="N2875" s="249">
        <v>10</v>
      </c>
      <c r="O2875" s="249" t="s">
        <v>9754</v>
      </c>
    </row>
    <row r="2876" spans="2:15" ht="15" customHeight="1">
      <c r="B2876" s="247" t="s">
        <v>9755</v>
      </c>
      <c r="C2876" s="247" t="s">
        <v>1342</v>
      </c>
      <c r="D2876" s="248">
        <v>44211</v>
      </c>
      <c r="E2876" s="248"/>
      <c r="F2876" s="248"/>
      <c r="G2876" s="247"/>
      <c r="H2876" s="247" t="s">
        <v>7058</v>
      </c>
      <c r="I2876" s="247" t="s">
        <v>7059</v>
      </c>
      <c r="J2876" s="247" t="s">
        <v>3291</v>
      </c>
      <c r="K2876" s="249" t="s">
        <v>1346</v>
      </c>
      <c r="L2876" s="247" t="s">
        <v>1380</v>
      </c>
      <c r="M2876" s="249" t="s">
        <v>1348</v>
      </c>
      <c r="N2876" s="249">
        <v>0</v>
      </c>
      <c r="O2876" s="249" t="s">
        <v>9756</v>
      </c>
    </row>
    <row r="2877" spans="2:15" ht="15" hidden="1" customHeight="1">
      <c r="B2877" s="247" t="s">
        <v>9757</v>
      </c>
      <c r="C2877" s="247" t="s">
        <v>9758</v>
      </c>
      <c r="D2877" s="248">
        <v>44211</v>
      </c>
      <c r="E2877" s="248">
        <v>44221</v>
      </c>
      <c r="F2877" s="248">
        <v>44310</v>
      </c>
      <c r="G2877" s="247">
        <v>0</v>
      </c>
      <c r="H2877" s="247" t="s">
        <v>7058</v>
      </c>
      <c r="I2877" s="247" t="s">
        <v>7059</v>
      </c>
      <c r="J2877" s="247" t="s">
        <v>3291</v>
      </c>
      <c r="K2877" s="249" t="s">
        <v>1354</v>
      </c>
      <c r="L2877" s="247" t="s">
        <v>1380</v>
      </c>
      <c r="M2877" s="249" t="s">
        <v>1348</v>
      </c>
      <c r="N2877" s="249">
        <v>4</v>
      </c>
      <c r="O2877" s="249" t="s">
        <v>9759</v>
      </c>
    </row>
    <row r="2878" spans="2:15" ht="15" customHeight="1">
      <c r="B2878" s="247" t="s">
        <v>9760</v>
      </c>
      <c r="C2878" s="247" t="s">
        <v>1342</v>
      </c>
      <c r="D2878" s="248">
        <v>44211</v>
      </c>
      <c r="E2878" s="248"/>
      <c r="F2878" s="248"/>
      <c r="G2878" s="247"/>
      <c r="H2878" s="247" t="s">
        <v>7058</v>
      </c>
      <c r="I2878" s="247" t="s">
        <v>7059</v>
      </c>
      <c r="J2878" s="247" t="s">
        <v>3291</v>
      </c>
      <c r="K2878" s="249" t="s">
        <v>1346</v>
      </c>
      <c r="L2878" s="247" t="s">
        <v>1380</v>
      </c>
      <c r="M2878" s="249" t="s">
        <v>1348</v>
      </c>
      <c r="N2878" s="249">
        <v>0</v>
      </c>
      <c r="O2878" s="249" t="s">
        <v>9656</v>
      </c>
    </row>
    <row r="2879" spans="2:15" ht="15" customHeight="1">
      <c r="B2879" s="247" t="s">
        <v>9761</v>
      </c>
      <c r="C2879" s="247" t="s">
        <v>1342</v>
      </c>
      <c r="D2879" s="248">
        <v>44211</v>
      </c>
      <c r="E2879" s="248"/>
      <c r="F2879" s="248"/>
      <c r="G2879" s="247"/>
      <c r="H2879" s="247" t="s">
        <v>5317</v>
      </c>
      <c r="I2879" s="247" t="s">
        <v>4805</v>
      </c>
      <c r="J2879" s="247" t="s">
        <v>3291</v>
      </c>
      <c r="K2879" s="249" t="s">
        <v>1346</v>
      </c>
      <c r="L2879" s="247" t="s">
        <v>1380</v>
      </c>
      <c r="M2879" s="249" t="s">
        <v>1348</v>
      </c>
      <c r="N2879" s="249">
        <v>0</v>
      </c>
      <c r="O2879" s="249" t="s">
        <v>9762</v>
      </c>
    </row>
    <row r="2880" spans="2:15" ht="15" hidden="1" customHeight="1">
      <c r="B2880" s="247" t="s">
        <v>9763</v>
      </c>
      <c r="C2880" s="247" t="s">
        <v>9764</v>
      </c>
      <c r="D2880" s="248">
        <v>44214</v>
      </c>
      <c r="E2880" s="248">
        <v>44225</v>
      </c>
      <c r="F2880" s="248">
        <v>44314</v>
      </c>
      <c r="G2880" s="247">
        <v>0</v>
      </c>
      <c r="H2880" s="247" t="s">
        <v>1343</v>
      </c>
      <c r="I2880" s="247" t="s">
        <v>1344</v>
      </c>
      <c r="J2880" s="247" t="s">
        <v>3291</v>
      </c>
      <c r="K2880" s="249" t="s">
        <v>1354</v>
      </c>
      <c r="L2880" s="247" t="s">
        <v>1380</v>
      </c>
      <c r="M2880" s="249" t="s">
        <v>1348</v>
      </c>
      <c r="N2880" s="249">
        <v>80</v>
      </c>
      <c r="O2880" s="249" t="s">
        <v>9765</v>
      </c>
    </row>
    <row r="2881" spans="2:15" ht="15" customHeight="1">
      <c r="B2881" s="247" t="s">
        <v>9766</v>
      </c>
      <c r="C2881" s="247" t="s">
        <v>1342</v>
      </c>
      <c r="D2881" s="248">
        <v>44214</v>
      </c>
      <c r="E2881" s="248"/>
      <c r="F2881" s="248"/>
      <c r="G2881" s="247"/>
      <c r="H2881" s="247" t="s">
        <v>9767</v>
      </c>
      <c r="I2881" s="247" t="s">
        <v>9768</v>
      </c>
      <c r="J2881" s="247" t="s">
        <v>3291</v>
      </c>
      <c r="K2881" s="249" t="s">
        <v>1346</v>
      </c>
      <c r="L2881" s="247" t="s">
        <v>1380</v>
      </c>
      <c r="M2881" s="249" t="s">
        <v>1348</v>
      </c>
      <c r="N2881" s="249">
        <v>0</v>
      </c>
      <c r="O2881" s="249" t="s">
        <v>9222</v>
      </c>
    </row>
    <row r="2882" spans="2:15" ht="15" customHeight="1">
      <c r="B2882" s="247" t="s">
        <v>9769</v>
      </c>
      <c r="C2882" s="247" t="s">
        <v>1342</v>
      </c>
      <c r="D2882" s="248">
        <v>44214</v>
      </c>
      <c r="E2882" s="248"/>
      <c r="F2882" s="248"/>
      <c r="G2882" s="247"/>
      <c r="H2882" s="247" t="s">
        <v>5317</v>
      </c>
      <c r="I2882" s="247" t="s">
        <v>4805</v>
      </c>
      <c r="J2882" s="247" t="s">
        <v>3291</v>
      </c>
      <c r="K2882" s="249" t="s">
        <v>1346</v>
      </c>
      <c r="L2882" s="247" t="s">
        <v>1380</v>
      </c>
      <c r="M2882" s="249" t="s">
        <v>1348</v>
      </c>
      <c r="N2882" s="249">
        <v>0</v>
      </c>
      <c r="O2882" s="249" t="s">
        <v>9770</v>
      </c>
    </row>
    <row r="2883" spans="2:15" ht="15" hidden="1" customHeight="1">
      <c r="B2883" s="247" t="s">
        <v>9771</v>
      </c>
      <c r="C2883" s="247" t="s">
        <v>9772</v>
      </c>
      <c r="D2883" s="248">
        <v>44215</v>
      </c>
      <c r="E2883" s="248">
        <v>44307</v>
      </c>
      <c r="F2883" s="248">
        <v>44397</v>
      </c>
      <c r="G2883" s="247">
        <v>0</v>
      </c>
      <c r="H2883" s="247" t="s">
        <v>5302</v>
      </c>
      <c r="I2883" s="247" t="s">
        <v>5303</v>
      </c>
      <c r="J2883" s="247" t="s">
        <v>3291</v>
      </c>
      <c r="K2883" s="249" t="s">
        <v>1354</v>
      </c>
      <c r="L2883" s="247" t="s">
        <v>1380</v>
      </c>
      <c r="M2883" s="249" t="s">
        <v>1348</v>
      </c>
      <c r="N2883" s="249">
        <v>52</v>
      </c>
      <c r="O2883" s="249" t="s">
        <v>9773</v>
      </c>
    </row>
    <row r="2884" spans="2:15" ht="15" customHeight="1">
      <c r="B2884" s="247" t="s">
        <v>9774</v>
      </c>
      <c r="C2884" s="247" t="s">
        <v>1342</v>
      </c>
      <c r="D2884" s="248">
        <v>44215</v>
      </c>
      <c r="E2884" s="248"/>
      <c r="F2884" s="248"/>
      <c r="G2884" s="247"/>
      <c r="H2884" s="247" t="s">
        <v>8471</v>
      </c>
      <c r="I2884" s="247" t="s">
        <v>8472</v>
      </c>
      <c r="J2884" s="247" t="s">
        <v>9574</v>
      </c>
      <c r="K2884" s="249" t="s">
        <v>1346</v>
      </c>
      <c r="L2884" s="247" t="s">
        <v>1380</v>
      </c>
      <c r="M2884" s="249" t="s">
        <v>1348</v>
      </c>
      <c r="N2884" s="249">
        <v>0</v>
      </c>
      <c r="O2884" s="249" t="s">
        <v>9775</v>
      </c>
    </row>
    <row r="2885" spans="2:15" ht="24" hidden="1" customHeight="1">
      <c r="B2885" s="247" t="s">
        <v>9776</v>
      </c>
      <c r="C2885" s="247" t="s">
        <v>9777</v>
      </c>
      <c r="D2885" s="248">
        <v>44217</v>
      </c>
      <c r="E2885" s="248">
        <v>44330</v>
      </c>
      <c r="F2885" s="248">
        <v>45790</v>
      </c>
      <c r="G2885" s="247">
        <v>0</v>
      </c>
      <c r="H2885" s="247" t="s">
        <v>9778</v>
      </c>
      <c r="I2885" s="247" t="s">
        <v>9779</v>
      </c>
      <c r="J2885" s="247" t="s">
        <v>9574</v>
      </c>
      <c r="K2885" s="249" t="s">
        <v>1890</v>
      </c>
      <c r="L2885" s="247" t="s">
        <v>1380</v>
      </c>
      <c r="M2885" s="249" t="s">
        <v>1348</v>
      </c>
      <c r="N2885" s="249">
        <v>55</v>
      </c>
      <c r="O2885" s="249" t="s">
        <v>9780</v>
      </c>
    </row>
    <row r="2886" spans="2:15" ht="15" customHeight="1">
      <c r="B2886" s="247" t="s">
        <v>9781</v>
      </c>
      <c r="C2886" s="247" t="s">
        <v>9782</v>
      </c>
      <c r="D2886" s="248">
        <v>40102</v>
      </c>
      <c r="E2886" s="248">
        <v>40689</v>
      </c>
      <c r="F2886" s="248">
        <v>43611</v>
      </c>
      <c r="G2886" s="247">
        <v>1</v>
      </c>
      <c r="H2886" s="247" t="s">
        <v>9783</v>
      </c>
      <c r="I2886" s="247" t="s">
        <v>9784</v>
      </c>
      <c r="J2886" s="247" t="s">
        <v>3351</v>
      </c>
      <c r="K2886" s="249" t="s">
        <v>1354</v>
      </c>
      <c r="L2886" s="247" t="s">
        <v>1380</v>
      </c>
      <c r="M2886" s="249" t="s">
        <v>1348</v>
      </c>
      <c r="N2886" s="249">
        <v>10</v>
      </c>
      <c r="O2886" s="249" t="s">
        <v>9785</v>
      </c>
    </row>
    <row r="2887" spans="2:15" ht="15" hidden="1" customHeight="1">
      <c r="B2887" s="247" t="s">
        <v>9786</v>
      </c>
      <c r="C2887" s="247" t="s">
        <v>9787</v>
      </c>
      <c r="D2887" s="248">
        <v>44217</v>
      </c>
      <c r="E2887" s="248">
        <v>44244</v>
      </c>
      <c r="F2887" s="248">
        <v>44332</v>
      </c>
      <c r="G2887" s="247">
        <v>0</v>
      </c>
      <c r="H2887" s="247" t="s">
        <v>9788</v>
      </c>
      <c r="I2887" s="247" t="s">
        <v>9789</v>
      </c>
      <c r="J2887" s="247" t="s">
        <v>3291</v>
      </c>
      <c r="K2887" s="249" t="s">
        <v>1354</v>
      </c>
      <c r="L2887" s="247" t="s">
        <v>1380</v>
      </c>
      <c r="M2887" s="249" t="s">
        <v>1348</v>
      </c>
      <c r="N2887" s="249">
        <v>85</v>
      </c>
      <c r="O2887" s="249" t="s">
        <v>9790</v>
      </c>
    </row>
    <row r="2888" spans="2:15" ht="15" hidden="1" customHeight="1">
      <c r="B2888" s="247" t="s">
        <v>9791</v>
      </c>
      <c r="C2888" s="247" t="s">
        <v>9792</v>
      </c>
      <c r="D2888" s="248">
        <v>44217</v>
      </c>
      <c r="E2888" s="248">
        <v>44244</v>
      </c>
      <c r="F2888" s="248">
        <v>44332</v>
      </c>
      <c r="G2888" s="247">
        <v>0</v>
      </c>
      <c r="H2888" s="247" t="s">
        <v>9788</v>
      </c>
      <c r="I2888" s="247" t="s">
        <v>9789</v>
      </c>
      <c r="J2888" s="247" t="s">
        <v>3291</v>
      </c>
      <c r="K2888" s="249" t="s">
        <v>1354</v>
      </c>
      <c r="L2888" s="247" t="s">
        <v>1380</v>
      </c>
      <c r="M2888" s="249" t="s">
        <v>1348</v>
      </c>
      <c r="N2888" s="249">
        <v>70</v>
      </c>
      <c r="O2888" s="249" t="s">
        <v>9793</v>
      </c>
    </row>
    <row r="2889" spans="2:15" ht="15" hidden="1" customHeight="1">
      <c r="B2889" s="247" t="s">
        <v>9794</v>
      </c>
      <c r="C2889" s="247" t="s">
        <v>9795</v>
      </c>
      <c r="D2889" s="248">
        <v>44217</v>
      </c>
      <c r="E2889" s="248">
        <v>44244</v>
      </c>
      <c r="F2889" s="248">
        <v>44332</v>
      </c>
      <c r="G2889" s="247">
        <v>0</v>
      </c>
      <c r="H2889" s="247" t="s">
        <v>9788</v>
      </c>
      <c r="I2889" s="247" t="s">
        <v>9789</v>
      </c>
      <c r="J2889" s="247" t="s">
        <v>3291</v>
      </c>
      <c r="K2889" s="249" t="s">
        <v>1354</v>
      </c>
      <c r="L2889" s="247" t="s">
        <v>1380</v>
      </c>
      <c r="M2889" s="249" t="s">
        <v>1348</v>
      </c>
      <c r="N2889" s="249">
        <v>65</v>
      </c>
      <c r="O2889" s="249" t="s">
        <v>9796</v>
      </c>
    </row>
    <row r="2890" spans="2:15" ht="15" hidden="1" customHeight="1">
      <c r="B2890" s="247" t="s">
        <v>9797</v>
      </c>
      <c r="C2890" s="247" t="s">
        <v>9798</v>
      </c>
      <c r="D2890" s="248">
        <v>44217</v>
      </c>
      <c r="E2890" s="248">
        <v>44330</v>
      </c>
      <c r="F2890" s="248">
        <v>45425</v>
      </c>
      <c r="G2890" s="247">
        <v>0</v>
      </c>
      <c r="H2890" s="247" t="s">
        <v>9799</v>
      </c>
      <c r="I2890" s="247" t="s">
        <v>9800</v>
      </c>
      <c r="J2890" s="247" t="s">
        <v>9611</v>
      </c>
      <c r="K2890" s="249" t="s">
        <v>1890</v>
      </c>
      <c r="L2890" s="247" t="s">
        <v>1380</v>
      </c>
      <c r="M2890" s="249" t="s">
        <v>1348</v>
      </c>
      <c r="N2890" s="249">
        <v>100</v>
      </c>
      <c r="O2890" s="249" t="s">
        <v>3619</v>
      </c>
    </row>
    <row r="2891" spans="2:15" ht="15" hidden="1" customHeight="1">
      <c r="B2891" s="247" t="s">
        <v>9801</v>
      </c>
      <c r="C2891" s="247" t="s">
        <v>9802</v>
      </c>
      <c r="D2891" s="248">
        <v>44217</v>
      </c>
      <c r="E2891" s="248">
        <v>44225</v>
      </c>
      <c r="F2891" s="248">
        <v>44314</v>
      </c>
      <c r="G2891" s="247">
        <v>0</v>
      </c>
      <c r="H2891" s="247" t="s">
        <v>9731</v>
      </c>
      <c r="I2891" s="247" t="s">
        <v>9732</v>
      </c>
      <c r="J2891" s="247" t="s">
        <v>3291</v>
      </c>
      <c r="K2891" s="249" t="s">
        <v>1354</v>
      </c>
      <c r="L2891" s="247" t="s">
        <v>1380</v>
      </c>
      <c r="M2891" s="249" t="s">
        <v>1348</v>
      </c>
      <c r="N2891" s="249">
        <v>37</v>
      </c>
      <c r="O2891" s="249" t="s">
        <v>1368</v>
      </c>
    </row>
    <row r="2892" spans="2:15" ht="15" hidden="1" customHeight="1">
      <c r="B2892" s="247" t="s">
        <v>9803</v>
      </c>
      <c r="C2892" s="247" t="s">
        <v>9804</v>
      </c>
      <c r="D2892" s="248">
        <v>44217</v>
      </c>
      <c r="E2892" s="248">
        <v>44250</v>
      </c>
      <c r="F2892" s="248">
        <v>44338</v>
      </c>
      <c r="G2892" s="247">
        <v>0</v>
      </c>
      <c r="H2892" s="247" t="s">
        <v>9805</v>
      </c>
      <c r="I2892" s="247" t="s">
        <v>9806</v>
      </c>
      <c r="J2892" s="247" t="s">
        <v>3291</v>
      </c>
      <c r="K2892" s="249" t="s">
        <v>1354</v>
      </c>
      <c r="L2892" s="247" t="s">
        <v>1380</v>
      </c>
      <c r="M2892" s="249" t="s">
        <v>1348</v>
      </c>
      <c r="N2892" s="249">
        <v>62</v>
      </c>
      <c r="O2892" s="249" t="s">
        <v>9558</v>
      </c>
    </row>
    <row r="2893" spans="2:15" ht="15" hidden="1" customHeight="1">
      <c r="B2893" s="247" t="s">
        <v>9807</v>
      </c>
      <c r="C2893" s="247" t="s">
        <v>9808</v>
      </c>
      <c r="D2893" s="248">
        <v>44217</v>
      </c>
      <c r="E2893" s="248">
        <v>44250</v>
      </c>
      <c r="F2893" s="248">
        <v>44338</v>
      </c>
      <c r="G2893" s="247">
        <v>0</v>
      </c>
      <c r="H2893" s="247" t="s">
        <v>9805</v>
      </c>
      <c r="I2893" s="247" t="s">
        <v>9806</v>
      </c>
      <c r="J2893" s="247" t="s">
        <v>3291</v>
      </c>
      <c r="K2893" s="249" t="s">
        <v>1354</v>
      </c>
      <c r="L2893" s="247" t="s">
        <v>1380</v>
      </c>
      <c r="M2893" s="249" t="s">
        <v>1348</v>
      </c>
      <c r="N2893" s="249">
        <v>30</v>
      </c>
      <c r="O2893" s="249" t="s">
        <v>9809</v>
      </c>
    </row>
    <row r="2894" spans="2:15" ht="15" customHeight="1">
      <c r="B2894" s="247" t="s">
        <v>9810</v>
      </c>
      <c r="C2894" s="247" t="s">
        <v>1342</v>
      </c>
      <c r="D2894" s="248">
        <v>44217</v>
      </c>
      <c r="E2894" s="248"/>
      <c r="F2894" s="248"/>
      <c r="G2894" s="247"/>
      <c r="H2894" s="247" t="s">
        <v>7081</v>
      </c>
      <c r="I2894" s="247" t="s">
        <v>7082</v>
      </c>
      <c r="J2894" s="247" t="s">
        <v>9611</v>
      </c>
      <c r="K2894" s="249" t="s">
        <v>1346</v>
      </c>
      <c r="L2894" s="247" t="s">
        <v>1380</v>
      </c>
      <c r="M2894" s="249" t="s">
        <v>1348</v>
      </c>
      <c r="N2894" s="249">
        <v>0</v>
      </c>
      <c r="O2894" s="249" t="s">
        <v>9811</v>
      </c>
    </row>
    <row r="2895" spans="2:15" ht="15" hidden="1" customHeight="1">
      <c r="B2895" s="247" t="s">
        <v>9812</v>
      </c>
      <c r="C2895" s="247" t="s">
        <v>9813</v>
      </c>
      <c r="D2895" s="248">
        <v>44218</v>
      </c>
      <c r="E2895" s="248">
        <v>44321</v>
      </c>
      <c r="F2895" s="248">
        <v>45416</v>
      </c>
      <c r="G2895" s="247">
        <v>0</v>
      </c>
      <c r="H2895" s="247" t="s">
        <v>5317</v>
      </c>
      <c r="I2895" s="247" t="s">
        <v>4805</v>
      </c>
      <c r="J2895" s="247" t="s">
        <v>9611</v>
      </c>
      <c r="K2895" s="249" t="s">
        <v>1890</v>
      </c>
      <c r="L2895" s="247" t="s">
        <v>1380</v>
      </c>
      <c r="M2895" s="249" t="s">
        <v>1348</v>
      </c>
      <c r="N2895" s="249">
        <v>8</v>
      </c>
      <c r="O2895" s="249" t="s">
        <v>9449</v>
      </c>
    </row>
    <row r="2896" spans="2:15" ht="24" hidden="1" customHeight="1">
      <c r="B2896" s="247" t="s">
        <v>9814</v>
      </c>
      <c r="C2896" s="247" t="s">
        <v>9815</v>
      </c>
      <c r="D2896" s="248">
        <v>44218</v>
      </c>
      <c r="E2896" s="248">
        <v>44413</v>
      </c>
      <c r="F2896" s="248">
        <v>45508</v>
      </c>
      <c r="G2896" s="247">
        <v>0</v>
      </c>
      <c r="H2896" s="247" t="s">
        <v>6617</v>
      </c>
      <c r="I2896" s="247" t="s">
        <v>6618</v>
      </c>
      <c r="J2896" s="247" t="s">
        <v>9611</v>
      </c>
      <c r="K2896" s="249" t="s">
        <v>1890</v>
      </c>
      <c r="L2896" s="247" t="s">
        <v>1380</v>
      </c>
      <c r="M2896" s="249" t="s">
        <v>1348</v>
      </c>
      <c r="N2896" s="249">
        <v>46</v>
      </c>
      <c r="O2896" s="249" t="s">
        <v>9540</v>
      </c>
    </row>
    <row r="2897" spans="2:15" ht="24" customHeight="1">
      <c r="B2897" s="247" t="s">
        <v>9816</v>
      </c>
      <c r="C2897" s="247" t="s">
        <v>9817</v>
      </c>
      <c r="D2897" s="248">
        <v>41352</v>
      </c>
      <c r="E2897" s="248">
        <v>41730</v>
      </c>
      <c r="F2897" s="248">
        <v>45383</v>
      </c>
      <c r="G2897" s="247">
        <v>0</v>
      </c>
      <c r="H2897" s="247" t="s">
        <v>9818</v>
      </c>
      <c r="I2897" s="247" t="s">
        <v>9819</v>
      </c>
      <c r="J2897" s="247" t="s">
        <v>3401</v>
      </c>
      <c r="K2897" s="249" t="s">
        <v>2455</v>
      </c>
      <c r="L2897" s="247" t="s">
        <v>1373</v>
      </c>
      <c r="M2897" s="249" t="s">
        <v>1348</v>
      </c>
      <c r="N2897" s="249">
        <v>9</v>
      </c>
      <c r="O2897" s="249" t="s">
        <v>9820</v>
      </c>
    </row>
    <row r="2898" spans="2:15" ht="15" hidden="1" customHeight="1">
      <c r="B2898" s="247" t="s">
        <v>9821</v>
      </c>
      <c r="C2898" s="247" t="s">
        <v>9822</v>
      </c>
      <c r="D2898" s="248">
        <v>44221</v>
      </c>
      <c r="E2898" s="248">
        <v>44225</v>
      </c>
      <c r="F2898" s="248">
        <v>44314</v>
      </c>
      <c r="G2898" s="247">
        <v>0</v>
      </c>
      <c r="H2898" s="247" t="s">
        <v>1601</v>
      </c>
      <c r="I2898" s="247" t="s">
        <v>1602</v>
      </c>
      <c r="J2898" s="247" t="s">
        <v>3291</v>
      </c>
      <c r="K2898" s="249" t="s">
        <v>1354</v>
      </c>
      <c r="L2898" s="247" t="s">
        <v>3337</v>
      </c>
      <c r="M2898" s="249" t="s">
        <v>1348</v>
      </c>
      <c r="N2898" s="249">
        <v>270</v>
      </c>
      <c r="O2898" s="249" t="s">
        <v>9823</v>
      </c>
    </row>
    <row r="2899" spans="2:15" ht="15" hidden="1" customHeight="1">
      <c r="B2899" s="247" t="s">
        <v>9824</v>
      </c>
      <c r="C2899" s="247" t="s">
        <v>9825</v>
      </c>
      <c r="D2899" s="248">
        <v>44221</v>
      </c>
      <c r="E2899" s="248">
        <v>44225</v>
      </c>
      <c r="F2899" s="248">
        <v>44314</v>
      </c>
      <c r="G2899" s="247">
        <v>0</v>
      </c>
      <c r="H2899" s="247" t="s">
        <v>9717</v>
      </c>
      <c r="I2899" s="247" t="s">
        <v>9718</v>
      </c>
      <c r="J2899" s="247" t="s">
        <v>3291</v>
      </c>
      <c r="K2899" s="249" t="s">
        <v>1354</v>
      </c>
      <c r="L2899" s="247" t="s">
        <v>1380</v>
      </c>
      <c r="M2899" s="249" t="s">
        <v>1348</v>
      </c>
      <c r="N2899" s="249">
        <v>75</v>
      </c>
      <c r="O2899" s="249" t="s">
        <v>9826</v>
      </c>
    </row>
    <row r="2900" spans="2:15" ht="15" customHeight="1">
      <c r="B2900" s="247" t="s">
        <v>9827</v>
      </c>
      <c r="C2900" s="247" t="s">
        <v>1342</v>
      </c>
      <c r="D2900" s="248">
        <v>44222</v>
      </c>
      <c r="E2900" s="248"/>
      <c r="F2900" s="248"/>
      <c r="G2900" s="247"/>
      <c r="H2900" s="247" t="s">
        <v>9648</v>
      </c>
      <c r="I2900" s="247" t="s">
        <v>9649</v>
      </c>
      <c r="J2900" s="247" t="s">
        <v>3291</v>
      </c>
      <c r="K2900" s="249" t="s">
        <v>1346</v>
      </c>
      <c r="L2900" s="247" t="s">
        <v>3337</v>
      </c>
      <c r="M2900" s="249" t="s">
        <v>1348</v>
      </c>
      <c r="N2900" s="249">
        <v>0</v>
      </c>
      <c r="O2900" s="249" t="s">
        <v>9823</v>
      </c>
    </row>
    <row r="2901" spans="2:15" ht="15" hidden="1" customHeight="1">
      <c r="B2901" s="247" t="s">
        <v>9828</v>
      </c>
      <c r="C2901" s="247" t="s">
        <v>9829</v>
      </c>
      <c r="D2901" s="248">
        <v>44222</v>
      </c>
      <c r="E2901" s="248">
        <v>44225</v>
      </c>
      <c r="F2901" s="248">
        <v>44314</v>
      </c>
      <c r="G2901" s="247">
        <v>0</v>
      </c>
      <c r="H2901" s="247" t="s">
        <v>9717</v>
      </c>
      <c r="I2901" s="247" t="s">
        <v>9718</v>
      </c>
      <c r="J2901" s="247" t="s">
        <v>3291</v>
      </c>
      <c r="K2901" s="249" t="s">
        <v>1354</v>
      </c>
      <c r="L2901" s="247" t="s">
        <v>1380</v>
      </c>
      <c r="M2901" s="249" t="s">
        <v>1348</v>
      </c>
      <c r="N2901" s="249">
        <v>70</v>
      </c>
      <c r="O2901" s="249" t="s">
        <v>9830</v>
      </c>
    </row>
    <row r="2902" spans="2:15" ht="15" customHeight="1">
      <c r="B2902" s="247" t="s">
        <v>9831</v>
      </c>
      <c r="C2902" s="247" t="s">
        <v>1342</v>
      </c>
      <c r="D2902" s="248">
        <v>44223</v>
      </c>
      <c r="E2902" s="248"/>
      <c r="F2902" s="248"/>
      <c r="G2902" s="247"/>
      <c r="H2902" s="247" t="s">
        <v>1352</v>
      </c>
      <c r="I2902" s="247" t="s">
        <v>1353</v>
      </c>
      <c r="J2902" s="247" t="s">
        <v>3291</v>
      </c>
      <c r="K2902" s="249" t="s">
        <v>1346</v>
      </c>
      <c r="L2902" s="247" t="s">
        <v>1355</v>
      </c>
      <c r="M2902" s="249" t="s">
        <v>1348</v>
      </c>
      <c r="N2902" s="249">
        <v>0</v>
      </c>
      <c r="O2902" s="249" t="s">
        <v>9832</v>
      </c>
    </row>
    <row r="2903" spans="2:15" ht="15" hidden="1" customHeight="1">
      <c r="B2903" s="247" t="s">
        <v>9833</v>
      </c>
      <c r="C2903" s="247" t="s">
        <v>9834</v>
      </c>
      <c r="D2903" s="248">
        <v>44223</v>
      </c>
      <c r="E2903" s="248">
        <v>44250</v>
      </c>
      <c r="F2903" s="248">
        <v>44338</v>
      </c>
      <c r="G2903" s="247">
        <v>0</v>
      </c>
      <c r="H2903" s="247" t="s">
        <v>4715</v>
      </c>
      <c r="I2903" s="247" t="s">
        <v>4716</v>
      </c>
      <c r="J2903" s="247" t="s">
        <v>3291</v>
      </c>
      <c r="K2903" s="249" t="s">
        <v>1354</v>
      </c>
      <c r="L2903" s="247" t="s">
        <v>1347</v>
      </c>
      <c r="M2903" s="249" t="s">
        <v>1348</v>
      </c>
      <c r="N2903" s="249">
        <v>100</v>
      </c>
      <c r="O2903" s="249" t="s">
        <v>9835</v>
      </c>
    </row>
    <row r="2904" spans="2:15" ht="15" hidden="1" customHeight="1">
      <c r="B2904" s="247" t="s">
        <v>9836</v>
      </c>
      <c r="C2904" s="247" t="s">
        <v>9837</v>
      </c>
      <c r="D2904" s="248">
        <v>44224</v>
      </c>
      <c r="E2904" s="248">
        <v>44250</v>
      </c>
      <c r="F2904" s="248">
        <v>44338</v>
      </c>
      <c r="G2904" s="247">
        <v>0</v>
      </c>
      <c r="H2904" s="247" t="s">
        <v>8390</v>
      </c>
      <c r="I2904" s="247" t="s">
        <v>8391</v>
      </c>
      <c r="J2904" s="247" t="s">
        <v>3291</v>
      </c>
      <c r="K2904" s="249" t="s">
        <v>1354</v>
      </c>
      <c r="L2904" s="247" t="s">
        <v>1380</v>
      </c>
      <c r="M2904" s="249" t="s">
        <v>1348</v>
      </c>
      <c r="N2904" s="249">
        <v>12</v>
      </c>
      <c r="O2904" s="249" t="s">
        <v>9838</v>
      </c>
    </row>
    <row r="2905" spans="2:15" ht="25.5" customHeight="1">
      <c r="B2905" s="247" t="s">
        <v>9839</v>
      </c>
      <c r="C2905" s="247" t="s">
        <v>1342</v>
      </c>
      <c r="D2905" s="248">
        <v>44228</v>
      </c>
      <c r="E2905" s="248"/>
      <c r="F2905" s="248"/>
      <c r="G2905" s="247"/>
      <c r="H2905" s="247" t="s">
        <v>9840</v>
      </c>
      <c r="I2905" s="247" t="s">
        <v>9841</v>
      </c>
      <c r="J2905" s="247" t="s">
        <v>3291</v>
      </c>
      <c r="K2905" s="249" t="s">
        <v>1346</v>
      </c>
      <c r="L2905" s="247" t="s">
        <v>1380</v>
      </c>
      <c r="M2905" s="249" t="s">
        <v>1348</v>
      </c>
      <c r="N2905" s="249">
        <v>0</v>
      </c>
      <c r="O2905" s="249" t="s">
        <v>9842</v>
      </c>
    </row>
    <row r="2906" spans="2:15" ht="15" hidden="1" customHeight="1">
      <c r="B2906" s="247" t="s">
        <v>9843</v>
      </c>
      <c r="C2906" s="247" t="s">
        <v>9844</v>
      </c>
      <c r="D2906" s="248">
        <v>44228</v>
      </c>
      <c r="E2906" s="248">
        <v>44277</v>
      </c>
      <c r="F2906" s="248">
        <v>44368</v>
      </c>
      <c r="G2906" s="247">
        <v>0</v>
      </c>
      <c r="H2906" s="247" t="s">
        <v>9845</v>
      </c>
      <c r="I2906" s="247" t="s">
        <v>9846</v>
      </c>
      <c r="J2906" s="247" t="s">
        <v>3291</v>
      </c>
      <c r="K2906" s="249" t="s">
        <v>1354</v>
      </c>
      <c r="L2906" s="247" t="s">
        <v>1380</v>
      </c>
      <c r="M2906" s="249" t="s">
        <v>1348</v>
      </c>
      <c r="N2906" s="249">
        <v>11</v>
      </c>
      <c r="O2906" s="249" t="s">
        <v>9847</v>
      </c>
    </row>
    <row r="2907" spans="2:15" ht="25.5" customHeight="1">
      <c r="B2907" s="247" t="s">
        <v>9848</v>
      </c>
      <c r="C2907" s="247" t="s">
        <v>1342</v>
      </c>
      <c r="D2907" s="248">
        <v>44228</v>
      </c>
      <c r="E2907" s="248"/>
      <c r="F2907" s="248"/>
      <c r="G2907" s="247"/>
      <c r="H2907" s="247" t="s">
        <v>9849</v>
      </c>
      <c r="I2907" s="247" t="s">
        <v>9850</v>
      </c>
      <c r="J2907" s="247" t="s">
        <v>3291</v>
      </c>
      <c r="K2907" s="249" t="s">
        <v>1346</v>
      </c>
      <c r="L2907" s="247" t="s">
        <v>1380</v>
      </c>
      <c r="M2907" s="249" t="s">
        <v>1348</v>
      </c>
      <c r="N2907" s="249">
        <v>0</v>
      </c>
      <c r="O2907" s="249" t="s">
        <v>9851</v>
      </c>
    </row>
    <row r="2908" spans="2:15" ht="24" customHeight="1">
      <c r="B2908" s="247" t="s">
        <v>9852</v>
      </c>
      <c r="C2908" s="247" t="s">
        <v>9853</v>
      </c>
      <c r="D2908" s="248">
        <v>41352</v>
      </c>
      <c r="E2908" s="248">
        <v>41768</v>
      </c>
      <c r="F2908" s="248">
        <v>45421</v>
      </c>
      <c r="G2908" s="247">
        <v>0</v>
      </c>
      <c r="H2908" s="247" t="s">
        <v>9818</v>
      </c>
      <c r="I2908" s="247" t="s">
        <v>9819</v>
      </c>
      <c r="J2908" s="247" t="s">
        <v>3401</v>
      </c>
      <c r="K2908" s="249" t="s">
        <v>2455</v>
      </c>
      <c r="L2908" s="247" t="s">
        <v>1373</v>
      </c>
      <c r="M2908" s="249" t="s">
        <v>1348</v>
      </c>
      <c r="N2908" s="249">
        <v>13</v>
      </c>
      <c r="O2908" s="249" t="s">
        <v>9854</v>
      </c>
    </row>
    <row r="2909" spans="2:15" ht="15" customHeight="1">
      <c r="B2909" s="247" t="s">
        <v>9855</v>
      </c>
      <c r="C2909" s="247" t="s">
        <v>1342</v>
      </c>
      <c r="D2909" s="248">
        <v>44228</v>
      </c>
      <c r="E2909" s="248"/>
      <c r="F2909" s="248"/>
      <c r="G2909" s="247"/>
      <c r="H2909" s="247" t="s">
        <v>9856</v>
      </c>
      <c r="I2909" s="247" t="s">
        <v>9857</v>
      </c>
      <c r="J2909" s="247" t="s">
        <v>3291</v>
      </c>
      <c r="K2909" s="249" t="s">
        <v>1346</v>
      </c>
      <c r="L2909" s="247" t="s">
        <v>1380</v>
      </c>
      <c r="M2909" s="249" t="s">
        <v>1348</v>
      </c>
      <c r="N2909" s="249">
        <v>0</v>
      </c>
      <c r="O2909" s="249" t="s">
        <v>9858</v>
      </c>
    </row>
    <row r="2910" spans="2:15" ht="15" customHeight="1">
      <c r="B2910" s="247" t="s">
        <v>9859</v>
      </c>
      <c r="C2910" s="247" t="s">
        <v>1342</v>
      </c>
      <c r="D2910" s="248">
        <v>44228</v>
      </c>
      <c r="E2910" s="248"/>
      <c r="F2910" s="248"/>
      <c r="G2910" s="247"/>
      <c r="H2910" s="247" t="s">
        <v>9860</v>
      </c>
      <c r="I2910" s="247" t="s">
        <v>9861</v>
      </c>
      <c r="J2910" s="247" t="s">
        <v>3291</v>
      </c>
      <c r="K2910" s="249" t="s">
        <v>1346</v>
      </c>
      <c r="L2910" s="247" t="s">
        <v>1380</v>
      </c>
      <c r="M2910" s="249" t="s">
        <v>1348</v>
      </c>
      <c r="N2910" s="249">
        <v>0</v>
      </c>
      <c r="O2910" s="249" t="s">
        <v>5942</v>
      </c>
    </row>
    <row r="2911" spans="2:15" ht="15" customHeight="1">
      <c r="B2911" s="247" t="s">
        <v>9862</v>
      </c>
      <c r="C2911" s="247" t="s">
        <v>1342</v>
      </c>
      <c r="D2911" s="248">
        <v>44228</v>
      </c>
      <c r="E2911" s="248"/>
      <c r="F2911" s="248"/>
      <c r="G2911" s="247"/>
      <c r="H2911" s="247" t="s">
        <v>9863</v>
      </c>
      <c r="I2911" s="247" t="s">
        <v>9864</v>
      </c>
      <c r="J2911" s="247" t="s">
        <v>3291</v>
      </c>
      <c r="K2911" s="249" t="s">
        <v>1346</v>
      </c>
      <c r="L2911" s="247" t="s">
        <v>1380</v>
      </c>
      <c r="M2911" s="249" t="s">
        <v>1348</v>
      </c>
      <c r="N2911" s="249">
        <v>0</v>
      </c>
      <c r="O2911" s="249" t="s">
        <v>9865</v>
      </c>
    </row>
    <row r="2912" spans="2:15" ht="15" hidden="1" customHeight="1">
      <c r="B2912" s="247" t="s">
        <v>9866</v>
      </c>
      <c r="C2912" s="247" t="s">
        <v>9867</v>
      </c>
      <c r="D2912" s="248">
        <v>44228</v>
      </c>
      <c r="E2912" s="248">
        <v>44250</v>
      </c>
      <c r="F2912" s="248">
        <v>44338</v>
      </c>
      <c r="G2912" s="247">
        <v>0</v>
      </c>
      <c r="H2912" s="247" t="s">
        <v>9868</v>
      </c>
      <c r="I2912" s="247" t="s">
        <v>9869</v>
      </c>
      <c r="J2912" s="247" t="s">
        <v>3291</v>
      </c>
      <c r="K2912" s="249" t="s">
        <v>1354</v>
      </c>
      <c r="L2912" s="247" t="s">
        <v>1380</v>
      </c>
      <c r="M2912" s="249" t="s">
        <v>1348</v>
      </c>
      <c r="N2912" s="249">
        <v>10</v>
      </c>
      <c r="O2912" s="249" t="s">
        <v>9756</v>
      </c>
    </row>
    <row r="2913" spans="2:15" ht="15" hidden="1" customHeight="1">
      <c r="B2913" s="247" t="s">
        <v>9870</v>
      </c>
      <c r="C2913" s="247" t="s">
        <v>9871</v>
      </c>
      <c r="D2913" s="248">
        <v>44230</v>
      </c>
      <c r="E2913" s="248">
        <v>44277</v>
      </c>
      <c r="F2913" s="248">
        <v>44368</v>
      </c>
      <c r="G2913" s="247">
        <v>0</v>
      </c>
      <c r="H2913" s="247" t="s">
        <v>9872</v>
      </c>
      <c r="I2913" s="247" t="s">
        <v>9873</v>
      </c>
      <c r="J2913" s="247" t="s">
        <v>3291</v>
      </c>
      <c r="K2913" s="249" t="s">
        <v>1354</v>
      </c>
      <c r="L2913" s="247" t="s">
        <v>1380</v>
      </c>
      <c r="M2913" s="249" t="s">
        <v>1348</v>
      </c>
      <c r="N2913" s="249">
        <v>25</v>
      </c>
      <c r="O2913" s="249" t="s">
        <v>9874</v>
      </c>
    </row>
    <row r="2914" spans="2:15" ht="15" hidden="1" customHeight="1">
      <c r="B2914" s="247" t="s">
        <v>9875</v>
      </c>
      <c r="C2914" s="247" t="s">
        <v>9876</v>
      </c>
      <c r="D2914" s="248">
        <v>44230</v>
      </c>
      <c r="E2914" s="248">
        <v>44426</v>
      </c>
      <c r="F2914" s="248">
        <v>45521</v>
      </c>
      <c r="G2914" s="247">
        <v>0</v>
      </c>
      <c r="H2914" s="247" t="s">
        <v>9270</v>
      </c>
      <c r="I2914" s="247" t="s">
        <v>9271</v>
      </c>
      <c r="J2914" s="247" t="s">
        <v>9611</v>
      </c>
      <c r="K2914" s="249" t="s">
        <v>1890</v>
      </c>
      <c r="L2914" s="247" t="s">
        <v>1380</v>
      </c>
      <c r="M2914" s="249" t="s">
        <v>1348</v>
      </c>
      <c r="N2914" s="249">
        <v>10</v>
      </c>
      <c r="O2914" s="249" t="s">
        <v>3299</v>
      </c>
    </row>
    <row r="2915" spans="2:15" ht="15" customHeight="1">
      <c r="B2915" s="247" t="s">
        <v>9877</v>
      </c>
      <c r="C2915" s="247" t="s">
        <v>1342</v>
      </c>
      <c r="D2915" s="248">
        <v>44231</v>
      </c>
      <c r="E2915" s="248"/>
      <c r="F2915" s="248"/>
      <c r="G2915" s="247"/>
      <c r="H2915" s="247" t="s">
        <v>9878</v>
      </c>
      <c r="I2915" s="247" t="s">
        <v>9879</v>
      </c>
      <c r="J2915" s="247" t="s">
        <v>9611</v>
      </c>
      <c r="K2915" s="249" t="s">
        <v>1346</v>
      </c>
      <c r="L2915" s="247" t="s">
        <v>1380</v>
      </c>
      <c r="M2915" s="249" t="s">
        <v>1348</v>
      </c>
      <c r="N2915" s="249">
        <v>0</v>
      </c>
      <c r="O2915" s="249" t="s">
        <v>9880</v>
      </c>
    </row>
    <row r="2916" spans="2:15" ht="15" customHeight="1">
      <c r="B2916" s="247" t="s">
        <v>9881</v>
      </c>
      <c r="C2916" s="247" t="s">
        <v>1342</v>
      </c>
      <c r="D2916" s="248">
        <v>44231</v>
      </c>
      <c r="E2916" s="248"/>
      <c r="F2916" s="248"/>
      <c r="G2916" s="247"/>
      <c r="H2916" s="247" t="s">
        <v>9882</v>
      </c>
      <c r="I2916" s="247" t="s">
        <v>9883</v>
      </c>
      <c r="J2916" s="247" t="s">
        <v>3291</v>
      </c>
      <c r="K2916" s="249" t="s">
        <v>1346</v>
      </c>
      <c r="L2916" s="247" t="s">
        <v>1347</v>
      </c>
      <c r="M2916" s="249" t="s">
        <v>1348</v>
      </c>
      <c r="N2916" s="249">
        <v>0</v>
      </c>
      <c r="O2916" s="249" t="s">
        <v>5341</v>
      </c>
    </row>
    <row r="2917" spans="2:15" ht="15" hidden="1" customHeight="1">
      <c r="B2917" s="247" t="s">
        <v>9884</v>
      </c>
      <c r="C2917" s="247" t="s">
        <v>9885</v>
      </c>
      <c r="D2917" s="248">
        <v>44232</v>
      </c>
      <c r="E2917" s="248">
        <v>44307</v>
      </c>
      <c r="F2917" s="248">
        <v>44397</v>
      </c>
      <c r="G2917" s="247">
        <v>0</v>
      </c>
      <c r="H2917" s="247" t="s">
        <v>9886</v>
      </c>
      <c r="I2917" s="247" t="s">
        <v>9887</v>
      </c>
      <c r="J2917" s="247" t="s">
        <v>3291</v>
      </c>
      <c r="K2917" s="249" t="s">
        <v>1354</v>
      </c>
      <c r="L2917" s="247" t="s">
        <v>1380</v>
      </c>
      <c r="M2917" s="249" t="s">
        <v>1348</v>
      </c>
      <c r="N2917" s="249">
        <v>16</v>
      </c>
      <c r="O2917" s="249" t="s">
        <v>9521</v>
      </c>
    </row>
    <row r="2918" spans="2:15" ht="15" customHeight="1">
      <c r="B2918" s="247" t="s">
        <v>9888</v>
      </c>
      <c r="C2918" s="247" t="s">
        <v>1342</v>
      </c>
      <c r="D2918" s="248">
        <v>44232</v>
      </c>
      <c r="E2918" s="248"/>
      <c r="F2918" s="248"/>
      <c r="G2918" s="247"/>
      <c r="H2918" s="247" t="s">
        <v>9648</v>
      </c>
      <c r="I2918" s="247" t="s">
        <v>9649</v>
      </c>
      <c r="J2918" s="247" t="s">
        <v>9611</v>
      </c>
      <c r="K2918" s="249" t="s">
        <v>1346</v>
      </c>
      <c r="L2918" s="247" t="s">
        <v>3337</v>
      </c>
      <c r="M2918" s="249" t="s">
        <v>1348</v>
      </c>
      <c r="N2918" s="249">
        <v>0</v>
      </c>
      <c r="O2918" s="249" t="s">
        <v>9650</v>
      </c>
    </row>
    <row r="2919" spans="2:15" ht="15" hidden="1" customHeight="1">
      <c r="B2919" s="247" t="s">
        <v>9889</v>
      </c>
      <c r="C2919" s="247" t="s">
        <v>9890</v>
      </c>
      <c r="D2919" s="248">
        <v>38931</v>
      </c>
      <c r="E2919" s="248">
        <v>39860</v>
      </c>
      <c r="F2919" s="248">
        <v>41686</v>
      </c>
      <c r="G2919" s="247">
        <v>1</v>
      </c>
      <c r="H2919" s="247" t="s">
        <v>7905</v>
      </c>
      <c r="I2919" s="247" t="s">
        <v>7906</v>
      </c>
      <c r="J2919" s="247" t="s">
        <v>3276</v>
      </c>
      <c r="K2919" s="249" t="s">
        <v>1354</v>
      </c>
      <c r="L2919" s="247" t="s">
        <v>1380</v>
      </c>
      <c r="M2919" s="249" t="s">
        <v>1348</v>
      </c>
      <c r="N2919" s="249">
        <v>46</v>
      </c>
      <c r="O2919" s="249" t="s">
        <v>1342</v>
      </c>
    </row>
    <row r="2920" spans="2:15" ht="24" hidden="1" customHeight="1">
      <c r="B2920" s="247" t="s">
        <v>9891</v>
      </c>
      <c r="C2920" s="247" t="s">
        <v>9892</v>
      </c>
      <c r="D2920" s="248">
        <v>40387</v>
      </c>
      <c r="E2920" s="248">
        <v>40696</v>
      </c>
      <c r="F2920" s="248">
        <v>41792</v>
      </c>
      <c r="G2920" s="247">
        <v>0</v>
      </c>
      <c r="H2920" s="247" t="s">
        <v>6132</v>
      </c>
      <c r="I2920" s="247" t="s">
        <v>6133</v>
      </c>
      <c r="J2920" s="247" t="s">
        <v>3276</v>
      </c>
      <c r="K2920" s="249" t="s">
        <v>1354</v>
      </c>
      <c r="L2920" s="247" t="s">
        <v>3337</v>
      </c>
      <c r="M2920" s="249" t="s">
        <v>1348</v>
      </c>
      <c r="N2920" s="249">
        <v>230</v>
      </c>
      <c r="O2920" s="249" t="s">
        <v>6159</v>
      </c>
    </row>
    <row r="2921" spans="2:15" ht="15" hidden="1" customHeight="1">
      <c r="B2921" s="247" t="s">
        <v>9893</v>
      </c>
      <c r="C2921" s="247" t="s">
        <v>9894</v>
      </c>
      <c r="D2921" s="248">
        <v>41221</v>
      </c>
      <c r="E2921" s="248">
        <v>41479</v>
      </c>
      <c r="F2921" s="248">
        <v>42940</v>
      </c>
      <c r="G2921" s="247">
        <v>0</v>
      </c>
      <c r="H2921" s="247" t="s">
        <v>3753</v>
      </c>
      <c r="I2921" s="247" t="s">
        <v>1342</v>
      </c>
      <c r="J2921" s="247" t="s">
        <v>3351</v>
      </c>
      <c r="K2921" s="249" t="s">
        <v>1354</v>
      </c>
      <c r="L2921" s="247" t="s">
        <v>1380</v>
      </c>
      <c r="M2921" s="249" t="s">
        <v>1348</v>
      </c>
      <c r="N2921" s="249">
        <v>10</v>
      </c>
      <c r="O2921" s="249" t="s">
        <v>9895</v>
      </c>
    </row>
    <row r="2922" spans="2:15" ht="24" hidden="1" customHeight="1">
      <c r="B2922" s="247" t="s">
        <v>9896</v>
      </c>
      <c r="C2922" s="247" t="s">
        <v>9897</v>
      </c>
      <c r="D2922" s="248">
        <v>44232</v>
      </c>
      <c r="E2922" s="248">
        <v>44250</v>
      </c>
      <c r="F2922" s="248">
        <v>44338</v>
      </c>
      <c r="G2922" s="247">
        <v>0</v>
      </c>
      <c r="H2922" s="247" t="s">
        <v>9898</v>
      </c>
      <c r="I2922" s="247" t="s">
        <v>9899</v>
      </c>
      <c r="J2922" s="247" t="s">
        <v>3291</v>
      </c>
      <c r="K2922" s="249" t="s">
        <v>1354</v>
      </c>
      <c r="L2922" s="247" t="s">
        <v>1380</v>
      </c>
      <c r="M2922" s="249" t="s">
        <v>1348</v>
      </c>
      <c r="N2922" s="249">
        <v>75</v>
      </c>
      <c r="O2922" s="249" t="s">
        <v>9900</v>
      </c>
    </row>
    <row r="2923" spans="2:15" ht="24" hidden="1" customHeight="1">
      <c r="B2923" s="247" t="s">
        <v>9901</v>
      </c>
      <c r="C2923" s="247" t="s">
        <v>9902</v>
      </c>
      <c r="D2923" s="248">
        <v>44232</v>
      </c>
      <c r="E2923" s="248">
        <v>44250</v>
      </c>
      <c r="F2923" s="248">
        <v>44338</v>
      </c>
      <c r="G2923" s="247">
        <v>0</v>
      </c>
      <c r="H2923" s="247" t="s">
        <v>9898</v>
      </c>
      <c r="I2923" s="247" t="s">
        <v>9899</v>
      </c>
      <c r="J2923" s="247" t="s">
        <v>3291</v>
      </c>
      <c r="K2923" s="249" t="s">
        <v>1354</v>
      </c>
      <c r="L2923" s="247" t="s">
        <v>1380</v>
      </c>
      <c r="M2923" s="249" t="s">
        <v>1348</v>
      </c>
      <c r="N2923" s="249">
        <v>100</v>
      </c>
      <c r="O2923" s="249" t="s">
        <v>9903</v>
      </c>
    </row>
    <row r="2924" spans="2:15" ht="24" hidden="1" customHeight="1">
      <c r="B2924" s="247" t="s">
        <v>9904</v>
      </c>
      <c r="C2924" s="247" t="s">
        <v>9905</v>
      </c>
      <c r="D2924" s="248">
        <v>44232</v>
      </c>
      <c r="E2924" s="248">
        <v>44250</v>
      </c>
      <c r="F2924" s="248">
        <v>44338</v>
      </c>
      <c r="G2924" s="247">
        <v>0</v>
      </c>
      <c r="H2924" s="247" t="s">
        <v>9898</v>
      </c>
      <c r="I2924" s="247" t="s">
        <v>9899</v>
      </c>
      <c r="J2924" s="247" t="s">
        <v>3291</v>
      </c>
      <c r="K2924" s="249" t="s">
        <v>1354</v>
      </c>
      <c r="L2924" s="247" t="s">
        <v>1380</v>
      </c>
      <c r="M2924" s="249" t="s">
        <v>1348</v>
      </c>
      <c r="N2924" s="249">
        <v>30</v>
      </c>
      <c r="O2924" s="249" t="s">
        <v>9906</v>
      </c>
    </row>
    <row r="2925" spans="2:15" ht="15" hidden="1" customHeight="1">
      <c r="B2925" s="247" t="s">
        <v>9907</v>
      </c>
      <c r="C2925" s="247" t="s">
        <v>9908</v>
      </c>
      <c r="D2925" s="248">
        <v>44232</v>
      </c>
      <c r="E2925" s="248">
        <v>44279</v>
      </c>
      <c r="F2925" s="248">
        <v>45374</v>
      </c>
      <c r="G2925" s="247">
        <v>0</v>
      </c>
      <c r="H2925" s="247" t="s">
        <v>9442</v>
      </c>
      <c r="I2925" s="247" t="s">
        <v>9443</v>
      </c>
      <c r="J2925" s="247" t="s">
        <v>9611</v>
      </c>
      <c r="K2925" s="249" t="s">
        <v>1890</v>
      </c>
      <c r="L2925" s="247" t="s">
        <v>1380</v>
      </c>
      <c r="M2925" s="249" t="s">
        <v>1348</v>
      </c>
      <c r="N2925" s="249">
        <v>52</v>
      </c>
      <c r="O2925" s="249" t="s">
        <v>9909</v>
      </c>
    </row>
    <row r="2926" spans="2:15" ht="24" customHeight="1">
      <c r="B2926" s="247" t="s">
        <v>9910</v>
      </c>
      <c r="C2926" s="247" t="s">
        <v>1342</v>
      </c>
      <c r="D2926" s="248">
        <v>44236</v>
      </c>
      <c r="E2926" s="248"/>
      <c r="F2926" s="248"/>
      <c r="G2926" s="247"/>
      <c r="H2926" s="247" t="s">
        <v>3364</v>
      </c>
      <c r="I2926" s="247" t="s">
        <v>3365</v>
      </c>
      <c r="J2926" s="247" t="s">
        <v>9611</v>
      </c>
      <c r="K2926" s="249" t="s">
        <v>1346</v>
      </c>
      <c r="L2926" s="247" t="s">
        <v>1380</v>
      </c>
      <c r="M2926" s="249" t="s">
        <v>1348</v>
      </c>
      <c r="N2926" s="249">
        <v>0</v>
      </c>
      <c r="O2926" s="249" t="s">
        <v>4102</v>
      </c>
    </row>
    <row r="2927" spans="2:15" ht="15" hidden="1" customHeight="1">
      <c r="B2927" s="247" t="s">
        <v>9911</v>
      </c>
      <c r="C2927" s="247" t="s">
        <v>9912</v>
      </c>
      <c r="D2927" s="248">
        <v>44236</v>
      </c>
      <c r="E2927" s="248">
        <v>44435</v>
      </c>
      <c r="F2927" s="248">
        <v>45530</v>
      </c>
      <c r="G2927" s="247">
        <v>0</v>
      </c>
      <c r="H2927" s="247" t="s">
        <v>3668</v>
      </c>
      <c r="I2927" s="247" t="s">
        <v>3669</v>
      </c>
      <c r="J2927" s="247" t="s">
        <v>9611</v>
      </c>
      <c r="K2927" s="249" t="s">
        <v>1890</v>
      </c>
      <c r="L2927" s="247" t="s">
        <v>1380</v>
      </c>
      <c r="M2927" s="249" t="s">
        <v>1348</v>
      </c>
      <c r="N2927" s="249">
        <v>28</v>
      </c>
      <c r="O2927" s="249" t="s">
        <v>3670</v>
      </c>
    </row>
    <row r="2928" spans="2:15" ht="15" customHeight="1">
      <c r="B2928" s="247" t="s">
        <v>9913</v>
      </c>
      <c r="C2928" s="247" t="s">
        <v>1342</v>
      </c>
      <c r="D2928" s="248">
        <v>44237</v>
      </c>
      <c r="E2928" s="248"/>
      <c r="F2928" s="248"/>
      <c r="G2928" s="247"/>
      <c r="H2928" s="247" t="s">
        <v>9914</v>
      </c>
      <c r="I2928" s="247" t="s">
        <v>9915</v>
      </c>
      <c r="J2928" s="247" t="s">
        <v>3291</v>
      </c>
      <c r="K2928" s="249" t="s">
        <v>1346</v>
      </c>
      <c r="L2928" s="247" t="s">
        <v>1380</v>
      </c>
      <c r="M2928" s="249" t="s">
        <v>1348</v>
      </c>
      <c r="N2928" s="249">
        <v>0</v>
      </c>
      <c r="O2928" s="249" t="s">
        <v>9916</v>
      </c>
    </row>
    <row r="2929" spans="2:15" ht="15" customHeight="1">
      <c r="B2929" s="247" t="s">
        <v>9917</v>
      </c>
      <c r="C2929" s="247" t="s">
        <v>1342</v>
      </c>
      <c r="D2929" s="248">
        <v>44237</v>
      </c>
      <c r="E2929" s="248"/>
      <c r="F2929" s="248"/>
      <c r="G2929" s="247"/>
      <c r="H2929" s="247" t="s">
        <v>9914</v>
      </c>
      <c r="I2929" s="247" t="s">
        <v>9915</v>
      </c>
      <c r="J2929" s="247" t="s">
        <v>3291</v>
      </c>
      <c r="K2929" s="249" t="s">
        <v>1346</v>
      </c>
      <c r="L2929" s="247" t="s">
        <v>1380</v>
      </c>
      <c r="M2929" s="249" t="s">
        <v>1348</v>
      </c>
      <c r="N2929" s="249">
        <v>0</v>
      </c>
      <c r="O2929" s="249" t="s">
        <v>9918</v>
      </c>
    </row>
    <row r="2930" spans="2:15" ht="15" customHeight="1">
      <c r="B2930" s="247" t="s">
        <v>9919</v>
      </c>
      <c r="C2930" s="247" t="s">
        <v>1342</v>
      </c>
      <c r="D2930" s="248">
        <v>44237</v>
      </c>
      <c r="E2930" s="248"/>
      <c r="F2930" s="248"/>
      <c r="G2930" s="247"/>
      <c r="H2930" s="247" t="s">
        <v>9914</v>
      </c>
      <c r="I2930" s="247" t="s">
        <v>9915</v>
      </c>
      <c r="J2930" s="247" t="s">
        <v>3291</v>
      </c>
      <c r="K2930" s="249" t="s">
        <v>1346</v>
      </c>
      <c r="L2930" s="247" t="s">
        <v>1380</v>
      </c>
      <c r="M2930" s="249" t="s">
        <v>1348</v>
      </c>
      <c r="N2930" s="249">
        <v>0</v>
      </c>
      <c r="O2930" s="249" t="s">
        <v>9920</v>
      </c>
    </row>
    <row r="2931" spans="2:15" ht="15" customHeight="1">
      <c r="B2931" s="247" t="s">
        <v>9921</v>
      </c>
      <c r="C2931" s="247" t="s">
        <v>1342</v>
      </c>
      <c r="D2931" s="248">
        <v>44237</v>
      </c>
      <c r="E2931" s="248"/>
      <c r="F2931" s="248"/>
      <c r="G2931" s="247"/>
      <c r="H2931" s="247" t="s">
        <v>3596</v>
      </c>
      <c r="I2931" s="247" t="s">
        <v>3597</v>
      </c>
      <c r="J2931" s="247" t="s">
        <v>9611</v>
      </c>
      <c r="K2931" s="249" t="s">
        <v>1346</v>
      </c>
      <c r="L2931" s="247" t="s">
        <v>1380</v>
      </c>
      <c r="M2931" s="249" t="s">
        <v>1348</v>
      </c>
      <c r="N2931" s="249">
        <v>0</v>
      </c>
      <c r="O2931" s="249" t="s">
        <v>9922</v>
      </c>
    </row>
    <row r="2932" spans="2:15" ht="24" hidden="1" customHeight="1">
      <c r="B2932" s="247" t="s">
        <v>9923</v>
      </c>
      <c r="C2932" s="247" t="s">
        <v>9924</v>
      </c>
      <c r="D2932" s="248">
        <v>41330</v>
      </c>
      <c r="E2932" s="248">
        <v>41498</v>
      </c>
      <c r="F2932" s="248">
        <v>42959</v>
      </c>
      <c r="G2932" s="247">
        <v>0</v>
      </c>
      <c r="H2932" s="247" t="s">
        <v>3753</v>
      </c>
      <c r="I2932" s="247" t="s">
        <v>1342</v>
      </c>
      <c r="J2932" s="247" t="s">
        <v>3419</v>
      </c>
      <c r="K2932" s="249" t="s">
        <v>2455</v>
      </c>
      <c r="L2932" s="247" t="s">
        <v>1380</v>
      </c>
      <c r="M2932" s="249" t="s">
        <v>1348</v>
      </c>
      <c r="N2932" s="249">
        <v>60</v>
      </c>
      <c r="O2932" s="249" t="s">
        <v>9925</v>
      </c>
    </row>
    <row r="2933" spans="2:15" ht="15" customHeight="1">
      <c r="B2933" s="247" t="s">
        <v>9926</v>
      </c>
      <c r="C2933" s="247" t="s">
        <v>1342</v>
      </c>
      <c r="D2933" s="248">
        <v>44238</v>
      </c>
      <c r="E2933" s="248"/>
      <c r="F2933" s="248"/>
      <c r="G2933" s="247"/>
      <c r="H2933" s="247" t="s">
        <v>9625</v>
      </c>
      <c r="I2933" s="247" t="s">
        <v>9626</v>
      </c>
      <c r="J2933" s="247" t="s">
        <v>9927</v>
      </c>
      <c r="K2933" s="249" t="s">
        <v>1346</v>
      </c>
      <c r="L2933" s="247" t="s">
        <v>4433</v>
      </c>
      <c r="M2933" s="249" t="s">
        <v>1348</v>
      </c>
      <c r="N2933" s="249">
        <v>0</v>
      </c>
      <c r="O2933" s="249" t="s">
        <v>5098</v>
      </c>
    </row>
    <row r="2934" spans="2:15" ht="15" hidden="1" customHeight="1">
      <c r="B2934" s="247" t="s">
        <v>9928</v>
      </c>
      <c r="C2934" s="247" t="s">
        <v>9929</v>
      </c>
      <c r="D2934" s="248">
        <v>44238</v>
      </c>
      <c r="E2934" s="248">
        <v>44426</v>
      </c>
      <c r="F2934" s="248">
        <v>45521</v>
      </c>
      <c r="G2934" s="247">
        <v>0</v>
      </c>
      <c r="H2934" s="247" t="s">
        <v>9625</v>
      </c>
      <c r="I2934" s="247" t="s">
        <v>9626</v>
      </c>
      <c r="J2934" s="247" t="s">
        <v>9611</v>
      </c>
      <c r="K2934" s="249" t="s">
        <v>1890</v>
      </c>
      <c r="L2934" s="247" t="s">
        <v>1380</v>
      </c>
      <c r="M2934" s="249" t="s">
        <v>1348</v>
      </c>
      <c r="N2934" s="249">
        <v>100</v>
      </c>
      <c r="O2934" s="249" t="s">
        <v>3829</v>
      </c>
    </row>
    <row r="2935" spans="2:15" ht="15" hidden="1" customHeight="1">
      <c r="B2935" s="247" t="s">
        <v>9930</v>
      </c>
      <c r="C2935" s="247" t="s">
        <v>9931</v>
      </c>
      <c r="D2935" s="248">
        <v>44238</v>
      </c>
      <c r="E2935" s="248">
        <v>44407</v>
      </c>
      <c r="F2935" s="248">
        <v>45502</v>
      </c>
      <c r="G2935" s="247">
        <v>0</v>
      </c>
      <c r="H2935" s="247" t="s">
        <v>9932</v>
      </c>
      <c r="I2935" s="247" t="s">
        <v>9933</v>
      </c>
      <c r="J2935" s="247" t="s">
        <v>9927</v>
      </c>
      <c r="K2935" s="249" t="s">
        <v>1890</v>
      </c>
      <c r="L2935" s="247" t="s">
        <v>1347</v>
      </c>
      <c r="M2935" s="249" t="s">
        <v>1348</v>
      </c>
      <c r="N2935" s="249">
        <v>60</v>
      </c>
      <c r="O2935" s="249" t="s">
        <v>9934</v>
      </c>
    </row>
    <row r="2936" spans="2:15" ht="15" customHeight="1">
      <c r="B2936" s="247" t="s">
        <v>9935</v>
      </c>
      <c r="C2936" s="247" t="s">
        <v>1342</v>
      </c>
      <c r="D2936" s="248">
        <v>44238</v>
      </c>
      <c r="E2936" s="248"/>
      <c r="F2936" s="248"/>
      <c r="G2936" s="247"/>
      <c r="H2936" s="247" t="s">
        <v>9932</v>
      </c>
      <c r="I2936" s="247" t="s">
        <v>9933</v>
      </c>
      <c r="J2936" s="247" t="s">
        <v>9611</v>
      </c>
      <c r="K2936" s="249" t="s">
        <v>1346</v>
      </c>
      <c r="L2936" s="247" t="s">
        <v>1380</v>
      </c>
      <c r="M2936" s="249" t="s">
        <v>1348</v>
      </c>
      <c r="N2936" s="249">
        <v>0</v>
      </c>
      <c r="O2936" s="249" t="s">
        <v>7241</v>
      </c>
    </row>
    <row r="2937" spans="2:15" ht="15" hidden="1" customHeight="1">
      <c r="B2937" s="247" t="s">
        <v>9936</v>
      </c>
      <c r="C2937" s="247" t="s">
        <v>9937</v>
      </c>
      <c r="D2937" s="248">
        <v>44238</v>
      </c>
      <c r="E2937" s="248">
        <v>44274</v>
      </c>
      <c r="F2937" s="248">
        <v>44365</v>
      </c>
      <c r="G2937" s="247">
        <v>0</v>
      </c>
      <c r="H2937" s="247" t="s">
        <v>9840</v>
      </c>
      <c r="I2937" s="247" t="s">
        <v>9841</v>
      </c>
      <c r="J2937" s="247" t="s">
        <v>3291</v>
      </c>
      <c r="K2937" s="249" t="s">
        <v>1354</v>
      </c>
      <c r="L2937" s="247" t="s">
        <v>1380</v>
      </c>
      <c r="M2937" s="249" t="s">
        <v>1348</v>
      </c>
      <c r="N2937" s="249">
        <v>45</v>
      </c>
      <c r="O2937" s="249" t="s">
        <v>9938</v>
      </c>
    </row>
    <row r="2938" spans="2:15" ht="15" hidden="1" customHeight="1">
      <c r="B2938" s="247" t="s">
        <v>9939</v>
      </c>
      <c r="C2938" s="247" t="s">
        <v>9940</v>
      </c>
      <c r="D2938" s="248">
        <v>44238</v>
      </c>
      <c r="E2938" s="248">
        <v>44274</v>
      </c>
      <c r="F2938" s="248">
        <v>44365</v>
      </c>
      <c r="G2938" s="247">
        <v>0</v>
      </c>
      <c r="H2938" s="247" t="s">
        <v>9941</v>
      </c>
      <c r="I2938" s="247" t="s">
        <v>9942</v>
      </c>
      <c r="J2938" s="247" t="s">
        <v>3291</v>
      </c>
      <c r="K2938" s="249" t="s">
        <v>1354</v>
      </c>
      <c r="L2938" s="247" t="s">
        <v>1380</v>
      </c>
      <c r="M2938" s="249" t="s">
        <v>1348</v>
      </c>
      <c r="N2938" s="249">
        <v>10</v>
      </c>
      <c r="O2938" s="249" t="s">
        <v>9943</v>
      </c>
    </row>
    <row r="2939" spans="2:15" ht="24" hidden="1" customHeight="1">
      <c r="B2939" s="247" t="s">
        <v>9944</v>
      </c>
      <c r="C2939" s="247" t="s">
        <v>9945</v>
      </c>
      <c r="D2939" s="248">
        <v>44238</v>
      </c>
      <c r="E2939" s="248">
        <v>44266</v>
      </c>
      <c r="F2939" s="248">
        <v>44357</v>
      </c>
      <c r="G2939" s="247">
        <v>0</v>
      </c>
      <c r="H2939" s="247" t="s">
        <v>9946</v>
      </c>
      <c r="I2939" s="247" t="s">
        <v>9947</v>
      </c>
      <c r="J2939" s="247" t="s">
        <v>3291</v>
      </c>
      <c r="K2939" s="249" t="s">
        <v>1354</v>
      </c>
      <c r="L2939" s="247" t="s">
        <v>1380</v>
      </c>
      <c r="M2939" s="249" t="s">
        <v>1348</v>
      </c>
      <c r="N2939" s="249">
        <v>53</v>
      </c>
      <c r="O2939" s="249" t="s">
        <v>9948</v>
      </c>
    </row>
    <row r="2940" spans="2:15" ht="15" hidden="1" customHeight="1">
      <c r="B2940" s="247" t="s">
        <v>9949</v>
      </c>
      <c r="C2940" s="247" t="s">
        <v>9950</v>
      </c>
      <c r="D2940" s="248">
        <v>44238</v>
      </c>
      <c r="E2940" s="248">
        <v>44266</v>
      </c>
      <c r="F2940" s="248">
        <v>44357</v>
      </c>
      <c r="G2940" s="247">
        <v>0</v>
      </c>
      <c r="H2940" s="247" t="s">
        <v>9951</v>
      </c>
      <c r="I2940" s="247" t="s">
        <v>9952</v>
      </c>
      <c r="J2940" s="247" t="s">
        <v>3291</v>
      </c>
      <c r="K2940" s="249" t="s">
        <v>1354</v>
      </c>
      <c r="L2940" s="247" t="s">
        <v>1380</v>
      </c>
      <c r="M2940" s="249" t="s">
        <v>1348</v>
      </c>
      <c r="N2940" s="249">
        <v>80</v>
      </c>
      <c r="O2940" s="249" t="s">
        <v>9953</v>
      </c>
    </row>
    <row r="2941" spans="2:15" ht="15" hidden="1" customHeight="1">
      <c r="B2941" s="247" t="s">
        <v>9954</v>
      </c>
      <c r="C2941" s="247" t="s">
        <v>9955</v>
      </c>
      <c r="D2941" s="248">
        <v>44238</v>
      </c>
      <c r="E2941" s="248">
        <v>44274</v>
      </c>
      <c r="F2941" s="248">
        <v>44365</v>
      </c>
      <c r="G2941" s="247">
        <v>0</v>
      </c>
      <c r="H2941" s="247" t="s">
        <v>9956</v>
      </c>
      <c r="I2941" s="247" t="s">
        <v>9957</v>
      </c>
      <c r="J2941" s="247" t="s">
        <v>3291</v>
      </c>
      <c r="K2941" s="249" t="s">
        <v>1354</v>
      </c>
      <c r="L2941" s="247" t="s">
        <v>1380</v>
      </c>
      <c r="M2941" s="249" t="s">
        <v>1348</v>
      </c>
      <c r="N2941" s="249">
        <v>12</v>
      </c>
      <c r="O2941" s="249" t="s">
        <v>9958</v>
      </c>
    </row>
    <row r="2942" spans="2:15" ht="15" hidden="1" customHeight="1">
      <c r="B2942" s="247" t="s">
        <v>9959</v>
      </c>
      <c r="C2942" s="247" t="s">
        <v>9960</v>
      </c>
      <c r="D2942" s="248">
        <v>44232</v>
      </c>
      <c r="E2942" s="248">
        <v>44407</v>
      </c>
      <c r="F2942" s="248">
        <v>45502</v>
      </c>
      <c r="G2942" s="247">
        <v>0</v>
      </c>
      <c r="H2942" s="247" t="s">
        <v>9648</v>
      </c>
      <c r="I2942" s="247" t="s">
        <v>9649</v>
      </c>
      <c r="J2942" s="247" t="s">
        <v>9927</v>
      </c>
      <c r="K2942" s="249" t="s">
        <v>1890</v>
      </c>
      <c r="L2942" s="247" t="s">
        <v>3337</v>
      </c>
      <c r="M2942" s="249" t="s">
        <v>1348</v>
      </c>
      <c r="N2942" s="249">
        <v>800</v>
      </c>
      <c r="O2942" s="249" t="s">
        <v>9650</v>
      </c>
    </row>
    <row r="2943" spans="2:15" ht="15" hidden="1" customHeight="1">
      <c r="B2943" s="247" t="s">
        <v>9961</v>
      </c>
      <c r="C2943" s="247" t="s">
        <v>9962</v>
      </c>
      <c r="D2943" s="248">
        <v>41354</v>
      </c>
      <c r="E2943" s="248">
        <v>41512</v>
      </c>
      <c r="F2943" s="248">
        <v>42973</v>
      </c>
      <c r="G2943" s="247">
        <v>0</v>
      </c>
      <c r="H2943" s="247" t="s">
        <v>9963</v>
      </c>
      <c r="I2943" s="247" t="s">
        <v>9964</v>
      </c>
      <c r="J2943" s="247" t="s">
        <v>3351</v>
      </c>
      <c r="K2943" s="249" t="s">
        <v>1354</v>
      </c>
      <c r="L2943" s="247" t="s">
        <v>1380</v>
      </c>
      <c r="M2943" s="249" t="s">
        <v>1348</v>
      </c>
      <c r="N2943" s="249">
        <v>10</v>
      </c>
      <c r="O2943" s="249" t="s">
        <v>9965</v>
      </c>
    </row>
    <row r="2944" spans="2:15" ht="15" hidden="1" customHeight="1">
      <c r="B2944" s="247" t="s">
        <v>9966</v>
      </c>
      <c r="C2944" s="247" t="s">
        <v>9967</v>
      </c>
      <c r="D2944" s="248">
        <v>44242</v>
      </c>
      <c r="E2944" s="248">
        <v>44250</v>
      </c>
      <c r="F2944" s="248">
        <v>44338</v>
      </c>
      <c r="G2944" s="247">
        <v>0</v>
      </c>
      <c r="H2944" s="247" t="s">
        <v>9968</v>
      </c>
      <c r="I2944" s="247" t="s">
        <v>9969</v>
      </c>
      <c r="J2944" s="247" t="s">
        <v>3291</v>
      </c>
      <c r="K2944" s="249" t="s">
        <v>1354</v>
      </c>
      <c r="L2944" s="247" t="s">
        <v>1380</v>
      </c>
      <c r="M2944" s="249" t="s">
        <v>1348</v>
      </c>
      <c r="N2944" s="249">
        <v>40</v>
      </c>
      <c r="O2944" s="249" t="s">
        <v>9970</v>
      </c>
    </row>
    <row r="2945" spans="2:15" ht="15" hidden="1" customHeight="1">
      <c r="B2945" s="247" t="s">
        <v>9971</v>
      </c>
      <c r="C2945" s="247" t="s">
        <v>9972</v>
      </c>
      <c r="D2945" s="248">
        <v>44243</v>
      </c>
      <c r="E2945" s="248">
        <v>44426</v>
      </c>
      <c r="F2945" s="248">
        <v>45521</v>
      </c>
      <c r="G2945" s="247">
        <v>0</v>
      </c>
      <c r="H2945" s="247" t="s">
        <v>6748</v>
      </c>
      <c r="I2945" s="247" t="s">
        <v>6749</v>
      </c>
      <c r="J2945" s="247" t="s">
        <v>9611</v>
      </c>
      <c r="K2945" s="249" t="s">
        <v>1890</v>
      </c>
      <c r="L2945" s="247" t="s">
        <v>1380</v>
      </c>
      <c r="M2945" s="249" t="s">
        <v>1348</v>
      </c>
      <c r="N2945" s="249">
        <v>8</v>
      </c>
      <c r="O2945" s="249" t="s">
        <v>9973</v>
      </c>
    </row>
    <row r="2946" spans="2:15" ht="24" hidden="1" customHeight="1">
      <c r="B2946" s="247" t="s">
        <v>9974</v>
      </c>
      <c r="C2946" s="247" t="s">
        <v>9975</v>
      </c>
      <c r="D2946" s="248">
        <v>44243</v>
      </c>
      <c r="E2946" s="248">
        <v>44323</v>
      </c>
      <c r="F2946" s="248">
        <v>45418</v>
      </c>
      <c r="G2946" s="247">
        <v>0</v>
      </c>
      <c r="H2946" s="247" t="s">
        <v>9976</v>
      </c>
      <c r="I2946" s="247" t="s">
        <v>9977</v>
      </c>
      <c r="J2946" s="247" t="s">
        <v>9611</v>
      </c>
      <c r="K2946" s="249" t="s">
        <v>1890</v>
      </c>
      <c r="L2946" s="247" t="s">
        <v>1342</v>
      </c>
      <c r="M2946" s="249" t="s">
        <v>1348</v>
      </c>
      <c r="N2946" s="249">
        <v>42</v>
      </c>
      <c r="O2946" s="249" t="s">
        <v>9978</v>
      </c>
    </row>
    <row r="2947" spans="2:15" ht="15" customHeight="1">
      <c r="B2947" s="247" t="s">
        <v>9979</v>
      </c>
      <c r="C2947" s="247" t="s">
        <v>1342</v>
      </c>
      <c r="D2947" s="248">
        <v>44244</v>
      </c>
      <c r="E2947" s="248"/>
      <c r="F2947" s="248"/>
      <c r="G2947" s="247"/>
      <c r="H2947" s="247" t="s">
        <v>9980</v>
      </c>
      <c r="I2947" s="247" t="s">
        <v>9981</v>
      </c>
      <c r="J2947" s="247" t="s">
        <v>9611</v>
      </c>
      <c r="K2947" s="249" t="s">
        <v>1346</v>
      </c>
      <c r="L2947" s="247" t="s">
        <v>1380</v>
      </c>
      <c r="M2947" s="249" t="s">
        <v>1348</v>
      </c>
      <c r="N2947" s="249">
        <v>100</v>
      </c>
      <c r="O2947" s="249" t="s">
        <v>9982</v>
      </c>
    </row>
    <row r="2948" spans="2:15" ht="15" hidden="1" customHeight="1">
      <c r="B2948" s="247" t="s">
        <v>9983</v>
      </c>
      <c r="C2948" s="247" t="s">
        <v>9984</v>
      </c>
      <c r="D2948" s="248">
        <v>44244</v>
      </c>
      <c r="E2948" s="248">
        <v>44266</v>
      </c>
      <c r="F2948" s="248">
        <v>44357</v>
      </c>
      <c r="G2948" s="247">
        <v>0</v>
      </c>
      <c r="H2948" s="247" t="s">
        <v>8576</v>
      </c>
      <c r="I2948" s="247" t="s">
        <v>8577</v>
      </c>
      <c r="J2948" s="247" t="s">
        <v>3291</v>
      </c>
      <c r="K2948" s="249" t="s">
        <v>1354</v>
      </c>
      <c r="L2948" s="247" t="s">
        <v>1380</v>
      </c>
      <c r="M2948" s="249" t="s">
        <v>1348</v>
      </c>
      <c r="N2948" s="249">
        <v>42</v>
      </c>
      <c r="O2948" s="249" t="s">
        <v>3425</v>
      </c>
    </row>
    <row r="2949" spans="2:15" ht="15" hidden="1" customHeight="1">
      <c r="B2949" s="247" t="s">
        <v>9985</v>
      </c>
      <c r="C2949" s="247" t="s">
        <v>9986</v>
      </c>
      <c r="D2949" s="248">
        <v>44244</v>
      </c>
      <c r="E2949" s="248">
        <v>44266</v>
      </c>
      <c r="F2949" s="248">
        <v>44357</v>
      </c>
      <c r="G2949" s="247">
        <v>0</v>
      </c>
      <c r="H2949" s="247" t="s">
        <v>8576</v>
      </c>
      <c r="I2949" s="247" t="s">
        <v>8577</v>
      </c>
      <c r="J2949" s="247" t="s">
        <v>3291</v>
      </c>
      <c r="K2949" s="249" t="s">
        <v>1354</v>
      </c>
      <c r="L2949" s="247" t="s">
        <v>3384</v>
      </c>
      <c r="M2949" s="249" t="s">
        <v>1348</v>
      </c>
      <c r="N2949" s="249">
        <v>75</v>
      </c>
      <c r="O2949" s="249" t="s">
        <v>7262</v>
      </c>
    </row>
    <row r="2950" spans="2:15" ht="15" hidden="1" customHeight="1">
      <c r="B2950" s="247" t="s">
        <v>9987</v>
      </c>
      <c r="C2950" s="247" t="s">
        <v>9988</v>
      </c>
      <c r="D2950" s="248">
        <v>44244</v>
      </c>
      <c r="E2950" s="248">
        <v>44266</v>
      </c>
      <c r="F2950" s="248">
        <v>44357</v>
      </c>
      <c r="G2950" s="247">
        <v>0</v>
      </c>
      <c r="H2950" s="247" t="s">
        <v>9989</v>
      </c>
      <c r="I2950" s="247" t="s">
        <v>9990</v>
      </c>
      <c r="J2950" s="247" t="s">
        <v>3291</v>
      </c>
      <c r="K2950" s="249" t="s">
        <v>1354</v>
      </c>
      <c r="L2950" s="247" t="s">
        <v>1380</v>
      </c>
      <c r="M2950" s="249" t="s">
        <v>1348</v>
      </c>
      <c r="N2950" s="249">
        <v>100</v>
      </c>
      <c r="O2950" s="249" t="s">
        <v>9991</v>
      </c>
    </row>
    <row r="2951" spans="2:15" ht="15" hidden="1" customHeight="1">
      <c r="B2951" s="247" t="s">
        <v>9992</v>
      </c>
      <c r="C2951" s="247" t="s">
        <v>9993</v>
      </c>
      <c r="D2951" s="248">
        <v>44244</v>
      </c>
      <c r="E2951" s="248">
        <v>44266</v>
      </c>
      <c r="F2951" s="248">
        <v>44357</v>
      </c>
      <c r="G2951" s="247">
        <v>0</v>
      </c>
      <c r="H2951" s="247" t="s">
        <v>9989</v>
      </c>
      <c r="I2951" s="247" t="s">
        <v>9990</v>
      </c>
      <c r="J2951" s="247" t="s">
        <v>3291</v>
      </c>
      <c r="K2951" s="249" t="s">
        <v>1354</v>
      </c>
      <c r="L2951" s="247" t="s">
        <v>1380</v>
      </c>
      <c r="M2951" s="249" t="s">
        <v>1348</v>
      </c>
      <c r="N2951" s="249">
        <v>96</v>
      </c>
      <c r="O2951" s="249" t="s">
        <v>9994</v>
      </c>
    </row>
    <row r="2952" spans="2:15" ht="15" hidden="1" customHeight="1">
      <c r="B2952" s="247" t="s">
        <v>9995</v>
      </c>
      <c r="C2952" s="247" t="s">
        <v>9996</v>
      </c>
      <c r="D2952" s="248">
        <v>44244</v>
      </c>
      <c r="E2952" s="248">
        <v>44266</v>
      </c>
      <c r="F2952" s="248">
        <v>44357</v>
      </c>
      <c r="G2952" s="247">
        <v>0</v>
      </c>
      <c r="H2952" s="247" t="s">
        <v>9997</v>
      </c>
      <c r="I2952" s="247" t="s">
        <v>9998</v>
      </c>
      <c r="J2952" s="247" t="s">
        <v>3291</v>
      </c>
      <c r="K2952" s="249" t="s">
        <v>1354</v>
      </c>
      <c r="L2952" s="247" t="s">
        <v>1380</v>
      </c>
      <c r="M2952" s="249" t="s">
        <v>1348</v>
      </c>
      <c r="N2952" s="249">
        <v>55</v>
      </c>
      <c r="O2952" s="249" t="s">
        <v>9999</v>
      </c>
    </row>
    <row r="2953" spans="2:15" ht="15" customHeight="1">
      <c r="B2953" s="247" t="s">
        <v>10000</v>
      </c>
      <c r="C2953" s="247" t="s">
        <v>1342</v>
      </c>
      <c r="D2953" s="248">
        <v>44245</v>
      </c>
      <c r="E2953" s="248"/>
      <c r="F2953" s="248"/>
      <c r="G2953" s="247"/>
      <c r="H2953" s="247" t="s">
        <v>10001</v>
      </c>
      <c r="I2953" s="247" t="s">
        <v>10002</v>
      </c>
      <c r="J2953" s="247" t="s">
        <v>3291</v>
      </c>
      <c r="K2953" s="249" t="s">
        <v>1346</v>
      </c>
      <c r="L2953" s="247" t="s">
        <v>1380</v>
      </c>
      <c r="M2953" s="249" t="s">
        <v>1348</v>
      </c>
      <c r="N2953" s="249">
        <v>0</v>
      </c>
      <c r="O2953" s="249" t="s">
        <v>9865</v>
      </c>
    </row>
    <row r="2954" spans="2:15" ht="24" customHeight="1">
      <c r="B2954" s="247" t="s">
        <v>10003</v>
      </c>
      <c r="C2954" s="247" t="s">
        <v>10004</v>
      </c>
      <c r="D2954" s="248">
        <v>41466</v>
      </c>
      <c r="E2954" s="248">
        <v>41514</v>
      </c>
      <c r="F2954" s="248">
        <v>45166</v>
      </c>
      <c r="G2954" s="247">
        <v>0</v>
      </c>
      <c r="H2954" s="247" t="s">
        <v>1352</v>
      </c>
      <c r="I2954" s="247" t="s">
        <v>1353</v>
      </c>
      <c r="J2954" s="247" t="s">
        <v>3401</v>
      </c>
      <c r="K2954" s="249" t="s">
        <v>1890</v>
      </c>
      <c r="L2954" s="247" t="s">
        <v>1373</v>
      </c>
      <c r="M2954" s="249" t="s">
        <v>1348</v>
      </c>
      <c r="N2954" s="249">
        <v>10</v>
      </c>
      <c r="O2954" s="249" t="s">
        <v>10005</v>
      </c>
    </row>
    <row r="2955" spans="2:15" ht="15" hidden="1" customHeight="1">
      <c r="B2955" s="247" t="s">
        <v>10006</v>
      </c>
      <c r="C2955" s="247" t="s">
        <v>10007</v>
      </c>
      <c r="D2955" s="248">
        <v>44245</v>
      </c>
      <c r="E2955" s="248">
        <v>44316</v>
      </c>
      <c r="F2955" s="248">
        <v>44406</v>
      </c>
      <c r="G2955" s="247">
        <v>0</v>
      </c>
      <c r="H2955" s="247" t="s">
        <v>9860</v>
      </c>
      <c r="I2955" s="247" t="s">
        <v>9861</v>
      </c>
      <c r="J2955" s="247" t="s">
        <v>1345</v>
      </c>
      <c r="K2955" s="249" t="s">
        <v>1354</v>
      </c>
      <c r="L2955" s="247" t="s">
        <v>1373</v>
      </c>
      <c r="M2955" s="249" t="s">
        <v>1348</v>
      </c>
      <c r="N2955" s="249">
        <v>10</v>
      </c>
      <c r="O2955" s="249" t="s">
        <v>1826</v>
      </c>
    </row>
    <row r="2956" spans="2:15" ht="15" hidden="1" customHeight="1">
      <c r="B2956" s="247" t="s">
        <v>10008</v>
      </c>
      <c r="C2956" s="247" t="s">
        <v>10009</v>
      </c>
      <c r="D2956" s="248">
        <v>44246</v>
      </c>
      <c r="E2956" s="248">
        <v>44266</v>
      </c>
      <c r="F2956" s="248">
        <v>44357</v>
      </c>
      <c r="G2956" s="247">
        <v>0</v>
      </c>
      <c r="H2956" s="247" t="s">
        <v>10010</v>
      </c>
      <c r="I2956" s="247" t="s">
        <v>10011</v>
      </c>
      <c r="J2956" s="247" t="s">
        <v>3291</v>
      </c>
      <c r="K2956" s="249" t="s">
        <v>1354</v>
      </c>
      <c r="L2956" s="247" t="s">
        <v>4433</v>
      </c>
      <c r="M2956" s="249" t="s">
        <v>1348</v>
      </c>
      <c r="N2956" s="249">
        <v>75</v>
      </c>
      <c r="O2956" s="249" t="s">
        <v>9050</v>
      </c>
    </row>
    <row r="2957" spans="2:15" ht="15" hidden="1" customHeight="1">
      <c r="B2957" s="247" t="s">
        <v>10012</v>
      </c>
      <c r="C2957" s="247" t="s">
        <v>10013</v>
      </c>
      <c r="D2957" s="248">
        <v>44246</v>
      </c>
      <c r="E2957" s="248">
        <v>44266</v>
      </c>
      <c r="F2957" s="248">
        <v>44357</v>
      </c>
      <c r="G2957" s="247">
        <v>0</v>
      </c>
      <c r="H2957" s="247" t="s">
        <v>10010</v>
      </c>
      <c r="I2957" s="247" t="s">
        <v>10011</v>
      </c>
      <c r="J2957" s="247" t="s">
        <v>3291</v>
      </c>
      <c r="K2957" s="249" t="s">
        <v>1354</v>
      </c>
      <c r="L2957" s="247" t="s">
        <v>4433</v>
      </c>
      <c r="M2957" s="249" t="s">
        <v>1348</v>
      </c>
      <c r="N2957" s="249">
        <v>68.900000000000006</v>
      </c>
      <c r="O2957" s="249" t="s">
        <v>10014</v>
      </c>
    </row>
    <row r="2958" spans="2:15" ht="15" hidden="1" customHeight="1">
      <c r="B2958" s="247" t="s">
        <v>10015</v>
      </c>
      <c r="C2958" s="247" t="s">
        <v>10016</v>
      </c>
      <c r="D2958" s="248">
        <v>44246</v>
      </c>
      <c r="E2958" s="248">
        <v>44266</v>
      </c>
      <c r="F2958" s="248">
        <v>44357</v>
      </c>
      <c r="G2958" s="247">
        <v>0</v>
      </c>
      <c r="H2958" s="247" t="s">
        <v>10010</v>
      </c>
      <c r="I2958" s="247" t="s">
        <v>10011</v>
      </c>
      <c r="J2958" s="247" t="s">
        <v>3291</v>
      </c>
      <c r="K2958" s="249" t="s">
        <v>1354</v>
      </c>
      <c r="L2958" s="247" t="s">
        <v>4433</v>
      </c>
      <c r="M2958" s="249" t="s">
        <v>1348</v>
      </c>
      <c r="N2958" s="249">
        <v>41</v>
      </c>
      <c r="O2958" s="249" t="s">
        <v>10017</v>
      </c>
    </row>
    <row r="2959" spans="2:15" ht="15" customHeight="1">
      <c r="B2959" s="247" t="s">
        <v>10018</v>
      </c>
      <c r="C2959" s="247" t="s">
        <v>1342</v>
      </c>
      <c r="D2959" s="248">
        <v>44249</v>
      </c>
      <c r="E2959" s="248"/>
      <c r="F2959" s="248"/>
      <c r="G2959" s="247"/>
      <c r="H2959" s="247" t="s">
        <v>3610</v>
      </c>
      <c r="I2959" s="247" t="s">
        <v>3611</v>
      </c>
      <c r="J2959" s="247" t="s">
        <v>9611</v>
      </c>
      <c r="K2959" s="249" t="s">
        <v>1346</v>
      </c>
      <c r="L2959" s="247" t="s">
        <v>1380</v>
      </c>
      <c r="M2959" s="249" t="s">
        <v>1348</v>
      </c>
      <c r="N2959" s="249">
        <v>0</v>
      </c>
      <c r="O2959" s="249" t="s">
        <v>7759</v>
      </c>
    </row>
    <row r="2960" spans="2:15" ht="15" hidden="1" customHeight="1">
      <c r="B2960" s="247" t="s">
        <v>10019</v>
      </c>
      <c r="C2960" s="247" t="s">
        <v>10020</v>
      </c>
      <c r="D2960" s="248">
        <v>44249</v>
      </c>
      <c r="E2960" s="248">
        <v>44435</v>
      </c>
      <c r="F2960" s="248">
        <v>45530</v>
      </c>
      <c r="G2960" s="247">
        <v>0</v>
      </c>
      <c r="H2960" s="247" t="s">
        <v>3610</v>
      </c>
      <c r="I2960" s="247" t="s">
        <v>3611</v>
      </c>
      <c r="J2960" s="247" t="s">
        <v>9611</v>
      </c>
      <c r="K2960" s="249" t="s">
        <v>1890</v>
      </c>
      <c r="L2960" s="247" t="s">
        <v>1380</v>
      </c>
      <c r="M2960" s="249" t="s">
        <v>1348</v>
      </c>
      <c r="N2960" s="249">
        <v>100</v>
      </c>
      <c r="O2960" s="249" t="s">
        <v>10021</v>
      </c>
    </row>
    <row r="2961" spans="2:15" ht="15" customHeight="1">
      <c r="B2961" s="247" t="s">
        <v>10022</v>
      </c>
      <c r="C2961" s="247" t="s">
        <v>1342</v>
      </c>
      <c r="D2961" s="248">
        <v>44249</v>
      </c>
      <c r="E2961" s="248"/>
      <c r="F2961" s="248"/>
      <c r="G2961" s="247"/>
      <c r="H2961" s="247" t="s">
        <v>3610</v>
      </c>
      <c r="I2961" s="247" t="s">
        <v>3611</v>
      </c>
      <c r="J2961" s="247" t="s">
        <v>9611</v>
      </c>
      <c r="K2961" s="249" t="s">
        <v>1346</v>
      </c>
      <c r="L2961" s="247" t="s">
        <v>1380</v>
      </c>
      <c r="M2961" s="249" t="s">
        <v>1348</v>
      </c>
      <c r="N2961" s="249">
        <v>0</v>
      </c>
      <c r="O2961" s="249" t="s">
        <v>10023</v>
      </c>
    </row>
    <row r="2962" spans="2:15" ht="15" customHeight="1">
      <c r="B2962" s="247" t="s">
        <v>10024</v>
      </c>
      <c r="C2962" s="247" t="s">
        <v>1342</v>
      </c>
      <c r="D2962" s="248">
        <v>44249</v>
      </c>
      <c r="E2962" s="248"/>
      <c r="F2962" s="248"/>
      <c r="G2962" s="247"/>
      <c r="H2962" s="247" t="s">
        <v>3610</v>
      </c>
      <c r="I2962" s="247" t="s">
        <v>3611</v>
      </c>
      <c r="J2962" s="247" t="s">
        <v>9611</v>
      </c>
      <c r="K2962" s="249" t="s">
        <v>1346</v>
      </c>
      <c r="L2962" s="247" t="s">
        <v>1380</v>
      </c>
      <c r="M2962" s="249" t="s">
        <v>1348</v>
      </c>
      <c r="N2962" s="249">
        <v>0</v>
      </c>
      <c r="O2962" s="249" t="s">
        <v>10025</v>
      </c>
    </row>
    <row r="2963" spans="2:15" ht="15" customHeight="1">
      <c r="B2963" s="247" t="s">
        <v>10026</v>
      </c>
      <c r="C2963" s="247" t="s">
        <v>1342</v>
      </c>
      <c r="D2963" s="248">
        <v>44250</v>
      </c>
      <c r="E2963" s="248"/>
      <c r="F2963" s="248"/>
      <c r="G2963" s="247"/>
      <c r="H2963" s="247" t="s">
        <v>3653</v>
      </c>
      <c r="I2963" s="247" t="s">
        <v>3654</v>
      </c>
      <c r="J2963" s="247" t="s">
        <v>3291</v>
      </c>
      <c r="K2963" s="249" t="s">
        <v>1346</v>
      </c>
      <c r="L2963" s="247" t="s">
        <v>1380</v>
      </c>
      <c r="M2963" s="249" t="s">
        <v>1348</v>
      </c>
      <c r="N2963" s="249">
        <v>0</v>
      </c>
      <c r="O2963" s="249" t="s">
        <v>10027</v>
      </c>
    </row>
    <row r="2964" spans="2:15" ht="15" hidden="1" customHeight="1">
      <c r="B2964" s="247" t="s">
        <v>10028</v>
      </c>
      <c r="C2964" s="247" t="s">
        <v>10029</v>
      </c>
      <c r="D2964" s="248">
        <v>44250</v>
      </c>
      <c r="E2964" s="248">
        <v>44266</v>
      </c>
      <c r="F2964" s="248">
        <v>44357</v>
      </c>
      <c r="G2964" s="247">
        <v>0</v>
      </c>
      <c r="H2964" s="247" t="s">
        <v>1371</v>
      </c>
      <c r="I2964" s="247" t="s">
        <v>1372</v>
      </c>
      <c r="J2964" s="247" t="s">
        <v>3291</v>
      </c>
      <c r="K2964" s="249" t="s">
        <v>1354</v>
      </c>
      <c r="L2964" s="247" t="s">
        <v>1380</v>
      </c>
      <c r="M2964" s="249" t="s">
        <v>1348</v>
      </c>
      <c r="N2964" s="249">
        <v>25</v>
      </c>
      <c r="O2964" s="249" t="s">
        <v>10030</v>
      </c>
    </row>
    <row r="2965" spans="2:15" ht="24" customHeight="1">
      <c r="B2965" s="247" t="s">
        <v>10031</v>
      </c>
      <c r="C2965" s="247" t="s">
        <v>10032</v>
      </c>
      <c r="D2965" s="248">
        <v>41466</v>
      </c>
      <c r="E2965" s="248">
        <v>41514</v>
      </c>
      <c r="F2965" s="248">
        <v>45166</v>
      </c>
      <c r="G2965" s="247">
        <v>0</v>
      </c>
      <c r="H2965" s="247" t="s">
        <v>1352</v>
      </c>
      <c r="I2965" s="247" t="s">
        <v>1353</v>
      </c>
      <c r="J2965" s="247" t="s">
        <v>4459</v>
      </c>
      <c r="K2965" s="249" t="s">
        <v>1890</v>
      </c>
      <c r="L2965" s="247" t="s">
        <v>1347</v>
      </c>
      <c r="M2965" s="249" t="s">
        <v>1348</v>
      </c>
      <c r="N2965" s="249">
        <v>10</v>
      </c>
      <c r="O2965" s="249" t="s">
        <v>10033</v>
      </c>
    </row>
    <row r="2966" spans="2:15" ht="15" hidden="1" customHeight="1">
      <c r="B2966" s="247" t="s">
        <v>10034</v>
      </c>
      <c r="C2966" s="247" t="s">
        <v>10035</v>
      </c>
      <c r="D2966" s="248">
        <v>44251</v>
      </c>
      <c r="E2966" s="248">
        <v>44258</v>
      </c>
      <c r="F2966" s="248">
        <v>44349</v>
      </c>
      <c r="G2966" s="247">
        <v>0</v>
      </c>
      <c r="H2966" s="247" t="s">
        <v>9582</v>
      </c>
      <c r="I2966" s="247" t="s">
        <v>9583</v>
      </c>
      <c r="J2966" s="247" t="s">
        <v>3291</v>
      </c>
      <c r="K2966" s="249" t="s">
        <v>1354</v>
      </c>
      <c r="L2966" s="247" t="s">
        <v>1380</v>
      </c>
      <c r="M2966" s="249" t="s">
        <v>1348</v>
      </c>
      <c r="N2966" s="249">
        <v>50</v>
      </c>
      <c r="O2966" s="249" t="s">
        <v>10036</v>
      </c>
    </row>
    <row r="2967" spans="2:15" ht="15" customHeight="1">
      <c r="B2967" s="247" t="s">
        <v>10037</v>
      </c>
      <c r="C2967" s="247" t="s">
        <v>1342</v>
      </c>
      <c r="D2967" s="248">
        <v>44251</v>
      </c>
      <c r="E2967" s="248"/>
      <c r="F2967" s="248"/>
      <c r="G2967" s="247"/>
      <c r="H2967" s="247" t="s">
        <v>10038</v>
      </c>
      <c r="I2967" s="247" t="s">
        <v>1342</v>
      </c>
      <c r="J2967" s="247" t="s">
        <v>3291</v>
      </c>
      <c r="K2967" s="249" t="s">
        <v>1346</v>
      </c>
      <c r="L2967" s="247" t="s">
        <v>1380</v>
      </c>
      <c r="M2967" s="249" t="s">
        <v>1348</v>
      </c>
      <c r="N2967" s="249">
        <v>0</v>
      </c>
      <c r="O2967" s="249" t="s">
        <v>10039</v>
      </c>
    </row>
    <row r="2968" spans="2:15" ht="15" hidden="1" customHeight="1">
      <c r="B2968" s="247" t="s">
        <v>10040</v>
      </c>
      <c r="C2968" s="247" t="s">
        <v>10041</v>
      </c>
      <c r="D2968" s="248">
        <v>44251</v>
      </c>
      <c r="E2968" s="248">
        <v>44258</v>
      </c>
      <c r="F2968" s="248">
        <v>44349</v>
      </c>
      <c r="G2968" s="247">
        <v>0</v>
      </c>
      <c r="H2968" s="247" t="s">
        <v>10042</v>
      </c>
      <c r="I2968" s="247" t="s">
        <v>10043</v>
      </c>
      <c r="J2968" s="247" t="s">
        <v>3291</v>
      </c>
      <c r="K2968" s="249" t="s">
        <v>1354</v>
      </c>
      <c r="L2968" s="247" t="s">
        <v>3337</v>
      </c>
      <c r="M2968" s="249" t="s">
        <v>1348</v>
      </c>
      <c r="N2968" s="249">
        <v>160</v>
      </c>
      <c r="O2968" s="249" t="s">
        <v>10044</v>
      </c>
    </row>
    <row r="2969" spans="2:15" ht="15" hidden="1" customHeight="1">
      <c r="B2969" s="247" t="s">
        <v>10045</v>
      </c>
      <c r="C2969" s="247" t="s">
        <v>10046</v>
      </c>
      <c r="D2969" s="248">
        <v>44251</v>
      </c>
      <c r="E2969" s="248">
        <v>44258</v>
      </c>
      <c r="F2969" s="248">
        <v>44349</v>
      </c>
      <c r="G2969" s="247">
        <v>0</v>
      </c>
      <c r="H2969" s="247" t="s">
        <v>9582</v>
      </c>
      <c r="I2969" s="247" t="s">
        <v>9583</v>
      </c>
      <c r="J2969" s="247" t="s">
        <v>3291</v>
      </c>
      <c r="K2969" s="249" t="s">
        <v>1354</v>
      </c>
      <c r="L2969" s="247" t="s">
        <v>1380</v>
      </c>
      <c r="M2969" s="249" t="s">
        <v>1348</v>
      </c>
      <c r="N2969" s="249">
        <v>100</v>
      </c>
      <c r="O2969" s="249" t="s">
        <v>7215</v>
      </c>
    </row>
    <row r="2970" spans="2:15">
      <c r="B2970" s="247" t="s">
        <v>10047</v>
      </c>
      <c r="C2970" s="247" t="s">
        <v>1342</v>
      </c>
      <c r="D2970" s="248">
        <v>44251</v>
      </c>
      <c r="E2970" s="248"/>
      <c r="F2970" s="248"/>
      <c r="G2970" s="247"/>
      <c r="H2970" s="247" t="s">
        <v>10048</v>
      </c>
      <c r="I2970" s="247" t="s">
        <v>10049</v>
      </c>
      <c r="J2970" s="247" t="s">
        <v>3291</v>
      </c>
      <c r="K2970" s="249" t="s">
        <v>1346</v>
      </c>
      <c r="L2970" s="247" t="s">
        <v>1380</v>
      </c>
      <c r="M2970" s="249" t="s">
        <v>1348</v>
      </c>
      <c r="N2970" s="249">
        <v>0</v>
      </c>
      <c r="O2970" s="249" t="s">
        <v>1342</v>
      </c>
    </row>
    <row r="2971" spans="2:15" ht="15" hidden="1" customHeight="1">
      <c r="B2971" s="247" t="s">
        <v>10050</v>
      </c>
      <c r="C2971" s="247" t="s">
        <v>10051</v>
      </c>
      <c r="D2971" s="248">
        <v>44251</v>
      </c>
      <c r="E2971" s="248">
        <v>44270</v>
      </c>
      <c r="F2971" s="248">
        <v>44361</v>
      </c>
      <c r="G2971" s="247">
        <v>0</v>
      </c>
      <c r="H2971" s="247" t="s">
        <v>10048</v>
      </c>
      <c r="I2971" s="247" t="s">
        <v>10049</v>
      </c>
      <c r="J2971" s="247" t="s">
        <v>3291</v>
      </c>
      <c r="K2971" s="249" t="s">
        <v>1354</v>
      </c>
      <c r="L2971" s="247" t="s">
        <v>1380</v>
      </c>
      <c r="M2971" s="249" t="s">
        <v>1348</v>
      </c>
      <c r="N2971" s="249">
        <v>50</v>
      </c>
      <c r="O2971" s="249" t="s">
        <v>10052</v>
      </c>
    </row>
    <row r="2972" spans="2:15" ht="15" hidden="1" customHeight="1">
      <c r="B2972" s="247" t="s">
        <v>10053</v>
      </c>
      <c r="C2972" s="247" t="s">
        <v>10054</v>
      </c>
      <c r="D2972" s="248">
        <v>44251</v>
      </c>
      <c r="E2972" s="248">
        <v>44270</v>
      </c>
      <c r="F2972" s="248">
        <v>44361</v>
      </c>
      <c r="G2972" s="247">
        <v>0</v>
      </c>
      <c r="H2972" s="247" t="s">
        <v>10048</v>
      </c>
      <c r="I2972" s="247" t="s">
        <v>10049</v>
      </c>
      <c r="J2972" s="247" t="s">
        <v>3291</v>
      </c>
      <c r="K2972" s="249" t="s">
        <v>1354</v>
      </c>
      <c r="L2972" s="247" t="s">
        <v>1380</v>
      </c>
      <c r="M2972" s="249" t="s">
        <v>1348</v>
      </c>
      <c r="N2972" s="249">
        <v>92</v>
      </c>
      <c r="O2972" s="249" t="s">
        <v>10055</v>
      </c>
    </row>
    <row r="2973" spans="2:15" ht="15" hidden="1" customHeight="1">
      <c r="B2973" s="247" t="s">
        <v>10056</v>
      </c>
      <c r="C2973" s="247" t="s">
        <v>10057</v>
      </c>
      <c r="D2973" s="248">
        <v>44251</v>
      </c>
      <c r="E2973" s="248">
        <v>44320</v>
      </c>
      <c r="F2973" s="248">
        <v>44411</v>
      </c>
      <c r="G2973" s="247">
        <v>0</v>
      </c>
      <c r="H2973" s="247" t="s">
        <v>10058</v>
      </c>
      <c r="I2973" s="247" t="s">
        <v>10059</v>
      </c>
      <c r="J2973" s="247" t="s">
        <v>3291</v>
      </c>
      <c r="K2973" s="249" t="s">
        <v>1354</v>
      </c>
      <c r="L2973" s="247" t="s">
        <v>1361</v>
      </c>
      <c r="M2973" s="249" t="s">
        <v>1348</v>
      </c>
      <c r="N2973" s="249">
        <v>10</v>
      </c>
      <c r="O2973" s="249" t="s">
        <v>10060</v>
      </c>
    </row>
    <row r="2974" spans="2:15" ht="15" customHeight="1">
      <c r="B2974" s="247" t="s">
        <v>10061</v>
      </c>
      <c r="C2974" s="247" t="s">
        <v>1342</v>
      </c>
      <c r="D2974" s="248">
        <v>44251</v>
      </c>
      <c r="E2974" s="248"/>
      <c r="F2974" s="248"/>
      <c r="G2974" s="247"/>
      <c r="H2974" s="247" t="s">
        <v>10058</v>
      </c>
      <c r="I2974" s="247" t="s">
        <v>10059</v>
      </c>
      <c r="J2974" s="247" t="s">
        <v>1345</v>
      </c>
      <c r="K2974" s="249" t="s">
        <v>1346</v>
      </c>
      <c r="L2974" s="247" t="s">
        <v>1361</v>
      </c>
      <c r="M2974" s="249" t="s">
        <v>1348</v>
      </c>
      <c r="N2974" s="249">
        <v>0</v>
      </c>
      <c r="O2974" s="249" t="s">
        <v>10060</v>
      </c>
    </row>
    <row r="2975" spans="2:15" ht="15" hidden="1" customHeight="1">
      <c r="B2975" s="247" t="s">
        <v>10062</v>
      </c>
      <c r="C2975" s="247" t="s">
        <v>10063</v>
      </c>
      <c r="D2975" s="248">
        <v>44256</v>
      </c>
      <c r="E2975" s="248">
        <v>44330</v>
      </c>
      <c r="F2975" s="248">
        <v>44421</v>
      </c>
      <c r="G2975" s="247">
        <v>0</v>
      </c>
      <c r="H2975" s="247" t="s">
        <v>8407</v>
      </c>
      <c r="I2975" s="247" t="s">
        <v>8408</v>
      </c>
      <c r="J2975" s="247" t="s">
        <v>3291</v>
      </c>
      <c r="K2975" s="249" t="s">
        <v>1354</v>
      </c>
      <c r="L2975" s="247" t="s">
        <v>1380</v>
      </c>
      <c r="M2975" s="249" t="s">
        <v>1348</v>
      </c>
      <c r="N2975" s="249">
        <v>76</v>
      </c>
      <c r="O2975" s="249" t="s">
        <v>4888</v>
      </c>
    </row>
    <row r="2976" spans="2:15" ht="15" customHeight="1">
      <c r="B2976" s="247" t="s">
        <v>10064</v>
      </c>
      <c r="C2976" s="247" t="s">
        <v>10065</v>
      </c>
      <c r="D2976" s="248">
        <v>40361</v>
      </c>
      <c r="E2976" s="248">
        <v>41403</v>
      </c>
      <c r="F2976" s="248">
        <v>52360</v>
      </c>
      <c r="G2976" s="247">
        <v>0</v>
      </c>
      <c r="H2976" s="247" t="s">
        <v>10066</v>
      </c>
      <c r="I2976" s="247" t="s">
        <v>10067</v>
      </c>
      <c r="J2976" s="247" t="s">
        <v>3286</v>
      </c>
      <c r="K2976" s="249" t="s">
        <v>1890</v>
      </c>
      <c r="L2976" s="247" t="s">
        <v>1380</v>
      </c>
      <c r="M2976" s="249" t="s">
        <v>1348</v>
      </c>
      <c r="N2976" s="249">
        <v>148</v>
      </c>
      <c r="O2976" s="249" t="s">
        <v>10068</v>
      </c>
    </row>
    <row r="2977" spans="2:15" ht="15" hidden="1" customHeight="1">
      <c r="B2977" s="247" t="s">
        <v>10069</v>
      </c>
      <c r="C2977" s="247" t="s">
        <v>10070</v>
      </c>
      <c r="D2977" s="248">
        <v>44256</v>
      </c>
      <c r="E2977" s="248">
        <v>44277</v>
      </c>
      <c r="F2977" s="248">
        <v>44368</v>
      </c>
      <c r="G2977" s="247">
        <v>0</v>
      </c>
      <c r="H2977" s="247" t="s">
        <v>6950</v>
      </c>
      <c r="I2977" s="247" t="s">
        <v>6951</v>
      </c>
      <c r="J2977" s="247" t="s">
        <v>3291</v>
      </c>
      <c r="K2977" s="249" t="s">
        <v>1354</v>
      </c>
      <c r="L2977" s="247" t="s">
        <v>1380</v>
      </c>
      <c r="M2977" s="249" t="s">
        <v>1348</v>
      </c>
      <c r="N2977" s="249">
        <v>32</v>
      </c>
      <c r="O2977" s="249" t="s">
        <v>10071</v>
      </c>
    </row>
    <row r="2978" spans="2:15" ht="15" customHeight="1">
      <c r="B2978" s="247" t="s">
        <v>10072</v>
      </c>
      <c r="C2978" s="247" t="s">
        <v>1342</v>
      </c>
      <c r="D2978" s="248">
        <v>44260</v>
      </c>
      <c r="E2978" s="248"/>
      <c r="F2978" s="248"/>
      <c r="G2978" s="247"/>
      <c r="H2978" s="247" t="s">
        <v>6149</v>
      </c>
      <c r="I2978" s="247" t="s">
        <v>6150</v>
      </c>
      <c r="J2978" s="247" t="s">
        <v>9574</v>
      </c>
      <c r="K2978" s="249" t="s">
        <v>1346</v>
      </c>
      <c r="L2978" s="247" t="s">
        <v>1380</v>
      </c>
      <c r="M2978" s="249" t="s">
        <v>1348</v>
      </c>
      <c r="N2978" s="249">
        <v>0</v>
      </c>
      <c r="O2978" s="249" t="s">
        <v>3815</v>
      </c>
    </row>
    <row r="2979" spans="2:15" ht="15" hidden="1" customHeight="1">
      <c r="B2979" s="247" t="s">
        <v>10073</v>
      </c>
      <c r="C2979" s="247" t="s">
        <v>10074</v>
      </c>
      <c r="D2979" s="248">
        <v>44274</v>
      </c>
      <c r="E2979" s="248">
        <v>44277</v>
      </c>
      <c r="F2979" s="248">
        <v>44368</v>
      </c>
      <c r="G2979" s="247">
        <v>0</v>
      </c>
      <c r="H2979" s="247" t="s">
        <v>10075</v>
      </c>
      <c r="I2979" s="247" t="s">
        <v>10076</v>
      </c>
      <c r="J2979" s="247" t="s">
        <v>3291</v>
      </c>
      <c r="K2979" s="249" t="s">
        <v>1354</v>
      </c>
      <c r="L2979" s="247" t="s">
        <v>1380</v>
      </c>
      <c r="M2979" s="249" t="s">
        <v>1348</v>
      </c>
      <c r="N2979" s="249">
        <v>100</v>
      </c>
      <c r="O2979" s="249" t="s">
        <v>10077</v>
      </c>
    </row>
    <row r="2980" spans="2:15" ht="15" hidden="1" customHeight="1">
      <c r="B2980" s="247" t="s">
        <v>10078</v>
      </c>
      <c r="C2980" s="247" t="s">
        <v>10079</v>
      </c>
      <c r="D2980" s="248">
        <v>44274</v>
      </c>
      <c r="E2980" s="248">
        <v>44376</v>
      </c>
      <c r="F2980" s="248">
        <v>44467</v>
      </c>
      <c r="G2980" s="247">
        <v>0</v>
      </c>
      <c r="H2980" s="247" t="s">
        <v>10080</v>
      </c>
      <c r="I2980" s="247" t="s">
        <v>10081</v>
      </c>
      <c r="J2980" s="247" t="s">
        <v>3291</v>
      </c>
      <c r="K2980" s="249" t="s">
        <v>1354</v>
      </c>
      <c r="L2980" s="247" t="s">
        <v>4433</v>
      </c>
      <c r="M2980" s="249" t="s">
        <v>1348</v>
      </c>
      <c r="N2980" s="249">
        <v>95</v>
      </c>
      <c r="O2980" s="249" t="s">
        <v>4617</v>
      </c>
    </row>
    <row r="2981" spans="2:15" ht="15" hidden="1" customHeight="1">
      <c r="B2981" s="247" t="s">
        <v>10082</v>
      </c>
      <c r="C2981" s="247" t="s">
        <v>10083</v>
      </c>
      <c r="D2981" s="248">
        <v>44274</v>
      </c>
      <c r="E2981" s="248">
        <v>44295</v>
      </c>
      <c r="F2981" s="248">
        <v>44385</v>
      </c>
      <c r="G2981" s="247">
        <v>0</v>
      </c>
      <c r="H2981" s="247" t="s">
        <v>9956</v>
      </c>
      <c r="I2981" s="247" t="s">
        <v>9957</v>
      </c>
      <c r="J2981" s="247" t="s">
        <v>3291</v>
      </c>
      <c r="K2981" s="249" t="s">
        <v>1354</v>
      </c>
      <c r="L2981" s="247" t="s">
        <v>1380</v>
      </c>
      <c r="M2981" s="249" t="s">
        <v>1348</v>
      </c>
      <c r="N2981" s="249">
        <v>9</v>
      </c>
      <c r="O2981" s="249" t="s">
        <v>10084</v>
      </c>
    </row>
    <row r="2982" spans="2:15" ht="15" hidden="1" customHeight="1">
      <c r="B2982" s="247" t="s">
        <v>10085</v>
      </c>
      <c r="C2982" s="247" t="s">
        <v>10086</v>
      </c>
      <c r="D2982" s="248">
        <v>44274</v>
      </c>
      <c r="E2982" s="248">
        <v>44441</v>
      </c>
      <c r="F2982" s="248">
        <v>44531</v>
      </c>
      <c r="G2982" s="247">
        <v>0</v>
      </c>
      <c r="H2982" s="247" t="s">
        <v>9882</v>
      </c>
      <c r="I2982" s="247" t="s">
        <v>9883</v>
      </c>
      <c r="J2982" s="247" t="s">
        <v>3291</v>
      </c>
      <c r="K2982" s="249" t="s">
        <v>1890</v>
      </c>
      <c r="L2982" s="247" t="s">
        <v>1347</v>
      </c>
      <c r="M2982" s="249" t="s">
        <v>1348</v>
      </c>
      <c r="N2982" s="249">
        <v>16.68</v>
      </c>
      <c r="O2982" s="249" t="s">
        <v>5341</v>
      </c>
    </row>
    <row r="2983" spans="2:15" ht="15" customHeight="1">
      <c r="B2983" s="247" t="s">
        <v>10087</v>
      </c>
      <c r="C2983" s="247" t="s">
        <v>1342</v>
      </c>
      <c r="D2983" s="248">
        <v>44274</v>
      </c>
      <c r="E2983" s="248"/>
      <c r="F2983" s="248"/>
      <c r="G2983" s="247"/>
      <c r="H2983" s="247" t="s">
        <v>9860</v>
      </c>
      <c r="I2983" s="247" t="s">
        <v>9861</v>
      </c>
      <c r="J2983" s="247" t="s">
        <v>3291</v>
      </c>
      <c r="K2983" s="249" t="s">
        <v>1346</v>
      </c>
      <c r="L2983" s="247" t="s">
        <v>1380</v>
      </c>
      <c r="M2983" s="249" t="s">
        <v>1348</v>
      </c>
      <c r="N2983" s="249">
        <v>0</v>
      </c>
      <c r="O2983" s="249" t="s">
        <v>10088</v>
      </c>
    </row>
    <row r="2984" spans="2:15" ht="24" hidden="1" customHeight="1">
      <c r="B2984" s="247" t="s">
        <v>10089</v>
      </c>
      <c r="C2984" s="247" t="s">
        <v>10090</v>
      </c>
      <c r="D2984" s="248">
        <v>44274</v>
      </c>
      <c r="E2984" s="248">
        <v>44307</v>
      </c>
      <c r="F2984" s="248">
        <v>44397</v>
      </c>
      <c r="G2984" s="247">
        <v>0</v>
      </c>
      <c r="H2984" s="247" t="s">
        <v>10091</v>
      </c>
      <c r="I2984" s="247" t="s">
        <v>10092</v>
      </c>
      <c r="J2984" s="247" t="s">
        <v>3291</v>
      </c>
      <c r="K2984" s="249" t="s">
        <v>1354</v>
      </c>
      <c r="L2984" s="247" t="s">
        <v>1380</v>
      </c>
      <c r="M2984" s="249" t="s">
        <v>1348</v>
      </c>
      <c r="N2984" s="249">
        <v>100</v>
      </c>
      <c r="O2984" s="249" t="s">
        <v>5757</v>
      </c>
    </row>
    <row r="2985" spans="2:15" ht="15" customHeight="1">
      <c r="B2985" s="247" t="s">
        <v>10093</v>
      </c>
      <c r="C2985" s="247" t="s">
        <v>1342</v>
      </c>
      <c r="D2985" s="248">
        <v>44274</v>
      </c>
      <c r="E2985" s="248"/>
      <c r="F2985" s="248"/>
      <c r="G2985" s="247"/>
      <c r="H2985" s="247" t="s">
        <v>9941</v>
      </c>
      <c r="I2985" s="247" t="s">
        <v>9942</v>
      </c>
      <c r="J2985" s="247" t="s">
        <v>3291</v>
      </c>
      <c r="K2985" s="249" t="s">
        <v>1346</v>
      </c>
      <c r="L2985" s="247" t="s">
        <v>1380</v>
      </c>
      <c r="M2985" s="249" t="s">
        <v>1348</v>
      </c>
      <c r="N2985" s="249">
        <v>0</v>
      </c>
      <c r="O2985" s="249" t="s">
        <v>10094</v>
      </c>
    </row>
    <row r="2986" spans="2:15" ht="15" customHeight="1">
      <c r="B2986" s="247" t="s">
        <v>10095</v>
      </c>
      <c r="C2986" s="247" t="s">
        <v>1342</v>
      </c>
      <c r="D2986" s="248">
        <v>44274</v>
      </c>
      <c r="E2986" s="248"/>
      <c r="F2986" s="248"/>
      <c r="G2986" s="247"/>
      <c r="H2986" s="247" t="s">
        <v>9840</v>
      </c>
      <c r="I2986" s="247" t="s">
        <v>9841</v>
      </c>
      <c r="J2986" s="247" t="s">
        <v>3291</v>
      </c>
      <c r="K2986" s="249" t="s">
        <v>1346</v>
      </c>
      <c r="L2986" s="247" t="s">
        <v>1380</v>
      </c>
      <c r="M2986" s="249" t="s">
        <v>1348</v>
      </c>
      <c r="N2986" s="249">
        <v>0</v>
      </c>
      <c r="O2986" s="249" t="s">
        <v>10096</v>
      </c>
    </row>
    <row r="2987" spans="2:15" ht="15" hidden="1" customHeight="1">
      <c r="B2987" s="247" t="s">
        <v>10097</v>
      </c>
      <c r="C2987" s="247" t="s">
        <v>10098</v>
      </c>
      <c r="D2987" s="248">
        <v>40765</v>
      </c>
      <c r="E2987" s="248">
        <v>40849</v>
      </c>
      <c r="F2987" s="248">
        <v>42891</v>
      </c>
      <c r="G2987" s="247">
        <v>0</v>
      </c>
      <c r="H2987" s="247" t="s">
        <v>10099</v>
      </c>
      <c r="I2987" s="247" t="s">
        <v>1342</v>
      </c>
      <c r="J2987" s="247" t="s">
        <v>3286</v>
      </c>
      <c r="K2987" s="249" t="s">
        <v>2455</v>
      </c>
      <c r="L2987" s="247" t="s">
        <v>3337</v>
      </c>
      <c r="M2987" s="249" t="s">
        <v>1348</v>
      </c>
      <c r="N2987" s="249">
        <v>430</v>
      </c>
      <c r="O2987" s="249" t="s">
        <v>6209</v>
      </c>
    </row>
    <row r="2988" spans="2:15" ht="24" customHeight="1">
      <c r="B2988" s="247" t="s">
        <v>10100</v>
      </c>
      <c r="C2988" s="247" t="s">
        <v>1342</v>
      </c>
      <c r="D2988" s="248">
        <v>44274</v>
      </c>
      <c r="E2988" s="248"/>
      <c r="F2988" s="248"/>
      <c r="G2988" s="247"/>
      <c r="H2988" s="247" t="s">
        <v>10101</v>
      </c>
      <c r="I2988" s="247" t="s">
        <v>10102</v>
      </c>
      <c r="J2988" s="247" t="s">
        <v>3291</v>
      </c>
      <c r="K2988" s="249" t="s">
        <v>1346</v>
      </c>
      <c r="L2988" s="247" t="s">
        <v>1380</v>
      </c>
      <c r="M2988" s="249" t="s">
        <v>1348</v>
      </c>
      <c r="N2988" s="249">
        <v>0</v>
      </c>
      <c r="O2988" s="249" t="s">
        <v>10103</v>
      </c>
    </row>
    <row r="2989" spans="2:15" ht="15" customHeight="1">
      <c r="B2989" s="247" t="s">
        <v>10104</v>
      </c>
      <c r="C2989" s="247" t="s">
        <v>1342</v>
      </c>
      <c r="D2989" s="248">
        <v>44274</v>
      </c>
      <c r="E2989" s="248"/>
      <c r="F2989" s="248"/>
      <c r="G2989" s="247"/>
      <c r="H2989" s="247" t="s">
        <v>9840</v>
      </c>
      <c r="I2989" s="247" t="s">
        <v>9841</v>
      </c>
      <c r="J2989" s="247" t="s">
        <v>3291</v>
      </c>
      <c r="K2989" s="249" t="s">
        <v>1346</v>
      </c>
      <c r="L2989" s="247" t="s">
        <v>1380</v>
      </c>
      <c r="M2989" s="249" t="s">
        <v>1348</v>
      </c>
      <c r="N2989" s="249">
        <v>0</v>
      </c>
      <c r="O2989" s="249" t="s">
        <v>10105</v>
      </c>
    </row>
    <row r="2990" spans="2:15" ht="15" customHeight="1">
      <c r="B2990" s="247" t="s">
        <v>10106</v>
      </c>
      <c r="C2990" s="247" t="s">
        <v>1342</v>
      </c>
      <c r="D2990" s="248">
        <v>44277</v>
      </c>
      <c r="E2990" s="248"/>
      <c r="F2990" s="248"/>
      <c r="G2990" s="247"/>
      <c r="H2990" s="247" t="s">
        <v>8845</v>
      </c>
      <c r="I2990" s="247" t="s">
        <v>8846</v>
      </c>
      <c r="J2990" s="247" t="s">
        <v>3291</v>
      </c>
      <c r="K2990" s="249" t="s">
        <v>1346</v>
      </c>
      <c r="L2990" s="247" t="s">
        <v>5970</v>
      </c>
      <c r="M2990" s="249" t="s">
        <v>1348</v>
      </c>
      <c r="N2990" s="249">
        <v>0</v>
      </c>
      <c r="O2990" s="249" t="s">
        <v>3338</v>
      </c>
    </row>
    <row r="2991" spans="2:15" ht="15" customHeight="1">
      <c r="B2991" s="247" t="s">
        <v>10107</v>
      </c>
      <c r="C2991" s="247" t="s">
        <v>1342</v>
      </c>
      <c r="D2991" s="248">
        <v>44277</v>
      </c>
      <c r="E2991" s="248"/>
      <c r="F2991" s="248"/>
      <c r="G2991" s="247"/>
      <c r="H2991" s="247" t="s">
        <v>8845</v>
      </c>
      <c r="I2991" s="247" t="s">
        <v>8846</v>
      </c>
      <c r="J2991" s="247" t="s">
        <v>3291</v>
      </c>
      <c r="K2991" s="249" t="s">
        <v>1346</v>
      </c>
      <c r="L2991" s="247" t="s">
        <v>5970</v>
      </c>
      <c r="M2991" s="249" t="s">
        <v>1348</v>
      </c>
      <c r="N2991" s="249">
        <v>0</v>
      </c>
      <c r="O2991" s="249" t="s">
        <v>2781</v>
      </c>
    </row>
    <row r="2992" spans="2:15" hidden="1">
      <c r="B2992" s="247" t="s">
        <v>10108</v>
      </c>
      <c r="C2992" s="247" t="s">
        <v>10109</v>
      </c>
      <c r="D2992" s="248">
        <v>44277</v>
      </c>
      <c r="E2992" s="248">
        <v>44295</v>
      </c>
      <c r="F2992" s="248">
        <v>44385</v>
      </c>
      <c r="G2992" s="247">
        <v>0</v>
      </c>
      <c r="H2992" s="247" t="s">
        <v>9849</v>
      </c>
      <c r="I2992" s="247" t="s">
        <v>9850</v>
      </c>
      <c r="J2992" s="247" t="s">
        <v>3291</v>
      </c>
      <c r="K2992" s="249" t="s">
        <v>1354</v>
      </c>
      <c r="L2992" s="247" t="s">
        <v>1380</v>
      </c>
      <c r="M2992" s="249" t="s">
        <v>1348</v>
      </c>
      <c r="N2992" s="249">
        <v>2.2999999999999998</v>
      </c>
      <c r="O2992" s="249" t="s">
        <v>10110</v>
      </c>
    </row>
    <row r="2993" spans="2:15" ht="15" customHeight="1">
      <c r="B2993" s="247" t="s">
        <v>10111</v>
      </c>
      <c r="C2993" s="247" t="s">
        <v>1342</v>
      </c>
      <c r="D2993" s="248">
        <v>44277</v>
      </c>
      <c r="E2993" s="248"/>
      <c r="F2993" s="248"/>
      <c r="G2993" s="247"/>
      <c r="H2993" s="247" t="s">
        <v>9845</v>
      </c>
      <c r="I2993" s="247" t="s">
        <v>9846</v>
      </c>
      <c r="J2993" s="247" t="s">
        <v>3291</v>
      </c>
      <c r="K2993" s="249" t="s">
        <v>1346</v>
      </c>
      <c r="L2993" s="247" t="s">
        <v>1380</v>
      </c>
      <c r="M2993" s="249" t="s">
        <v>1348</v>
      </c>
      <c r="N2993" s="249">
        <v>0</v>
      </c>
      <c r="O2993" s="249" t="s">
        <v>10112</v>
      </c>
    </row>
    <row r="2994" spans="2:15">
      <c r="B2994" s="247" t="s">
        <v>10113</v>
      </c>
      <c r="C2994" s="247" t="s">
        <v>1342</v>
      </c>
      <c r="D2994" s="248">
        <v>44277</v>
      </c>
      <c r="E2994" s="248"/>
      <c r="F2994" s="248"/>
      <c r="G2994" s="247"/>
      <c r="H2994" s="247" t="s">
        <v>9868</v>
      </c>
      <c r="I2994" s="247" t="s">
        <v>9869</v>
      </c>
      <c r="J2994" s="247" t="s">
        <v>3291</v>
      </c>
      <c r="K2994" s="249" t="s">
        <v>1346</v>
      </c>
      <c r="L2994" s="247" t="s">
        <v>1380</v>
      </c>
      <c r="M2994" s="249" t="s">
        <v>1348</v>
      </c>
      <c r="N2994" s="249">
        <v>0</v>
      </c>
      <c r="O2994" s="249" t="s">
        <v>5671</v>
      </c>
    </row>
    <row r="2995" spans="2:15" ht="15" hidden="1" customHeight="1">
      <c r="B2995" s="247" t="s">
        <v>10114</v>
      </c>
      <c r="C2995" s="247" t="s">
        <v>10115</v>
      </c>
      <c r="D2995" s="248">
        <v>44277</v>
      </c>
      <c r="E2995" s="248">
        <v>44295</v>
      </c>
      <c r="F2995" s="248">
        <v>44385</v>
      </c>
      <c r="G2995" s="247">
        <v>0</v>
      </c>
      <c r="H2995" s="247" t="s">
        <v>9856</v>
      </c>
      <c r="I2995" s="247" t="s">
        <v>9857</v>
      </c>
      <c r="J2995" s="247" t="s">
        <v>3291</v>
      </c>
      <c r="K2995" s="249" t="s">
        <v>1354</v>
      </c>
      <c r="L2995" s="247" t="s">
        <v>1380</v>
      </c>
      <c r="M2995" s="249" t="s">
        <v>1348</v>
      </c>
      <c r="N2995" s="249">
        <v>5.9999000000000002</v>
      </c>
      <c r="O2995" s="249" t="s">
        <v>10116</v>
      </c>
    </row>
    <row r="2996" spans="2:15" ht="15" hidden="1" customHeight="1">
      <c r="B2996" s="247" t="s">
        <v>10117</v>
      </c>
      <c r="C2996" s="247" t="s">
        <v>10118</v>
      </c>
      <c r="D2996" s="248">
        <v>44277</v>
      </c>
      <c r="E2996" s="248">
        <v>44307</v>
      </c>
      <c r="F2996" s="248">
        <v>44397</v>
      </c>
      <c r="G2996" s="247">
        <v>0</v>
      </c>
      <c r="H2996" s="247" t="s">
        <v>7469</v>
      </c>
      <c r="I2996" s="247" t="s">
        <v>7470</v>
      </c>
      <c r="J2996" s="247" t="s">
        <v>3291</v>
      </c>
      <c r="K2996" s="249" t="s">
        <v>1354</v>
      </c>
      <c r="L2996" s="247" t="s">
        <v>1380</v>
      </c>
      <c r="M2996" s="249" t="s">
        <v>1348</v>
      </c>
      <c r="N2996" s="249">
        <v>33</v>
      </c>
      <c r="O2996" s="249" t="s">
        <v>10119</v>
      </c>
    </row>
    <row r="2997" spans="2:15" ht="24" hidden="1">
      <c r="B2997" s="247" t="s">
        <v>10120</v>
      </c>
      <c r="C2997" s="247" t="s">
        <v>10121</v>
      </c>
      <c r="D2997" s="248">
        <v>44278</v>
      </c>
      <c r="E2997" s="248">
        <v>44491</v>
      </c>
      <c r="F2997" s="248">
        <v>48142</v>
      </c>
      <c r="G2997" s="247">
        <v>0</v>
      </c>
      <c r="H2997" s="247" t="s">
        <v>9629</v>
      </c>
      <c r="I2997" s="247" t="s">
        <v>9630</v>
      </c>
      <c r="J2997" s="247" t="s">
        <v>3401</v>
      </c>
      <c r="K2997" s="249" t="s">
        <v>1890</v>
      </c>
      <c r="L2997" s="247" t="s">
        <v>1373</v>
      </c>
      <c r="M2997" s="249" t="s">
        <v>1348</v>
      </c>
      <c r="N2997" s="249">
        <v>0.85</v>
      </c>
      <c r="O2997" s="249" t="s">
        <v>10122</v>
      </c>
    </row>
    <row r="2998" spans="2:15" ht="15" hidden="1" customHeight="1">
      <c r="B2998" s="247" t="s">
        <v>10123</v>
      </c>
      <c r="C2998" s="247" t="s">
        <v>10124</v>
      </c>
      <c r="D2998" s="248">
        <v>41407</v>
      </c>
      <c r="E2998" s="248">
        <v>41687</v>
      </c>
      <c r="F2998" s="248">
        <v>43148</v>
      </c>
      <c r="G2998" s="247">
        <v>0</v>
      </c>
      <c r="H2998" s="247" t="s">
        <v>10125</v>
      </c>
      <c r="I2998" s="247" t="s">
        <v>10126</v>
      </c>
      <c r="J2998" s="247" t="s">
        <v>3351</v>
      </c>
      <c r="K2998" s="249" t="s">
        <v>1354</v>
      </c>
      <c r="L2998" s="247" t="s">
        <v>1380</v>
      </c>
      <c r="M2998" s="249" t="s">
        <v>1348</v>
      </c>
      <c r="N2998" s="249">
        <v>10</v>
      </c>
      <c r="O2998" s="249" t="s">
        <v>7450</v>
      </c>
    </row>
    <row r="2999" spans="2:15" ht="25.5" hidden="1" customHeight="1">
      <c r="B2999" s="247" t="s">
        <v>10127</v>
      </c>
      <c r="C2999" s="247" t="s">
        <v>10128</v>
      </c>
      <c r="D2999" s="248">
        <v>44278</v>
      </c>
      <c r="E2999" s="248">
        <v>44327</v>
      </c>
      <c r="F2999" s="248">
        <v>44418</v>
      </c>
      <c r="G2999" s="247">
        <v>0</v>
      </c>
      <c r="H2999" s="247" t="s">
        <v>10129</v>
      </c>
      <c r="I2999" s="247" t="s">
        <v>10130</v>
      </c>
      <c r="J2999" s="247" t="s">
        <v>3291</v>
      </c>
      <c r="K2999" s="249" t="s">
        <v>1354</v>
      </c>
      <c r="L2999" s="247" t="s">
        <v>1380</v>
      </c>
      <c r="M2999" s="249" t="s">
        <v>1348</v>
      </c>
      <c r="N2999" s="249">
        <v>80</v>
      </c>
      <c r="O2999" s="249" t="s">
        <v>7431</v>
      </c>
    </row>
    <row r="3000" spans="2:15" ht="15" hidden="1" customHeight="1">
      <c r="B3000" s="247" t="s">
        <v>10131</v>
      </c>
      <c r="C3000" s="247" t="s">
        <v>10132</v>
      </c>
      <c r="D3000" s="248">
        <v>44278</v>
      </c>
      <c r="E3000" s="248">
        <v>44407</v>
      </c>
      <c r="F3000" s="248">
        <v>45502</v>
      </c>
      <c r="G3000" s="247">
        <v>0</v>
      </c>
      <c r="H3000" s="247" t="s">
        <v>9932</v>
      </c>
      <c r="I3000" s="247" t="s">
        <v>9933</v>
      </c>
      <c r="J3000" s="247" t="s">
        <v>9611</v>
      </c>
      <c r="K3000" s="249" t="s">
        <v>1890</v>
      </c>
      <c r="L3000" s="247" t="s">
        <v>1380</v>
      </c>
      <c r="M3000" s="249" t="s">
        <v>1348</v>
      </c>
      <c r="N3000" s="249">
        <v>48</v>
      </c>
      <c r="O3000" s="249" t="s">
        <v>10133</v>
      </c>
    </row>
    <row r="3001" spans="2:15" ht="36" customHeight="1">
      <c r="B3001" s="247" t="s">
        <v>10134</v>
      </c>
      <c r="C3001" s="247" t="s">
        <v>1342</v>
      </c>
      <c r="D3001" s="248">
        <v>44278</v>
      </c>
      <c r="E3001" s="248"/>
      <c r="F3001" s="248"/>
      <c r="G3001" s="247"/>
      <c r="H3001" s="247" t="s">
        <v>3289</v>
      </c>
      <c r="I3001" s="247" t="s">
        <v>3290</v>
      </c>
      <c r="J3001" s="247" t="s">
        <v>3291</v>
      </c>
      <c r="K3001" s="249" t="s">
        <v>1346</v>
      </c>
      <c r="L3001" s="247" t="s">
        <v>3337</v>
      </c>
      <c r="M3001" s="249" t="s">
        <v>1348</v>
      </c>
      <c r="N3001" s="249">
        <v>0</v>
      </c>
      <c r="O3001" s="249" t="s">
        <v>10135</v>
      </c>
    </row>
    <row r="3002" spans="2:15" ht="15" hidden="1" customHeight="1">
      <c r="B3002" s="247" t="s">
        <v>10136</v>
      </c>
      <c r="C3002" s="247" t="s">
        <v>10137</v>
      </c>
      <c r="D3002" s="248">
        <v>44278</v>
      </c>
      <c r="E3002" s="248">
        <v>44413</v>
      </c>
      <c r="F3002" s="248">
        <v>45508</v>
      </c>
      <c r="G3002" s="247">
        <v>0</v>
      </c>
      <c r="H3002" s="247" t="s">
        <v>10138</v>
      </c>
      <c r="I3002" s="247" t="s">
        <v>10139</v>
      </c>
      <c r="J3002" s="247" t="s">
        <v>9611</v>
      </c>
      <c r="K3002" s="249" t="s">
        <v>1890</v>
      </c>
      <c r="L3002" s="247" t="s">
        <v>1380</v>
      </c>
      <c r="M3002" s="249" t="s">
        <v>1348</v>
      </c>
      <c r="N3002" s="249">
        <v>40</v>
      </c>
      <c r="O3002" s="249" t="s">
        <v>10140</v>
      </c>
    </row>
    <row r="3003" spans="2:15" ht="15" hidden="1" customHeight="1">
      <c r="B3003" s="247" t="s">
        <v>10141</v>
      </c>
      <c r="C3003" s="247" t="s">
        <v>10142</v>
      </c>
      <c r="D3003" s="248">
        <v>44278</v>
      </c>
      <c r="E3003" s="248">
        <v>44295</v>
      </c>
      <c r="F3003" s="248">
        <v>44385</v>
      </c>
      <c r="G3003" s="247">
        <v>0</v>
      </c>
      <c r="H3003" s="247" t="s">
        <v>10143</v>
      </c>
      <c r="I3003" s="247" t="s">
        <v>10144</v>
      </c>
      <c r="J3003" s="247" t="s">
        <v>1345</v>
      </c>
      <c r="K3003" s="249" t="s">
        <v>1354</v>
      </c>
      <c r="L3003" s="247" t="s">
        <v>1373</v>
      </c>
      <c r="M3003" s="249" t="s">
        <v>1348</v>
      </c>
      <c r="N3003" s="249">
        <v>5</v>
      </c>
      <c r="O3003" s="249" t="s">
        <v>10145</v>
      </c>
    </row>
    <row r="3004" spans="2:15" ht="15" customHeight="1">
      <c r="B3004" s="247" t="s">
        <v>10146</v>
      </c>
      <c r="C3004" s="247" t="s">
        <v>1342</v>
      </c>
      <c r="D3004" s="248">
        <v>44279</v>
      </c>
      <c r="E3004" s="248"/>
      <c r="F3004" s="248"/>
      <c r="G3004" s="247"/>
      <c r="H3004" s="247" t="s">
        <v>1601</v>
      </c>
      <c r="I3004" s="247" t="s">
        <v>1602</v>
      </c>
      <c r="J3004" s="247" t="s">
        <v>3291</v>
      </c>
      <c r="K3004" s="249" t="s">
        <v>1346</v>
      </c>
      <c r="L3004" s="247" t="s">
        <v>1347</v>
      </c>
      <c r="M3004" s="249" t="s">
        <v>1348</v>
      </c>
      <c r="N3004" s="249">
        <v>0</v>
      </c>
      <c r="O3004" s="249" t="s">
        <v>1603</v>
      </c>
    </row>
    <row r="3005" spans="2:15" ht="15" customHeight="1">
      <c r="B3005" s="247" t="s">
        <v>10147</v>
      </c>
      <c r="C3005" s="247" t="s">
        <v>1342</v>
      </c>
      <c r="D3005" s="248">
        <v>44279</v>
      </c>
      <c r="E3005" s="248"/>
      <c r="F3005" s="248"/>
      <c r="G3005" s="247"/>
      <c r="H3005" s="247" t="s">
        <v>1601</v>
      </c>
      <c r="I3005" s="247" t="s">
        <v>1602</v>
      </c>
      <c r="J3005" s="247" t="s">
        <v>9927</v>
      </c>
      <c r="K3005" s="249" t="s">
        <v>1346</v>
      </c>
      <c r="L3005" s="247" t="s">
        <v>1347</v>
      </c>
      <c r="M3005" s="249" t="s">
        <v>1348</v>
      </c>
      <c r="N3005" s="249">
        <v>0</v>
      </c>
      <c r="O3005" s="249" t="s">
        <v>6982</v>
      </c>
    </row>
    <row r="3006" spans="2:15" ht="15" customHeight="1">
      <c r="B3006" s="247" t="s">
        <v>10148</v>
      </c>
      <c r="C3006" s="247" t="s">
        <v>1342</v>
      </c>
      <c r="D3006" s="248">
        <v>44280</v>
      </c>
      <c r="E3006" s="248"/>
      <c r="F3006" s="248"/>
      <c r="G3006" s="247"/>
      <c r="H3006" s="247" t="s">
        <v>6319</v>
      </c>
      <c r="I3006" s="247" t="s">
        <v>6320</v>
      </c>
      <c r="J3006" s="247" t="s">
        <v>9611</v>
      </c>
      <c r="K3006" s="249" t="s">
        <v>1346</v>
      </c>
      <c r="L3006" s="247" t="s">
        <v>1380</v>
      </c>
      <c r="M3006" s="249" t="s">
        <v>1348</v>
      </c>
      <c r="N3006" s="249">
        <v>0</v>
      </c>
      <c r="O3006" s="249" t="s">
        <v>9568</v>
      </c>
    </row>
    <row r="3007" spans="2:15" ht="24" hidden="1" customHeight="1">
      <c r="B3007" s="247" t="s">
        <v>10149</v>
      </c>
      <c r="C3007" s="247" t="s">
        <v>10150</v>
      </c>
      <c r="D3007" s="248">
        <v>44284</v>
      </c>
      <c r="E3007" s="248">
        <v>44438</v>
      </c>
      <c r="F3007" s="248">
        <v>45533</v>
      </c>
      <c r="G3007" s="247">
        <v>0</v>
      </c>
      <c r="H3007" s="247" t="s">
        <v>6617</v>
      </c>
      <c r="I3007" s="247" t="s">
        <v>6618</v>
      </c>
      <c r="J3007" s="247" t="s">
        <v>9611</v>
      </c>
      <c r="K3007" s="249" t="s">
        <v>1890</v>
      </c>
      <c r="L3007" s="247" t="s">
        <v>1380</v>
      </c>
      <c r="M3007" s="249" t="s">
        <v>1348</v>
      </c>
      <c r="N3007" s="249">
        <v>12</v>
      </c>
      <c r="O3007" s="249" t="s">
        <v>10151</v>
      </c>
    </row>
    <row r="3008" spans="2:15" ht="15" hidden="1" customHeight="1">
      <c r="B3008" s="247" t="s">
        <v>10152</v>
      </c>
      <c r="C3008" s="247" t="s">
        <v>10153</v>
      </c>
      <c r="D3008" s="248">
        <v>44284</v>
      </c>
      <c r="E3008" s="248">
        <v>44307</v>
      </c>
      <c r="F3008" s="248">
        <v>44397</v>
      </c>
      <c r="G3008" s="247">
        <v>0</v>
      </c>
      <c r="H3008" s="247" t="s">
        <v>9351</v>
      </c>
      <c r="I3008" s="247" t="s">
        <v>9352</v>
      </c>
      <c r="J3008" s="247" t="s">
        <v>3291</v>
      </c>
      <c r="K3008" s="249" t="s">
        <v>1354</v>
      </c>
      <c r="L3008" s="247" t="s">
        <v>1380</v>
      </c>
      <c r="M3008" s="249" t="s">
        <v>1348</v>
      </c>
      <c r="N3008" s="249">
        <v>24</v>
      </c>
      <c r="O3008" s="249" t="s">
        <v>9353</v>
      </c>
    </row>
    <row r="3009" spans="2:15" ht="24" hidden="1">
      <c r="B3009" s="247" t="s">
        <v>10154</v>
      </c>
      <c r="C3009" s="247" t="s">
        <v>10155</v>
      </c>
      <c r="D3009" s="248">
        <v>38393</v>
      </c>
      <c r="E3009" s="248">
        <v>38657</v>
      </c>
      <c r="F3009" s="248">
        <v>42309</v>
      </c>
      <c r="G3009" s="247">
        <v>0</v>
      </c>
      <c r="H3009" s="247" t="s">
        <v>1376</v>
      </c>
      <c r="I3009" s="247" t="s">
        <v>1377</v>
      </c>
      <c r="J3009" s="247" t="s">
        <v>3401</v>
      </c>
      <c r="K3009" s="249" t="s">
        <v>1354</v>
      </c>
      <c r="L3009" s="247" t="s">
        <v>7780</v>
      </c>
      <c r="M3009" s="249" t="s">
        <v>1348</v>
      </c>
      <c r="N3009" s="249">
        <v>31</v>
      </c>
      <c r="O3009" s="249" t="s">
        <v>4906</v>
      </c>
    </row>
    <row r="3010" spans="2:15" ht="15" customHeight="1">
      <c r="B3010" s="247" t="s">
        <v>10156</v>
      </c>
      <c r="C3010" s="247" t="s">
        <v>1342</v>
      </c>
      <c r="D3010" s="248">
        <v>44284</v>
      </c>
      <c r="E3010" s="248"/>
      <c r="F3010" s="248"/>
      <c r="G3010" s="247"/>
      <c r="H3010" s="247" t="s">
        <v>10001</v>
      </c>
      <c r="I3010" s="247" t="s">
        <v>10002</v>
      </c>
      <c r="J3010" s="247" t="s">
        <v>3291</v>
      </c>
      <c r="K3010" s="249" t="s">
        <v>1346</v>
      </c>
      <c r="L3010" s="247" t="s">
        <v>1380</v>
      </c>
      <c r="M3010" s="249" t="s">
        <v>1348</v>
      </c>
      <c r="N3010" s="249">
        <v>0</v>
      </c>
      <c r="O3010" s="249" t="s">
        <v>9144</v>
      </c>
    </row>
    <row r="3011" spans="2:15" ht="15" hidden="1" customHeight="1">
      <c r="B3011" s="247" t="s">
        <v>10157</v>
      </c>
      <c r="C3011" s="247" t="s">
        <v>10158</v>
      </c>
      <c r="D3011" s="248">
        <v>44285</v>
      </c>
      <c r="E3011" s="248">
        <v>44307</v>
      </c>
      <c r="F3011" s="248">
        <v>44397</v>
      </c>
      <c r="G3011" s="247">
        <v>0</v>
      </c>
      <c r="H3011" s="247" t="s">
        <v>9351</v>
      </c>
      <c r="I3011" s="247" t="s">
        <v>9352</v>
      </c>
      <c r="J3011" s="247" t="s">
        <v>3291</v>
      </c>
      <c r="K3011" s="249" t="s">
        <v>1354</v>
      </c>
      <c r="L3011" s="247" t="s">
        <v>1380</v>
      </c>
      <c r="M3011" s="249" t="s">
        <v>1348</v>
      </c>
      <c r="N3011" s="249">
        <v>73</v>
      </c>
      <c r="O3011" s="249" t="s">
        <v>9356</v>
      </c>
    </row>
    <row r="3012" spans="2:15" ht="15" customHeight="1">
      <c r="B3012" s="247" t="s">
        <v>10159</v>
      </c>
      <c r="C3012" s="247" t="s">
        <v>1342</v>
      </c>
      <c r="D3012" s="248">
        <v>44285</v>
      </c>
      <c r="E3012" s="248"/>
      <c r="F3012" s="248"/>
      <c r="G3012" s="247"/>
      <c r="H3012" s="247" t="s">
        <v>7915</v>
      </c>
      <c r="I3012" s="247" t="s">
        <v>7916</v>
      </c>
      <c r="J3012" s="247" t="s">
        <v>9611</v>
      </c>
      <c r="K3012" s="249" t="s">
        <v>1346</v>
      </c>
      <c r="L3012" s="247" t="s">
        <v>1380</v>
      </c>
      <c r="M3012" s="249" t="s">
        <v>1348</v>
      </c>
      <c r="N3012" s="249">
        <v>0</v>
      </c>
      <c r="O3012" s="249" t="s">
        <v>10160</v>
      </c>
    </row>
    <row r="3013" spans="2:15" ht="15" hidden="1" customHeight="1">
      <c r="B3013" s="247" t="s">
        <v>10161</v>
      </c>
      <c r="C3013" s="247" t="s">
        <v>10162</v>
      </c>
      <c r="D3013" s="248">
        <v>44288</v>
      </c>
      <c r="E3013" s="248">
        <v>44307</v>
      </c>
      <c r="F3013" s="248">
        <v>44397</v>
      </c>
      <c r="G3013" s="247">
        <v>0</v>
      </c>
      <c r="H3013" s="247" t="s">
        <v>10163</v>
      </c>
      <c r="I3013" s="247" t="s">
        <v>10164</v>
      </c>
      <c r="J3013" s="247" t="s">
        <v>3291</v>
      </c>
      <c r="K3013" s="249" t="s">
        <v>1354</v>
      </c>
      <c r="L3013" s="247" t="s">
        <v>3592</v>
      </c>
      <c r="M3013" s="249" t="s">
        <v>1348</v>
      </c>
      <c r="N3013" s="249">
        <v>125</v>
      </c>
      <c r="O3013" s="249" t="s">
        <v>10165</v>
      </c>
    </row>
    <row r="3014" spans="2:15" ht="15" hidden="1" customHeight="1">
      <c r="B3014" s="247" t="s">
        <v>10166</v>
      </c>
      <c r="C3014" s="247" t="s">
        <v>10167</v>
      </c>
      <c r="D3014" s="248">
        <v>44288</v>
      </c>
      <c r="E3014" s="248">
        <v>44307</v>
      </c>
      <c r="F3014" s="248">
        <v>44397</v>
      </c>
      <c r="G3014" s="247">
        <v>0</v>
      </c>
      <c r="H3014" s="247" t="s">
        <v>10163</v>
      </c>
      <c r="I3014" s="247" t="s">
        <v>10164</v>
      </c>
      <c r="J3014" s="247" t="s">
        <v>3291</v>
      </c>
      <c r="K3014" s="249" t="s">
        <v>1354</v>
      </c>
      <c r="L3014" s="247" t="s">
        <v>3592</v>
      </c>
      <c r="M3014" s="249" t="s">
        <v>1348</v>
      </c>
      <c r="N3014" s="249">
        <v>67</v>
      </c>
      <c r="O3014" s="249" t="s">
        <v>10168</v>
      </c>
    </row>
    <row r="3015" spans="2:15" ht="24" hidden="1" customHeight="1">
      <c r="B3015" s="247" t="s">
        <v>10169</v>
      </c>
      <c r="C3015" s="247" t="s">
        <v>10170</v>
      </c>
      <c r="D3015" s="248">
        <v>44292</v>
      </c>
      <c r="E3015" s="248">
        <v>44449</v>
      </c>
      <c r="F3015" s="248">
        <v>45909</v>
      </c>
      <c r="G3015" s="247">
        <v>0</v>
      </c>
      <c r="H3015" s="247" t="s">
        <v>8665</v>
      </c>
      <c r="I3015" s="247" t="s">
        <v>8666</v>
      </c>
      <c r="J3015" s="247" t="s">
        <v>10171</v>
      </c>
      <c r="K3015" s="249" t="s">
        <v>1890</v>
      </c>
      <c r="L3015" s="247" t="s">
        <v>1347</v>
      </c>
      <c r="M3015" s="249" t="s">
        <v>1348</v>
      </c>
      <c r="N3015" s="249">
        <v>100</v>
      </c>
      <c r="O3015" s="249" t="s">
        <v>10172</v>
      </c>
    </row>
    <row r="3016" spans="2:15" ht="15" hidden="1" customHeight="1">
      <c r="B3016" s="247" t="s">
        <v>10173</v>
      </c>
      <c r="C3016" s="247" t="s">
        <v>10174</v>
      </c>
      <c r="D3016" s="248">
        <v>44294</v>
      </c>
      <c r="E3016" s="248">
        <v>44460</v>
      </c>
      <c r="F3016" s="248">
        <v>45555</v>
      </c>
      <c r="G3016" s="247">
        <v>0</v>
      </c>
      <c r="H3016" s="247" t="s">
        <v>10175</v>
      </c>
      <c r="I3016" s="247" t="s">
        <v>10176</v>
      </c>
      <c r="J3016" s="247" t="s">
        <v>9611</v>
      </c>
      <c r="K3016" s="249" t="s">
        <v>1890</v>
      </c>
      <c r="L3016" s="247" t="s">
        <v>1380</v>
      </c>
      <c r="M3016" s="249" t="s">
        <v>1348</v>
      </c>
      <c r="N3016" s="249">
        <v>53</v>
      </c>
      <c r="O3016" s="249" t="s">
        <v>9346</v>
      </c>
    </row>
    <row r="3017" spans="2:15" ht="15" customHeight="1">
      <c r="B3017" s="247" t="s">
        <v>10177</v>
      </c>
      <c r="C3017" s="247" t="s">
        <v>1342</v>
      </c>
      <c r="D3017" s="248">
        <v>44294</v>
      </c>
      <c r="E3017" s="248"/>
      <c r="F3017" s="248"/>
      <c r="G3017" s="247"/>
      <c r="H3017" s="247" t="s">
        <v>9127</v>
      </c>
      <c r="I3017" s="247" t="s">
        <v>9128</v>
      </c>
      <c r="J3017" s="247" t="s">
        <v>3291</v>
      </c>
      <c r="K3017" s="249" t="s">
        <v>1346</v>
      </c>
      <c r="L3017" s="247" t="s">
        <v>1380</v>
      </c>
      <c r="M3017" s="249" t="s">
        <v>1348</v>
      </c>
      <c r="N3017" s="249">
        <v>0</v>
      </c>
      <c r="O3017" s="249" t="s">
        <v>10178</v>
      </c>
    </row>
    <row r="3018" spans="2:15" ht="15" hidden="1" customHeight="1">
      <c r="B3018" s="247" t="s">
        <v>10179</v>
      </c>
      <c r="C3018" s="247" t="s">
        <v>10180</v>
      </c>
      <c r="D3018" s="248">
        <v>44295</v>
      </c>
      <c r="E3018" s="248">
        <v>44433</v>
      </c>
      <c r="F3018" s="248">
        <v>45528</v>
      </c>
      <c r="G3018" s="247">
        <v>0</v>
      </c>
      <c r="H3018" s="247" t="s">
        <v>10042</v>
      </c>
      <c r="I3018" s="247" t="s">
        <v>10043</v>
      </c>
      <c r="J3018" s="247" t="s">
        <v>9927</v>
      </c>
      <c r="K3018" s="249" t="s">
        <v>1890</v>
      </c>
      <c r="L3018" s="247" t="s">
        <v>3337</v>
      </c>
      <c r="M3018" s="249" t="s">
        <v>1348</v>
      </c>
      <c r="N3018" s="249">
        <v>85</v>
      </c>
      <c r="O3018" s="249" t="s">
        <v>10044</v>
      </c>
    </row>
    <row r="3019" spans="2:15" ht="24" customHeight="1">
      <c r="B3019" s="247" t="s">
        <v>10181</v>
      </c>
      <c r="C3019" s="247" t="s">
        <v>1342</v>
      </c>
      <c r="D3019" s="248">
        <v>44298</v>
      </c>
      <c r="E3019" s="248"/>
      <c r="F3019" s="248"/>
      <c r="G3019" s="247"/>
      <c r="H3019" s="247" t="s">
        <v>9629</v>
      </c>
      <c r="I3019" s="247" t="s">
        <v>9630</v>
      </c>
      <c r="J3019" s="247" t="s">
        <v>3291</v>
      </c>
      <c r="K3019" s="249" t="s">
        <v>1346</v>
      </c>
      <c r="L3019" s="247" t="s">
        <v>1380</v>
      </c>
      <c r="M3019" s="249" t="s">
        <v>1348</v>
      </c>
      <c r="N3019" s="249">
        <v>0</v>
      </c>
      <c r="O3019" s="249" t="s">
        <v>10182</v>
      </c>
    </row>
    <row r="3020" spans="2:15" ht="24">
      <c r="B3020" s="247" t="s">
        <v>10183</v>
      </c>
      <c r="C3020" s="247" t="s">
        <v>10184</v>
      </c>
      <c r="D3020" s="248">
        <v>38393</v>
      </c>
      <c r="E3020" s="248">
        <v>38657</v>
      </c>
      <c r="F3020" s="248">
        <v>45962</v>
      </c>
      <c r="G3020" s="247">
        <v>1</v>
      </c>
      <c r="H3020" s="247" t="s">
        <v>1376</v>
      </c>
      <c r="I3020" s="247" t="s">
        <v>1377</v>
      </c>
      <c r="J3020" s="247" t="s">
        <v>3401</v>
      </c>
      <c r="K3020" s="249" t="s">
        <v>1890</v>
      </c>
      <c r="L3020" s="247" t="s">
        <v>7780</v>
      </c>
      <c r="M3020" s="249" t="s">
        <v>1348</v>
      </c>
      <c r="N3020" s="249">
        <v>13</v>
      </c>
      <c r="O3020" s="249" t="s">
        <v>10185</v>
      </c>
    </row>
    <row r="3021" spans="2:15" ht="15" hidden="1" customHeight="1">
      <c r="B3021" s="247" t="s">
        <v>10186</v>
      </c>
      <c r="C3021" s="247" t="s">
        <v>10187</v>
      </c>
      <c r="D3021" s="248">
        <v>44298</v>
      </c>
      <c r="E3021" s="248">
        <v>44307</v>
      </c>
      <c r="F3021" s="248">
        <v>44397</v>
      </c>
      <c r="G3021" s="247">
        <v>0</v>
      </c>
      <c r="H3021" s="247" t="s">
        <v>10188</v>
      </c>
      <c r="I3021" s="247" t="s">
        <v>10189</v>
      </c>
      <c r="J3021" s="247" t="s">
        <v>1345</v>
      </c>
      <c r="K3021" s="249" t="s">
        <v>1354</v>
      </c>
      <c r="L3021" s="247" t="s">
        <v>1373</v>
      </c>
      <c r="M3021" s="249" t="s">
        <v>1348</v>
      </c>
      <c r="N3021" s="249">
        <v>1.5</v>
      </c>
      <c r="O3021" s="249" t="s">
        <v>10190</v>
      </c>
    </row>
    <row r="3022" spans="2:15" ht="15" customHeight="1">
      <c r="B3022" s="247" t="s">
        <v>10191</v>
      </c>
      <c r="C3022" s="247" t="s">
        <v>1342</v>
      </c>
      <c r="D3022" s="248">
        <v>44299</v>
      </c>
      <c r="E3022" s="248"/>
      <c r="F3022" s="248"/>
      <c r="G3022" s="247"/>
      <c r="H3022" s="247" t="s">
        <v>8845</v>
      </c>
      <c r="I3022" s="247" t="s">
        <v>8846</v>
      </c>
      <c r="J3022" s="247" t="s">
        <v>9927</v>
      </c>
      <c r="K3022" s="249" t="s">
        <v>1346</v>
      </c>
      <c r="L3022" s="247" t="s">
        <v>5970</v>
      </c>
      <c r="M3022" s="249" t="s">
        <v>1348</v>
      </c>
      <c r="N3022" s="249">
        <v>0</v>
      </c>
      <c r="O3022" s="249" t="s">
        <v>2781</v>
      </c>
    </row>
    <row r="3023" spans="2:15" ht="15" customHeight="1">
      <c r="B3023" s="247" t="s">
        <v>10192</v>
      </c>
      <c r="C3023" s="247" t="s">
        <v>1342</v>
      </c>
      <c r="D3023" s="248">
        <v>44299</v>
      </c>
      <c r="E3023" s="248"/>
      <c r="F3023" s="248"/>
      <c r="G3023" s="247"/>
      <c r="H3023" s="247" t="s">
        <v>8845</v>
      </c>
      <c r="I3023" s="247" t="s">
        <v>8846</v>
      </c>
      <c r="J3023" s="247" t="s">
        <v>9927</v>
      </c>
      <c r="K3023" s="249" t="s">
        <v>1346</v>
      </c>
      <c r="L3023" s="247" t="s">
        <v>5970</v>
      </c>
      <c r="M3023" s="249" t="s">
        <v>1348</v>
      </c>
      <c r="N3023" s="249">
        <v>0</v>
      </c>
      <c r="O3023" s="249" t="s">
        <v>10193</v>
      </c>
    </row>
    <row r="3024" spans="2:15" ht="15" customHeight="1">
      <c r="B3024" s="247" t="s">
        <v>10194</v>
      </c>
      <c r="C3024" s="247" t="s">
        <v>1342</v>
      </c>
      <c r="D3024" s="248">
        <v>44299</v>
      </c>
      <c r="E3024" s="248"/>
      <c r="F3024" s="248"/>
      <c r="G3024" s="247"/>
      <c r="H3024" s="247" t="s">
        <v>8845</v>
      </c>
      <c r="I3024" s="247" t="s">
        <v>8846</v>
      </c>
      <c r="J3024" s="247" t="s">
        <v>9927</v>
      </c>
      <c r="K3024" s="249" t="s">
        <v>1346</v>
      </c>
      <c r="L3024" s="247" t="s">
        <v>5970</v>
      </c>
      <c r="M3024" s="249" t="s">
        <v>1348</v>
      </c>
      <c r="N3024" s="249">
        <v>0</v>
      </c>
      <c r="O3024" s="249" t="s">
        <v>10195</v>
      </c>
    </row>
    <row r="3025" spans="2:15" ht="15" hidden="1" customHeight="1">
      <c r="B3025" s="247" t="s">
        <v>10196</v>
      </c>
      <c r="C3025" s="247" t="s">
        <v>10197</v>
      </c>
      <c r="D3025" s="248">
        <v>44301</v>
      </c>
      <c r="E3025" s="248">
        <v>44320</v>
      </c>
      <c r="F3025" s="248">
        <v>44411</v>
      </c>
      <c r="G3025" s="247">
        <v>0</v>
      </c>
      <c r="H3025" s="247" t="s">
        <v>10198</v>
      </c>
      <c r="I3025" s="247" t="s">
        <v>10199</v>
      </c>
      <c r="J3025" s="247" t="s">
        <v>3291</v>
      </c>
      <c r="K3025" s="249" t="s">
        <v>1354</v>
      </c>
      <c r="L3025" s="247" t="s">
        <v>1342</v>
      </c>
      <c r="M3025" s="249" t="s">
        <v>1348</v>
      </c>
      <c r="N3025" s="249">
        <v>59</v>
      </c>
      <c r="O3025" s="249" t="s">
        <v>10200</v>
      </c>
    </row>
    <row r="3026" spans="2:15" ht="15" hidden="1" customHeight="1">
      <c r="B3026" s="247" t="s">
        <v>10201</v>
      </c>
      <c r="C3026" s="247" t="s">
        <v>10202</v>
      </c>
      <c r="D3026" s="248">
        <v>44301</v>
      </c>
      <c r="E3026" s="248">
        <v>44320</v>
      </c>
      <c r="F3026" s="248">
        <v>44411</v>
      </c>
      <c r="G3026" s="247">
        <v>0</v>
      </c>
      <c r="H3026" s="247" t="s">
        <v>10198</v>
      </c>
      <c r="I3026" s="247" t="s">
        <v>10199</v>
      </c>
      <c r="J3026" s="247" t="s">
        <v>3291</v>
      </c>
      <c r="K3026" s="249" t="s">
        <v>1354</v>
      </c>
      <c r="L3026" s="247" t="s">
        <v>1380</v>
      </c>
      <c r="M3026" s="249" t="s">
        <v>1348</v>
      </c>
      <c r="N3026" s="249">
        <v>76.8</v>
      </c>
      <c r="O3026" s="249" t="s">
        <v>10203</v>
      </c>
    </row>
    <row r="3027" spans="2:15" ht="24" hidden="1" customHeight="1">
      <c r="B3027" s="247" t="s">
        <v>10204</v>
      </c>
      <c r="C3027" s="247" t="s">
        <v>10205</v>
      </c>
      <c r="D3027" s="248">
        <v>44301</v>
      </c>
      <c r="E3027" s="248">
        <v>44322</v>
      </c>
      <c r="F3027" s="248">
        <v>44413</v>
      </c>
      <c r="G3027" s="247">
        <v>0</v>
      </c>
      <c r="H3027" s="247" t="s">
        <v>3899</v>
      </c>
      <c r="I3027" s="247" t="s">
        <v>3900</v>
      </c>
      <c r="J3027" s="247" t="s">
        <v>3291</v>
      </c>
      <c r="K3027" s="249" t="s">
        <v>1354</v>
      </c>
      <c r="L3027" s="247" t="s">
        <v>1380</v>
      </c>
      <c r="M3027" s="249" t="s">
        <v>1348</v>
      </c>
      <c r="N3027" s="249">
        <v>100</v>
      </c>
      <c r="O3027" s="249" t="s">
        <v>10206</v>
      </c>
    </row>
    <row r="3028" spans="2:15" ht="15" customHeight="1">
      <c r="B3028" s="247" t="s">
        <v>10207</v>
      </c>
      <c r="C3028" s="247" t="s">
        <v>1342</v>
      </c>
      <c r="D3028" s="248">
        <v>44302</v>
      </c>
      <c r="E3028" s="248"/>
      <c r="F3028" s="248"/>
      <c r="G3028" s="247"/>
      <c r="H3028" s="247" t="s">
        <v>10208</v>
      </c>
      <c r="I3028" s="247" t="s">
        <v>10209</v>
      </c>
      <c r="J3028" s="247" t="s">
        <v>3291</v>
      </c>
      <c r="K3028" s="249" t="s">
        <v>1346</v>
      </c>
      <c r="L3028" s="247" t="s">
        <v>1380</v>
      </c>
      <c r="M3028" s="249" t="s">
        <v>1348</v>
      </c>
      <c r="N3028" s="249">
        <v>0</v>
      </c>
      <c r="O3028" s="249" t="s">
        <v>6908</v>
      </c>
    </row>
    <row r="3029" spans="2:15">
      <c r="B3029" s="247" t="s">
        <v>10210</v>
      </c>
      <c r="C3029" s="247" t="s">
        <v>1342</v>
      </c>
      <c r="D3029" s="248">
        <v>44302</v>
      </c>
      <c r="E3029" s="248"/>
      <c r="F3029" s="248"/>
      <c r="G3029" s="247"/>
      <c r="H3029" s="247" t="s">
        <v>10211</v>
      </c>
      <c r="I3029" s="247" t="s">
        <v>10212</v>
      </c>
      <c r="J3029" s="247" t="s">
        <v>3291</v>
      </c>
      <c r="K3029" s="249" t="s">
        <v>1346</v>
      </c>
      <c r="L3029" s="247" t="s">
        <v>1342</v>
      </c>
      <c r="M3029" s="249" t="s">
        <v>1348</v>
      </c>
      <c r="N3029" s="249">
        <v>0</v>
      </c>
      <c r="O3029" s="249" t="s">
        <v>1342</v>
      </c>
    </row>
    <row r="3030" spans="2:15" ht="15" hidden="1" customHeight="1">
      <c r="B3030" s="247" t="s">
        <v>10213</v>
      </c>
      <c r="C3030" s="247" t="s">
        <v>10214</v>
      </c>
      <c r="D3030" s="248">
        <v>44305</v>
      </c>
      <c r="E3030" s="248">
        <v>44438</v>
      </c>
      <c r="F3030" s="248">
        <v>45533</v>
      </c>
      <c r="G3030" s="247">
        <v>0</v>
      </c>
      <c r="H3030" s="247" t="s">
        <v>8163</v>
      </c>
      <c r="I3030" s="247" t="s">
        <v>8164</v>
      </c>
      <c r="J3030" s="247" t="s">
        <v>9927</v>
      </c>
      <c r="K3030" s="249" t="s">
        <v>1890</v>
      </c>
      <c r="L3030" s="247" t="s">
        <v>1347</v>
      </c>
      <c r="M3030" s="249" t="s">
        <v>1348</v>
      </c>
      <c r="N3030" s="249">
        <v>70</v>
      </c>
      <c r="O3030" s="249" t="s">
        <v>10215</v>
      </c>
    </row>
    <row r="3031" spans="2:15" ht="15" hidden="1" customHeight="1">
      <c r="B3031" s="247" t="s">
        <v>10216</v>
      </c>
      <c r="C3031" s="247" t="s">
        <v>10217</v>
      </c>
      <c r="D3031" s="248">
        <v>40290</v>
      </c>
      <c r="E3031" s="248">
        <v>40907</v>
      </c>
      <c r="F3031" s="248">
        <v>43464</v>
      </c>
      <c r="G3031" s="247">
        <v>2</v>
      </c>
      <c r="H3031" s="247" t="s">
        <v>10218</v>
      </c>
      <c r="I3031" s="247" t="s">
        <v>10219</v>
      </c>
      <c r="J3031" s="247" t="s">
        <v>3276</v>
      </c>
      <c r="K3031" s="249" t="s">
        <v>1354</v>
      </c>
      <c r="L3031" s="247" t="s">
        <v>3592</v>
      </c>
      <c r="M3031" s="249" t="s">
        <v>1348</v>
      </c>
      <c r="N3031" s="249">
        <v>762</v>
      </c>
      <c r="O3031" s="249" t="s">
        <v>7648</v>
      </c>
    </row>
    <row r="3032" spans="2:15" ht="15" customHeight="1">
      <c r="B3032" s="247" t="s">
        <v>10220</v>
      </c>
      <c r="C3032" s="247" t="s">
        <v>10221</v>
      </c>
      <c r="D3032" s="248">
        <v>41541</v>
      </c>
      <c r="E3032" s="248">
        <v>41803</v>
      </c>
      <c r="F3032" s="248">
        <v>52761</v>
      </c>
      <c r="G3032" s="247">
        <v>0</v>
      </c>
      <c r="H3032" s="247" t="s">
        <v>10222</v>
      </c>
      <c r="I3032" s="247" t="s">
        <v>1418</v>
      </c>
      <c r="J3032" s="247" t="s">
        <v>3286</v>
      </c>
      <c r="K3032" s="249" t="s">
        <v>1890</v>
      </c>
      <c r="L3032" s="247" t="s">
        <v>1380</v>
      </c>
      <c r="M3032" s="249" t="s">
        <v>1348</v>
      </c>
      <c r="N3032" s="249">
        <v>53.48</v>
      </c>
      <c r="O3032" s="249" t="s">
        <v>10223</v>
      </c>
    </row>
    <row r="3033" spans="2:15" ht="15" customHeight="1">
      <c r="B3033" s="247" t="s">
        <v>10224</v>
      </c>
      <c r="C3033" s="247" t="s">
        <v>1342</v>
      </c>
      <c r="D3033" s="248">
        <v>44305</v>
      </c>
      <c r="E3033" s="248"/>
      <c r="F3033" s="248"/>
      <c r="G3033" s="247"/>
      <c r="H3033" s="247" t="s">
        <v>9270</v>
      </c>
      <c r="I3033" s="247" t="s">
        <v>9271</v>
      </c>
      <c r="J3033" s="247" t="s">
        <v>9611</v>
      </c>
      <c r="K3033" s="249" t="s">
        <v>1346</v>
      </c>
      <c r="L3033" s="247" t="s">
        <v>1380</v>
      </c>
      <c r="M3033" s="249" t="s">
        <v>1348</v>
      </c>
      <c r="N3033" s="249">
        <v>0</v>
      </c>
      <c r="O3033" s="249" t="s">
        <v>9656</v>
      </c>
    </row>
    <row r="3034" spans="2:15" ht="15" customHeight="1">
      <c r="B3034" s="247" t="s">
        <v>10225</v>
      </c>
      <c r="C3034" s="247" t="s">
        <v>1342</v>
      </c>
      <c r="D3034" s="248">
        <v>44305</v>
      </c>
      <c r="E3034" s="248"/>
      <c r="F3034" s="248"/>
      <c r="G3034" s="247"/>
      <c r="H3034" s="247" t="s">
        <v>10211</v>
      </c>
      <c r="I3034" s="247" t="s">
        <v>10212</v>
      </c>
      <c r="J3034" s="247" t="s">
        <v>3291</v>
      </c>
      <c r="K3034" s="249" t="s">
        <v>1346</v>
      </c>
      <c r="L3034" s="247" t="s">
        <v>1380</v>
      </c>
      <c r="M3034" s="249" t="s">
        <v>1348</v>
      </c>
      <c r="N3034" s="249">
        <v>0</v>
      </c>
      <c r="O3034" s="249" t="s">
        <v>4039</v>
      </c>
    </row>
    <row r="3035" spans="2:15" ht="15" customHeight="1">
      <c r="B3035" s="247" t="s">
        <v>10226</v>
      </c>
      <c r="C3035" s="247" t="s">
        <v>1342</v>
      </c>
      <c r="D3035" s="248">
        <v>44305</v>
      </c>
      <c r="E3035" s="248"/>
      <c r="F3035" s="248"/>
      <c r="G3035" s="247"/>
      <c r="H3035" s="247" t="s">
        <v>10208</v>
      </c>
      <c r="I3035" s="247" t="s">
        <v>10209</v>
      </c>
      <c r="J3035" s="247" t="s">
        <v>3291</v>
      </c>
      <c r="K3035" s="249" t="s">
        <v>1346</v>
      </c>
      <c r="L3035" s="247" t="s">
        <v>1380</v>
      </c>
      <c r="M3035" s="249" t="s">
        <v>1348</v>
      </c>
      <c r="N3035" s="249">
        <v>0</v>
      </c>
      <c r="O3035" s="249" t="s">
        <v>6908</v>
      </c>
    </row>
    <row r="3036" spans="2:15" ht="15" hidden="1" customHeight="1">
      <c r="B3036" s="247" t="s">
        <v>10227</v>
      </c>
      <c r="C3036" s="247" t="s">
        <v>10228</v>
      </c>
      <c r="D3036" s="248">
        <v>44306</v>
      </c>
      <c r="E3036" s="248">
        <v>44320</v>
      </c>
      <c r="F3036" s="248">
        <v>44411</v>
      </c>
      <c r="G3036" s="247">
        <v>0</v>
      </c>
      <c r="H3036" s="247" t="s">
        <v>5674</v>
      </c>
      <c r="I3036" s="247" t="s">
        <v>5675</v>
      </c>
      <c r="J3036" s="247" t="s">
        <v>3291</v>
      </c>
      <c r="K3036" s="249" t="s">
        <v>1354</v>
      </c>
      <c r="L3036" s="247" t="s">
        <v>1380</v>
      </c>
      <c r="M3036" s="249" t="s">
        <v>1348</v>
      </c>
      <c r="N3036" s="249">
        <v>100</v>
      </c>
      <c r="O3036" s="249" t="s">
        <v>6499</v>
      </c>
    </row>
    <row r="3037" spans="2:15" ht="15" customHeight="1">
      <c r="B3037" s="247" t="s">
        <v>10229</v>
      </c>
      <c r="C3037" s="247" t="s">
        <v>1342</v>
      </c>
      <c r="D3037" s="248">
        <v>44306</v>
      </c>
      <c r="E3037" s="248"/>
      <c r="F3037" s="248"/>
      <c r="G3037" s="247"/>
      <c r="H3037" s="247" t="s">
        <v>4033</v>
      </c>
      <c r="I3037" s="247" t="s">
        <v>4034</v>
      </c>
      <c r="J3037" s="247" t="s">
        <v>9611</v>
      </c>
      <c r="K3037" s="249" t="s">
        <v>1346</v>
      </c>
      <c r="L3037" s="247" t="s">
        <v>1380</v>
      </c>
      <c r="M3037" s="249" t="s">
        <v>1348</v>
      </c>
      <c r="N3037" s="249">
        <v>0</v>
      </c>
      <c r="O3037" s="249" t="s">
        <v>10230</v>
      </c>
    </row>
    <row r="3038" spans="2:15" ht="15" customHeight="1">
      <c r="B3038" s="247" t="s">
        <v>10231</v>
      </c>
      <c r="C3038" s="247" t="s">
        <v>1342</v>
      </c>
      <c r="D3038" s="248">
        <v>44306</v>
      </c>
      <c r="E3038" s="248"/>
      <c r="F3038" s="248"/>
      <c r="G3038" s="247"/>
      <c r="H3038" s="247" t="s">
        <v>10232</v>
      </c>
      <c r="I3038" s="247" t="s">
        <v>10233</v>
      </c>
      <c r="J3038" s="247" t="s">
        <v>3291</v>
      </c>
      <c r="K3038" s="249" t="s">
        <v>1346</v>
      </c>
      <c r="L3038" s="247" t="s">
        <v>1380</v>
      </c>
      <c r="M3038" s="249" t="s">
        <v>1348</v>
      </c>
      <c r="N3038" s="249">
        <v>0</v>
      </c>
      <c r="O3038" s="249" t="s">
        <v>10234</v>
      </c>
    </row>
    <row r="3039" spans="2:15" ht="15" customHeight="1">
      <c r="B3039" s="247" t="s">
        <v>10235</v>
      </c>
      <c r="C3039" s="247" t="s">
        <v>1342</v>
      </c>
      <c r="D3039" s="248">
        <v>44307</v>
      </c>
      <c r="E3039" s="248"/>
      <c r="F3039" s="248"/>
      <c r="G3039" s="247"/>
      <c r="H3039" s="247" t="s">
        <v>5045</v>
      </c>
      <c r="I3039" s="247" t="s">
        <v>5046</v>
      </c>
      <c r="J3039" s="247" t="s">
        <v>1345</v>
      </c>
      <c r="K3039" s="249" t="s">
        <v>1346</v>
      </c>
      <c r="L3039" s="247" t="s">
        <v>3337</v>
      </c>
      <c r="M3039" s="249" t="s">
        <v>1348</v>
      </c>
      <c r="N3039" s="249">
        <v>0</v>
      </c>
      <c r="O3039" s="249" t="s">
        <v>10236</v>
      </c>
    </row>
    <row r="3040" spans="2:15" ht="15" customHeight="1">
      <c r="B3040" s="247" t="s">
        <v>10237</v>
      </c>
      <c r="C3040" s="247" t="s">
        <v>1342</v>
      </c>
      <c r="D3040" s="248">
        <v>44307</v>
      </c>
      <c r="E3040" s="248"/>
      <c r="F3040" s="248"/>
      <c r="G3040" s="247"/>
      <c r="H3040" s="247" t="s">
        <v>10238</v>
      </c>
      <c r="I3040" s="247" t="s">
        <v>10239</v>
      </c>
      <c r="J3040" s="247" t="s">
        <v>1345</v>
      </c>
      <c r="K3040" s="249" t="s">
        <v>1346</v>
      </c>
      <c r="L3040" s="247" t="s">
        <v>3337</v>
      </c>
      <c r="M3040" s="249" t="s">
        <v>1348</v>
      </c>
      <c r="N3040" s="249">
        <v>0</v>
      </c>
      <c r="O3040" s="249" t="s">
        <v>10236</v>
      </c>
    </row>
    <row r="3041" spans="2:15" ht="15" hidden="1" customHeight="1">
      <c r="B3041" s="247" t="s">
        <v>10240</v>
      </c>
      <c r="C3041" s="247" t="s">
        <v>10241</v>
      </c>
      <c r="D3041" s="248">
        <v>44307</v>
      </c>
      <c r="E3041" s="248">
        <v>44320</v>
      </c>
      <c r="F3041" s="248">
        <v>44411</v>
      </c>
      <c r="G3041" s="247">
        <v>0</v>
      </c>
      <c r="H3041" s="247" t="s">
        <v>10238</v>
      </c>
      <c r="I3041" s="247" t="s">
        <v>10239</v>
      </c>
      <c r="J3041" s="247" t="s">
        <v>3291</v>
      </c>
      <c r="K3041" s="249" t="s">
        <v>1354</v>
      </c>
      <c r="L3041" s="247" t="s">
        <v>3337</v>
      </c>
      <c r="M3041" s="249" t="s">
        <v>1348</v>
      </c>
      <c r="N3041" s="249">
        <v>159</v>
      </c>
      <c r="O3041" s="249" t="s">
        <v>10236</v>
      </c>
    </row>
    <row r="3042" spans="2:15" ht="15" customHeight="1">
      <c r="B3042" s="247" t="s">
        <v>10242</v>
      </c>
      <c r="C3042" s="247" t="s">
        <v>1342</v>
      </c>
      <c r="D3042" s="248">
        <v>44308</v>
      </c>
      <c r="E3042" s="248"/>
      <c r="F3042" s="248"/>
      <c r="G3042" s="247"/>
      <c r="H3042" s="247" t="s">
        <v>10243</v>
      </c>
      <c r="I3042" s="247" t="s">
        <v>10244</v>
      </c>
      <c r="J3042" s="247" t="s">
        <v>3291</v>
      </c>
      <c r="K3042" s="249" t="s">
        <v>1346</v>
      </c>
      <c r="L3042" s="247" t="s">
        <v>1380</v>
      </c>
      <c r="M3042" s="249" t="s">
        <v>1348</v>
      </c>
      <c r="N3042" s="249">
        <v>0</v>
      </c>
      <c r="O3042" s="249" t="s">
        <v>10245</v>
      </c>
    </row>
    <row r="3043" spans="2:15" ht="15" customHeight="1">
      <c r="B3043" s="247" t="s">
        <v>10246</v>
      </c>
      <c r="C3043" s="247" t="s">
        <v>10247</v>
      </c>
      <c r="D3043" s="248">
        <v>41463</v>
      </c>
      <c r="E3043" s="248">
        <v>41683</v>
      </c>
      <c r="F3043" s="248">
        <v>52640</v>
      </c>
      <c r="G3043" s="247">
        <v>0</v>
      </c>
      <c r="H3043" s="247" t="s">
        <v>1504</v>
      </c>
      <c r="I3043" s="247" t="s">
        <v>1505</v>
      </c>
      <c r="J3043" s="247" t="s">
        <v>3286</v>
      </c>
      <c r="K3043" s="249" t="s">
        <v>1890</v>
      </c>
      <c r="L3043" s="247" t="s">
        <v>1380</v>
      </c>
      <c r="M3043" s="249" t="s">
        <v>1348</v>
      </c>
      <c r="N3043" s="249">
        <v>250</v>
      </c>
      <c r="O3043" s="249" t="s">
        <v>10248</v>
      </c>
    </row>
    <row r="3044" spans="2:15" ht="15" hidden="1" customHeight="1">
      <c r="B3044" s="247" t="s">
        <v>10249</v>
      </c>
      <c r="C3044" s="247" t="s">
        <v>10250</v>
      </c>
      <c r="D3044" s="248">
        <v>44308</v>
      </c>
      <c r="E3044" s="248">
        <v>44495</v>
      </c>
      <c r="F3044" s="248">
        <v>45590</v>
      </c>
      <c r="G3044" s="247">
        <v>0</v>
      </c>
      <c r="H3044" s="247" t="s">
        <v>5336</v>
      </c>
      <c r="I3044" s="247" t="s">
        <v>5337</v>
      </c>
      <c r="J3044" s="247" t="s">
        <v>9611</v>
      </c>
      <c r="K3044" s="249" t="s">
        <v>1890</v>
      </c>
      <c r="L3044" s="247" t="s">
        <v>1380</v>
      </c>
      <c r="M3044" s="249" t="s">
        <v>1348</v>
      </c>
      <c r="N3044" s="249">
        <v>60.73</v>
      </c>
      <c r="O3044" s="249" t="s">
        <v>10251</v>
      </c>
    </row>
    <row r="3045" spans="2:15" ht="15" customHeight="1">
      <c r="B3045" s="247" t="s">
        <v>10252</v>
      </c>
      <c r="C3045" s="247" t="s">
        <v>1342</v>
      </c>
      <c r="D3045" s="248">
        <v>44309</v>
      </c>
      <c r="E3045" s="248"/>
      <c r="F3045" s="248"/>
      <c r="G3045" s="247"/>
      <c r="H3045" s="247" t="s">
        <v>10253</v>
      </c>
      <c r="I3045" s="247" t="s">
        <v>10254</v>
      </c>
      <c r="J3045" s="247" t="s">
        <v>9611</v>
      </c>
      <c r="K3045" s="249" t="s">
        <v>1346</v>
      </c>
      <c r="L3045" s="247" t="s">
        <v>1380</v>
      </c>
      <c r="M3045" s="249" t="s">
        <v>1348</v>
      </c>
      <c r="N3045" s="249">
        <v>0</v>
      </c>
      <c r="O3045" s="249" t="s">
        <v>10255</v>
      </c>
    </row>
    <row r="3046" spans="2:15" ht="15" hidden="1" customHeight="1">
      <c r="B3046" s="247" t="s">
        <v>10256</v>
      </c>
      <c r="C3046" s="247" t="s">
        <v>10257</v>
      </c>
      <c r="D3046" s="248">
        <v>44309</v>
      </c>
      <c r="E3046" s="248">
        <v>44355</v>
      </c>
      <c r="F3046" s="248">
        <v>44446</v>
      </c>
      <c r="G3046" s="247">
        <v>0</v>
      </c>
      <c r="H3046" s="247" t="s">
        <v>10258</v>
      </c>
      <c r="I3046" s="247" t="s">
        <v>10259</v>
      </c>
      <c r="J3046" s="247" t="s">
        <v>3291</v>
      </c>
      <c r="K3046" s="249" t="s">
        <v>1354</v>
      </c>
      <c r="L3046" s="247" t="s">
        <v>1380</v>
      </c>
      <c r="M3046" s="249" t="s">
        <v>1348</v>
      </c>
      <c r="N3046" s="249">
        <v>52</v>
      </c>
      <c r="O3046" s="249" t="s">
        <v>10260</v>
      </c>
    </row>
    <row r="3047" spans="2:15" ht="15" customHeight="1">
      <c r="B3047" s="247" t="s">
        <v>10261</v>
      </c>
      <c r="C3047" s="247" t="s">
        <v>1342</v>
      </c>
      <c r="D3047" s="248">
        <v>44312</v>
      </c>
      <c r="E3047" s="248"/>
      <c r="F3047" s="248"/>
      <c r="G3047" s="247"/>
      <c r="H3047" s="247" t="s">
        <v>10262</v>
      </c>
      <c r="I3047" s="247" t="s">
        <v>10263</v>
      </c>
      <c r="J3047" s="247" t="s">
        <v>9611</v>
      </c>
      <c r="K3047" s="249" t="s">
        <v>1346</v>
      </c>
      <c r="L3047" s="247" t="s">
        <v>1380</v>
      </c>
      <c r="M3047" s="249" t="s">
        <v>1348</v>
      </c>
      <c r="N3047" s="249">
        <v>0</v>
      </c>
      <c r="O3047" s="249" t="s">
        <v>10264</v>
      </c>
    </row>
    <row r="3048" spans="2:15" ht="15" hidden="1" customHeight="1">
      <c r="B3048" s="247" t="s">
        <v>10265</v>
      </c>
      <c r="C3048" s="247" t="s">
        <v>10266</v>
      </c>
      <c r="D3048" s="248">
        <v>44313</v>
      </c>
      <c r="E3048" s="248">
        <v>44355</v>
      </c>
      <c r="F3048" s="248">
        <v>44446</v>
      </c>
      <c r="G3048" s="247">
        <v>0</v>
      </c>
      <c r="H3048" s="247" t="s">
        <v>9378</v>
      </c>
      <c r="I3048" s="247" t="s">
        <v>9379</v>
      </c>
      <c r="J3048" s="247" t="s">
        <v>3291</v>
      </c>
      <c r="K3048" s="249" t="s">
        <v>1354</v>
      </c>
      <c r="L3048" s="247" t="s">
        <v>1380</v>
      </c>
      <c r="M3048" s="249" t="s">
        <v>1348</v>
      </c>
      <c r="N3048" s="249">
        <v>16</v>
      </c>
      <c r="O3048" s="249" t="s">
        <v>10267</v>
      </c>
    </row>
    <row r="3049" spans="2:15" ht="15" customHeight="1">
      <c r="B3049" s="247" t="s">
        <v>10268</v>
      </c>
      <c r="C3049" s="247" t="s">
        <v>1342</v>
      </c>
      <c r="D3049" s="248">
        <v>44313</v>
      </c>
      <c r="E3049" s="248"/>
      <c r="F3049" s="248"/>
      <c r="G3049" s="247"/>
      <c r="H3049" s="247" t="s">
        <v>1343</v>
      </c>
      <c r="I3049" s="247" t="s">
        <v>1344</v>
      </c>
      <c r="J3049" s="247" t="s">
        <v>9927</v>
      </c>
      <c r="K3049" s="249" t="s">
        <v>1346</v>
      </c>
      <c r="L3049" s="247" t="s">
        <v>1347</v>
      </c>
      <c r="M3049" s="249" t="s">
        <v>1348</v>
      </c>
      <c r="N3049" s="249">
        <v>0</v>
      </c>
      <c r="O3049" s="249" t="s">
        <v>9565</v>
      </c>
    </row>
    <row r="3050" spans="2:15" ht="15" customHeight="1">
      <c r="B3050" s="247" t="s">
        <v>10269</v>
      </c>
      <c r="C3050" s="247" t="s">
        <v>1342</v>
      </c>
      <c r="D3050" s="248">
        <v>44313</v>
      </c>
      <c r="E3050" s="248"/>
      <c r="F3050" s="248"/>
      <c r="G3050" s="247"/>
      <c r="H3050" s="247" t="s">
        <v>1343</v>
      </c>
      <c r="I3050" s="247" t="s">
        <v>1344</v>
      </c>
      <c r="J3050" s="247" t="s">
        <v>9927</v>
      </c>
      <c r="K3050" s="249" t="s">
        <v>1346</v>
      </c>
      <c r="L3050" s="247" t="s">
        <v>1347</v>
      </c>
      <c r="M3050" s="249" t="s">
        <v>1348</v>
      </c>
      <c r="N3050" s="249">
        <v>0</v>
      </c>
      <c r="O3050" s="249" t="s">
        <v>1349</v>
      </c>
    </row>
    <row r="3051" spans="2:15" ht="15" customHeight="1">
      <c r="B3051" s="247" t="s">
        <v>10270</v>
      </c>
      <c r="C3051" s="247" t="s">
        <v>1342</v>
      </c>
      <c r="D3051" s="248">
        <v>44313</v>
      </c>
      <c r="E3051" s="248"/>
      <c r="F3051" s="248"/>
      <c r="G3051" s="247"/>
      <c r="H3051" s="247" t="s">
        <v>1343</v>
      </c>
      <c r="I3051" s="247" t="s">
        <v>1344</v>
      </c>
      <c r="J3051" s="247" t="s">
        <v>9611</v>
      </c>
      <c r="K3051" s="249" t="s">
        <v>1346</v>
      </c>
      <c r="L3051" s="247" t="s">
        <v>1380</v>
      </c>
      <c r="M3051" s="249" t="s">
        <v>1348</v>
      </c>
      <c r="N3051" s="249">
        <v>0</v>
      </c>
      <c r="O3051" s="249" t="s">
        <v>9565</v>
      </c>
    </row>
    <row r="3052" spans="2:15" ht="15" customHeight="1">
      <c r="B3052" s="247" t="s">
        <v>10271</v>
      </c>
      <c r="C3052" s="247" t="s">
        <v>1342</v>
      </c>
      <c r="D3052" s="248">
        <v>44314</v>
      </c>
      <c r="E3052" s="248"/>
      <c r="F3052" s="248"/>
      <c r="G3052" s="247"/>
      <c r="H3052" s="247" t="s">
        <v>9306</v>
      </c>
      <c r="I3052" s="247" t="s">
        <v>9307</v>
      </c>
      <c r="J3052" s="247" t="s">
        <v>9611</v>
      </c>
      <c r="K3052" s="249" t="s">
        <v>1346</v>
      </c>
      <c r="L3052" s="247" t="s">
        <v>1380</v>
      </c>
      <c r="M3052" s="249" t="s">
        <v>1348</v>
      </c>
      <c r="N3052" s="249">
        <v>0</v>
      </c>
      <c r="O3052" s="249" t="s">
        <v>5405</v>
      </c>
    </row>
    <row r="3053" spans="2:15" ht="15" customHeight="1">
      <c r="B3053" s="247" t="s">
        <v>10272</v>
      </c>
      <c r="C3053" s="247" t="s">
        <v>1342</v>
      </c>
      <c r="D3053" s="248">
        <v>44314</v>
      </c>
      <c r="E3053" s="248"/>
      <c r="F3053" s="248"/>
      <c r="G3053" s="247"/>
      <c r="H3053" s="247" t="s">
        <v>10001</v>
      </c>
      <c r="I3053" s="247" t="s">
        <v>10002</v>
      </c>
      <c r="J3053" s="247" t="s">
        <v>9611</v>
      </c>
      <c r="K3053" s="249" t="s">
        <v>1346</v>
      </c>
      <c r="L3053" s="247" t="s">
        <v>1380</v>
      </c>
      <c r="M3053" s="249" t="s">
        <v>1348</v>
      </c>
      <c r="N3053" s="249">
        <v>0</v>
      </c>
      <c r="O3053" s="249" t="s">
        <v>10273</v>
      </c>
    </row>
    <row r="3054" spans="2:15" ht="15" hidden="1" customHeight="1">
      <c r="B3054" s="247" t="s">
        <v>10274</v>
      </c>
      <c r="C3054" s="247" t="s">
        <v>10275</v>
      </c>
      <c r="D3054" s="248">
        <v>39741</v>
      </c>
      <c r="E3054" s="248">
        <v>40731</v>
      </c>
      <c r="F3054" s="248">
        <v>43288</v>
      </c>
      <c r="G3054" s="247">
        <v>2</v>
      </c>
      <c r="H3054" s="247" t="s">
        <v>10276</v>
      </c>
      <c r="I3054" s="247" t="s">
        <v>10277</v>
      </c>
      <c r="J3054" s="247" t="s">
        <v>3276</v>
      </c>
      <c r="K3054" s="249" t="s">
        <v>1354</v>
      </c>
      <c r="L3054" s="247" t="s">
        <v>1380</v>
      </c>
      <c r="M3054" s="249" t="s">
        <v>1348</v>
      </c>
      <c r="N3054" s="249">
        <v>143</v>
      </c>
      <c r="O3054" s="249" t="s">
        <v>10278</v>
      </c>
    </row>
    <row r="3055" spans="2:15" ht="15" hidden="1" customHeight="1">
      <c r="B3055" s="247" t="s">
        <v>10279</v>
      </c>
      <c r="C3055" s="247" t="s">
        <v>10280</v>
      </c>
      <c r="D3055" s="248">
        <v>44314</v>
      </c>
      <c r="E3055" s="248">
        <v>44327</v>
      </c>
      <c r="F3055" s="248">
        <v>44418</v>
      </c>
      <c r="G3055" s="247">
        <v>0</v>
      </c>
      <c r="H3055" s="247" t="s">
        <v>5317</v>
      </c>
      <c r="I3055" s="247" t="s">
        <v>4805</v>
      </c>
      <c r="J3055" s="247" t="s">
        <v>3291</v>
      </c>
      <c r="K3055" s="249" t="s">
        <v>1354</v>
      </c>
      <c r="L3055" s="247" t="s">
        <v>1380</v>
      </c>
      <c r="M3055" s="249" t="s">
        <v>1348</v>
      </c>
      <c r="N3055" s="249">
        <v>100</v>
      </c>
      <c r="O3055" s="249" t="s">
        <v>10281</v>
      </c>
    </row>
    <row r="3056" spans="2:15" ht="15" hidden="1" customHeight="1">
      <c r="B3056" s="247" t="s">
        <v>10282</v>
      </c>
      <c r="C3056" s="247" t="s">
        <v>10283</v>
      </c>
      <c r="D3056" s="248">
        <v>44314</v>
      </c>
      <c r="E3056" s="248">
        <v>44327</v>
      </c>
      <c r="F3056" s="248">
        <v>44418</v>
      </c>
      <c r="G3056" s="247">
        <v>0</v>
      </c>
      <c r="H3056" s="247" t="s">
        <v>10001</v>
      </c>
      <c r="I3056" s="247" t="s">
        <v>10002</v>
      </c>
      <c r="J3056" s="247" t="s">
        <v>3291</v>
      </c>
      <c r="K3056" s="249" t="s">
        <v>1354</v>
      </c>
      <c r="L3056" s="247" t="s">
        <v>1380</v>
      </c>
      <c r="M3056" s="249" t="s">
        <v>1348</v>
      </c>
      <c r="N3056" s="249">
        <v>88</v>
      </c>
      <c r="O3056" s="249" t="s">
        <v>10284</v>
      </c>
    </row>
    <row r="3057" spans="2:15" ht="15" customHeight="1">
      <c r="B3057" s="247" t="s">
        <v>10285</v>
      </c>
      <c r="C3057" s="247" t="s">
        <v>1342</v>
      </c>
      <c r="D3057" s="248">
        <v>44314</v>
      </c>
      <c r="E3057" s="248"/>
      <c r="F3057" s="248"/>
      <c r="G3057" s="247"/>
      <c r="H3057" s="247" t="s">
        <v>3918</v>
      </c>
      <c r="I3057" s="247" t="s">
        <v>3919</v>
      </c>
      <c r="J3057" s="247" t="s">
        <v>9611</v>
      </c>
      <c r="K3057" s="249" t="s">
        <v>1346</v>
      </c>
      <c r="L3057" s="247" t="s">
        <v>1380</v>
      </c>
      <c r="M3057" s="249" t="s">
        <v>1348</v>
      </c>
      <c r="N3057" s="249">
        <v>0</v>
      </c>
      <c r="O3057" s="249" t="s">
        <v>10286</v>
      </c>
    </row>
    <row r="3058" spans="2:15" ht="15" customHeight="1">
      <c r="B3058" s="247" t="s">
        <v>10287</v>
      </c>
      <c r="C3058" s="247" t="s">
        <v>1342</v>
      </c>
      <c r="D3058" s="248">
        <v>44314</v>
      </c>
      <c r="E3058" s="248"/>
      <c r="F3058" s="248"/>
      <c r="G3058" s="247"/>
      <c r="H3058" s="247" t="s">
        <v>3918</v>
      </c>
      <c r="I3058" s="247" t="s">
        <v>3919</v>
      </c>
      <c r="J3058" s="247" t="s">
        <v>9927</v>
      </c>
      <c r="K3058" s="249" t="s">
        <v>1346</v>
      </c>
      <c r="L3058" s="247" t="s">
        <v>4433</v>
      </c>
      <c r="M3058" s="249" t="s">
        <v>1348</v>
      </c>
      <c r="N3058" s="249">
        <v>0</v>
      </c>
      <c r="O3058" s="249" t="s">
        <v>10286</v>
      </c>
    </row>
    <row r="3059" spans="2:15" ht="24" customHeight="1">
      <c r="B3059" s="247" t="s">
        <v>10288</v>
      </c>
      <c r="C3059" s="247" t="s">
        <v>1342</v>
      </c>
      <c r="D3059" s="248">
        <v>43854</v>
      </c>
      <c r="E3059" s="248"/>
      <c r="F3059" s="248"/>
      <c r="G3059" s="247"/>
      <c r="H3059" s="247" t="s">
        <v>6708</v>
      </c>
      <c r="I3059" s="247" t="s">
        <v>6709</v>
      </c>
      <c r="J3059" s="247" t="s">
        <v>10289</v>
      </c>
      <c r="K3059" s="249" t="s">
        <v>1346</v>
      </c>
      <c r="L3059" s="247" t="s">
        <v>4433</v>
      </c>
      <c r="M3059" s="249" t="s">
        <v>1348</v>
      </c>
      <c r="N3059" s="249">
        <v>0</v>
      </c>
      <c r="O3059" s="249" t="s">
        <v>6651</v>
      </c>
    </row>
    <row r="3060" spans="2:15" ht="15" hidden="1" customHeight="1">
      <c r="B3060" s="247" t="s">
        <v>10290</v>
      </c>
      <c r="C3060" s="247" t="s">
        <v>10291</v>
      </c>
      <c r="D3060" s="248">
        <v>44314</v>
      </c>
      <c r="E3060" s="248">
        <v>44327</v>
      </c>
      <c r="F3060" s="248">
        <v>44418</v>
      </c>
      <c r="G3060" s="247">
        <v>0</v>
      </c>
      <c r="H3060" s="247" t="s">
        <v>9731</v>
      </c>
      <c r="I3060" s="247" t="s">
        <v>9732</v>
      </c>
      <c r="J3060" s="247" t="s">
        <v>3291</v>
      </c>
      <c r="K3060" s="249" t="s">
        <v>1354</v>
      </c>
      <c r="L3060" s="247" t="s">
        <v>1380</v>
      </c>
      <c r="M3060" s="249" t="s">
        <v>1348</v>
      </c>
      <c r="N3060" s="249">
        <v>53</v>
      </c>
      <c r="O3060" s="249" t="s">
        <v>9214</v>
      </c>
    </row>
    <row r="3061" spans="2:15" ht="15" hidden="1" customHeight="1">
      <c r="B3061" s="247" t="s">
        <v>10292</v>
      </c>
      <c r="C3061" s="247" t="s">
        <v>10293</v>
      </c>
      <c r="D3061" s="248">
        <v>44314</v>
      </c>
      <c r="E3061" s="248">
        <v>44361</v>
      </c>
      <c r="F3061" s="248">
        <v>44452</v>
      </c>
      <c r="G3061" s="247">
        <v>0</v>
      </c>
      <c r="H3061" s="247" t="s">
        <v>9731</v>
      </c>
      <c r="I3061" s="247" t="s">
        <v>9732</v>
      </c>
      <c r="J3061" s="247" t="s">
        <v>3291</v>
      </c>
      <c r="K3061" s="249" t="s">
        <v>1354</v>
      </c>
      <c r="L3061" s="247" t="s">
        <v>1380</v>
      </c>
      <c r="M3061" s="249" t="s">
        <v>1348</v>
      </c>
      <c r="N3061" s="249">
        <v>100</v>
      </c>
      <c r="O3061" s="249" t="s">
        <v>10294</v>
      </c>
    </row>
    <row r="3062" spans="2:15" ht="15" hidden="1" customHeight="1">
      <c r="B3062" s="247" t="s">
        <v>10295</v>
      </c>
      <c r="C3062" s="247" t="s">
        <v>10296</v>
      </c>
      <c r="D3062" s="248">
        <v>44314</v>
      </c>
      <c r="E3062" s="248">
        <v>44322</v>
      </c>
      <c r="F3062" s="248">
        <v>44413</v>
      </c>
      <c r="G3062" s="247">
        <v>0</v>
      </c>
      <c r="H3062" s="247" t="s">
        <v>8407</v>
      </c>
      <c r="I3062" s="247" t="s">
        <v>8408</v>
      </c>
      <c r="J3062" s="247" t="s">
        <v>3291</v>
      </c>
      <c r="K3062" s="249" t="s">
        <v>1354</v>
      </c>
      <c r="L3062" s="247" t="s">
        <v>1380</v>
      </c>
      <c r="M3062" s="249" t="s">
        <v>1348</v>
      </c>
      <c r="N3062" s="249">
        <v>134</v>
      </c>
      <c r="O3062" s="249" t="s">
        <v>8886</v>
      </c>
    </row>
    <row r="3063" spans="2:15" ht="15" hidden="1" customHeight="1">
      <c r="B3063" s="247" t="s">
        <v>10297</v>
      </c>
      <c r="C3063" s="247" t="s">
        <v>10298</v>
      </c>
      <c r="D3063" s="248">
        <v>44315</v>
      </c>
      <c r="E3063" s="248">
        <v>44470</v>
      </c>
      <c r="F3063" s="248">
        <v>45565</v>
      </c>
      <c r="G3063" s="247">
        <v>0</v>
      </c>
      <c r="H3063" s="247" t="s">
        <v>10299</v>
      </c>
      <c r="I3063" s="247" t="s">
        <v>10300</v>
      </c>
      <c r="J3063" s="247" t="s">
        <v>9927</v>
      </c>
      <c r="K3063" s="249" t="s">
        <v>1890</v>
      </c>
      <c r="L3063" s="247" t="s">
        <v>5970</v>
      </c>
      <c r="M3063" s="249" t="s">
        <v>1348</v>
      </c>
      <c r="N3063" s="249">
        <v>612</v>
      </c>
      <c r="O3063" s="249" t="s">
        <v>10301</v>
      </c>
    </row>
    <row r="3064" spans="2:15" ht="15" customHeight="1">
      <c r="B3064" s="247" t="s">
        <v>10302</v>
      </c>
      <c r="C3064" s="247" t="s">
        <v>1342</v>
      </c>
      <c r="D3064" s="248">
        <v>44315</v>
      </c>
      <c r="E3064" s="248"/>
      <c r="F3064" s="248"/>
      <c r="G3064" s="247"/>
      <c r="H3064" s="247" t="s">
        <v>10299</v>
      </c>
      <c r="I3064" s="247" t="s">
        <v>10300</v>
      </c>
      <c r="J3064" s="247" t="s">
        <v>9927</v>
      </c>
      <c r="K3064" s="249" t="s">
        <v>1346</v>
      </c>
      <c r="L3064" s="247" t="s">
        <v>5970</v>
      </c>
      <c r="M3064" s="249" t="s">
        <v>1348</v>
      </c>
      <c r="N3064" s="249">
        <v>0</v>
      </c>
      <c r="O3064" s="249" t="s">
        <v>10303</v>
      </c>
    </row>
    <row r="3065" spans="2:15" ht="15" customHeight="1">
      <c r="B3065" s="247" t="s">
        <v>10304</v>
      </c>
      <c r="C3065" s="247" t="s">
        <v>10305</v>
      </c>
      <c r="D3065" s="248">
        <v>41046</v>
      </c>
      <c r="E3065" s="248">
        <v>41263</v>
      </c>
      <c r="F3065" s="248">
        <v>52220</v>
      </c>
      <c r="G3065" s="247">
        <v>0</v>
      </c>
      <c r="H3065" s="247" t="s">
        <v>10306</v>
      </c>
      <c r="I3065" s="247" t="s">
        <v>1342</v>
      </c>
      <c r="J3065" s="247" t="s">
        <v>3286</v>
      </c>
      <c r="K3065" s="249" t="s">
        <v>1890</v>
      </c>
      <c r="L3065" s="247" t="s">
        <v>1380</v>
      </c>
      <c r="M3065" s="249" t="s">
        <v>1348</v>
      </c>
      <c r="N3065" s="249">
        <v>40</v>
      </c>
      <c r="O3065" s="249" t="s">
        <v>10307</v>
      </c>
    </row>
    <row r="3066" spans="2:15" ht="24" hidden="1" customHeight="1">
      <c r="B3066" s="247" t="s">
        <v>10308</v>
      </c>
      <c r="C3066" s="247" t="s">
        <v>10309</v>
      </c>
      <c r="D3066" s="248">
        <v>44315</v>
      </c>
      <c r="E3066" s="248">
        <v>44322</v>
      </c>
      <c r="F3066" s="248">
        <v>44413</v>
      </c>
      <c r="G3066" s="247">
        <v>0</v>
      </c>
      <c r="H3066" s="247" t="s">
        <v>10310</v>
      </c>
      <c r="I3066" s="247" t="s">
        <v>10311</v>
      </c>
      <c r="J3066" s="247" t="s">
        <v>3291</v>
      </c>
      <c r="K3066" s="249" t="s">
        <v>1354</v>
      </c>
      <c r="L3066" s="247" t="s">
        <v>1380</v>
      </c>
      <c r="M3066" s="249" t="s">
        <v>1348</v>
      </c>
      <c r="N3066" s="249">
        <v>42</v>
      </c>
      <c r="O3066" s="249" t="s">
        <v>6577</v>
      </c>
    </row>
    <row r="3067" spans="2:15" ht="15" customHeight="1">
      <c r="B3067" s="247" t="s">
        <v>10312</v>
      </c>
      <c r="C3067" s="247" t="s">
        <v>1342</v>
      </c>
      <c r="D3067" s="248">
        <v>44315</v>
      </c>
      <c r="E3067" s="248"/>
      <c r="F3067" s="248"/>
      <c r="G3067" s="247"/>
      <c r="H3067" s="247" t="s">
        <v>10313</v>
      </c>
      <c r="I3067" s="247" t="s">
        <v>10314</v>
      </c>
      <c r="J3067" s="247" t="s">
        <v>3291</v>
      </c>
      <c r="K3067" s="249" t="s">
        <v>1346</v>
      </c>
      <c r="L3067" s="247" t="s">
        <v>1380</v>
      </c>
      <c r="M3067" s="249" t="s">
        <v>1348</v>
      </c>
      <c r="N3067" s="249">
        <v>0</v>
      </c>
      <c r="O3067" s="249" t="s">
        <v>10315</v>
      </c>
    </row>
    <row r="3068" spans="2:15" ht="15" hidden="1" customHeight="1">
      <c r="B3068" s="247" t="s">
        <v>10316</v>
      </c>
      <c r="C3068" s="247" t="s">
        <v>10317</v>
      </c>
      <c r="D3068" s="248">
        <v>44316</v>
      </c>
      <c r="E3068" s="248">
        <v>44322</v>
      </c>
      <c r="F3068" s="248">
        <v>44413</v>
      </c>
      <c r="G3068" s="247">
        <v>0</v>
      </c>
      <c r="H3068" s="247" t="s">
        <v>9644</v>
      </c>
      <c r="I3068" s="247" t="s">
        <v>9645</v>
      </c>
      <c r="J3068" s="247" t="s">
        <v>3291</v>
      </c>
      <c r="K3068" s="249" t="s">
        <v>1354</v>
      </c>
      <c r="L3068" s="247" t="s">
        <v>1380</v>
      </c>
      <c r="M3068" s="249" t="s">
        <v>1348</v>
      </c>
      <c r="N3068" s="249">
        <v>35</v>
      </c>
      <c r="O3068" s="249" t="s">
        <v>10318</v>
      </c>
    </row>
    <row r="3069" spans="2:15" ht="15" customHeight="1">
      <c r="B3069" s="247" t="s">
        <v>10319</v>
      </c>
      <c r="C3069" s="247" t="s">
        <v>1342</v>
      </c>
      <c r="D3069" s="248">
        <v>44319</v>
      </c>
      <c r="E3069" s="248"/>
      <c r="F3069" s="248"/>
      <c r="G3069" s="247"/>
      <c r="H3069" s="247" t="s">
        <v>5123</v>
      </c>
      <c r="I3069" s="247" t="s">
        <v>5124</v>
      </c>
      <c r="J3069" s="247" t="s">
        <v>9611</v>
      </c>
      <c r="K3069" s="249" t="s">
        <v>1346</v>
      </c>
      <c r="L3069" s="247" t="s">
        <v>1380</v>
      </c>
      <c r="M3069" s="249" t="s">
        <v>1348</v>
      </c>
      <c r="N3069" s="249">
        <v>0</v>
      </c>
      <c r="O3069" s="249" t="s">
        <v>10320</v>
      </c>
    </row>
    <row r="3070" spans="2:15" ht="15" hidden="1" customHeight="1">
      <c r="B3070" s="247" t="s">
        <v>10321</v>
      </c>
      <c r="C3070" s="247" t="s">
        <v>10322</v>
      </c>
      <c r="D3070" s="248">
        <v>44319</v>
      </c>
      <c r="E3070" s="248">
        <v>44470</v>
      </c>
      <c r="F3070" s="248">
        <v>45565</v>
      </c>
      <c r="G3070" s="247">
        <v>0</v>
      </c>
      <c r="H3070" s="247" t="s">
        <v>10299</v>
      </c>
      <c r="I3070" s="247" t="s">
        <v>10300</v>
      </c>
      <c r="J3070" s="247" t="s">
        <v>9927</v>
      </c>
      <c r="K3070" s="249" t="s">
        <v>1890</v>
      </c>
      <c r="L3070" s="247" t="s">
        <v>5970</v>
      </c>
      <c r="M3070" s="249" t="s">
        <v>1348</v>
      </c>
      <c r="N3070" s="249">
        <v>588</v>
      </c>
      <c r="O3070" s="249" t="s">
        <v>10323</v>
      </c>
    </row>
    <row r="3071" spans="2:15" ht="15" hidden="1" customHeight="1">
      <c r="B3071" s="247" t="s">
        <v>10324</v>
      </c>
      <c r="C3071" s="247" t="s">
        <v>10325</v>
      </c>
      <c r="D3071" s="248">
        <v>44320</v>
      </c>
      <c r="E3071" s="248">
        <v>44363</v>
      </c>
      <c r="F3071" s="248">
        <v>44454</v>
      </c>
      <c r="G3071" s="247">
        <v>0</v>
      </c>
      <c r="H3071" s="247" t="s">
        <v>10326</v>
      </c>
      <c r="I3071" s="247" t="s">
        <v>10327</v>
      </c>
      <c r="J3071" s="247" t="s">
        <v>3291</v>
      </c>
      <c r="K3071" s="249" t="s">
        <v>1354</v>
      </c>
      <c r="L3071" s="247" t="s">
        <v>1380</v>
      </c>
      <c r="M3071" s="249" t="s">
        <v>1348</v>
      </c>
      <c r="N3071" s="249">
        <v>4</v>
      </c>
      <c r="O3071" s="249" t="s">
        <v>10328</v>
      </c>
    </row>
    <row r="3072" spans="2:15" ht="15" hidden="1" customHeight="1">
      <c r="B3072" s="247" t="s">
        <v>10329</v>
      </c>
      <c r="C3072" s="247" t="s">
        <v>10330</v>
      </c>
      <c r="D3072" s="248">
        <v>44320</v>
      </c>
      <c r="E3072" s="248">
        <v>44426</v>
      </c>
      <c r="F3072" s="248">
        <v>45521</v>
      </c>
      <c r="G3072" s="247">
        <v>0</v>
      </c>
      <c r="H3072" s="247" t="s">
        <v>9046</v>
      </c>
      <c r="I3072" s="247" t="s">
        <v>9047</v>
      </c>
      <c r="J3072" s="247" t="s">
        <v>9611</v>
      </c>
      <c r="K3072" s="249" t="s">
        <v>1890</v>
      </c>
      <c r="L3072" s="247" t="s">
        <v>1380</v>
      </c>
      <c r="M3072" s="249" t="s">
        <v>1348</v>
      </c>
      <c r="N3072" s="249">
        <v>40</v>
      </c>
      <c r="O3072" s="249" t="s">
        <v>3451</v>
      </c>
    </row>
    <row r="3073" spans="2:15" ht="15" hidden="1" customHeight="1">
      <c r="B3073" s="247" t="s">
        <v>10331</v>
      </c>
      <c r="C3073" s="247" t="s">
        <v>10332</v>
      </c>
      <c r="D3073" s="248">
        <v>44320</v>
      </c>
      <c r="E3073" s="248">
        <v>44355</v>
      </c>
      <c r="F3073" s="248">
        <v>44446</v>
      </c>
      <c r="G3073" s="247">
        <v>0</v>
      </c>
      <c r="H3073" s="247" t="s">
        <v>10333</v>
      </c>
      <c r="I3073" s="247" t="s">
        <v>10233</v>
      </c>
      <c r="J3073" s="247" t="s">
        <v>3291</v>
      </c>
      <c r="K3073" s="249" t="s">
        <v>1354</v>
      </c>
      <c r="L3073" s="247" t="s">
        <v>1380</v>
      </c>
      <c r="M3073" s="249" t="s">
        <v>1348</v>
      </c>
      <c r="N3073" s="249">
        <v>15</v>
      </c>
      <c r="O3073" s="249" t="s">
        <v>10334</v>
      </c>
    </row>
    <row r="3074" spans="2:15" ht="15" customHeight="1">
      <c r="B3074" s="247" t="s">
        <v>10335</v>
      </c>
      <c r="C3074" s="247" t="s">
        <v>1342</v>
      </c>
      <c r="D3074" s="248">
        <v>44320</v>
      </c>
      <c r="E3074" s="248"/>
      <c r="F3074" s="248"/>
      <c r="G3074" s="247"/>
      <c r="H3074" s="247" t="s">
        <v>5978</v>
      </c>
      <c r="I3074" s="247" t="s">
        <v>5979</v>
      </c>
      <c r="J3074" s="247" t="s">
        <v>9574</v>
      </c>
      <c r="K3074" s="249" t="s">
        <v>1346</v>
      </c>
      <c r="L3074" s="247" t="s">
        <v>1380</v>
      </c>
      <c r="M3074" s="249" t="s">
        <v>1348</v>
      </c>
      <c r="N3074" s="249">
        <v>0</v>
      </c>
      <c r="O3074" s="249" t="s">
        <v>6326</v>
      </c>
    </row>
    <row r="3075" spans="2:15" ht="15" customHeight="1">
      <c r="B3075" s="247" t="s">
        <v>10336</v>
      </c>
      <c r="C3075" s="247" t="s">
        <v>1342</v>
      </c>
      <c r="D3075" s="248">
        <v>44321</v>
      </c>
      <c r="E3075" s="248"/>
      <c r="F3075" s="248"/>
      <c r="G3075" s="247"/>
      <c r="H3075" s="247" t="s">
        <v>9270</v>
      </c>
      <c r="I3075" s="247" t="s">
        <v>9271</v>
      </c>
      <c r="J3075" s="247" t="s">
        <v>9611</v>
      </c>
      <c r="K3075" s="249" t="s">
        <v>1346</v>
      </c>
      <c r="L3075" s="247" t="s">
        <v>1380</v>
      </c>
      <c r="M3075" s="249" t="s">
        <v>1348</v>
      </c>
      <c r="N3075" s="249">
        <v>94</v>
      </c>
      <c r="O3075" s="249" t="s">
        <v>9272</v>
      </c>
    </row>
    <row r="3076" spans="2:15" ht="15" customHeight="1">
      <c r="B3076" s="247" t="s">
        <v>10337</v>
      </c>
      <c r="C3076" s="247" t="s">
        <v>10338</v>
      </c>
      <c r="D3076" s="248">
        <v>41491</v>
      </c>
      <c r="E3076" s="248">
        <v>41683</v>
      </c>
      <c r="F3076" s="248">
        <v>52640</v>
      </c>
      <c r="G3076" s="247">
        <v>0</v>
      </c>
      <c r="H3076" s="247" t="s">
        <v>1417</v>
      </c>
      <c r="I3076" s="247" t="s">
        <v>1418</v>
      </c>
      <c r="J3076" s="247" t="s">
        <v>8257</v>
      </c>
      <c r="K3076" s="249" t="s">
        <v>1890</v>
      </c>
      <c r="L3076" s="247" t="s">
        <v>1380</v>
      </c>
      <c r="M3076" s="249" t="s">
        <v>1348</v>
      </c>
      <c r="N3076" s="249">
        <v>75</v>
      </c>
      <c r="O3076" s="249" t="s">
        <v>10339</v>
      </c>
    </row>
    <row r="3077" spans="2:15" ht="15" customHeight="1">
      <c r="B3077" s="247" t="s">
        <v>10340</v>
      </c>
      <c r="C3077" s="247" t="s">
        <v>1342</v>
      </c>
      <c r="D3077" s="248">
        <v>44322</v>
      </c>
      <c r="E3077" s="248"/>
      <c r="F3077" s="248"/>
      <c r="G3077" s="247"/>
      <c r="H3077" s="247" t="s">
        <v>1343</v>
      </c>
      <c r="I3077" s="247" t="s">
        <v>1344</v>
      </c>
      <c r="J3077" s="247" t="s">
        <v>9927</v>
      </c>
      <c r="K3077" s="249" t="s">
        <v>1346</v>
      </c>
      <c r="L3077" s="247" t="s">
        <v>4433</v>
      </c>
      <c r="M3077" s="249" t="s">
        <v>1348</v>
      </c>
      <c r="N3077" s="249">
        <v>0</v>
      </c>
      <c r="O3077" s="249" t="s">
        <v>6610</v>
      </c>
    </row>
    <row r="3078" spans="2:15" ht="15" hidden="1" customHeight="1">
      <c r="B3078" s="247" t="s">
        <v>10341</v>
      </c>
      <c r="C3078" s="247" t="s">
        <v>10342</v>
      </c>
      <c r="D3078" s="248">
        <v>44322</v>
      </c>
      <c r="E3078" s="248">
        <v>44454</v>
      </c>
      <c r="F3078" s="248">
        <v>45549</v>
      </c>
      <c r="G3078" s="247">
        <v>0</v>
      </c>
      <c r="H3078" s="247" t="s">
        <v>10343</v>
      </c>
      <c r="I3078" s="247" t="s">
        <v>10344</v>
      </c>
      <c r="J3078" s="247" t="s">
        <v>9611</v>
      </c>
      <c r="K3078" s="249" t="s">
        <v>1890</v>
      </c>
      <c r="L3078" s="247" t="s">
        <v>1380</v>
      </c>
      <c r="M3078" s="249" t="s">
        <v>1348</v>
      </c>
      <c r="N3078" s="249">
        <v>25</v>
      </c>
      <c r="O3078" s="249" t="s">
        <v>10345</v>
      </c>
    </row>
    <row r="3079" spans="2:15" ht="15" hidden="1" customHeight="1">
      <c r="B3079" s="247" t="s">
        <v>10346</v>
      </c>
      <c r="C3079" s="247" t="s">
        <v>10347</v>
      </c>
      <c r="D3079" s="248">
        <v>44322</v>
      </c>
      <c r="E3079" s="248">
        <v>44361</v>
      </c>
      <c r="F3079" s="248">
        <v>44452</v>
      </c>
      <c r="G3079" s="247">
        <v>0</v>
      </c>
      <c r="H3079" s="247" t="s">
        <v>4414</v>
      </c>
      <c r="I3079" s="247" t="s">
        <v>4415</v>
      </c>
      <c r="J3079" s="247" t="s">
        <v>3291</v>
      </c>
      <c r="K3079" s="249" t="s">
        <v>1354</v>
      </c>
      <c r="L3079" s="247" t="s">
        <v>1380</v>
      </c>
      <c r="M3079" s="249" t="s">
        <v>1348</v>
      </c>
      <c r="N3079" s="249">
        <v>20</v>
      </c>
      <c r="O3079" s="249" t="s">
        <v>10348</v>
      </c>
    </row>
    <row r="3080" spans="2:15" ht="15" hidden="1" customHeight="1">
      <c r="B3080" s="247" t="s">
        <v>10349</v>
      </c>
      <c r="C3080" s="247" t="s">
        <v>10350</v>
      </c>
      <c r="D3080" s="248">
        <v>44322</v>
      </c>
      <c r="E3080" s="248">
        <v>44330</v>
      </c>
      <c r="F3080" s="248">
        <v>44421</v>
      </c>
      <c r="G3080" s="247">
        <v>0</v>
      </c>
      <c r="H3080" s="247" t="s">
        <v>10351</v>
      </c>
      <c r="I3080" s="247" t="s">
        <v>10352</v>
      </c>
      <c r="J3080" s="247" t="s">
        <v>3291</v>
      </c>
      <c r="K3080" s="249" t="s">
        <v>1354</v>
      </c>
      <c r="L3080" s="247" t="s">
        <v>1380</v>
      </c>
      <c r="M3080" s="249" t="s">
        <v>1348</v>
      </c>
      <c r="N3080" s="249">
        <v>100</v>
      </c>
      <c r="O3080" s="249" t="s">
        <v>4968</v>
      </c>
    </row>
    <row r="3081" spans="2:15" ht="15" hidden="1" customHeight="1">
      <c r="B3081" s="247" t="s">
        <v>10353</v>
      </c>
      <c r="C3081" s="247" t="s">
        <v>10354</v>
      </c>
      <c r="D3081" s="248">
        <v>44322</v>
      </c>
      <c r="E3081" s="248">
        <v>44361</v>
      </c>
      <c r="F3081" s="248">
        <v>44452</v>
      </c>
      <c r="G3081" s="247">
        <v>0</v>
      </c>
      <c r="H3081" s="247" t="s">
        <v>4414</v>
      </c>
      <c r="I3081" s="247" t="s">
        <v>4415</v>
      </c>
      <c r="J3081" s="247" t="s">
        <v>3291</v>
      </c>
      <c r="K3081" s="249" t="s">
        <v>1354</v>
      </c>
      <c r="L3081" s="247" t="s">
        <v>1380</v>
      </c>
      <c r="M3081" s="249" t="s">
        <v>1348</v>
      </c>
      <c r="N3081" s="249">
        <v>22</v>
      </c>
      <c r="O3081" s="249" t="s">
        <v>10355</v>
      </c>
    </row>
    <row r="3082" spans="2:15" ht="15" hidden="1" customHeight="1">
      <c r="B3082" s="247" t="s">
        <v>10356</v>
      </c>
      <c r="C3082" s="247" t="s">
        <v>10357</v>
      </c>
      <c r="D3082" s="248">
        <v>44322</v>
      </c>
      <c r="E3082" s="248">
        <v>44361</v>
      </c>
      <c r="F3082" s="248">
        <v>44452</v>
      </c>
      <c r="G3082" s="247">
        <v>0</v>
      </c>
      <c r="H3082" s="247" t="s">
        <v>4414</v>
      </c>
      <c r="I3082" s="247" t="s">
        <v>4415</v>
      </c>
      <c r="J3082" s="247" t="s">
        <v>3291</v>
      </c>
      <c r="K3082" s="249" t="s">
        <v>1354</v>
      </c>
      <c r="L3082" s="247" t="s">
        <v>1380</v>
      </c>
      <c r="M3082" s="249" t="s">
        <v>1348</v>
      </c>
      <c r="N3082" s="249">
        <v>70</v>
      </c>
      <c r="O3082" s="249" t="s">
        <v>10358</v>
      </c>
    </row>
    <row r="3083" spans="2:15" ht="15" hidden="1" customHeight="1">
      <c r="B3083" s="247" t="s">
        <v>10359</v>
      </c>
      <c r="C3083" s="247" t="s">
        <v>10360</v>
      </c>
      <c r="D3083" s="248">
        <v>44322</v>
      </c>
      <c r="E3083" s="248">
        <v>44330</v>
      </c>
      <c r="F3083" s="248">
        <v>44421</v>
      </c>
      <c r="G3083" s="247">
        <v>0</v>
      </c>
      <c r="H3083" s="247" t="s">
        <v>10351</v>
      </c>
      <c r="I3083" s="247" t="s">
        <v>10352</v>
      </c>
      <c r="J3083" s="247" t="s">
        <v>3291</v>
      </c>
      <c r="K3083" s="249" t="s">
        <v>1354</v>
      </c>
      <c r="L3083" s="247" t="s">
        <v>1380</v>
      </c>
      <c r="M3083" s="249" t="s">
        <v>1348</v>
      </c>
      <c r="N3083" s="249">
        <v>80</v>
      </c>
      <c r="O3083" s="249" t="s">
        <v>10361</v>
      </c>
    </row>
    <row r="3084" spans="2:15" ht="15" hidden="1" customHeight="1">
      <c r="B3084" s="247" t="s">
        <v>10362</v>
      </c>
      <c r="C3084" s="247" t="s">
        <v>10363</v>
      </c>
      <c r="D3084" s="248">
        <v>44322</v>
      </c>
      <c r="E3084" s="248">
        <v>44330</v>
      </c>
      <c r="F3084" s="248">
        <v>44421</v>
      </c>
      <c r="G3084" s="247">
        <v>0</v>
      </c>
      <c r="H3084" s="247" t="s">
        <v>10313</v>
      </c>
      <c r="I3084" s="247" t="s">
        <v>10314</v>
      </c>
      <c r="J3084" s="247" t="s">
        <v>3291</v>
      </c>
      <c r="K3084" s="249" t="s">
        <v>1354</v>
      </c>
      <c r="L3084" s="247" t="s">
        <v>1380</v>
      </c>
      <c r="M3084" s="249" t="s">
        <v>1348</v>
      </c>
      <c r="N3084" s="249">
        <v>55</v>
      </c>
      <c r="O3084" s="249" t="s">
        <v>10315</v>
      </c>
    </row>
    <row r="3085" spans="2:15" ht="15" hidden="1" customHeight="1">
      <c r="B3085" s="247" t="s">
        <v>10364</v>
      </c>
      <c r="C3085" s="247" t="s">
        <v>10365</v>
      </c>
      <c r="D3085" s="248">
        <v>44322</v>
      </c>
      <c r="E3085" s="248">
        <v>44330</v>
      </c>
      <c r="F3085" s="248">
        <v>44421</v>
      </c>
      <c r="G3085" s="247">
        <v>0</v>
      </c>
      <c r="H3085" s="247" t="s">
        <v>9378</v>
      </c>
      <c r="I3085" s="247" t="s">
        <v>9379</v>
      </c>
      <c r="J3085" s="247" t="s">
        <v>3291</v>
      </c>
      <c r="K3085" s="249" t="s">
        <v>1354</v>
      </c>
      <c r="L3085" s="247" t="s">
        <v>1380</v>
      </c>
      <c r="M3085" s="249" t="s">
        <v>1348</v>
      </c>
      <c r="N3085" s="249">
        <v>8</v>
      </c>
      <c r="O3085" s="249" t="s">
        <v>10366</v>
      </c>
    </row>
    <row r="3086" spans="2:15" ht="15" hidden="1" customHeight="1">
      <c r="B3086" s="247" t="s">
        <v>10367</v>
      </c>
      <c r="C3086" s="247" t="s">
        <v>10368</v>
      </c>
      <c r="D3086" s="248">
        <v>44323</v>
      </c>
      <c r="E3086" s="248">
        <v>44330</v>
      </c>
      <c r="F3086" s="248">
        <v>44421</v>
      </c>
      <c r="G3086" s="247">
        <v>0</v>
      </c>
      <c r="H3086" s="247" t="s">
        <v>10369</v>
      </c>
      <c r="I3086" s="247" t="s">
        <v>10370</v>
      </c>
      <c r="J3086" s="247" t="s">
        <v>3291</v>
      </c>
      <c r="K3086" s="249" t="s">
        <v>1354</v>
      </c>
      <c r="L3086" s="247" t="s">
        <v>1380</v>
      </c>
      <c r="M3086" s="249" t="s">
        <v>1348</v>
      </c>
      <c r="N3086" s="249">
        <v>20</v>
      </c>
      <c r="O3086" s="249" t="s">
        <v>10371</v>
      </c>
    </row>
    <row r="3087" spans="2:15" ht="24">
      <c r="B3087" s="247" t="s">
        <v>10372</v>
      </c>
      <c r="C3087" s="247" t="s">
        <v>10373</v>
      </c>
      <c r="D3087" s="248">
        <v>40364</v>
      </c>
      <c r="E3087" s="248">
        <v>41059</v>
      </c>
      <c r="F3087" s="248">
        <v>44711</v>
      </c>
      <c r="G3087" s="247">
        <v>0</v>
      </c>
      <c r="H3087" s="247" t="s">
        <v>1447</v>
      </c>
      <c r="I3087" s="247" t="s">
        <v>1448</v>
      </c>
      <c r="J3087" s="247" t="s">
        <v>3401</v>
      </c>
      <c r="K3087" s="249" t="s">
        <v>1890</v>
      </c>
      <c r="L3087" s="247" t="s">
        <v>1373</v>
      </c>
      <c r="M3087" s="249" t="s">
        <v>1348</v>
      </c>
      <c r="N3087" s="249">
        <v>7</v>
      </c>
      <c r="O3087" s="249" t="s">
        <v>1449</v>
      </c>
    </row>
    <row r="3088" spans="2:15" ht="15" customHeight="1">
      <c r="B3088" s="247" t="s">
        <v>10374</v>
      </c>
      <c r="C3088" s="247" t="s">
        <v>1342</v>
      </c>
      <c r="D3088" s="248">
        <v>44323</v>
      </c>
      <c r="E3088" s="248"/>
      <c r="F3088" s="248"/>
      <c r="G3088" s="247"/>
      <c r="H3088" s="247" t="s">
        <v>9325</v>
      </c>
      <c r="I3088" s="247" t="s">
        <v>9326</v>
      </c>
      <c r="J3088" s="247" t="s">
        <v>9611</v>
      </c>
      <c r="K3088" s="249" t="s">
        <v>1346</v>
      </c>
      <c r="L3088" s="247" t="s">
        <v>1380</v>
      </c>
      <c r="M3088" s="249" t="s">
        <v>1348</v>
      </c>
      <c r="N3088" s="249">
        <v>0</v>
      </c>
      <c r="O3088" s="249" t="s">
        <v>10375</v>
      </c>
    </row>
    <row r="3089" spans="2:15">
      <c r="B3089" s="247" t="s">
        <v>10376</v>
      </c>
      <c r="C3089" s="247" t="s">
        <v>1342</v>
      </c>
      <c r="D3089" s="248">
        <v>44326</v>
      </c>
      <c r="E3089" s="248"/>
      <c r="F3089" s="248"/>
      <c r="G3089" s="247"/>
      <c r="H3089" s="247" t="s">
        <v>9582</v>
      </c>
      <c r="I3089" s="247" t="s">
        <v>9583</v>
      </c>
      <c r="J3089" s="247" t="s">
        <v>9611</v>
      </c>
      <c r="K3089" s="249" t="s">
        <v>1346</v>
      </c>
      <c r="L3089" s="247" t="s">
        <v>1380</v>
      </c>
      <c r="M3089" s="249" t="s">
        <v>1348</v>
      </c>
      <c r="N3089" s="249">
        <v>0</v>
      </c>
      <c r="O3089" s="249" t="s">
        <v>1342</v>
      </c>
    </row>
    <row r="3090" spans="2:15" ht="15" customHeight="1">
      <c r="B3090" s="247" t="s">
        <v>10377</v>
      </c>
      <c r="C3090" s="247" t="s">
        <v>1342</v>
      </c>
      <c r="D3090" s="248">
        <v>44326</v>
      </c>
      <c r="E3090" s="248"/>
      <c r="F3090" s="248"/>
      <c r="G3090" s="247"/>
      <c r="H3090" s="247" t="s">
        <v>9582</v>
      </c>
      <c r="I3090" s="247" t="s">
        <v>9583</v>
      </c>
      <c r="J3090" s="247" t="s">
        <v>9611</v>
      </c>
      <c r="K3090" s="249" t="s">
        <v>1346</v>
      </c>
      <c r="L3090" s="247" t="s">
        <v>1380</v>
      </c>
      <c r="M3090" s="249" t="s">
        <v>1348</v>
      </c>
      <c r="N3090" s="249">
        <v>0</v>
      </c>
      <c r="O3090" s="249" t="s">
        <v>7215</v>
      </c>
    </row>
    <row r="3091" spans="2:15" ht="15" customHeight="1">
      <c r="B3091" s="247" t="s">
        <v>10378</v>
      </c>
      <c r="C3091" s="247" t="s">
        <v>1342</v>
      </c>
      <c r="D3091" s="248">
        <v>44326</v>
      </c>
      <c r="E3091" s="248"/>
      <c r="F3091" s="248"/>
      <c r="G3091" s="247"/>
      <c r="H3091" s="247" t="s">
        <v>9582</v>
      </c>
      <c r="I3091" s="247" t="s">
        <v>9583</v>
      </c>
      <c r="J3091" s="247" t="s">
        <v>9611</v>
      </c>
      <c r="K3091" s="249" t="s">
        <v>1346</v>
      </c>
      <c r="L3091" s="247" t="s">
        <v>1380</v>
      </c>
      <c r="M3091" s="249" t="s">
        <v>1348</v>
      </c>
      <c r="N3091" s="249">
        <v>0</v>
      </c>
      <c r="O3091" s="249" t="s">
        <v>10036</v>
      </c>
    </row>
    <row r="3092" spans="2:15" ht="15" customHeight="1">
      <c r="B3092" s="247" t="s">
        <v>10379</v>
      </c>
      <c r="C3092" s="247" t="s">
        <v>1342</v>
      </c>
      <c r="D3092" s="248">
        <v>44326</v>
      </c>
      <c r="E3092" s="248"/>
      <c r="F3092" s="248"/>
      <c r="G3092" s="247"/>
      <c r="H3092" s="247" t="s">
        <v>9582</v>
      </c>
      <c r="I3092" s="247" t="s">
        <v>9583</v>
      </c>
      <c r="J3092" s="247" t="s">
        <v>9611</v>
      </c>
      <c r="K3092" s="249" t="s">
        <v>1346</v>
      </c>
      <c r="L3092" s="247" t="s">
        <v>1380</v>
      </c>
      <c r="M3092" s="249" t="s">
        <v>1348</v>
      </c>
      <c r="N3092" s="249">
        <v>0</v>
      </c>
      <c r="O3092" s="249" t="s">
        <v>9584</v>
      </c>
    </row>
    <row r="3093" spans="2:15" ht="15" customHeight="1">
      <c r="B3093" s="247" t="s">
        <v>10380</v>
      </c>
      <c r="C3093" s="247" t="s">
        <v>1342</v>
      </c>
      <c r="D3093" s="248">
        <v>44326</v>
      </c>
      <c r="E3093" s="248"/>
      <c r="F3093" s="248"/>
      <c r="G3093" s="247"/>
      <c r="H3093" s="247" t="s">
        <v>10381</v>
      </c>
      <c r="I3093" s="247" t="s">
        <v>10382</v>
      </c>
      <c r="J3093" s="247" t="s">
        <v>3291</v>
      </c>
      <c r="K3093" s="249" t="s">
        <v>1346</v>
      </c>
      <c r="L3093" s="247" t="s">
        <v>1347</v>
      </c>
      <c r="M3093" s="249" t="s">
        <v>1348</v>
      </c>
      <c r="N3093" s="249">
        <v>0</v>
      </c>
      <c r="O3093" s="249" t="s">
        <v>10383</v>
      </c>
    </row>
    <row r="3094" spans="2:15" ht="15" hidden="1" customHeight="1">
      <c r="B3094" s="247" t="s">
        <v>10384</v>
      </c>
      <c r="C3094" s="247" t="s">
        <v>10385</v>
      </c>
      <c r="D3094" s="248">
        <v>44326</v>
      </c>
      <c r="E3094" s="248">
        <v>44361</v>
      </c>
      <c r="F3094" s="248">
        <v>44452</v>
      </c>
      <c r="G3094" s="247">
        <v>0</v>
      </c>
      <c r="H3094" s="247" t="s">
        <v>4414</v>
      </c>
      <c r="I3094" s="247" t="s">
        <v>4415</v>
      </c>
      <c r="J3094" s="247" t="s">
        <v>3291</v>
      </c>
      <c r="K3094" s="249" t="s">
        <v>1354</v>
      </c>
      <c r="L3094" s="247" t="s">
        <v>1380</v>
      </c>
      <c r="M3094" s="249" t="s">
        <v>1348</v>
      </c>
      <c r="N3094" s="249">
        <v>70</v>
      </c>
      <c r="O3094" s="249" t="s">
        <v>10386</v>
      </c>
    </row>
    <row r="3095" spans="2:15" ht="15" hidden="1" customHeight="1">
      <c r="B3095" s="247" t="s">
        <v>10387</v>
      </c>
      <c r="C3095" s="247" t="s">
        <v>10388</v>
      </c>
      <c r="D3095" s="248">
        <v>44326</v>
      </c>
      <c r="E3095" s="248">
        <v>44361</v>
      </c>
      <c r="F3095" s="248">
        <v>44452</v>
      </c>
      <c r="G3095" s="247">
        <v>0</v>
      </c>
      <c r="H3095" s="247" t="s">
        <v>4414</v>
      </c>
      <c r="I3095" s="247" t="s">
        <v>4415</v>
      </c>
      <c r="J3095" s="247" t="s">
        <v>3291</v>
      </c>
      <c r="K3095" s="249" t="s">
        <v>1354</v>
      </c>
      <c r="L3095" s="247" t="s">
        <v>1380</v>
      </c>
      <c r="M3095" s="249" t="s">
        <v>1348</v>
      </c>
      <c r="N3095" s="249">
        <v>85</v>
      </c>
      <c r="O3095" s="249" t="s">
        <v>10389</v>
      </c>
    </row>
    <row r="3096" spans="2:15" ht="15" customHeight="1">
      <c r="B3096" s="247" t="s">
        <v>10390</v>
      </c>
      <c r="C3096" s="247" t="s">
        <v>1342</v>
      </c>
      <c r="D3096" s="248">
        <v>44326</v>
      </c>
      <c r="E3096" s="248"/>
      <c r="F3096" s="248"/>
      <c r="G3096" s="247"/>
      <c r="H3096" s="247" t="s">
        <v>10391</v>
      </c>
      <c r="I3096" s="247" t="s">
        <v>10392</v>
      </c>
      <c r="J3096" s="247" t="s">
        <v>9611</v>
      </c>
      <c r="K3096" s="249" t="s">
        <v>1346</v>
      </c>
      <c r="L3096" s="247" t="s">
        <v>1380</v>
      </c>
      <c r="M3096" s="249" t="s">
        <v>1348</v>
      </c>
      <c r="N3096" s="249">
        <v>0</v>
      </c>
      <c r="O3096" s="249" t="s">
        <v>10393</v>
      </c>
    </row>
    <row r="3097" spans="2:15" ht="15" customHeight="1">
      <c r="B3097" s="247" t="s">
        <v>10394</v>
      </c>
      <c r="C3097" s="247" t="s">
        <v>1342</v>
      </c>
      <c r="D3097" s="248">
        <v>44327</v>
      </c>
      <c r="E3097" s="248"/>
      <c r="F3097" s="248"/>
      <c r="G3097" s="247"/>
      <c r="H3097" s="247" t="s">
        <v>10395</v>
      </c>
      <c r="I3097" s="247" t="s">
        <v>10396</v>
      </c>
      <c r="J3097" s="247" t="s">
        <v>3291</v>
      </c>
      <c r="K3097" s="249" t="s">
        <v>1346</v>
      </c>
      <c r="L3097" s="247" t="s">
        <v>1380</v>
      </c>
      <c r="M3097" s="249" t="s">
        <v>1348</v>
      </c>
      <c r="N3097" s="249">
        <v>0</v>
      </c>
      <c r="O3097" s="249" t="s">
        <v>3787</v>
      </c>
    </row>
    <row r="3098" spans="2:15" ht="15" hidden="1" customHeight="1">
      <c r="B3098" s="247" t="s">
        <v>10397</v>
      </c>
      <c r="C3098" s="247" t="s">
        <v>10398</v>
      </c>
      <c r="D3098" s="248">
        <v>40451</v>
      </c>
      <c r="E3098" s="248">
        <v>40590</v>
      </c>
      <c r="F3098" s="248">
        <v>41686</v>
      </c>
      <c r="G3098" s="247">
        <v>0</v>
      </c>
      <c r="H3098" s="247" t="s">
        <v>3722</v>
      </c>
      <c r="I3098" s="247" t="s">
        <v>3723</v>
      </c>
      <c r="J3098" s="247" t="s">
        <v>3276</v>
      </c>
      <c r="K3098" s="249" t="s">
        <v>1354</v>
      </c>
      <c r="L3098" s="247" t="s">
        <v>1380</v>
      </c>
      <c r="M3098" s="249" t="s">
        <v>1348</v>
      </c>
      <c r="N3098" s="249">
        <v>188</v>
      </c>
      <c r="O3098" s="249" t="s">
        <v>7625</v>
      </c>
    </row>
    <row r="3099" spans="2:15" ht="15" hidden="1" customHeight="1">
      <c r="B3099" s="247" t="s">
        <v>10399</v>
      </c>
      <c r="C3099" s="247" t="s">
        <v>10400</v>
      </c>
      <c r="D3099" s="248">
        <v>44327</v>
      </c>
      <c r="E3099" s="248">
        <v>44489</v>
      </c>
      <c r="F3099" s="248">
        <v>45584</v>
      </c>
      <c r="G3099" s="247">
        <v>0</v>
      </c>
      <c r="H3099" s="247" t="s">
        <v>4623</v>
      </c>
      <c r="I3099" s="247" t="s">
        <v>4624</v>
      </c>
      <c r="J3099" s="247" t="s">
        <v>9611</v>
      </c>
      <c r="K3099" s="249" t="s">
        <v>1890</v>
      </c>
      <c r="L3099" s="247" t="s">
        <v>1380</v>
      </c>
      <c r="M3099" s="249" t="s">
        <v>1348</v>
      </c>
      <c r="N3099" s="249">
        <v>90.5</v>
      </c>
      <c r="O3099" s="249" t="s">
        <v>10401</v>
      </c>
    </row>
    <row r="3100" spans="2:15" ht="15" customHeight="1">
      <c r="B3100" s="247" t="s">
        <v>10402</v>
      </c>
      <c r="C3100" s="247" t="s">
        <v>1342</v>
      </c>
      <c r="D3100" s="248">
        <v>44327</v>
      </c>
      <c r="E3100" s="248"/>
      <c r="F3100" s="248"/>
      <c r="G3100" s="247"/>
      <c r="H3100" s="247" t="s">
        <v>4623</v>
      </c>
      <c r="I3100" s="247" t="s">
        <v>4624</v>
      </c>
      <c r="J3100" s="247" t="s">
        <v>9611</v>
      </c>
      <c r="K3100" s="249" t="s">
        <v>1346</v>
      </c>
      <c r="L3100" s="247" t="s">
        <v>1380</v>
      </c>
      <c r="M3100" s="249" t="s">
        <v>1348</v>
      </c>
      <c r="N3100" s="249">
        <v>0</v>
      </c>
      <c r="O3100" s="249" t="s">
        <v>10403</v>
      </c>
    </row>
    <row r="3101" spans="2:15" ht="15" customHeight="1">
      <c r="B3101" s="247" t="s">
        <v>10404</v>
      </c>
      <c r="C3101" s="247" t="s">
        <v>1342</v>
      </c>
      <c r="D3101" s="248">
        <v>44330</v>
      </c>
      <c r="E3101" s="248"/>
      <c r="F3101" s="248"/>
      <c r="G3101" s="247"/>
      <c r="H3101" s="247" t="s">
        <v>10238</v>
      </c>
      <c r="I3101" s="247" t="s">
        <v>10239</v>
      </c>
      <c r="J3101" s="247" t="s">
        <v>9927</v>
      </c>
      <c r="K3101" s="249" t="s">
        <v>1346</v>
      </c>
      <c r="L3101" s="247" t="s">
        <v>3337</v>
      </c>
      <c r="M3101" s="249" t="s">
        <v>1348</v>
      </c>
      <c r="N3101" s="249">
        <v>0</v>
      </c>
      <c r="O3101" s="249" t="s">
        <v>10236</v>
      </c>
    </row>
    <row r="3102" spans="2:15" ht="15" customHeight="1">
      <c r="B3102" s="247" t="s">
        <v>10405</v>
      </c>
      <c r="C3102" s="247" t="s">
        <v>1342</v>
      </c>
      <c r="D3102" s="248">
        <v>44330</v>
      </c>
      <c r="E3102" s="248"/>
      <c r="F3102" s="248"/>
      <c r="G3102" s="247"/>
      <c r="H3102" s="247" t="s">
        <v>3576</v>
      </c>
      <c r="I3102" s="247" t="s">
        <v>3577</v>
      </c>
      <c r="J3102" s="247" t="s">
        <v>9574</v>
      </c>
      <c r="K3102" s="249" t="s">
        <v>1346</v>
      </c>
      <c r="L3102" s="247" t="s">
        <v>1380</v>
      </c>
      <c r="M3102" s="249" t="s">
        <v>1348</v>
      </c>
      <c r="N3102" s="249">
        <v>0</v>
      </c>
      <c r="O3102" s="249" t="s">
        <v>3578</v>
      </c>
    </row>
    <row r="3103" spans="2:15" ht="15" customHeight="1">
      <c r="B3103" s="247" t="s">
        <v>10406</v>
      </c>
      <c r="C3103" s="247" t="s">
        <v>1342</v>
      </c>
      <c r="D3103" s="248">
        <v>44330</v>
      </c>
      <c r="E3103" s="248"/>
      <c r="F3103" s="248"/>
      <c r="G3103" s="247"/>
      <c r="H3103" s="247" t="s">
        <v>10407</v>
      </c>
      <c r="I3103" s="247" t="s">
        <v>10408</v>
      </c>
      <c r="J3103" s="247" t="s">
        <v>9611</v>
      </c>
      <c r="K3103" s="249" t="s">
        <v>1346</v>
      </c>
      <c r="L3103" s="247" t="s">
        <v>1380</v>
      </c>
      <c r="M3103" s="249" t="s">
        <v>1348</v>
      </c>
      <c r="N3103" s="249">
        <v>0</v>
      </c>
      <c r="O3103" s="249" t="s">
        <v>10409</v>
      </c>
    </row>
    <row r="3104" spans="2:15" ht="24" hidden="1" customHeight="1">
      <c r="B3104" s="247" t="s">
        <v>10410</v>
      </c>
      <c r="C3104" s="247" t="s">
        <v>10411</v>
      </c>
      <c r="D3104" s="248">
        <v>44343</v>
      </c>
      <c r="E3104" s="248">
        <v>44344</v>
      </c>
      <c r="F3104" s="248">
        <v>44435</v>
      </c>
      <c r="G3104" s="247">
        <v>0</v>
      </c>
      <c r="H3104" s="247" t="s">
        <v>10412</v>
      </c>
      <c r="I3104" s="247" t="s">
        <v>10413</v>
      </c>
      <c r="J3104" s="247" t="s">
        <v>3291</v>
      </c>
      <c r="K3104" s="249" t="s">
        <v>1354</v>
      </c>
      <c r="L3104" s="247" t="s">
        <v>5970</v>
      </c>
      <c r="M3104" s="249" t="s">
        <v>1348</v>
      </c>
      <c r="N3104" s="249">
        <v>500</v>
      </c>
      <c r="O3104" s="249" t="s">
        <v>10414</v>
      </c>
    </row>
    <row r="3105" spans="2:15" ht="24" hidden="1" customHeight="1">
      <c r="B3105" s="247" t="s">
        <v>10415</v>
      </c>
      <c r="C3105" s="247" t="s">
        <v>10416</v>
      </c>
      <c r="D3105" s="248">
        <v>44343</v>
      </c>
      <c r="E3105" s="248">
        <v>44344</v>
      </c>
      <c r="F3105" s="248">
        <v>44435</v>
      </c>
      <c r="G3105" s="247">
        <v>0</v>
      </c>
      <c r="H3105" s="247" t="s">
        <v>10412</v>
      </c>
      <c r="I3105" s="247" t="s">
        <v>10413</v>
      </c>
      <c r="J3105" s="247" t="s">
        <v>3291</v>
      </c>
      <c r="K3105" s="249" t="s">
        <v>1354</v>
      </c>
      <c r="L3105" s="247" t="s">
        <v>5970</v>
      </c>
      <c r="M3105" s="249" t="s">
        <v>1348</v>
      </c>
      <c r="N3105" s="249">
        <v>101</v>
      </c>
      <c r="O3105" s="249" t="s">
        <v>6159</v>
      </c>
    </row>
    <row r="3106" spans="2:15" ht="15" customHeight="1">
      <c r="B3106" s="247" t="s">
        <v>10417</v>
      </c>
      <c r="C3106" s="247" t="s">
        <v>1342</v>
      </c>
      <c r="D3106" s="248">
        <v>44343</v>
      </c>
      <c r="E3106" s="248"/>
      <c r="F3106" s="248"/>
      <c r="G3106" s="247"/>
      <c r="H3106" s="247" t="s">
        <v>7058</v>
      </c>
      <c r="I3106" s="247" t="s">
        <v>7059</v>
      </c>
      <c r="J3106" s="247" t="s">
        <v>9574</v>
      </c>
      <c r="K3106" s="249" t="s">
        <v>1346</v>
      </c>
      <c r="L3106" s="247" t="s">
        <v>1380</v>
      </c>
      <c r="M3106" s="249" t="s">
        <v>1348</v>
      </c>
      <c r="N3106" s="249">
        <v>0</v>
      </c>
      <c r="O3106" s="249" t="s">
        <v>9759</v>
      </c>
    </row>
    <row r="3107" spans="2:15" ht="15" customHeight="1">
      <c r="B3107" s="247" t="s">
        <v>10418</v>
      </c>
      <c r="C3107" s="247" t="s">
        <v>1342</v>
      </c>
      <c r="D3107" s="248">
        <v>44343</v>
      </c>
      <c r="E3107" s="248"/>
      <c r="F3107" s="248"/>
      <c r="G3107" s="247"/>
      <c r="H3107" s="247" t="s">
        <v>7058</v>
      </c>
      <c r="I3107" s="247" t="s">
        <v>7059</v>
      </c>
      <c r="J3107" s="247" t="s">
        <v>9574</v>
      </c>
      <c r="K3107" s="249" t="s">
        <v>1346</v>
      </c>
      <c r="L3107" s="247" t="s">
        <v>1380</v>
      </c>
      <c r="M3107" s="249" t="s">
        <v>1348</v>
      </c>
      <c r="N3107" s="249">
        <v>0</v>
      </c>
      <c r="O3107" s="249" t="s">
        <v>9751</v>
      </c>
    </row>
    <row r="3108" spans="2:15" ht="15" hidden="1" customHeight="1">
      <c r="B3108" s="247" t="s">
        <v>10419</v>
      </c>
      <c r="C3108" s="247" t="s">
        <v>10420</v>
      </c>
      <c r="D3108" s="248">
        <v>44344</v>
      </c>
      <c r="E3108" s="248">
        <v>44361</v>
      </c>
      <c r="F3108" s="248">
        <v>44452</v>
      </c>
      <c r="G3108" s="247">
        <v>0</v>
      </c>
      <c r="H3108" s="247" t="s">
        <v>5674</v>
      </c>
      <c r="I3108" s="247" t="s">
        <v>5675</v>
      </c>
      <c r="J3108" s="247" t="s">
        <v>3291</v>
      </c>
      <c r="K3108" s="249" t="s">
        <v>1354</v>
      </c>
      <c r="L3108" s="247" t="s">
        <v>1380</v>
      </c>
      <c r="M3108" s="249" t="s">
        <v>1348</v>
      </c>
      <c r="N3108" s="249">
        <v>12</v>
      </c>
      <c r="O3108" s="249" t="s">
        <v>6600</v>
      </c>
    </row>
    <row r="3109" spans="2:15" ht="24" hidden="1" customHeight="1">
      <c r="B3109" s="247" t="s">
        <v>10421</v>
      </c>
      <c r="C3109" s="247" t="s">
        <v>10422</v>
      </c>
      <c r="D3109" s="248">
        <v>40200</v>
      </c>
      <c r="E3109" s="248">
        <v>40823</v>
      </c>
      <c r="F3109" s="248">
        <v>42284</v>
      </c>
      <c r="G3109" s="247">
        <v>0</v>
      </c>
      <c r="H3109" s="247" t="s">
        <v>10423</v>
      </c>
      <c r="I3109" s="247" t="s">
        <v>10424</v>
      </c>
      <c r="J3109" s="247" t="s">
        <v>3351</v>
      </c>
      <c r="K3109" s="249" t="s">
        <v>1354</v>
      </c>
      <c r="L3109" s="247" t="s">
        <v>1380</v>
      </c>
      <c r="M3109" s="249" t="s">
        <v>1348</v>
      </c>
      <c r="N3109" s="249">
        <v>10</v>
      </c>
      <c r="O3109" s="249" t="s">
        <v>10425</v>
      </c>
    </row>
    <row r="3110" spans="2:15" ht="15" hidden="1" customHeight="1">
      <c r="B3110" s="247" t="s">
        <v>10426</v>
      </c>
      <c r="C3110" s="247" t="s">
        <v>10427</v>
      </c>
      <c r="D3110" s="248">
        <v>44344</v>
      </c>
      <c r="E3110" s="248">
        <v>44361</v>
      </c>
      <c r="F3110" s="248">
        <v>44452</v>
      </c>
      <c r="G3110" s="247">
        <v>0</v>
      </c>
      <c r="H3110" s="247" t="s">
        <v>5674</v>
      </c>
      <c r="I3110" s="247" t="s">
        <v>5675</v>
      </c>
      <c r="J3110" s="247" t="s">
        <v>3291</v>
      </c>
      <c r="K3110" s="249" t="s">
        <v>1354</v>
      </c>
      <c r="L3110" s="247" t="s">
        <v>1380</v>
      </c>
      <c r="M3110" s="249" t="s">
        <v>1348</v>
      </c>
      <c r="N3110" s="249">
        <v>80</v>
      </c>
      <c r="O3110" s="249" t="s">
        <v>8552</v>
      </c>
    </row>
    <row r="3111" spans="2:15" ht="24" hidden="1" customHeight="1">
      <c r="B3111" s="247" t="s">
        <v>10428</v>
      </c>
      <c r="C3111" s="247" t="s">
        <v>10429</v>
      </c>
      <c r="D3111" s="248">
        <v>44344</v>
      </c>
      <c r="E3111" s="248">
        <v>44361</v>
      </c>
      <c r="F3111" s="248">
        <v>44452</v>
      </c>
      <c r="G3111" s="247">
        <v>0</v>
      </c>
      <c r="H3111" s="247" t="s">
        <v>10430</v>
      </c>
      <c r="I3111" s="247" t="s">
        <v>10431</v>
      </c>
      <c r="J3111" s="247" t="s">
        <v>3291</v>
      </c>
      <c r="K3111" s="249" t="s">
        <v>1354</v>
      </c>
      <c r="L3111" s="247" t="s">
        <v>1380</v>
      </c>
      <c r="M3111" s="249" t="s">
        <v>1348</v>
      </c>
      <c r="N3111" s="249">
        <v>100</v>
      </c>
      <c r="O3111" s="249" t="s">
        <v>8555</v>
      </c>
    </row>
    <row r="3112" spans="2:15" ht="15" hidden="1" customHeight="1">
      <c r="B3112" s="247" t="s">
        <v>10432</v>
      </c>
      <c r="C3112" s="247" t="s">
        <v>10433</v>
      </c>
      <c r="D3112" s="248">
        <v>44344</v>
      </c>
      <c r="E3112" s="248">
        <v>44361</v>
      </c>
      <c r="F3112" s="248">
        <v>44452</v>
      </c>
      <c r="G3112" s="247">
        <v>0</v>
      </c>
      <c r="H3112" s="247" t="s">
        <v>10434</v>
      </c>
      <c r="I3112" s="247" t="s">
        <v>10435</v>
      </c>
      <c r="J3112" s="247" t="s">
        <v>3291</v>
      </c>
      <c r="K3112" s="249" t="s">
        <v>1354</v>
      </c>
      <c r="L3112" s="247" t="s">
        <v>1380</v>
      </c>
      <c r="M3112" s="249" t="s">
        <v>1348</v>
      </c>
      <c r="N3112" s="249">
        <v>20</v>
      </c>
      <c r="O3112" s="249" t="s">
        <v>7683</v>
      </c>
    </row>
    <row r="3113" spans="2:15" ht="25.5" customHeight="1">
      <c r="B3113" s="247" t="s">
        <v>10436</v>
      </c>
      <c r="C3113" s="247" t="s">
        <v>1342</v>
      </c>
      <c r="D3113" s="248">
        <v>44344</v>
      </c>
      <c r="E3113" s="248"/>
      <c r="F3113" s="248"/>
      <c r="G3113" s="247"/>
      <c r="H3113" s="247" t="s">
        <v>9677</v>
      </c>
      <c r="I3113" s="247" t="s">
        <v>9678</v>
      </c>
      <c r="J3113" s="247" t="s">
        <v>9611</v>
      </c>
      <c r="K3113" s="249" t="s">
        <v>1346</v>
      </c>
      <c r="L3113" s="247" t="s">
        <v>1380</v>
      </c>
      <c r="M3113" s="249" t="s">
        <v>1348</v>
      </c>
      <c r="N3113" s="249">
        <v>0</v>
      </c>
      <c r="O3113" s="249" t="s">
        <v>10437</v>
      </c>
    </row>
    <row r="3114" spans="2:15">
      <c r="B3114" s="247" t="s">
        <v>10438</v>
      </c>
      <c r="C3114" s="247" t="s">
        <v>1342</v>
      </c>
      <c r="D3114" s="248">
        <v>44347</v>
      </c>
      <c r="E3114" s="248"/>
      <c r="F3114" s="248"/>
      <c r="G3114" s="247"/>
      <c r="H3114" s="247" t="s">
        <v>9878</v>
      </c>
      <c r="I3114" s="247" t="s">
        <v>9879</v>
      </c>
      <c r="J3114" s="247" t="s">
        <v>9611</v>
      </c>
      <c r="K3114" s="249" t="s">
        <v>1346</v>
      </c>
      <c r="L3114" s="247" t="s">
        <v>1380</v>
      </c>
      <c r="M3114" s="249" t="s">
        <v>1348</v>
      </c>
      <c r="N3114" s="249">
        <v>0</v>
      </c>
      <c r="O3114" s="249" t="s">
        <v>1342</v>
      </c>
    </row>
    <row r="3115" spans="2:15" ht="15" customHeight="1">
      <c r="B3115" s="247" t="s">
        <v>10439</v>
      </c>
      <c r="C3115" s="247" t="s">
        <v>1342</v>
      </c>
      <c r="D3115" s="248">
        <v>44347</v>
      </c>
      <c r="E3115" s="248"/>
      <c r="F3115" s="248"/>
      <c r="G3115" s="247"/>
      <c r="H3115" s="247" t="s">
        <v>9878</v>
      </c>
      <c r="I3115" s="247" t="s">
        <v>9879</v>
      </c>
      <c r="J3115" s="247" t="s">
        <v>9611</v>
      </c>
      <c r="K3115" s="249" t="s">
        <v>1346</v>
      </c>
      <c r="L3115" s="247" t="s">
        <v>1380</v>
      </c>
      <c r="M3115" s="249" t="s">
        <v>1348</v>
      </c>
      <c r="N3115" s="249">
        <v>0</v>
      </c>
      <c r="O3115" s="249" t="s">
        <v>10440</v>
      </c>
    </row>
    <row r="3116" spans="2:15">
      <c r="B3116" s="247" t="s">
        <v>10441</v>
      </c>
      <c r="C3116" s="247" t="s">
        <v>1342</v>
      </c>
      <c r="D3116" s="248">
        <v>44348</v>
      </c>
      <c r="E3116" s="248"/>
      <c r="F3116" s="248"/>
      <c r="G3116" s="247"/>
      <c r="H3116" s="247" t="s">
        <v>9788</v>
      </c>
      <c r="I3116" s="247" t="s">
        <v>9789</v>
      </c>
      <c r="J3116" s="247" t="s">
        <v>9611</v>
      </c>
      <c r="K3116" s="249" t="s">
        <v>1346</v>
      </c>
      <c r="L3116" s="247" t="s">
        <v>1380</v>
      </c>
      <c r="M3116" s="249" t="s">
        <v>1348</v>
      </c>
      <c r="N3116" s="249">
        <v>0</v>
      </c>
      <c r="O3116" s="249" t="s">
        <v>1342</v>
      </c>
    </row>
    <row r="3117" spans="2:15" ht="15" customHeight="1">
      <c r="B3117" s="247" t="s">
        <v>10442</v>
      </c>
      <c r="C3117" s="247" t="s">
        <v>1342</v>
      </c>
      <c r="D3117" s="248">
        <v>44349</v>
      </c>
      <c r="E3117" s="248"/>
      <c r="F3117" s="248"/>
      <c r="G3117" s="247"/>
      <c r="H3117" s="247" t="s">
        <v>9788</v>
      </c>
      <c r="I3117" s="247" t="s">
        <v>9789</v>
      </c>
      <c r="J3117" s="247" t="s">
        <v>9611</v>
      </c>
      <c r="K3117" s="249" t="s">
        <v>1346</v>
      </c>
      <c r="L3117" s="247" t="s">
        <v>1380</v>
      </c>
      <c r="M3117" s="249" t="s">
        <v>1348</v>
      </c>
      <c r="N3117" s="249">
        <v>0</v>
      </c>
      <c r="O3117" s="249" t="s">
        <v>10443</v>
      </c>
    </row>
    <row r="3118" spans="2:15" ht="15" customHeight="1">
      <c r="B3118" s="247" t="s">
        <v>10444</v>
      </c>
      <c r="C3118" s="247" t="s">
        <v>1342</v>
      </c>
      <c r="D3118" s="248">
        <v>44349</v>
      </c>
      <c r="E3118" s="248"/>
      <c r="F3118" s="248"/>
      <c r="G3118" s="247"/>
      <c r="H3118" s="247" t="s">
        <v>9788</v>
      </c>
      <c r="I3118" s="247" t="s">
        <v>9789</v>
      </c>
      <c r="J3118" s="247" t="s">
        <v>9611</v>
      </c>
      <c r="K3118" s="249" t="s">
        <v>3506</v>
      </c>
      <c r="L3118" s="247" t="s">
        <v>1380</v>
      </c>
      <c r="M3118" s="249" t="s">
        <v>1348</v>
      </c>
      <c r="N3118" s="249">
        <v>65</v>
      </c>
      <c r="O3118" s="249" t="s">
        <v>10445</v>
      </c>
    </row>
    <row r="3119" spans="2:15" ht="15" customHeight="1">
      <c r="B3119" s="247" t="s">
        <v>10446</v>
      </c>
      <c r="C3119" s="247" t="s">
        <v>1342</v>
      </c>
      <c r="D3119" s="248">
        <v>44349</v>
      </c>
      <c r="E3119" s="248"/>
      <c r="F3119" s="248"/>
      <c r="G3119" s="247"/>
      <c r="H3119" s="247" t="s">
        <v>9788</v>
      </c>
      <c r="I3119" s="247" t="s">
        <v>9789</v>
      </c>
      <c r="J3119" s="247" t="s">
        <v>9611</v>
      </c>
      <c r="K3119" s="249" t="s">
        <v>1346</v>
      </c>
      <c r="L3119" s="247" t="s">
        <v>1380</v>
      </c>
      <c r="M3119" s="249" t="s">
        <v>1348</v>
      </c>
      <c r="N3119" s="249">
        <v>0</v>
      </c>
      <c r="O3119" s="249" t="s">
        <v>10447</v>
      </c>
    </row>
    <row r="3120" spans="2:15" ht="15" hidden="1" customHeight="1">
      <c r="B3120" s="247" t="s">
        <v>10448</v>
      </c>
      <c r="C3120" s="247" t="s">
        <v>10449</v>
      </c>
      <c r="D3120" s="248">
        <v>40353</v>
      </c>
      <c r="E3120" s="248">
        <v>40632</v>
      </c>
      <c r="F3120" s="248">
        <v>42093</v>
      </c>
      <c r="G3120" s="247">
        <v>0</v>
      </c>
      <c r="H3120" s="247" t="s">
        <v>10450</v>
      </c>
      <c r="I3120" s="247" t="s">
        <v>1342</v>
      </c>
      <c r="J3120" s="247" t="s">
        <v>3351</v>
      </c>
      <c r="K3120" s="249" t="s">
        <v>1354</v>
      </c>
      <c r="L3120" s="247" t="s">
        <v>1380</v>
      </c>
      <c r="M3120" s="249" t="s">
        <v>1348</v>
      </c>
      <c r="N3120" s="249">
        <v>10</v>
      </c>
      <c r="O3120" s="249" t="s">
        <v>10451</v>
      </c>
    </row>
    <row r="3121" spans="2:15" ht="15" customHeight="1">
      <c r="B3121" s="247" t="s">
        <v>10452</v>
      </c>
      <c r="C3121" s="247" t="s">
        <v>1342</v>
      </c>
      <c r="D3121" s="248">
        <v>44351</v>
      </c>
      <c r="E3121" s="248"/>
      <c r="F3121" s="248"/>
      <c r="G3121" s="247"/>
      <c r="H3121" s="247" t="s">
        <v>9868</v>
      </c>
      <c r="I3121" s="247" t="s">
        <v>9869</v>
      </c>
      <c r="J3121" s="247" t="s">
        <v>9611</v>
      </c>
      <c r="K3121" s="249" t="s">
        <v>1346</v>
      </c>
      <c r="L3121" s="247" t="s">
        <v>1380</v>
      </c>
      <c r="M3121" s="249" t="s">
        <v>1348</v>
      </c>
      <c r="N3121" s="249">
        <v>0</v>
      </c>
      <c r="O3121" s="249" t="s">
        <v>9756</v>
      </c>
    </row>
    <row r="3122" spans="2:15" ht="15" hidden="1" customHeight="1">
      <c r="B3122" s="247" t="s">
        <v>10453</v>
      </c>
      <c r="C3122" s="247" t="s">
        <v>10454</v>
      </c>
      <c r="D3122" s="248">
        <v>44355</v>
      </c>
      <c r="E3122" s="248">
        <v>44407</v>
      </c>
      <c r="F3122" s="248">
        <v>45502</v>
      </c>
      <c r="G3122" s="247">
        <v>0</v>
      </c>
      <c r="H3122" s="247" t="s">
        <v>4804</v>
      </c>
      <c r="I3122" s="247" t="s">
        <v>4805</v>
      </c>
      <c r="J3122" s="247" t="s">
        <v>9611</v>
      </c>
      <c r="K3122" s="249" t="s">
        <v>1890</v>
      </c>
      <c r="L3122" s="247" t="s">
        <v>1380</v>
      </c>
      <c r="M3122" s="249" t="s">
        <v>1348</v>
      </c>
      <c r="N3122" s="249">
        <v>36</v>
      </c>
      <c r="O3122" s="249" t="s">
        <v>10455</v>
      </c>
    </row>
    <row r="3123" spans="2:15" ht="24" customHeight="1">
      <c r="B3123" s="247" t="s">
        <v>10456</v>
      </c>
      <c r="C3123" s="247" t="s">
        <v>1342</v>
      </c>
      <c r="D3123" s="248">
        <v>44355</v>
      </c>
      <c r="E3123" s="248"/>
      <c r="F3123" s="248"/>
      <c r="G3123" s="247"/>
      <c r="H3123" s="247" t="s">
        <v>3899</v>
      </c>
      <c r="I3123" s="247" t="s">
        <v>3900</v>
      </c>
      <c r="J3123" s="247" t="s">
        <v>9611</v>
      </c>
      <c r="K3123" s="249" t="s">
        <v>1346</v>
      </c>
      <c r="L3123" s="247" t="s">
        <v>1380</v>
      </c>
      <c r="M3123" s="249" t="s">
        <v>1348</v>
      </c>
      <c r="N3123" s="249">
        <v>0</v>
      </c>
      <c r="O3123" s="249" t="s">
        <v>10457</v>
      </c>
    </row>
    <row r="3124" spans="2:15" ht="15" hidden="1" customHeight="1">
      <c r="B3124" s="247" t="s">
        <v>10458</v>
      </c>
      <c r="C3124" s="247" t="s">
        <v>10459</v>
      </c>
      <c r="D3124" s="248">
        <v>44355</v>
      </c>
      <c r="E3124" s="248">
        <v>44361</v>
      </c>
      <c r="F3124" s="248">
        <v>44452</v>
      </c>
      <c r="G3124" s="247">
        <v>0</v>
      </c>
      <c r="H3124" s="247" t="s">
        <v>8163</v>
      </c>
      <c r="I3124" s="247" t="s">
        <v>8164</v>
      </c>
      <c r="J3124" s="247" t="s">
        <v>3291</v>
      </c>
      <c r="K3124" s="249" t="s">
        <v>1354</v>
      </c>
      <c r="L3124" s="247" t="s">
        <v>3337</v>
      </c>
      <c r="M3124" s="249" t="s">
        <v>1348</v>
      </c>
      <c r="N3124" s="249">
        <v>300</v>
      </c>
      <c r="O3124" s="249" t="s">
        <v>10460</v>
      </c>
    </row>
    <row r="3125" spans="2:15" ht="15" hidden="1" customHeight="1">
      <c r="B3125" s="247" t="s">
        <v>10461</v>
      </c>
      <c r="C3125" s="247" t="s">
        <v>10462</v>
      </c>
      <c r="D3125" s="248">
        <v>44355</v>
      </c>
      <c r="E3125" s="248">
        <v>44361</v>
      </c>
      <c r="F3125" s="248">
        <v>44452</v>
      </c>
      <c r="G3125" s="247">
        <v>0</v>
      </c>
      <c r="H3125" s="247" t="s">
        <v>4804</v>
      </c>
      <c r="I3125" s="247" t="s">
        <v>4805</v>
      </c>
      <c r="J3125" s="247" t="s">
        <v>3291</v>
      </c>
      <c r="K3125" s="249" t="s">
        <v>1354</v>
      </c>
      <c r="L3125" s="247" t="s">
        <v>1380</v>
      </c>
      <c r="M3125" s="249" t="s">
        <v>1348</v>
      </c>
      <c r="N3125" s="249">
        <v>36</v>
      </c>
      <c r="O3125" s="249" t="s">
        <v>10455</v>
      </c>
    </row>
    <row r="3126" spans="2:15" ht="24" hidden="1" customHeight="1">
      <c r="B3126" s="247" t="s">
        <v>10463</v>
      </c>
      <c r="C3126" s="247" t="s">
        <v>10464</v>
      </c>
      <c r="D3126" s="248">
        <v>44356</v>
      </c>
      <c r="E3126" s="248">
        <v>44376</v>
      </c>
      <c r="F3126" s="248">
        <v>44467</v>
      </c>
      <c r="G3126" s="247">
        <v>0</v>
      </c>
      <c r="H3126" s="247" t="s">
        <v>10465</v>
      </c>
      <c r="I3126" s="247" t="s">
        <v>8339</v>
      </c>
      <c r="J3126" s="247" t="s">
        <v>3291</v>
      </c>
      <c r="K3126" s="249" t="s">
        <v>1354</v>
      </c>
      <c r="L3126" s="247" t="s">
        <v>1380</v>
      </c>
      <c r="M3126" s="249" t="s">
        <v>1348</v>
      </c>
      <c r="N3126" s="249">
        <v>100</v>
      </c>
      <c r="O3126" s="249" t="s">
        <v>5333</v>
      </c>
    </row>
    <row r="3127" spans="2:15" ht="15" customHeight="1">
      <c r="B3127" s="247" t="s">
        <v>10466</v>
      </c>
      <c r="C3127" s="247" t="s">
        <v>1342</v>
      </c>
      <c r="D3127" s="248">
        <v>44356</v>
      </c>
      <c r="E3127" s="248"/>
      <c r="F3127" s="248"/>
      <c r="G3127" s="247"/>
      <c r="H3127" s="247" t="s">
        <v>10467</v>
      </c>
      <c r="I3127" s="247" t="s">
        <v>10468</v>
      </c>
      <c r="J3127" s="247" t="s">
        <v>9611</v>
      </c>
      <c r="K3127" s="249" t="s">
        <v>1346</v>
      </c>
      <c r="L3127" s="247" t="s">
        <v>1342</v>
      </c>
      <c r="M3127" s="249" t="s">
        <v>1348</v>
      </c>
      <c r="N3127" s="249">
        <v>0</v>
      </c>
      <c r="O3127" s="249" t="s">
        <v>10469</v>
      </c>
    </row>
    <row r="3128" spans="2:15" ht="24" hidden="1">
      <c r="B3128" s="247" t="s">
        <v>10470</v>
      </c>
      <c r="C3128" s="247" t="s">
        <v>10471</v>
      </c>
      <c r="D3128" s="248">
        <v>44356</v>
      </c>
      <c r="E3128" s="248">
        <v>44383</v>
      </c>
      <c r="F3128" s="248">
        <v>44474</v>
      </c>
      <c r="G3128" s="247">
        <v>0</v>
      </c>
      <c r="H3128" s="247" t="s">
        <v>10472</v>
      </c>
      <c r="I3128" s="247" t="s">
        <v>10473</v>
      </c>
      <c r="J3128" s="247" t="s">
        <v>3291</v>
      </c>
      <c r="K3128" s="249" t="s">
        <v>1354</v>
      </c>
      <c r="L3128" s="247" t="s">
        <v>1373</v>
      </c>
      <c r="M3128" s="249" t="s">
        <v>1348</v>
      </c>
      <c r="N3128" s="249">
        <v>10</v>
      </c>
      <c r="O3128" s="249" t="s">
        <v>10474</v>
      </c>
    </row>
    <row r="3129" spans="2:15" ht="15" hidden="1" customHeight="1">
      <c r="B3129" s="247" t="s">
        <v>10475</v>
      </c>
      <c r="C3129" s="247" t="s">
        <v>10476</v>
      </c>
      <c r="D3129" s="248">
        <v>44356</v>
      </c>
      <c r="E3129" s="248">
        <v>44376</v>
      </c>
      <c r="F3129" s="248">
        <v>44467</v>
      </c>
      <c r="G3129" s="247">
        <v>0</v>
      </c>
      <c r="H3129" s="247" t="s">
        <v>5004</v>
      </c>
      <c r="I3129" s="247" t="s">
        <v>5005</v>
      </c>
      <c r="J3129" s="247" t="s">
        <v>3291</v>
      </c>
      <c r="K3129" s="249" t="s">
        <v>1354</v>
      </c>
      <c r="L3129" s="247" t="s">
        <v>1380</v>
      </c>
      <c r="M3129" s="249" t="s">
        <v>1348</v>
      </c>
      <c r="N3129" s="249">
        <v>25</v>
      </c>
      <c r="O3129" s="249" t="s">
        <v>6836</v>
      </c>
    </row>
    <row r="3130" spans="2:15" ht="15" customHeight="1">
      <c r="B3130" s="247" t="s">
        <v>10477</v>
      </c>
      <c r="C3130" s="247" t="s">
        <v>1342</v>
      </c>
      <c r="D3130" s="248">
        <v>44357</v>
      </c>
      <c r="E3130" s="248"/>
      <c r="F3130" s="248"/>
      <c r="G3130" s="247"/>
      <c r="H3130" s="247" t="s">
        <v>8576</v>
      </c>
      <c r="I3130" s="247" t="s">
        <v>8577</v>
      </c>
      <c r="J3130" s="247" t="s">
        <v>9611</v>
      </c>
      <c r="K3130" s="249" t="s">
        <v>1346</v>
      </c>
      <c r="L3130" s="247" t="s">
        <v>1380</v>
      </c>
      <c r="M3130" s="249" t="s">
        <v>1348</v>
      </c>
      <c r="N3130" s="249">
        <v>0</v>
      </c>
      <c r="O3130" s="249" t="s">
        <v>3425</v>
      </c>
    </row>
    <row r="3131" spans="2:15" ht="25.5" customHeight="1">
      <c r="B3131" s="247" t="s">
        <v>10478</v>
      </c>
      <c r="C3131" s="247" t="s">
        <v>10479</v>
      </c>
      <c r="D3131" s="248">
        <v>40590</v>
      </c>
      <c r="E3131" s="248">
        <v>40758</v>
      </c>
      <c r="F3131" s="248">
        <v>43700</v>
      </c>
      <c r="G3131" s="247">
        <v>0</v>
      </c>
      <c r="H3131" s="247" t="s">
        <v>10480</v>
      </c>
      <c r="I3131" s="247" t="s">
        <v>1342</v>
      </c>
      <c r="J3131" s="247" t="s">
        <v>3401</v>
      </c>
      <c r="K3131" s="249" t="s">
        <v>2455</v>
      </c>
      <c r="L3131" s="247" t="s">
        <v>1373</v>
      </c>
      <c r="M3131" s="249" t="s">
        <v>1348</v>
      </c>
      <c r="N3131" s="249">
        <v>0.5</v>
      </c>
      <c r="O3131" s="249" t="s">
        <v>10481</v>
      </c>
    </row>
    <row r="3132" spans="2:15" ht="24" customHeight="1">
      <c r="B3132" s="247" t="s">
        <v>10482</v>
      </c>
      <c r="C3132" s="247" t="s">
        <v>1342</v>
      </c>
      <c r="D3132" s="248">
        <v>44358</v>
      </c>
      <c r="E3132" s="248"/>
      <c r="F3132" s="248"/>
      <c r="G3132" s="247"/>
      <c r="H3132" s="247" t="s">
        <v>10483</v>
      </c>
      <c r="I3132" s="247" t="s">
        <v>10484</v>
      </c>
      <c r="J3132" s="247" t="s">
        <v>9927</v>
      </c>
      <c r="K3132" s="249" t="s">
        <v>1346</v>
      </c>
      <c r="L3132" s="247" t="s">
        <v>1347</v>
      </c>
      <c r="M3132" s="249" t="s">
        <v>1348</v>
      </c>
      <c r="N3132" s="249">
        <v>0</v>
      </c>
      <c r="O3132" s="249" t="s">
        <v>10485</v>
      </c>
    </row>
    <row r="3133" spans="2:15" ht="15" customHeight="1">
      <c r="B3133" s="247" t="s">
        <v>10486</v>
      </c>
      <c r="C3133" s="247" t="s">
        <v>1342</v>
      </c>
      <c r="D3133" s="248">
        <v>44358</v>
      </c>
      <c r="E3133" s="248"/>
      <c r="F3133" s="248"/>
      <c r="G3133" s="247"/>
      <c r="H3133" s="247" t="s">
        <v>4521</v>
      </c>
      <c r="I3133" s="247" t="s">
        <v>4522</v>
      </c>
      <c r="J3133" s="247" t="s">
        <v>9574</v>
      </c>
      <c r="K3133" s="249" t="s">
        <v>1346</v>
      </c>
      <c r="L3133" s="247" t="s">
        <v>1380</v>
      </c>
      <c r="M3133" s="249" t="s">
        <v>1348</v>
      </c>
      <c r="N3133" s="249">
        <v>0</v>
      </c>
      <c r="O3133" s="249" t="s">
        <v>10487</v>
      </c>
    </row>
    <row r="3134" spans="2:15" ht="15" customHeight="1">
      <c r="B3134" s="247" t="s">
        <v>10488</v>
      </c>
      <c r="C3134" s="247" t="s">
        <v>1342</v>
      </c>
      <c r="D3134" s="248">
        <v>44358</v>
      </c>
      <c r="E3134" s="248"/>
      <c r="F3134" s="248"/>
      <c r="G3134" s="247"/>
      <c r="H3134" s="247" t="s">
        <v>10489</v>
      </c>
      <c r="I3134" s="247" t="s">
        <v>10490</v>
      </c>
      <c r="J3134" s="247" t="s">
        <v>9574</v>
      </c>
      <c r="K3134" s="249" t="s">
        <v>1346</v>
      </c>
      <c r="L3134" s="247" t="s">
        <v>1380</v>
      </c>
      <c r="M3134" s="249" t="s">
        <v>1348</v>
      </c>
      <c r="N3134" s="249">
        <v>0</v>
      </c>
      <c r="O3134" s="249" t="s">
        <v>10491</v>
      </c>
    </row>
    <row r="3135" spans="2:15" ht="24" customHeight="1">
      <c r="B3135" s="247" t="s">
        <v>10492</v>
      </c>
      <c r="C3135" s="247" t="s">
        <v>1342</v>
      </c>
      <c r="D3135" s="248">
        <v>44358</v>
      </c>
      <c r="E3135" s="248"/>
      <c r="F3135" s="248"/>
      <c r="G3135" s="247"/>
      <c r="H3135" s="247" t="s">
        <v>5084</v>
      </c>
      <c r="I3135" s="247" t="s">
        <v>5085</v>
      </c>
      <c r="J3135" s="247" t="s">
        <v>10493</v>
      </c>
      <c r="K3135" s="249" t="s">
        <v>1346</v>
      </c>
      <c r="L3135" s="247" t="s">
        <v>1347</v>
      </c>
      <c r="M3135" s="249" t="s">
        <v>1348</v>
      </c>
      <c r="N3135" s="249">
        <v>0</v>
      </c>
      <c r="O3135" s="249" t="s">
        <v>10494</v>
      </c>
    </row>
    <row r="3136" spans="2:15" ht="15" customHeight="1">
      <c r="B3136" s="247" t="s">
        <v>10495</v>
      </c>
      <c r="C3136" s="247" t="s">
        <v>1342</v>
      </c>
      <c r="D3136" s="248">
        <v>44358</v>
      </c>
      <c r="E3136" s="248"/>
      <c r="F3136" s="248"/>
      <c r="G3136" s="247"/>
      <c r="H3136" s="247" t="s">
        <v>9127</v>
      </c>
      <c r="I3136" s="247" t="s">
        <v>9128</v>
      </c>
      <c r="J3136" s="247" t="s">
        <v>9611</v>
      </c>
      <c r="K3136" s="249" t="s">
        <v>1346</v>
      </c>
      <c r="L3136" s="247" t="s">
        <v>1380</v>
      </c>
      <c r="M3136" s="249" t="s">
        <v>1348</v>
      </c>
      <c r="N3136" s="249">
        <v>0</v>
      </c>
      <c r="O3136" s="249" t="s">
        <v>10178</v>
      </c>
    </row>
    <row r="3137" spans="2:15" ht="24">
      <c r="B3137" s="247" t="s">
        <v>10496</v>
      </c>
      <c r="C3137" s="247" t="s">
        <v>1342</v>
      </c>
      <c r="D3137" s="248">
        <v>44361</v>
      </c>
      <c r="E3137" s="248"/>
      <c r="F3137" s="248"/>
      <c r="G3137" s="247"/>
      <c r="H3137" s="247" t="s">
        <v>4568</v>
      </c>
      <c r="I3137" s="247" t="s">
        <v>4569</v>
      </c>
      <c r="J3137" s="247" t="s">
        <v>3401</v>
      </c>
      <c r="K3137" s="249" t="s">
        <v>1346</v>
      </c>
      <c r="L3137" s="247" t="s">
        <v>1373</v>
      </c>
      <c r="M3137" s="249" t="s">
        <v>1348</v>
      </c>
      <c r="N3137" s="249">
        <v>0</v>
      </c>
      <c r="O3137" s="249" t="s">
        <v>7919</v>
      </c>
    </row>
    <row r="3138" spans="2:15" ht="15" hidden="1" customHeight="1">
      <c r="B3138" s="247" t="s">
        <v>10497</v>
      </c>
      <c r="C3138" s="247" t="s">
        <v>10498</v>
      </c>
      <c r="D3138" s="248">
        <v>44361</v>
      </c>
      <c r="E3138" s="248">
        <v>44383</v>
      </c>
      <c r="F3138" s="248">
        <v>44474</v>
      </c>
      <c r="G3138" s="247">
        <v>0</v>
      </c>
      <c r="H3138" s="247" t="s">
        <v>9882</v>
      </c>
      <c r="I3138" s="247" t="s">
        <v>9883</v>
      </c>
      <c r="J3138" s="247" t="s">
        <v>3291</v>
      </c>
      <c r="K3138" s="249" t="s">
        <v>1354</v>
      </c>
      <c r="L3138" s="247" t="s">
        <v>1347</v>
      </c>
      <c r="M3138" s="249" t="s">
        <v>1348</v>
      </c>
      <c r="N3138" s="249">
        <v>9.5</v>
      </c>
      <c r="O3138" s="249" t="s">
        <v>10499</v>
      </c>
    </row>
    <row r="3139" spans="2:15" ht="15" hidden="1" customHeight="1">
      <c r="B3139" s="247" t="s">
        <v>10500</v>
      </c>
      <c r="C3139" s="247" t="s">
        <v>10501</v>
      </c>
      <c r="D3139" s="248">
        <v>44361</v>
      </c>
      <c r="E3139" s="248">
        <v>44383</v>
      </c>
      <c r="F3139" s="248">
        <v>44474</v>
      </c>
      <c r="G3139" s="247">
        <v>0</v>
      </c>
      <c r="H3139" s="247" t="s">
        <v>9882</v>
      </c>
      <c r="I3139" s="247" t="s">
        <v>9883</v>
      </c>
      <c r="J3139" s="247" t="s">
        <v>3291</v>
      </c>
      <c r="K3139" s="249" t="s">
        <v>1354</v>
      </c>
      <c r="L3139" s="247" t="s">
        <v>1347</v>
      </c>
      <c r="M3139" s="249" t="s">
        <v>1348</v>
      </c>
      <c r="N3139" s="249">
        <v>46.5</v>
      </c>
      <c r="O3139" s="249" t="s">
        <v>10502</v>
      </c>
    </row>
    <row r="3140" spans="2:15" ht="15" hidden="1" customHeight="1">
      <c r="B3140" s="247" t="s">
        <v>10503</v>
      </c>
      <c r="C3140" s="247" t="s">
        <v>10504</v>
      </c>
      <c r="D3140" s="248">
        <v>44361</v>
      </c>
      <c r="E3140" s="248">
        <v>44383</v>
      </c>
      <c r="F3140" s="248">
        <v>44474</v>
      </c>
      <c r="G3140" s="247">
        <v>0</v>
      </c>
      <c r="H3140" s="247" t="s">
        <v>9882</v>
      </c>
      <c r="I3140" s="247" t="s">
        <v>9883</v>
      </c>
      <c r="J3140" s="247" t="s">
        <v>3291</v>
      </c>
      <c r="K3140" s="249" t="s">
        <v>1354</v>
      </c>
      <c r="L3140" s="247" t="s">
        <v>1347</v>
      </c>
      <c r="M3140" s="249" t="s">
        <v>1348</v>
      </c>
      <c r="N3140" s="249">
        <v>1.7</v>
      </c>
      <c r="O3140" s="249" t="s">
        <v>10505</v>
      </c>
    </row>
    <row r="3141" spans="2:15" ht="15" hidden="1" customHeight="1">
      <c r="B3141" s="247" t="s">
        <v>10506</v>
      </c>
      <c r="C3141" s="247" t="s">
        <v>10507</v>
      </c>
      <c r="D3141" s="248">
        <v>44361</v>
      </c>
      <c r="E3141" s="248">
        <v>44435</v>
      </c>
      <c r="F3141" s="248">
        <v>44526</v>
      </c>
      <c r="G3141" s="247">
        <v>0</v>
      </c>
      <c r="H3141" s="247" t="s">
        <v>9577</v>
      </c>
      <c r="I3141" s="247" t="s">
        <v>9578</v>
      </c>
      <c r="J3141" s="247" t="s">
        <v>3291</v>
      </c>
      <c r="K3141" s="249" t="s">
        <v>1890</v>
      </c>
      <c r="L3141" s="247" t="s">
        <v>1380</v>
      </c>
      <c r="M3141" s="249" t="s">
        <v>1348</v>
      </c>
      <c r="N3141" s="249">
        <v>25</v>
      </c>
      <c r="O3141" s="249" t="s">
        <v>10508</v>
      </c>
    </row>
    <row r="3142" spans="2:15" ht="15" hidden="1" customHeight="1">
      <c r="B3142" s="247" t="s">
        <v>10509</v>
      </c>
      <c r="C3142" s="247" t="s">
        <v>10510</v>
      </c>
      <c r="D3142" s="248">
        <v>40196</v>
      </c>
      <c r="E3142" s="248">
        <v>40630</v>
      </c>
      <c r="F3142" s="248">
        <v>43187</v>
      </c>
      <c r="G3142" s="247">
        <v>2</v>
      </c>
      <c r="H3142" s="247" t="s">
        <v>10125</v>
      </c>
      <c r="I3142" s="247" t="s">
        <v>10126</v>
      </c>
      <c r="J3142" s="247" t="s">
        <v>3276</v>
      </c>
      <c r="K3142" s="249" t="s">
        <v>1354</v>
      </c>
      <c r="L3142" s="247" t="s">
        <v>1380</v>
      </c>
      <c r="M3142" s="249" t="s">
        <v>1348</v>
      </c>
      <c r="N3142" s="249">
        <v>119</v>
      </c>
      <c r="O3142" s="249" t="s">
        <v>7450</v>
      </c>
    </row>
    <row r="3143" spans="2:15" ht="24" customHeight="1">
      <c r="B3143" s="247" t="s">
        <v>10511</v>
      </c>
      <c r="C3143" s="247" t="s">
        <v>10512</v>
      </c>
      <c r="D3143" s="248">
        <v>40079</v>
      </c>
      <c r="E3143" s="248">
        <v>40603</v>
      </c>
      <c r="F3143" s="248">
        <v>44256</v>
      </c>
      <c r="G3143" s="247">
        <v>0</v>
      </c>
      <c r="H3143" s="247" t="s">
        <v>10513</v>
      </c>
      <c r="I3143" s="247" t="s">
        <v>10514</v>
      </c>
      <c r="J3143" s="247" t="s">
        <v>3401</v>
      </c>
      <c r="K3143" s="249" t="s">
        <v>1354</v>
      </c>
      <c r="L3143" s="247" t="s">
        <v>1373</v>
      </c>
      <c r="M3143" s="249" t="s">
        <v>1348</v>
      </c>
      <c r="N3143" s="249">
        <v>3.74</v>
      </c>
      <c r="O3143" s="249" t="s">
        <v>10515</v>
      </c>
    </row>
    <row r="3144" spans="2:15" ht="15" hidden="1" customHeight="1">
      <c r="B3144" s="247" t="s">
        <v>10516</v>
      </c>
      <c r="C3144" s="247" t="s">
        <v>10517</v>
      </c>
      <c r="D3144" s="248">
        <v>44361</v>
      </c>
      <c r="E3144" s="248">
        <v>44386</v>
      </c>
      <c r="F3144" s="248">
        <v>44477</v>
      </c>
      <c r="G3144" s="247">
        <v>0</v>
      </c>
      <c r="H3144" s="247" t="s">
        <v>4414</v>
      </c>
      <c r="I3144" s="247" t="s">
        <v>4415</v>
      </c>
      <c r="J3144" s="247" t="s">
        <v>3291</v>
      </c>
      <c r="K3144" s="249" t="s">
        <v>1354</v>
      </c>
      <c r="L3144" s="247" t="s">
        <v>1380</v>
      </c>
      <c r="M3144" s="249" t="s">
        <v>1348</v>
      </c>
      <c r="N3144" s="249">
        <v>6</v>
      </c>
      <c r="O3144" s="249" t="s">
        <v>10518</v>
      </c>
    </row>
    <row r="3145" spans="2:15" ht="24" hidden="1" customHeight="1">
      <c r="B3145" s="247" t="s">
        <v>10519</v>
      </c>
      <c r="C3145" s="247" t="s">
        <v>10520</v>
      </c>
      <c r="D3145" s="248">
        <v>44362</v>
      </c>
      <c r="E3145" s="248">
        <v>44386</v>
      </c>
      <c r="F3145" s="248">
        <v>44477</v>
      </c>
      <c r="G3145" s="247">
        <v>0</v>
      </c>
      <c r="H3145" s="247" t="s">
        <v>5319</v>
      </c>
      <c r="I3145" s="247" t="s">
        <v>5320</v>
      </c>
      <c r="J3145" s="247" t="s">
        <v>3291</v>
      </c>
      <c r="K3145" s="249" t="s">
        <v>1354</v>
      </c>
      <c r="L3145" s="247" t="s">
        <v>1380</v>
      </c>
      <c r="M3145" s="249" t="s">
        <v>1348</v>
      </c>
      <c r="N3145" s="249">
        <v>80</v>
      </c>
      <c r="O3145" s="249" t="s">
        <v>10521</v>
      </c>
    </row>
    <row r="3146" spans="2:15" ht="24" hidden="1">
      <c r="B3146" s="247" t="s">
        <v>10522</v>
      </c>
      <c r="C3146" s="247" t="s">
        <v>10523</v>
      </c>
      <c r="D3146" s="248">
        <v>44362</v>
      </c>
      <c r="E3146" s="248">
        <v>44386</v>
      </c>
      <c r="F3146" s="248">
        <v>44477</v>
      </c>
      <c r="G3146" s="247">
        <v>0</v>
      </c>
      <c r="H3146" s="247" t="s">
        <v>5319</v>
      </c>
      <c r="I3146" s="247" t="s">
        <v>5320</v>
      </c>
      <c r="J3146" s="247" t="s">
        <v>3291</v>
      </c>
      <c r="K3146" s="249" t="s">
        <v>1354</v>
      </c>
      <c r="L3146" s="247" t="s">
        <v>1380</v>
      </c>
      <c r="M3146" s="249" t="s">
        <v>1348</v>
      </c>
      <c r="N3146" s="249">
        <v>65</v>
      </c>
      <c r="O3146" s="249" t="s">
        <v>10524</v>
      </c>
    </row>
    <row r="3147" spans="2:15" ht="15" customHeight="1">
      <c r="B3147" s="247" t="s">
        <v>10525</v>
      </c>
      <c r="C3147" s="247" t="s">
        <v>1342</v>
      </c>
      <c r="D3147" s="248">
        <v>44362</v>
      </c>
      <c r="E3147" s="248"/>
      <c r="F3147" s="248"/>
      <c r="G3147" s="247"/>
      <c r="H3147" s="247" t="s">
        <v>10243</v>
      </c>
      <c r="I3147" s="247" t="s">
        <v>10244</v>
      </c>
      <c r="J3147" s="247" t="s">
        <v>3291</v>
      </c>
      <c r="K3147" s="249" t="s">
        <v>1346</v>
      </c>
      <c r="L3147" s="247" t="s">
        <v>1380</v>
      </c>
      <c r="M3147" s="249" t="s">
        <v>1348</v>
      </c>
      <c r="N3147" s="249">
        <v>0</v>
      </c>
      <c r="O3147" s="249" t="s">
        <v>10526</v>
      </c>
    </row>
    <row r="3148" spans="2:15" ht="25.5" customHeight="1">
      <c r="B3148" s="247" t="s">
        <v>10527</v>
      </c>
      <c r="C3148" s="247" t="s">
        <v>1342</v>
      </c>
      <c r="D3148" s="248">
        <v>44362</v>
      </c>
      <c r="E3148" s="248"/>
      <c r="F3148" s="248"/>
      <c r="G3148" s="247"/>
      <c r="H3148" s="247" t="s">
        <v>10528</v>
      </c>
      <c r="I3148" s="247" t="s">
        <v>10529</v>
      </c>
      <c r="J3148" s="247" t="s">
        <v>3291</v>
      </c>
      <c r="K3148" s="249" t="s">
        <v>1346</v>
      </c>
      <c r="L3148" s="247" t="s">
        <v>1380</v>
      </c>
      <c r="M3148" s="249" t="s">
        <v>1348</v>
      </c>
      <c r="N3148" s="249">
        <v>0</v>
      </c>
      <c r="O3148" s="249" t="s">
        <v>10530</v>
      </c>
    </row>
    <row r="3149" spans="2:15" ht="15" customHeight="1">
      <c r="B3149" s="247" t="s">
        <v>10531</v>
      </c>
      <c r="C3149" s="247" t="s">
        <v>1342</v>
      </c>
      <c r="D3149" s="248">
        <v>44363</v>
      </c>
      <c r="E3149" s="248"/>
      <c r="F3149" s="248"/>
      <c r="G3149" s="247"/>
      <c r="H3149" s="247" t="s">
        <v>4768</v>
      </c>
      <c r="I3149" s="247" t="s">
        <v>4769</v>
      </c>
      <c r="J3149" s="247" t="s">
        <v>9611</v>
      </c>
      <c r="K3149" s="249" t="s">
        <v>1346</v>
      </c>
      <c r="L3149" s="247" t="s">
        <v>1380</v>
      </c>
      <c r="M3149" s="249" t="s">
        <v>1348</v>
      </c>
      <c r="N3149" s="249">
        <v>0</v>
      </c>
      <c r="O3149" s="249" t="s">
        <v>10532</v>
      </c>
    </row>
    <row r="3150" spans="2:15" ht="24" customHeight="1">
      <c r="B3150" s="247" t="s">
        <v>10533</v>
      </c>
      <c r="C3150" s="247" t="s">
        <v>1342</v>
      </c>
      <c r="D3150" s="248">
        <v>44363</v>
      </c>
      <c r="E3150" s="248"/>
      <c r="F3150" s="248"/>
      <c r="G3150" s="247"/>
      <c r="H3150" s="247" t="s">
        <v>10483</v>
      </c>
      <c r="I3150" s="247" t="s">
        <v>10484</v>
      </c>
      <c r="J3150" s="247" t="s">
        <v>9927</v>
      </c>
      <c r="K3150" s="249" t="s">
        <v>1346</v>
      </c>
      <c r="L3150" s="247" t="s">
        <v>1347</v>
      </c>
      <c r="M3150" s="249" t="s">
        <v>1348</v>
      </c>
      <c r="N3150" s="249">
        <v>0</v>
      </c>
      <c r="O3150" s="249" t="s">
        <v>10485</v>
      </c>
    </row>
    <row r="3151" spans="2:15" ht="15" customHeight="1">
      <c r="B3151" s="247" t="s">
        <v>10534</v>
      </c>
      <c r="C3151" s="247" t="s">
        <v>1342</v>
      </c>
      <c r="D3151" s="248">
        <v>44363</v>
      </c>
      <c r="E3151" s="248"/>
      <c r="F3151" s="248"/>
      <c r="G3151" s="247"/>
      <c r="H3151" s="247" t="s">
        <v>10535</v>
      </c>
      <c r="I3151" s="247" t="s">
        <v>10536</v>
      </c>
      <c r="J3151" s="247" t="s">
        <v>3291</v>
      </c>
      <c r="K3151" s="249" t="s">
        <v>1346</v>
      </c>
      <c r="L3151" s="247" t="s">
        <v>1380</v>
      </c>
      <c r="M3151" s="249" t="s">
        <v>1348</v>
      </c>
      <c r="N3151" s="249">
        <v>0</v>
      </c>
      <c r="O3151" s="249" t="s">
        <v>4235</v>
      </c>
    </row>
    <row r="3152" spans="2:15" ht="15" customHeight="1">
      <c r="B3152" s="247" t="s">
        <v>10537</v>
      </c>
      <c r="C3152" s="247" t="s">
        <v>1342</v>
      </c>
      <c r="D3152" s="248">
        <v>44363</v>
      </c>
      <c r="E3152" s="248"/>
      <c r="F3152" s="248"/>
      <c r="G3152" s="247"/>
      <c r="H3152" s="247" t="s">
        <v>10535</v>
      </c>
      <c r="I3152" s="247" t="s">
        <v>10536</v>
      </c>
      <c r="J3152" s="247" t="s">
        <v>3291</v>
      </c>
      <c r="K3152" s="249" t="s">
        <v>1346</v>
      </c>
      <c r="L3152" s="247" t="s">
        <v>1380</v>
      </c>
      <c r="M3152" s="249" t="s">
        <v>1348</v>
      </c>
      <c r="N3152" s="249">
        <v>0</v>
      </c>
      <c r="O3152" s="249" t="s">
        <v>10538</v>
      </c>
    </row>
    <row r="3153" spans="2:15" ht="15" customHeight="1">
      <c r="B3153" s="247" t="s">
        <v>10539</v>
      </c>
      <c r="C3153" s="247" t="s">
        <v>1342</v>
      </c>
      <c r="D3153" s="248">
        <v>44365</v>
      </c>
      <c r="E3153" s="248"/>
      <c r="F3153" s="248"/>
      <c r="G3153" s="247"/>
      <c r="H3153" s="247" t="s">
        <v>1601</v>
      </c>
      <c r="I3153" s="247" t="s">
        <v>1602</v>
      </c>
      <c r="J3153" s="247" t="s">
        <v>9927</v>
      </c>
      <c r="K3153" s="249" t="s">
        <v>1346</v>
      </c>
      <c r="L3153" s="247" t="s">
        <v>3337</v>
      </c>
      <c r="M3153" s="249" t="s">
        <v>1348</v>
      </c>
      <c r="N3153" s="249">
        <v>203.24700000000001</v>
      </c>
      <c r="O3153" s="249" t="s">
        <v>9823</v>
      </c>
    </row>
    <row r="3154" spans="2:15" ht="24" customHeight="1">
      <c r="B3154" s="247" t="s">
        <v>10540</v>
      </c>
      <c r="C3154" s="247" t="s">
        <v>10541</v>
      </c>
      <c r="D3154" s="248">
        <v>39868</v>
      </c>
      <c r="E3154" s="248">
        <v>40008</v>
      </c>
      <c r="F3154" s="248">
        <v>43660</v>
      </c>
      <c r="G3154" s="247">
        <v>0</v>
      </c>
      <c r="H3154" s="247" t="s">
        <v>9661</v>
      </c>
      <c r="I3154" s="247" t="s">
        <v>9662</v>
      </c>
      <c r="J3154" s="247" t="s">
        <v>3401</v>
      </c>
      <c r="K3154" s="249" t="s">
        <v>2455</v>
      </c>
      <c r="L3154" s="247" t="s">
        <v>5340</v>
      </c>
      <c r="M3154" s="249" t="s">
        <v>1348</v>
      </c>
      <c r="N3154" s="249">
        <v>115</v>
      </c>
      <c r="O3154" s="249" t="s">
        <v>10542</v>
      </c>
    </row>
    <row r="3155" spans="2:15" ht="15" hidden="1" customHeight="1">
      <c r="B3155" s="247" t="s">
        <v>10543</v>
      </c>
      <c r="C3155" s="247" t="s">
        <v>10544</v>
      </c>
      <c r="D3155" s="248">
        <v>44365</v>
      </c>
      <c r="E3155" s="248">
        <v>44376</v>
      </c>
      <c r="F3155" s="248">
        <v>44467</v>
      </c>
      <c r="G3155" s="247">
        <v>0</v>
      </c>
      <c r="H3155" s="247" t="s">
        <v>10238</v>
      </c>
      <c r="I3155" s="247" t="s">
        <v>10239</v>
      </c>
      <c r="J3155" s="247" t="s">
        <v>3291</v>
      </c>
      <c r="K3155" s="249" t="s">
        <v>1354</v>
      </c>
      <c r="L3155" s="247" t="s">
        <v>3337</v>
      </c>
      <c r="M3155" s="249" t="s">
        <v>1348</v>
      </c>
      <c r="N3155" s="249">
        <v>362</v>
      </c>
      <c r="O3155" s="249" t="s">
        <v>10545</v>
      </c>
    </row>
    <row r="3156" spans="2:15" ht="15" customHeight="1">
      <c r="B3156" s="247" t="s">
        <v>10546</v>
      </c>
      <c r="C3156" s="247" t="s">
        <v>1342</v>
      </c>
      <c r="D3156" s="248">
        <v>44365</v>
      </c>
      <c r="E3156" s="248"/>
      <c r="F3156" s="248"/>
      <c r="G3156" s="247"/>
      <c r="H3156" s="247" t="s">
        <v>9636</v>
      </c>
      <c r="I3156" s="247" t="s">
        <v>9637</v>
      </c>
      <c r="J3156" s="247" t="s">
        <v>9611</v>
      </c>
      <c r="K3156" s="249" t="s">
        <v>1346</v>
      </c>
      <c r="L3156" s="247" t="s">
        <v>1380</v>
      </c>
      <c r="M3156" s="249" t="s">
        <v>1348</v>
      </c>
      <c r="N3156" s="249">
        <v>0</v>
      </c>
      <c r="O3156" s="249" t="s">
        <v>10547</v>
      </c>
    </row>
    <row r="3157" spans="2:15" ht="15" hidden="1" customHeight="1">
      <c r="B3157" s="247" t="s">
        <v>10548</v>
      </c>
      <c r="C3157" s="247" t="s">
        <v>10549</v>
      </c>
      <c r="D3157" s="248">
        <v>44365</v>
      </c>
      <c r="E3157" s="248">
        <v>44508</v>
      </c>
      <c r="F3157" s="248">
        <v>45603</v>
      </c>
      <c r="G3157" s="247">
        <v>0</v>
      </c>
      <c r="H3157" s="247" t="s">
        <v>7350</v>
      </c>
      <c r="I3157" s="247" t="s">
        <v>7351</v>
      </c>
      <c r="J3157" s="247" t="s">
        <v>9611</v>
      </c>
      <c r="K3157" s="249" t="s">
        <v>1890</v>
      </c>
      <c r="L3157" s="247" t="s">
        <v>1380</v>
      </c>
      <c r="M3157" s="249" t="s">
        <v>1348</v>
      </c>
      <c r="N3157" s="249">
        <v>60</v>
      </c>
      <c r="O3157" s="249" t="s">
        <v>9364</v>
      </c>
    </row>
    <row r="3158" spans="2:15" ht="15" customHeight="1">
      <c r="B3158" s="247" t="s">
        <v>10550</v>
      </c>
      <c r="C3158" s="247" t="s">
        <v>1342</v>
      </c>
      <c r="D3158" s="248">
        <v>44365</v>
      </c>
      <c r="E3158" s="248"/>
      <c r="F3158" s="248"/>
      <c r="G3158" s="247"/>
      <c r="H3158" s="247" t="s">
        <v>4768</v>
      </c>
      <c r="I3158" s="247" t="s">
        <v>4769</v>
      </c>
      <c r="J3158" s="247" t="s">
        <v>9611</v>
      </c>
      <c r="K3158" s="249" t="s">
        <v>1346</v>
      </c>
      <c r="L3158" s="247" t="s">
        <v>1380</v>
      </c>
      <c r="M3158" s="249" t="s">
        <v>1348</v>
      </c>
      <c r="N3158" s="249">
        <v>0</v>
      </c>
      <c r="O3158" s="249" t="s">
        <v>10294</v>
      </c>
    </row>
    <row r="3159" spans="2:15" ht="15" hidden="1" customHeight="1">
      <c r="B3159" s="247" t="s">
        <v>10551</v>
      </c>
      <c r="C3159" s="247" t="s">
        <v>10552</v>
      </c>
      <c r="D3159" s="248">
        <v>44368</v>
      </c>
      <c r="E3159" s="248">
        <v>44383</v>
      </c>
      <c r="F3159" s="248">
        <v>44474</v>
      </c>
      <c r="G3159" s="247">
        <v>0</v>
      </c>
      <c r="H3159" s="247" t="s">
        <v>10001</v>
      </c>
      <c r="I3159" s="247" t="s">
        <v>10002</v>
      </c>
      <c r="J3159" s="247" t="s">
        <v>3291</v>
      </c>
      <c r="K3159" s="249" t="s">
        <v>1354</v>
      </c>
      <c r="L3159" s="247" t="s">
        <v>1380</v>
      </c>
      <c r="M3159" s="249" t="s">
        <v>1348</v>
      </c>
      <c r="N3159" s="249">
        <v>70</v>
      </c>
      <c r="O3159" s="249" t="s">
        <v>10553</v>
      </c>
    </row>
    <row r="3160" spans="2:15" ht="15" customHeight="1">
      <c r="B3160" s="247" t="s">
        <v>10554</v>
      </c>
      <c r="C3160" s="247" t="s">
        <v>1342</v>
      </c>
      <c r="D3160" s="248">
        <v>44369</v>
      </c>
      <c r="E3160" s="248"/>
      <c r="F3160" s="248"/>
      <c r="G3160" s="247"/>
      <c r="H3160" s="247" t="s">
        <v>9325</v>
      </c>
      <c r="I3160" s="247" t="s">
        <v>9326</v>
      </c>
      <c r="J3160" s="247" t="s">
        <v>9611</v>
      </c>
      <c r="K3160" s="249" t="s">
        <v>1346</v>
      </c>
      <c r="L3160" s="247" t="s">
        <v>1380</v>
      </c>
      <c r="M3160" s="249" t="s">
        <v>1348</v>
      </c>
      <c r="N3160" s="249">
        <v>0</v>
      </c>
      <c r="O3160" s="249" t="s">
        <v>10555</v>
      </c>
    </row>
    <row r="3161" spans="2:15" ht="15" customHeight="1">
      <c r="B3161" s="247" t="s">
        <v>10556</v>
      </c>
      <c r="C3161" s="247" t="s">
        <v>1342</v>
      </c>
      <c r="D3161" s="248">
        <v>44369</v>
      </c>
      <c r="E3161" s="248"/>
      <c r="F3161" s="248"/>
      <c r="G3161" s="247"/>
      <c r="H3161" s="247" t="s">
        <v>10557</v>
      </c>
      <c r="I3161" s="247" t="s">
        <v>10558</v>
      </c>
      <c r="J3161" s="247" t="s">
        <v>9927</v>
      </c>
      <c r="K3161" s="249" t="s">
        <v>1346</v>
      </c>
      <c r="L3161" s="247" t="s">
        <v>5970</v>
      </c>
      <c r="M3161" s="249" t="s">
        <v>1348</v>
      </c>
      <c r="N3161" s="249">
        <v>0</v>
      </c>
      <c r="O3161" s="249" t="s">
        <v>10559</v>
      </c>
    </row>
    <row r="3162" spans="2:15" ht="15" hidden="1" customHeight="1">
      <c r="B3162" s="247" t="s">
        <v>10560</v>
      </c>
      <c r="C3162" s="247" t="s">
        <v>10561</v>
      </c>
      <c r="D3162" s="248">
        <v>44369</v>
      </c>
      <c r="E3162" s="248">
        <v>44396</v>
      </c>
      <c r="F3162" s="248">
        <v>44487</v>
      </c>
      <c r="G3162" s="247">
        <v>0</v>
      </c>
      <c r="H3162" s="247" t="s">
        <v>10562</v>
      </c>
      <c r="I3162" s="247" t="s">
        <v>10563</v>
      </c>
      <c r="J3162" s="247" t="s">
        <v>3291</v>
      </c>
      <c r="K3162" s="249" t="s">
        <v>1354</v>
      </c>
      <c r="L3162" s="247" t="s">
        <v>1380</v>
      </c>
      <c r="M3162" s="249" t="s">
        <v>1348</v>
      </c>
      <c r="N3162" s="249">
        <v>10</v>
      </c>
      <c r="O3162" s="249" t="s">
        <v>10564</v>
      </c>
    </row>
    <row r="3163" spans="2:15" ht="25.5">
      <c r="B3163" s="247" t="s">
        <v>10565</v>
      </c>
      <c r="C3163" s="247" t="s">
        <v>1342</v>
      </c>
      <c r="D3163" s="248">
        <v>44370</v>
      </c>
      <c r="E3163" s="248"/>
      <c r="F3163" s="248"/>
      <c r="G3163" s="247"/>
      <c r="H3163" s="247" t="s">
        <v>10566</v>
      </c>
      <c r="I3163" s="247" t="s">
        <v>10567</v>
      </c>
      <c r="J3163" s="247" t="s">
        <v>9927</v>
      </c>
      <c r="K3163" s="249" t="s">
        <v>1346</v>
      </c>
      <c r="L3163" s="247" t="s">
        <v>3337</v>
      </c>
      <c r="M3163" s="249" t="s">
        <v>1348</v>
      </c>
      <c r="N3163" s="249">
        <v>0</v>
      </c>
      <c r="O3163" s="249" t="s">
        <v>10568</v>
      </c>
    </row>
    <row r="3164" spans="2:15" ht="15" customHeight="1">
      <c r="B3164" s="247" t="s">
        <v>10569</v>
      </c>
      <c r="C3164" s="247" t="s">
        <v>1342</v>
      </c>
      <c r="D3164" s="248">
        <v>44371</v>
      </c>
      <c r="E3164" s="248"/>
      <c r="F3164" s="248"/>
      <c r="G3164" s="247"/>
      <c r="H3164" s="247" t="s">
        <v>9872</v>
      </c>
      <c r="I3164" s="247" t="s">
        <v>9873</v>
      </c>
      <c r="J3164" s="247" t="s">
        <v>3291</v>
      </c>
      <c r="K3164" s="249" t="s">
        <v>1346</v>
      </c>
      <c r="L3164" s="247" t="s">
        <v>1380</v>
      </c>
      <c r="M3164" s="249" t="s">
        <v>1348</v>
      </c>
      <c r="N3164" s="249">
        <v>0</v>
      </c>
      <c r="O3164" s="249" t="s">
        <v>10570</v>
      </c>
    </row>
    <row r="3165" spans="2:15" ht="24">
      <c r="B3165" s="247" t="s">
        <v>10571</v>
      </c>
      <c r="C3165" s="247" t="s">
        <v>10572</v>
      </c>
      <c r="D3165" s="248">
        <v>39675</v>
      </c>
      <c r="E3165" s="248">
        <v>39813</v>
      </c>
      <c r="F3165" s="248">
        <v>45657</v>
      </c>
      <c r="G3165" s="247">
        <v>3</v>
      </c>
      <c r="H3165" s="247" t="s">
        <v>4135</v>
      </c>
      <c r="I3165" s="247" t="s">
        <v>4136</v>
      </c>
      <c r="J3165" s="247" t="s">
        <v>10573</v>
      </c>
      <c r="K3165" s="249" t="s">
        <v>1890</v>
      </c>
      <c r="L3165" s="247" t="s">
        <v>1380</v>
      </c>
      <c r="M3165" s="249" t="s">
        <v>1348</v>
      </c>
      <c r="N3165" s="249">
        <v>48</v>
      </c>
      <c r="O3165" s="249" t="s">
        <v>10574</v>
      </c>
    </row>
    <row r="3166" spans="2:15" ht="15" customHeight="1">
      <c r="B3166" s="247" t="s">
        <v>10575</v>
      </c>
      <c r="C3166" s="247" t="s">
        <v>1342</v>
      </c>
      <c r="D3166" s="248">
        <v>44371</v>
      </c>
      <c r="E3166" s="248"/>
      <c r="F3166" s="248"/>
      <c r="G3166" s="247"/>
      <c r="H3166" s="247" t="s">
        <v>7469</v>
      </c>
      <c r="I3166" s="247" t="s">
        <v>7470</v>
      </c>
      <c r="J3166" s="247" t="s">
        <v>9611</v>
      </c>
      <c r="K3166" s="249" t="s">
        <v>1379</v>
      </c>
      <c r="L3166" s="247" t="s">
        <v>1380</v>
      </c>
      <c r="M3166" s="249" t="s">
        <v>1348</v>
      </c>
      <c r="N3166" s="249">
        <v>0</v>
      </c>
      <c r="O3166" s="249" t="s">
        <v>10119</v>
      </c>
    </row>
    <row r="3167" spans="2:15" ht="15" hidden="1" customHeight="1">
      <c r="B3167" s="247" t="s">
        <v>10576</v>
      </c>
      <c r="C3167" s="247" t="s">
        <v>10577</v>
      </c>
      <c r="D3167" s="248">
        <v>44371</v>
      </c>
      <c r="E3167" s="248">
        <v>44383</v>
      </c>
      <c r="F3167" s="248">
        <v>44474</v>
      </c>
      <c r="G3167" s="247">
        <v>0</v>
      </c>
      <c r="H3167" s="247" t="s">
        <v>10578</v>
      </c>
      <c r="I3167" s="247" t="s">
        <v>10579</v>
      </c>
      <c r="J3167" s="247" t="s">
        <v>3291</v>
      </c>
      <c r="K3167" s="249" t="s">
        <v>1354</v>
      </c>
      <c r="L3167" s="247" t="s">
        <v>1342</v>
      </c>
      <c r="M3167" s="249" t="s">
        <v>1348</v>
      </c>
      <c r="N3167" s="249">
        <v>27</v>
      </c>
      <c r="O3167" s="249" t="s">
        <v>10580</v>
      </c>
    </row>
    <row r="3168" spans="2:15" ht="15" customHeight="1">
      <c r="B3168" s="247" t="s">
        <v>10581</v>
      </c>
      <c r="C3168" s="247" t="s">
        <v>1342</v>
      </c>
      <c r="D3168" s="248">
        <v>44372</v>
      </c>
      <c r="E3168" s="248"/>
      <c r="F3168" s="248"/>
      <c r="G3168" s="247"/>
      <c r="H3168" s="247" t="s">
        <v>10326</v>
      </c>
      <c r="I3168" s="247" t="s">
        <v>10327</v>
      </c>
      <c r="J3168" s="247" t="s">
        <v>9611</v>
      </c>
      <c r="K3168" s="249" t="s">
        <v>1379</v>
      </c>
      <c r="L3168" s="247" t="s">
        <v>1380</v>
      </c>
      <c r="M3168" s="249" t="s">
        <v>1348</v>
      </c>
      <c r="N3168" s="249">
        <v>0</v>
      </c>
      <c r="O3168" s="249" t="s">
        <v>10328</v>
      </c>
    </row>
    <row r="3169" spans="2:15" ht="15" hidden="1" customHeight="1">
      <c r="B3169" s="247" t="s">
        <v>10582</v>
      </c>
      <c r="C3169" s="247" t="s">
        <v>10583</v>
      </c>
      <c r="D3169" s="248">
        <v>44376</v>
      </c>
      <c r="E3169" s="248">
        <v>44383</v>
      </c>
      <c r="F3169" s="248">
        <v>44474</v>
      </c>
      <c r="G3169" s="247">
        <v>0</v>
      </c>
      <c r="H3169" s="247" t="s">
        <v>10381</v>
      </c>
      <c r="I3169" s="247" t="s">
        <v>10382</v>
      </c>
      <c r="J3169" s="247" t="s">
        <v>3291</v>
      </c>
      <c r="K3169" s="249" t="s">
        <v>1354</v>
      </c>
      <c r="L3169" s="247" t="s">
        <v>1380</v>
      </c>
      <c r="M3169" s="249" t="s">
        <v>1348</v>
      </c>
      <c r="N3169" s="249">
        <v>62</v>
      </c>
      <c r="O3169" s="249" t="s">
        <v>10584</v>
      </c>
    </row>
    <row r="3170" spans="2:15" ht="15" customHeight="1">
      <c r="B3170" s="247" t="s">
        <v>10585</v>
      </c>
      <c r="C3170" s="247" t="s">
        <v>1342</v>
      </c>
      <c r="D3170" s="248">
        <v>44376</v>
      </c>
      <c r="E3170" s="248"/>
      <c r="F3170" s="248"/>
      <c r="G3170" s="247"/>
      <c r="H3170" s="247" t="s">
        <v>9805</v>
      </c>
      <c r="I3170" s="247" t="s">
        <v>9806</v>
      </c>
      <c r="J3170" s="247" t="s">
        <v>9611</v>
      </c>
      <c r="K3170" s="249" t="s">
        <v>1379</v>
      </c>
      <c r="L3170" s="247" t="s">
        <v>1380</v>
      </c>
      <c r="M3170" s="249" t="s">
        <v>1348</v>
      </c>
      <c r="N3170" s="249">
        <v>0</v>
      </c>
      <c r="O3170" s="249" t="s">
        <v>9214</v>
      </c>
    </row>
    <row r="3171" spans="2:15" ht="15" hidden="1" customHeight="1">
      <c r="B3171" s="247" t="s">
        <v>10586</v>
      </c>
      <c r="C3171" s="247" t="s">
        <v>10587</v>
      </c>
      <c r="D3171" s="248">
        <v>44376</v>
      </c>
      <c r="E3171" s="248">
        <v>44396</v>
      </c>
      <c r="F3171" s="248">
        <v>44487</v>
      </c>
      <c r="G3171" s="247">
        <v>0</v>
      </c>
      <c r="H3171" s="247" t="s">
        <v>10588</v>
      </c>
      <c r="I3171" s="247" t="s">
        <v>10589</v>
      </c>
      <c r="J3171" s="247" t="s">
        <v>3291</v>
      </c>
      <c r="K3171" s="249" t="s">
        <v>1354</v>
      </c>
      <c r="L3171" s="247" t="s">
        <v>1380</v>
      </c>
      <c r="M3171" s="249" t="s">
        <v>1348</v>
      </c>
      <c r="N3171" s="249">
        <v>52</v>
      </c>
      <c r="O3171" s="249" t="s">
        <v>10590</v>
      </c>
    </row>
    <row r="3172" spans="2:15" ht="15" customHeight="1">
      <c r="B3172" s="247" t="s">
        <v>10591</v>
      </c>
      <c r="C3172" s="247" t="s">
        <v>1342</v>
      </c>
      <c r="D3172" s="248">
        <v>44376</v>
      </c>
      <c r="E3172" s="248"/>
      <c r="F3172" s="248"/>
      <c r="G3172" s="247"/>
      <c r="H3172" s="247" t="s">
        <v>9429</v>
      </c>
      <c r="I3172" s="247" t="s">
        <v>9430</v>
      </c>
      <c r="J3172" s="247" t="s">
        <v>9611</v>
      </c>
      <c r="K3172" s="249" t="s">
        <v>1379</v>
      </c>
      <c r="L3172" s="247" t="s">
        <v>1380</v>
      </c>
      <c r="M3172" s="249" t="s">
        <v>1348</v>
      </c>
      <c r="N3172" s="249">
        <v>0</v>
      </c>
      <c r="O3172" s="249" t="s">
        <v>10592</v>
      </c>
    </row>
    <row r="3173" spans="2:15" ht="15" customHeight="1">
      <c r="B3173" s="247" t="s">
        <v>10593</v>
      </c>
      <c r="C3173" s="247" t="s">
        <v>1342</v>
      </c>
      <c r="D3173" s="248">
        <v>44376</v>
      </c>
      <c r="E3173" s="248"/>
      <c r="F3173" s="248"/>
      <c r="G3173" s="247"/>
      <c r="H3173" s="247" t="s">
        <v>9429</v>
      </c>
      <c r="I3173" s="247" t="s">
        <v>9430</v>
      </c>
      <c r="J3173" s="247" t="s">
        <v>9611</v>
      </c>
      <c r="K3173" s="249" t="s">
        <v>1346</v>
      </c>
      <c r="L3173" s="247" t="s">
        <v>1380</v>
      </c>
      <c r="M3173" s="249" t="s">
        <v>1348</v>
      </c>
      <c r="N3173" s="249">
        <v>0</v>
      </c>
      <c r="O3173" s="249" t="s">
        <v>8133</v>
      </c>
    </row>
    <row r="3174" spans="2:15" ht="15" customHeight="1">
      <c r="B3174" s="247" t="s">
        <v>10594</v>
      </c>
      <c r="C3174" s="247" t="s">
        <v>1342</v>
      </c>
      <c r="D3174" s="248">
        <v>44376</v>
      </c>
      <c r="E3174" s="248"/>
      <c r="F3174" s="248"/>
      <c r="G3174" s="247"/>
      <c r="H3174" s="247" t="s">
        <v>9429</v>
      </c>
      <c r="I3174" s="247" t="s">
        <v>9430</v>
      </c>
      <c r="J3174" s="247" t="s">
        <v>9611</v>
      </c>
      <c r="K3174" s="249" t="s">
        <v>1379</v>
      </c>
      <c r="L3174" s="247" t="s">
        <v>1380</v>
      </c>
      <c r="M3174" s="249" t="s">
        <v>1348</v>
      </c>
      <c r="N3174" s="249">
        <v>0</v>
      </c>
      <c r="O3174" s="249" t="s">
        <v>9247</v>
      </c>
    </row>
    <row r="3175" spans="2:15" ht="15" customHeight="1">
      <c r="B3175" s="247" t="s">
        <v>10595</v>
      </c>
      <c r="C3175" s="247" t="s">
        <v>1342</v>
      </c>
      <c r="D3175" s="248">
        <v>44377</v>
      </c>
      <c r="E3175" s="248"/>
      <c r="F3175" s="248"/>
      <c r="G3175" s="247"/>
      <c r="H3175" s="247" t="s">
        <v>9438</v>
      </c>
      <c r="I3175" s="247" t="s">
        <v>9439</v>
      </c>
      <c r="J3175" s="247" t="s">
        <v>9611</v>
      </c>
      <c r="K3175" s="249" t="s">
        <v>1379</v>
      </c>
      <c r="L3175" s="247" t="s">
        <v>1380</v>
      </c>
      <c r="M3175" s="249" t="s">
        <v>1348</v>
      </c>
      <c r="N3175" s="249">
        <v>0</v>
      </c>
      <c r="O3175" s="249" t="s">
        <v>8133</v>
      </c>
    </row>
    <row r="3176" spans="2:15" ht="24" hidden="1">
      <c r="B3176" s="247" t="s">
        <v>10596</v>
      </c>
      <c r="C3176" s="247" t="s">
        <v>10597</v>
      </c>
      <c r="D3176" s="248">
        <v>38468</v>
      </c>
      <c r="E3176" s="248">
        <v>39220</v>
      </c>
      <c r="F3176" s="248">
        <v>42873</v>
      </c>
      <c r="G3176" s="247">
        <v>0</v>
      </c>
      <c r="H3176" s="247" t="s">
        <v>10598</v>
      </c>
      <c r="I3176" s="247" t="s">
        <v>10599</v>
      </c>
      <c r="J3176" s="247" t="s">
        <v>3401</v>
      </c>
      <c r="K3176" s="249" t="s">
        <v>2455</v>
      </c>
      <c r="L3176" s="247" t="s">
        <v>1373</v>
      </c>
      <c r="M3176" s="249" t="s">
        <v>1348</v>
      </c>
      <c r="N3176" s="249">
        <v>0.8</v>
      </c>
      <c r="O3176" s="249" t="s">
        <v>10033</v>
      </c>
    </row>
    <row r="3177" spans="2:15" ht="24">
      <c r="B3177" s="247" t="s">
        <v>10600</v>
      </c>
      <c r="C3177" s="247" t="s">
        <v>1342</v>
      </c>
      <c r="D3177" s="248">
        <v>44378</v>
      </c>
      <c r="E3177" s="248"/>
      <c r="F3177" s="248"/>
      <c r="G3177" s="247"/>
      <c r="H3177" s="247" t="s">
        <v>1371</v>
      </c>
      <c r="I3177" s="247" t="s">
        <v>1372</v>
      </c>
      <c r="J3177" s="247" t="s">
        <v>3401</v>
      </c>
      <c r="K3177" s="249" t="s">
        <v>1379</v>
      </c>
      <c r="L3177" s="247" t="s">
        <v>1373</v>
      </c>
      <c r="M3177" s="249" t="s">
        <v>1348</v>
      </c>
      <c r="N3177" s="249">
        <v>0</v>
      </c>
      <c r="O3177" s="249" t="s">
        <v>1374</v>
      </c>
    </row>
    <row r="3178" spans="2:15" ht="15" customHeight="1">
      <c r="B3178" s="247" t="s">
        <v>10601</v>
      </c>
      <c r="C3178" s="247" t="s">
        <v>1342</v>
      </c>
      <c r="D3178" s="248">
        <v>44378</v>
      </c>
      <c r="E3178" s="248"/>
      <c r="F3178" s="248"/>
      <c r="G3178" s="247"/>
      <c r="H3178" s="247" t="s">
        <v>10535</v>
      </c>
      <c r="I3178" s="247" t="s">
        <v>10536</v>
      </c>
      <c r="J3178" s="247" t="s">
        <v>9611</v>
      </c>
      <c r="K3178" s="249" t="s">
        <v>1379</v>
      </c>
      <c r="L3178" s="247" t="s">
        <v>1380</v>
      </c>
      <c r="M3178" s="249" t="s">
        <v>1348</v>
      </c>
      <c r="N3178" s="249">
        <v>0</v>
      </c>
      <c r="O3178" s="249" t="s">
        <v>7761</v>
      </c>
    </row>
    <row r="3179" spans="2:15" ht="15" customHeight="1">
      <c r="B3179" s="247" t="s">
        <v>10602</v>
      </c>
      <c r="C3179" s="247" t="s">
        <v>1342</v>
      </c>
      <c r="D3179" s="248">
        <v>44378</v>
      </c>
      <c r="E3179" s="248"/>
      <c r="F3179" s="248"/>
      <c r="G3179" s="247"/>
      <c r="H3179" s="247" t="s">
        <v>10535</v>
      </c>
      <c r="I3179" s="247" t="s">
        <v>10536</v>
      </c>
      <c r="J3179" s="247" t="s">
        <v>9611</v>
      </c>
      <c r="K3179" s="249" t="s">
        <v>1379</v>
      </c>
      <c r="L3179" s="247" t="s">
        <v>1380</v>
      </c>
      <c r="M3179" s="249" t="s">
        <v>1348</v>
      </c>
      <c r="N3179" s="249">
        <v>0</v>
      </c>
      <c r="O3179" s="249" t="s">
        <v>10603</v>
      </c>
    </row>
    <row r="3180" spans="2:15" ht="15" hidden="1" customHeight="1">
      <c r="B3180" s="247" t="s">
        <v>10604</v>
      </c>
      <c r="C3180" s="247" t="s">
        <v>10605</v>
      </c>
      <c r="D3180" s="248">
        <v>44378</v>
      </c>
      <c r="E3180" s="248">
        <v>44386</v>
      </c>
      <c r="F3180" s="248">
        <v>44477</v>
      </c>
      <c r="G3180" s="247">
        <v>0</v>
      </c>
      <c r="H3180" s="247" t="s">
        <v>10606</v>
      </c>
      <c r="I3180" s="247" t="s">
        <v>10607</v>
      </c>
      <c r="J3180" s="247" t="s">
        <v>3291</v>
      </c>
      <c r="K3180" s="249" t="s">
        <v>1354</v>
      </c>
      <c r="L3180" s="247" t="s">
        <v>1361</v>
      </c>
      <c r="M3180" s="249" t="s">
        <v>1348</v>
      </c>
      <c r="N3180" s="249">
        <v>10</v>
      </c>
      <c r="O3180" s="249" t="s">
        <v>10608</v>
      </c>
    </row>
    <row r="3181" spans="2:15" ht="15" hidden="1" customHeight="1">
      <c r="B3181" s="247" t="s">
        <v>10609</v>
      </c>
      <c r="C3181" s="247" t="s">
        <v>10610</v>
      </c>
      <c r="D3181" s="248">
        <v>44379</v>
      </c>
      <c r="E3181" s="248">
        <v>44396</v>
      </c>
      <c r="F3181" s="248">
        <v>44487</v>
      </c>
      <c r="G3181" s="247">
        <v>0</v>
      </c>
      <c r="H3181" s="247" t="s">
        <v>5317</v>
      </c>
      <c r="I3181" s="247" t="s">
        <v>4805</v>
      </c>
      <c r="J3181" s="247" t="s">
        <v>3291</v>
      </c>
      <c r="K3181" s="249" t="s">
        <v>1354</v>
      </c>
      <c r="L3181" s="247" t="s">
        <v>1380</v>
      </c>
      <c r="M3181" s="249" t="s">
        <v>1348</v>
      </c>
      <c r="N3181" s="249">
        <v>80</v>
      </c>
      <c r="O3181" s="249" t="s">
        <v>10611</v>
      </c>
    </row>
    <row r="3182" spans="2:15" ht="15" customHeight="1">
      <c r="B3182" s="247" t="s">
        <v>10612</v>
      </c>
      <c r="C3182" s="247" t="s">
        <v>1342</v>
      </c>
      <c r="D3182" s="248">
        <v>44382</v>
      </c>
      <c r="E3182" s="248"/>
      <c r="F3182" s="248"/>
      <c r="G3182" s="247"/>
      <c r="H3182" s="247" t="s">
        <v>3918</v>
      </c>
      <c r="I3182" s="247" t="s">
        <v>3919</v>
      </c>
      <c r="J3182" s="247" t="s">
        <v>9611</v>
      </c>
      <c r="K3182" s="249" t="s">
        <v>1379</v>
      </c>
      <c r="L3182" s="247" t="s">
        <v>1380</v>
      </c>
      <c r="M3182" s="249" t="s">
        <v>1348</v>
      </c>
      <c r="N3182" s="249">
        <v>0</v>
      </c>
      <c r="O3182" s="249" t="s">
        <v>10613</v>
      </c>
    </row>
    <row r="3183" spans="2:15" ht="15" hidden="1" customHeight="1">
      <c r="B3183" s="247" t="s">
        <v>10614</v>
      </c>
      <c r="C3183" s="247" t="s">
        <v>10615</v>
      </c>
      <c r="D3183" s="248">
        <v>44382</v>
      </c>
      <c r="E3183" s="248">
        <v>44396</v>
      </c>
      <c r="F3183" s="248">
        <v>44487</v>
      </c>
      <c r="G3183" s="247">
        <v>0</v>
      </c>
      <c r="H3183" s="247" t="s">
        <v>10001</v>
      </c>
      <c r="I3183" s="247" t="s">
        <v>10002</v>
      </c>
      <c r="J3183" s="247" t="s">
        <v>3291</v>
      </c>
      <c r="K3183" s="249" t="s">
        <v>1354</v>
      </c>
      <c r="L3183" s="247" t="s">
        <v>1380</v>
      </c>
      <c r="M3183" s="249" t="s">
        <v>1348</v>
      </c>
      <c r="N3183" s="249">
        <v>38</v>
      </c>
      <c r="O3183" s="249" t="s">
        <v>9092</v>
      </c>
    </row>
    <row r="3184" spans="2:15" ht="15" customHeight="1">
      <c r="B3184" s="247" t="s">
        <v>10616</v>
      </c>
      <c r="C3184" s="247" t="s">
        <v>1342</v>
      </c>
      <c r="D3184" s="248">
        <v>44382</v>
      </c>
      <c r="E3184" s="248"/>
      <c r="F3184" s="248"/>
      <c r="G3184" s="247"/>
      <c r="H3184" s="247" t="s">
        <v>5317</v>
      </c>
      <c r="I3184" s="247" t="s">
        <v>4805</v>
      </c>
      <c r="J3184" s="247" t="s">
        <v>9611</v>
      </c>
      <c r="K3184" s="249" t="s">
        <v>1346</v>
      </c>
      <c r="L3184" s="247" t="s">
        <v>1380</v>
      </c>
      <c r="M3184" s="249" t="s">
        <v>1348</v>
      </c>
      <c r="N3184" s="249">
        <v>0</v>
      </c>
      <c r="O3184" s="249" t="s">
        <v>9092</v>
      </c>
    </row>
    <row r="3185" spans="2:15" ht="15" hidden="1" customHeight="1">
      <c r="B3185" s="247" t="s">
        <v>10617</v>
      </c>
      <c r="C3185" s="247" t="s">
        <v>10618</v>
      </c>
      <c r="D3185" s="248">
        <v>44382</v>
      </c>
      <c r="E3185" s="248">
        <v>44470</v>
      </c>
      <c r="F3185" s="248">
        <v>45565</v>
      </c>
      <c r="G3185" s="247">
        <v>0</v>
      </c>
      <c r="H3185" s="247" t="s">
        <v>5317</v>
      </c>
      <c r="I3185" s="247" t="s">
        <v>4805</v>
      </c>
      <c r="J3185" s="247" t="s">
        <v>9611</v>
      </c>
      <c r="K3185" s="249" t="s">
        <v>1890</v>
      </c>
      <c r="L3185" s="247" t="s">
        <v>1380</v>
      </c>
      <c r="M3185" s="249" t="s">
        <v>1348</v>
      </c>
      <c r="N3185" s="249">
        <v>80</v>
      </c>
      <c r="O3185" s="249" t="s">
        <v>10619</v>
      </c>
    </row>
    <row r="3186" spans="2:15" ht="15" hidden="1" customHeight="1">
      <c r="B3186" s="247" t="s">
        <v>10620</v>
      </c>
      <c r="C3186" s="247" t="s">
        <v>10621</v>
      </c>
      <c r="D3186" s="248">
        <v>44382</v>
      </c>
      <c r="E3186" s="248">
        <v>44470</v>
      </c>
      <c r="F3186" s="248">
        <v>45565</v>
      </c>
      <c r="G3186" s="247">
        <v>0</v>
      </c>
      <c r="H3186" s="247" t="s">
        <v>10001</v>
      </c>
      <c r="I3186" s="247" t="s">
        <v>10002</v>
      </c>
      <c r="J3186" s="247" t="s">
        <v>9611</v>
      </c>
      <c r="K3186" s="249" t="s">
        <v>1890</v>
      </c>
      <c r="L3186" s="247" t="s">
        <v>1380</v>
      </c>
      <c r="M3186" s="249" t="s">
        <v>1348</v>
      </c>
      <c r="N3186" s="249">
        <v>38</v>
      </c>
      <c r="O3186" s="249" t="s">
        <v>9092</v>
      </c>
    </row>
    <row r="3187" spans="2:15" ht="15" customHeight="1">
      <c r="B3187" s="247" t="s">
        <v>10622</v>
      </c>
      <c r="C3187" s="247" t="s">
        <v>10623</v>
      </c>
      <c r="D3187" s="248">
        <v>40870</v>
      </c>
      <c r="E3187" s="248">
        <v>41215</v>
      </c>
      <c r="F3187" s="248">
        <v>44137</v>
      </c>
      <c r="G3187" s="247">
        <v>1</v>
      </c>
      <c r="H3187" s="247" t="s">
        <v>10624</v>
      </c>
      <c r="I3187" s="247" t="s">
        <v>10625</v>
      </c>
      <c r="J3187" s="247" t="s">
        <v>3351</v>
      </c>
      <c r="K3187" s="249" t="s">
        <v>1354</v>
      </c>
      <c r="L3187" s="247" t="s">
        <v>1380</v>
      </c>
      <c r="M3187" s="249" t="s">
        <v>1348</v>
      </c>
      <c r="N3187" s="249">
        <v>10</v>
      </c>
      <c r="O3187" s="249" t="s">
        <v>3724</v>
      </c>
    </row>
    <row r="3188" spans="2:15" ht="24" customHeight="1">
      <c r="B3188" s="247" t="s">
        <v>10626</v>
      </c>
      <c r="C3188" s="247" t="s">
        <v>1342</v>
      </c>
      <c r="D3188" s="248">
        <v>44383</v>
      </c>
      <c r="E3188" s="248"/>
      <c r="F3188" s="248"/>
      <c r="G3188" s="247"/>
      <c r="H3188" s="247" t="s">
        <v>9022</v>
      </c>
      <c r="I3188" s="247" t="s">
        <v>9023</v>
      </c>
      <c r="J3188" s="247" t="s">
        <v>3291</v>
      </c>
      <c r="K3188" s="249" t="s">
        <v>1346</v>
      </c>
      <c r="L3188" s="247" t="s">
        <v>1380</v>
      </c>
      <c r="M3188" s="249" t="s">
        <v>1348</v>
      </c>
      <c r="N3188" s="249">
        <v>0</v>
      </c>
      <c r="O3188" s="249" t="s">
        <v>3645</v>
      </c>
    </row>
    <row r="3189" spans="2:15" ht="15" customHeight="1">
      <c r="B3189" s="247" t="s">
        <v>10627</v>
      </c>
      <c r="C3189" s="247" t="s">
        <v>1342</v>
      </c>
      <c r="D3189" s="248">
        <v>44383</v>
      </c>
      <c r="E3189" s="248"/>
      <c r="F3189" s="248"/>
      <c r="G3189" s="247"/>
      <c r="H3189" s="247" t="s">
        <v>4280</v>
      </c>
      <c r="I3189" s="247" t="s">
        <v>4281</v>
      </c>
      <c r="J3189" s="247" t="s">
        <v>1345</v>
      </c>
      <c r="K3189" s="249" t="s">
        <v>1379</v>
      </c>
      <c r="L3189" s="247" t="s">
        <v>1373</v>
      </c>
      <c r="M3189" s="249" t="s">
        <v>1348</v>
      </c>
      <c r="N3189" s="249">
        <v>0</v>
      </c>
      <c r="O3189" s="249" t="s">
        <v>10628</v>
      </c>
    </row>
    <row r="3190" spans="2:15" ht="15" hidden="1" customHeight="1">
      <c r="B3190" s="247" t="s">
        <v>10629</v>
      </c>
      <c r="C3190" s="247" t="s">
        <v>10630</v>
      </c>
      <c r="D3190" s="248">
        <v>44383</v>
      </c>
      <c r="E3190" s="248">
        <v>44396</v>
      </c>
      <c r="F3190" s="248">
        <v>44487</v>
      </c>
      <c r="G3190" s="247">
        <v>0</v>
      </c>
      <c r="H3190" s="247" t="s">
        <v>9863</v>
      </c>
      <c r="I3190" s="247" t="s">
        <v>9864</v>
      </c>
      <c r="J3190" s="247" t="s">
        <v>3291</v>
      </c>
      <c r="K3190" s="249" t="s">
        <v>1354</v>
      </c>
      <c r="L3190" s="247" t="s">
        <v>1380</v>
      </c>
      <c r="M3190" s="249" t="s">
        <v>1348</v>
      </c>
      <c r="N3190" s="249">
        <v>8</v>
      </c>
      <c r="O3190" s="249" t="s">
        <v>10631</v>
      </c>
    </row>
    <row r="3191" spans="2:15" ht="15" hidden="1" customHeight="1">
      <c r="B3191" s="247" t="s">
        <v>10632</v>
      </c>
      <c r="C3191" s="247" t="s">
        <v>10633</v>
      </c>
      <c r="D3191" s="248">
        <v>44383</v>
      </c>
      <c r="E3191" s="248">
        <v>44459</v>
      </c>
      <c r="F3191" s="248">
        <v>44549</v>
      </c>
      <c r="G3191" s="247">
        <v>0</v>
      </c>
      <c r="H3191" s="247" t="s">
        <v>9872</v>
      </c>
      <c r="I3191" s="247" t="s">
        <v>9873</v>
      </c>
      <c r="J3191" s="247" t="s">
        <v>3291</v>
      </c>
      <c r="K3191" s="249" t="s">
        <v>1890</v>
      </c>
      <c r="L3191" s="247" t="s">
        <v>1380</v>
      </c>
      <c r="M3191" s="249" t="s">
        <v>1348</v>
      </c>
      <c r="N3191" s="249">
        <v>38</v>
      </c>
      <c r="O3191" s="249" t="s">
        <v>10634</v>
      </c>
    </row>
    <row r="3192" spans="2:15" ht="15" customHeight="1">
      <c r="B3192" s="247" t="s">
        <v>10635</v>
      </c>
      <c r="C3192" s="247" t="s">
        <v>1342</v>
      </c>
      <c r="D3192" s="248">
        <v>44384</v>
      </c>
      <c r="E3192" s="248"/>
      <c r="F3192" s="248"/>
      <c r="G3192" s="247"/>
      <c r="H3192" s="247" t="s">
        <v>1371</v>
      </c>
      <c r="I3192" s="247" t="s">
        <v>1372</v>
      </c>
      <c r="J3192" s="247" t="s">
        <v>9611</v>
      </c>
      <c r="K3192" s="249" t="s">
        <v>1379</v>
      </c>
      <c r="L3192" s="247" t="s">
        <v>1380</v>
      </c>
      <c r="M3192" s="249" t="s">
        <v>1348</v>
      </c>
      <c r="N3192" s="249">
        <v>0</v>
      </c>
      <c r="O3192" s="249" t="s">
        <v>10030</v>
      </c>
    </row>
    <row r="3193" spans="2:15" ht="15" customHeight="1">
      <c r="B3193" s="247" t="s">
        <v>10636</v>
      </c>
      <c r="C3193" s="247" t="s">
        <v>1342</v>
      </c>
      <c r="D3193" s="248">
        <v>44384</v>
      </c>
      <c r="E3193" s="248"/>
      <c r="F3193" s="248"/>
      <c r="G3193" s="247"/>
      <c r="H3193" s="247" t="s">
        <v>9872</v>
      </c>
      <c r="I3193" s="247" t="s">
        <v>9873</v>
      </c>
      <c r="J3193" s="247" t="s">
        <v>3291</v>
      </c>
      <c r="K3193" s="249" t="s">
        <v>1379</v>
      </c>
      <c r="L3193" s="247" t="s">
        <v>1380</v>
      </c>
      <c r="M3193" s="249" t="s">
        <v>1348</v>
      </c>
      <c r="N3193" s="249">
        <v>0</v>
      </c>
      <c r="O3193" s="249" t="s">
        <v>10637</v>
      </c>
    </row>
    <row r="3194" spans="2:15" ht="15" customHeight="1">
      <c r="B3194" s="247" t="s">
        <v>10638</v>
      </c>
      <c r="C3194" s="247" t="s">
        <v>1342</v>
      </c>
      <c r="D3194" s="248">
        <v>44384</v>
      </c>
      <c r="E3194" s="248"/>
      <c r="F3194" s="248"/>
      <c r="G3194" s="247"/>
      <c r="H3194" s="247" t="s">
        <v>9872</v>
      </c>
      <c r="I3194" s="247" t="s">
        <v>9873</v>
      </c>
      <c r="J3194" s="247" t="s">
        <v>3291</v>
      </c>
      <c r="K3194" s="249" t="s">
        <v>1379</v>
      </c>
      <c r="L3194" s="247" t="s">
        <v>1380</v>
      </c>
      <c r="M3194" s="249" t="s">
        <v>1348</v>
      </c>
      <c r="N3194" s="249">
        <v>0</v>
      </c>
      <c r="O3194" s="249" t="s">
        <v>3645</v>
      </c>
    </row>
    <row r="3195" spans="2:15" ht="24" customHeight="1">
      <c r="B3195" s="247" t="s">
        <v>10639</v>
      </c>
      <c r="C3195" s="247" t="s">
        <v>1342</v>
      </c>
      <c r="D3195" s="248">
        <v>44384</v>
      </c>
      <c r="E3195" s="248"/>
      <c r="F3195" s="248"/>
      <c r="G3195" s="247"/>
      <c r="H3195" s="247" t="s">
        <v>8338</v>
      </c>
      <c r="I3195" s="247" t="s">
        <v>8339</v>
      </c>
      <c r="J3195" s="247" t="s">
        <v>9611</v>
      </c>
      <c r="K3195" s="249" t="s">
        <v>1379</v>
      </c>
      <c r="L3195" s="247" t="s">
        <v>1380</v>
      </c>
      <c r="M3195" s="249" t="s">
        <v>1348</v>
      </c>
      <c r="N3195" s="249">
        <v>0</v>
      </c>
      <c r="O3195" s="249" t="s">
        <v>5333</v>
      </c>
    </row>
    <row r="3196" spans="2:15" ht="15" hidden="1" customHeight="1">
      <c r="B3196" s="247" t="s">
        <v>10640</v>
      </c>
      <c r="C3196" s="247" t="s">
        <v>10641</v>
      </c>
      <c r="D3196" s="248">
        <v>44384</v>
      </c>
      <c r="E3196" s="248">
        <v>44403</v>
      </c>
      <c r="F3196" s="248">
        <v>44494</v>
      </c>
      <c r="G3196" s="247">
        <v>0</v>
      </c>
      <c r="H3196" s="247" t="s">
        <v>10642</v>
      </c>
      <c r="I3196" s="247" t="s">
        <v>10643</v>
      </c>
      <c r="J3196" s="247" t="s">
        <v>3291</v>
      </c>
      <c r="K3196" s="249" t="s">
        <v>1890</v>
      </c>
      <c r="L3196" s="247" t="s">
        <v>1380</v>
      </c>
      <c r="M3196" s="249" t="s">
        <v>1348</v>
      </c>
      <c r="N3196" s="249">
        <v>100</v>
      </c>
      <c r="O3196" s="249" t="s">
        <v>5906</v>
      </c>
    </row>
    <row r="3197" spans="2:15" ht="15" hidden="1" customHeight="1">
      <c r="B3197" s="247" t="s">
        <v>10644</v>
      </c>
      <c r="C3197" s="247" t="s">
        <v>10645</v>
      </c>
      <c r="D3197" s="248">
        <v>44385</v>
      </c>
      <c r="E3197" s="248">
        <v>44403</v>
      </c>
      <c r="F3197" s="248">
        <v>44494</v>
      </c>
      <c r="G3197" s="247">
        <v>0</v>
      </c>
      <c r="H3197" s="247" t="s">
        <v>9868</v>
      </c>
      <c r="I3197" s="247" t="s">
        <v>9869</v>
      </c>
      <c r="J3197" s="247" t="s">
        <v>3291</v>
      </c>
      <c r="K3197" s="249" t="s">
        <v>1890</v>
      </c>
      <c r="L3197" s="247" t="s">
        <v>1380</v>
      </c>
      <c r="M3197" s="249" t="s">
        <v>1348</v>
      </c>
      <c r="N3197" s="249">
        <v>10</v>
      </c>
      <c r="O3197" s="249" t="s">
        <v>3481</v>
      </c>
    </row>
    <row r="3198" spans="2:15" ht="24" customHeight="1">
      <c r="B3198" s="247" t="s">
        <v>10646</v>
      </c>
      <c r="C3198" s="247" t="s">
        <v>10647</v>
      </c>
      <c r="D3198" s="248">
        <v>40941</v>
      </c>
      <c r="E3198" s="248">
        <v>41074</v>
      </c>
      <c r="F3198" s="248">
        <v>44726</v>
      </c>
      <c r="G3198" s="247">
        <v>0</v>
      </c>
      <c r="H3198" s="247" t="s">
        <v>10648</v>
      </c>
      <c r="I3198" s="247" t="s">
        <v>10649</v>
      </c>
      <c r="J3198" s="247" t="s">
        <v>3401</v>
      </c>
      <c r="K3198" s="249" t="s">
        <v>1890</v>
      </c>
      <c r="L3198" s="247" t="s">
        <v>1373</v>
      </c>
      <c r="M3198" s="249" t="s">
        <v>1348</v>
      </c>
      <c r="N3198" s="249">
        <v>10</v>
      </c>
      <c r="O3198" s="249" t="s">
        <v>10650</v>
      </c>
    </row>
    <row r="3199" spans="2:15" ht="15" customHeight="1">
      <c r="B3199" s="247" t="s">
        <v>10651</v>
      </c>
      <c r="C3199" s="247" t="s">
        <v>1342</v>
      </c>
      <c r="D3199" s="248">
        <v>44385</v>
      </c>
      <c r="E3199" s="248"/>
      <c r="F3199" s="248"/>
      <c r="G3199" s="247"/>
      <c r="H3199" s="247" t="s">
        <v>9378</v>
      </c>
      <c r="I3199" s="247" t="s">
        <v>9379</v>
      </c>
      <c r="J3199" s="247" t="s">
        <v>9611</v>
      </c>
      <c r="K3199" s="249" t="s">
        <v>1379</v>
      </c>
      <c r="L3199" s="247" t="s">
        <v>1380</v>
      </c>
      <c r="M3199" s="249" t="s">
        <v>1348</v>
      </c>
      <c r="N3199" s="249">
        <v>0</v>
      </c>
      <c r="O3199" s="249" t="s">
        <v>4346</v>
      </c>
    </row>
    <row r="3200" spans="2:15" ht="15" customHeight="1">
      <c r="B3200" s="247" t="s">
        <v>10652</v>
      </c>
      <c r="C3200" s="247" t="s">
        <v>1342</v>
      </c>
      <c r="D3200" s="248">
        <v>44385</v>
      </c>
      <c r="E3200" s="248"/>
      <c r="F3200" s="248"/>
      <c r="G3200" s="247"/>
      <c r="H3200" s="247" t="s">
        <v>9378</v>
      </c>
      <c r="I3200" s="247" t="s">
        <v>9379</v>
      </c>
      <c r="J3200" s="247" t="s">
        <v>9611</v>
      </c>
      <c r="K3200" s="249" t="s">
        <v>1379</v>
      </c>
      <c r="L3200" s="247" t="s">
        <v>1380</v>
      </c>
      <c r="M3200" s="249" t="s">
        <v>1348</v>
      </c>
      <c r="N3200" s="249">
        <v>0</v>
      </c>
      <c r="O3200" s="249" t="s">
        <v>10653</v>
      </c>
    </row>
    <row r="3201" spans="2:15" ht="25.5" hidden="1" customHeight="1">
      <c r="B3201" s="247" t="s">
        <v>10654</v>
      </c>
      <c r="C3201" s="247" t="s">
        <v>10655</v>
      </c>
      <c r="D3201" s="248">
        <v>44386</v>
      </c>
      <c r="E3201" s="248">
        <v>44414</v>
      </c>
      <c r="F3201" s="248">
        <v>44505</v>
      </c>
      <c r="G3201" s="247">
        <v>0</v>
      </c>
      <c r="H3201" s="247" t="s">
        <v>10656</v>
      </c>
      <c r="I3201" s="247" t="s">
        <v>10657</v>
      </c>
      <c r="J3201" s="247" t="s">
        <v>3291</v>
      </c>
      <c r="K3201" s="249" t="s">
        <v>1890</v>
      </c>
      <c r="L3201" s="247" t="s">
        <v>1380</v>
      </c>
      <c r="M3201" s="249" t="s">
        <v>1348</v>
      </c>
      <c r="N3201" s="249">
        <v>16</v>
      </c>
      <c r="O3201" s="249" t="s">
        <v>10530</v>
      </c>
    </row>
    <row r="3202" spans="2:15" ht="15" hidden="1" customHeight="1">
      <c r="B3202" s="247" t="s">
        <v>10658</v>
      </c>
      <c r="C3202" s="247" t="s">
        <v>10659</v>
      </c>
      <c r="D3202" s="248">
        <v>44386</v>
      </c>
      <c r="E3202" s="248">
        <v>44414</v>
      </c>
      <c r="F3202" s="248">
        <v>44505</v>
      </c>
      <c r="G3202" s="247">
        <v>0</v>
      </c>
      <c r="H3202" s="247" t="s">
        <v>8576</v>
      </c>
      <c r="I3202" s="247" t="s">
        <v>8577</v>
      </c>
      <c r="J3202" s="247" t="s">
        <v>3291</v>
      </c>
      <c r="K3202" s="249" t="s">
        <v>1890</v>
      </c>
      <c r="L3202" s="247" t="s">
        <v>4433</v>
      </c>
      <c r="M3202" s="249" t="s">
        <v>1348</v>
      </c>
      <c r="N3202" s="249">
        <v>100</v>
      </c>
      <c r="O3202" s="249" t="s">
        <v>10660</v>
      </c>
    </row>
    <row r="3203" spans="2:15" ht="15" hidden="1" customHeight="1">
      <c r="B3203" s="247" t="s">
        <v>10661</v>
      </c>
      <c r="C3203" s="247" t="s">
        <v>10662</v>
      </c>
      <c r="D3203" s="248">
        <v>44386</v>
      </c>
      <c r="E3203" s="248">
        <v>44414</v>
      </c>
      <c r="F3203" s="248">
        <v>44505</v>
      </c>
      <c r="G3203" s="247">
        <v>0</v>
      </c>
      <c r="H3203" s="247" t="s">
        <v>8576</v>
      </c>
      <c r="I3203" s="247" t="s">
        <v>8577</v>
      </c>
      <c r="J3203" s="247" t="s">
        <v>3291</v>
      </c>
      <c r="K3203" s="249" t="s">
        <v>1890</v>
      </c>
      <c r="L3203" s="247" t="s">
        <v>4484</v>
      </c>
      <c r="M3203" s="249" t="s">
        <v>1348</v>
      </c>
      <c r="N3203" s="249">
        <v>60</v>
      </c>
      <c r="O3203" s="249" t="s">
        <v>10663</v>
      </c>
    </row>
    <row r="3204" spans="2:15" ht="15" hidden="1" customHeight="1">
      <c r="B3204" s="247" t="s">
        <v>10664</v>
      </c>
      <c r="C3204" s="247" t="s">
        <v>10665</v>
      </c>
      <c r="D3204" s="248">
        <v>44386</v>
      </c>
      <c r="E3204" s="248">
        <v>44414</v>
      </c>
      <c r="F3204" s="248">
        <v>44505</v>
      </c>
      <c r="G3204" s="247">
        <v>0</v>
      </c>
      <c r="H3204" s="247" t="s">
        <v>8430</v>
      </c>
      <c r="I3204" s="247" t="s">
        <v>8431</v>
      </c>
      <c r="J3204" s="247" t="s">
        <v>3291</v>
      </c>
      <c r="K3204" s="249" t="s">
        <v>1890</v>
      </c>
      <c r="L3204" s="247" t="s">
        <v>1380</v>
      </c>
      <c r="M3204" s="249" t="s">
        <v>1348</v>
      </c>
      <c r="N3204" s="249">
        <v>65</v>
      </c>
      <c r="O3204" s="249" t="s">
        <v>9580</v>
      </c>
    </row>
    <row r="3205" spans="2:15" ht="15" hidden="1" customHeight="1">
      <c r="B3205" s="247" t="s">
        <v>10666</v>
      </c>
      <c r="C3205" s="247" t="s">
        <v>10667</v>
      </c>
      <c r="D3205" s="248">
        <v>44386</v>
      </c>
      <c r="E3205" s="248">
        <v>44414</v>
      </c>
      <c r="F3205" s="248">
        <v>44505</v>
      </c>
      <c r="G3205" s="247">
        <v>0</v>
      </c>
      <c r="H3205" s="247" t="s">
        <v>6221</v>
      </c>
      <c r="I3205" s="247" t="s">
        <v>6222</v>
      </c>
      <c r="J3205" s="247" t="s">
        <v>3291</v>
      </c>
      <c r="K3205" s="249" t="s">
        <v>1890</v>
      </c>
      <c r="L3205" s="247" t="s">
        <v>1380</v>
      </c>
      <c r="M3205" s="249" t="s">
        <v>1348</v>
      </c>
      <c r="N3205" s="249">
        <v>55</v>
      </c>
      <c r="O3205" s="249" t="s">
        <v>5385</v>
      </c>
    </row>
    <row r="3206" spans="2:15" ht="15" hidden="1" customHeight="1">
      <c r="B3206" s="247" t="s">
        <v>10668</v>
      </c>
      <c r="C3206" s="247" t="s">
        <v>10669</v>
      </c>
      <c r="D3206" s="248">
        <v>44386</v>
      </c>
      <c r="E3206" s="248">
        <v>44418</v>
      </c>
      <c r="F3206" s="248">
        <v>44509</v>
      </c>
      <c r="G3206" s="247">
        <v>0</v>
      </c>
      <c r="H3206" s="247" t="s">
        <v>5775</v>
      </c>
      <c r="I3206" s="247" t="s">
        <v>5776</v>
      </c>
      <c r="J3206" s="247" t="s">
        <v>3291</v>
      </c>
      <c r="K3206" s="249" t="s">
        <v>1890</v>
      </c>
      <c r="L3206" s="247" t="s">
        <v>1347</v>
      </c>
      <c r="M3206" s="249" t="s">
        <v>1348</v>
      </c>
      <c r="N3206" s="249">
        <v>65</v>
      </c>
      <c r="O3206" s="249" t="s">
        <v>10670</v>
      </c>
    </row>
    <row r="3207" spans="2:15" ht="15" customHeight="1">
      <c r="B3207" s="247" t="s">
        <v>10671</v>
      </c>
      <c r="C3207" s="247" t="s">
        <v>1342</v>
      </c>
      <c r="D3207" s="248">
        <v>44390</v>
      </c>
      <c r="E3207" s="248"/>
      <c r="F3207" s="248"/>
      <c r="G3207" s="247"/>
      <c r="H3207" s="247" t="s">
        <v>8430</v>
      </c>
      <c r="I3207" s="247" t="s">
        <v>8431</v>
      </c>
      <c r="J3207" s="247" t="s">
        <v>9611</v>
      </c>
      <c r="K3207" s="249" t="s">
        <v>1379</v>
      </c>
      <c r="L3207" s="247" t="s">
        <v>1380</v>
      </c>
      <c r="M3207" s="249" t="s">
        <v>1348</v>
      </c>
      <c r="N3207" s="249">
        <v>0</v>
      </c>
      <c r="O3207" s="249" t="s">
        <v>9580</v>
      </c>
    </row>
    <row r="3208" spans="2:15" ht="15" customHeight="1">
      <c r="B3208" s="247" t="s">
        <v>10672</v>
      </c>
      <c r="C3208" s="247" t="s">
        <v>1342</v>
      </c>
      <c r="D3208" s="248">
        <v>44391</v>
      </c>
      <c r="E3208" s="248"/>
      <c r="F3208" s="248"/>
      <c r="G3208" s="247"/>
      <c r="H3208" s="247" t="s">
        <v>10673</v>
      </c>
      <c r="I3208" s="247" t="s">
        <v>10674</v>
      </c>
      <c r="J3208" s="247" t="s">
        <v>3291</v>
      </c>
      <c r="K3208" s="249" t="s">
        <v>1346</v>
      </c>
      <c r="L3208" s="247" t="s">
        <v>1380</v>
      </c>
      <c r="M3208" s="249" t="s">
        <v>1348</v>
      </c>
      <c r="N3208" s="249">
        <v>0</v>
      </c>
      <c r="O3208" s="249" t="s">
        <v>10675</v>
      </c>
    </row>
    <row r="3209" spans="2:15" ht="24" customHeight="1">
      <c r="B3209" s="247" t="s">
        <v>10676</v>
      </c>
      <c r="C3209" s="247" t="s">
        <v>10677</v>
      </c>
      <c r="D3209" s="248">
        <v>40977</v>
      </c>
      <c r="E3209" s="248">
        <v>41246</v>
      </c>
      <c r="F3209" s="248">
        <v>43712</v>
      </c>
      <c r="G3209" s="247">
        <v>0</v>
      </c>
      <c r="H3209" s="247" t="s">
        <v>10678</v>
      </c>
      <c r="I3209" s="247" t="s">
        <v>10679</v>
      </c>
      <c r="J3209" s="247" t="s">
        <v>3401</v>
      </c>
      <c r="K3209" s="249" t="s">
        <v>2455</v>
      </c>
      <c r="L3209" s="247" t="s">
        <v>9091</v>
      </c>
      <c r="M3209" s="249" t="s">
        <v>1348</v>
      </c>
      <c r="N3209" s="249">
        <v>20</v>
      </c>
      <c r="O3209" s="249" t="s">
        <v>10680</v>
      </c>
    </row>
    <row r="3210" spans="2:15" ht="24" customHeight="1">
      <c r="B3210" s="247" t="s">
        <v>10681</v>
      </c>
      <c r="C3210" s="247" t="s">
        <v>1342</v>
      </c>
      <c r="D3210" s="248">
        <v>44391</v>
      </c>
      <c r="E3210" s="248"/>
      <c r="F3210" s="248"/>
      <c r="G3210" s="247"/>
      <c r="H3210" s="247" t="s">
        <v>10528</v>
      </c>
      <c r="I3210" s="247" t="s">
        <v>10529</v>
      </c>
      <c r="J3210" s="247" t="s">
        <v>3291</v>
      </c>
      <c r="K3210" s="249" t="s">
        <v>1346</v>
      </c>
      <c r="L3210" s="247" t="s">
        <v>1380</v>
      </c>
      <c r="M3210" s="249" t="s">
        <v>1348</v>
      </c>
      <c r="N3210" s="249">
        <v>0</v>
      </c>
      <c r="O3210" s="249" t="s">
        <v>10682</v>
      </c>
    </row>
    <row r="3211" spans="2:15" ht="15" customHeight="1">
      <c r="B3211" s="247" t="s">
        <v>10683</v>
      </c>
      <c r="C3211" s="247" t="s">
        <v>1342</v>
      </c>
      <c r="D3211" s="248">
        <v>44391</v>
      </c>
      <c r="E3211" s="248"/>
      <c r="F3211" s="248"/>
      <c r="G3211" s="247"/>
      <c r="H3211" s="247" t="s">
        <v>10684</v>
      </c>
      <c r="I3211" s="247" t="s">
        <v>10685</v>
      </c>
      <c r="J3211" s="247" t="s">
        <v>3291</v>
      </c>
      <c r="K3211" s="249" t="s">
        <v>1346</v>
      </c>
      <c r="L3211" s="247" t="s">
        <v>1380</v>
      </c>
      <c r="M3211" s="249" t="s">
        <v>1348</v>
      </c>
      <c r="N3211" s="249">
        <v>0</v>
      </c>
      <c r="O3211" s="249" t="s">
        <v>10686</v>
      </c>
    </row>
    <row r="3212" spans="2:15" ht="15" customHeight="1">
      <c r="B3212" s="247" t="s">
        <v>10687</v>
      </c>
      <c r="C3212" s="247" t="s">
        <v>1342</v>
      </c>
      <c r="D3212" s="248">
        <v>44391</v>
      </c>
      <c r="E3212" s="248"/>
      <c r="F3212" s="248"/>
      <c r="G3212" s="247"/>
      <c r="H3212" s="247" t="s">
        <v>10238</v>
      </c>
      <c r="I3212" s="247" t="s">
        <v>10239</v>
      </c>
      <c r="J3212" s="247" t="s">
        <v>9927</v>
      </c>
      <c r="K3212" s="249" t="s">
        <v>1379</v>
      </c>
      <c r="L3212" s="247" t="s">
        <v>3337</v>
      </c>
      <c r="M3212" s="249" t="s">
        <v>1348</v>
      </c>
      <c r="N3212" s="249">
        <v>0</v>
      </c>
      <c r="O3212" s="249" t="s">
        <v>10688</v>
      </c>
    </row>
    <row r="3213" spans="2:15" ht="24" customHeight="1">
      <c r="B3213" s="247" t="s">
        <v>10689</v>
      </c>
      <c r="C3213" s="247" t="s">
        <v>1342</v>
      </c>
      <c r="D3213" s="248">
        <v>44393</v>
      </c>
      <c r="E3213" s="248"/>
      <c r="F3213" s="248"/>
      <c r="G3213" s="247"/>
      <c r="H3213" s="247" t="s">
        <v>10528</v>
      </c>
      <c r="I3213" s="247" t="s">
        <v>10529</v>
      </c>
      <c r="J3213" s="247" t="s">
        <v>3291</v>
      </c>
      <c r="K3213" s="249" t="s">
        <v>1346</v>
      </c>
      <c r="L3213" s="247" t="s">
        <v>1380</v>
      </c>
      <c r="M3213" s="249" t="s">
        <v>1348</v>
      </c>
      <c r="N3213" s="249">
        <v>0</v>
      </c>
      <c r="O3213" s="249" t="s">
        <v>10690</v>
      </c>
    </row>
    <row r="3214" spans="2:15" ht="15" hidden="1" customHeight="1">
      <c r="B3214" s="247" t="s">
        <v>10691</v>
      </c>
      <c r="C3214" s="247" t="s">
        <v>10692</v>
      </c>
      <c r="D3214" s="248">
        <v>44396</v>
      </c>
      <c r="E3214" s="248">
        <v>44418</v>
      </c>
      <c r="F3214" s="248">
        <v>44509</v>
      </c>
      <c r="G3214" s="247">
        <v>0</v>
      </c>
      <c r="H3214" s="247" t="s">
        <v>10693</v>
      </c>
      <c r="I3214" s="247" t="s">
        <v>10694</v>
      </c>
      <c r="J3214" s="247" t="s">
        <v>3291</v>
      </c>
      <c r="K3214" s="249" t="s">
        <v>1890</v>
      </c>
      <c r="L3214" s="247" t="s">
        <v>1380</v>
      </c>
      <c r="M3214" s="249" t="s">
        <v>1348</v>
      </c>
      <c r="N3214" s="249">
        <v>40</v>
      </c>
      <c r="O3214" s="249" t="s">
        <v>10695</v>
      </c>
    </row>
    <row r="3215" spans="2:15" ht="15" customHeight="1">
      <c r="B3215" s="247" t="s">
        <v>10696</v>
      </c>
      <c r="C3215" s="247" t="s">
        <v>1342</v>
      </c>
      <c r="D3215" s="248">
        <v>44396</v>
      </c>
      <c r="E3215" s="248"/>
      <c r="F3215" s="248"/>
      <c r="G3215" s="247"/>
      <c r="H3215" s="247" t="s">
        <v>9442</v>
      </c>
      <c r="I3215" s="247" t="s">
        <v>9443</v>
      </c>
      <c r="J3215" s="247" t="s">
        <v>9611</v>
      </c>
      <c r="K3215" s="249" t="s">
        <v>1379</v>
      </c>
      <c r="L3215" s="247" t="s">
        <v>1380</v>
      </c>
      <c r="M3215" s="249" t="s">
        <v>1348</v>
      </c>
      <c r="N3215" s="249">
        <v>0</v>
      </c>
      <c r="O3215" s="249" t="s">
        <v>9909</v>
      </c>
    </row>
    <row r="3216" spans="2:15" ht="15" customHeight="1">
      <c r="B3216" s="247" t="s">
        <v>10697</v>
      </c>
      <c r="C3216" s="247" t="s">
        <v>1342</v>
      </c>
      <c r="D3216" s="248">
        <v>44400</v>
      </c>
      <c r="E3216" s="248"/>
      <c r="F3216" s="248"/>
      <c r="G3216" s="247"/>
      <c r="H3216" s="247" t="s">
        <v>9872</v>
      </c>
      <c r="I3216" s="247" t="s">
        <v>9873</v>
      </c>
      <c r="J3216" s="247" t="s">
        <v>3291</v>
      </c>
      <c r="K3216" s="249" t="s">
        <v>1379</v>
      </c>
      <c r="L3216" s="247" t="s">
        <v>1380</v>
      </c>
      <c r="M3216" s="249" t="s">
        <v>1348</v>
      </c>
      <c r="N3216" s="249">
        <v>0</v>
      </c>
      <c r="O3216" s="249" t="s">
        <v>6152</v>
      </c>
    </row>
    <row r="3217" spans="2:15" ht="15" customHeight="1">
      <c r="B3217" s="247" t="s">
        <v>10698</v>
      </c>
      <c r="C3217" s="247" t="s">
        <v>1342</v>
      </c>
      <c r="D3217" s="248">
        <v>44403</v>
      </c>
      <c r="E3217" s="248"/>
      <c r="F3217" s="248"/>
      <c r="G3217" s="247"/>
      <c r="H3217" s="247" t="s">
        <v>9872</v>
      </c>
      <c r="I3217" s="247" t="s">
        <v>9873</v>
      </c>
      <c r="J3217" s="247" t="s">
        <v>9611</v>
      </c>
      <c r="K3217" s="249" t="s">
        <v>1379</v>
      </c>
      <c r="L3217" s="247" t="s">
        <v>1380</v>
      </c>
      <c r="M3217" s="249" t="s">
        <v>1348</v>
      </c>
      <c r="N3217" s="249">
        <v>0</v>
      </c>
      <c r="O3217" s="249" t="s">
        <v>6152</v>
      </c>
    </row>
    <row r="3218" spans="2:15" ht="15" customHeight="1">
      <c r="B3218" s="247" t="s">
        <v>10699</v>
      </c>
      <c r="C3218" s="247" t="s">
        <v>1342</v>
      </c>
      <c r="D3218" s="248">
        <v>44404</v>
      </c>
      <c r="E3218" s="248"/>
      <c r="F3218" s="248"/>
      <c r="G3218" s="247"/>
      <c r="H3218" s="247" t="s">
        <v>10700</v>
      </c>
      <c r="I3218" s="247" t="s">
        <v>10701</v>
      </c>
      <c r="J3218" s="247" t="s">
        <v>9611</v>
      </c>
      <c r="K3218" s="249" t="s">
        <v>1379</v>
      </c>
      <c r="L3218" s="247" t="s">
        <v>1380</v>
      </c>
      <c r="M3218" s="249" t="s">
        <v>1348</v>
      </c>
      <c r="N3218" s="249">
        <v>0</v>
      </c>
      <c r="O3218" s="249" t="s">
        <v>10702</v>
      </c>
    </row>
    <row r="3219" spans="2:15" ht="15" hidden="1" customHeight="1">
      <c r="B3219" s="247" t="s">
        <v>10703</v>
      </c>
      <c r="C3219" s="247" t="s">
        <v>10704</v>
      </c>
      <c r="D3219" s="248">
        <v>44404</v>
      </c>
      <c r="E3219" s="248">
        <v>44439</v>
      </c>
      <c r="F3219" s="248">
        <v>44529</v>
      </c>
      <c r="G3219" s="247">
        <v>0</v>
      </c>
      <c r="H3219" s="247" t="s">
        <v>10434</v>
      </c>
      <c r="I3219" s="247" t="s">
        <v>10435</v>
      </c>
      <c r="J3219" s="247" t="s">
        <v>3291</v>
      </c>
      <c r="K3219" s="249" t="s">
        <v>1890</v>
      </c>
      <c r="L3219" s="247" t="s">
        <v>1380</v>
      </c>
      <c r="M3219" s="249" t="s">
        <v>1348</v>
      </c>
      <c r="N3219" s="249">
        <v>70</v>
      </c>
      <c r="O3219" s="249" t="s">
        <v>10705</v>
      </c>
    </row>
    <row r="3220" spans="2:15" ht="24" customHeight="1">
      <c r="B3220" s="247" t="s">
        <v>10706</v>
      </c>
      <c r="C3220" s="247" t="s">
        <v>10707</v>
      </c>
      <c r="D3220" s="248">
        <v>40914</v>
      </c>
      <c r="E3220" s="248">
        <v>41088</v>
      </c>
      <c r="F3220" s="248">
        <v>44740</v>
      </c>
      <c r="G3220" s="247">
        <v>0</v>
      </c>
      <c r="H3220" s="247" t="s">
        <v>10708</v>
      </c>
      <c r="I3220" s="247" t="s">
        <v>1342</v>
      </c>
      <c r="J3220" s="247" t="s">
        <v>3401</v>
      </c>
      <c r="K3220" s="249" t="s">
        <v>2455</v>
      </c>
      <c r="L3220" s="247" t="s">
        <v>1347</v>
      </c>
      <c r="M3220" s="249" t="s">
        <v>1348</v>
      </c>
      <c r="N3220" s="249">
        <v>4</v>
      </c>
      <c r="O3220" s="249" t="s">
        <v>5047</v>
      </c>
    </row>
    <row r="3221" spans="2:15" ht="15" customHeight="1">
      <c r="B3221" s="247" t="s">
        <v>10709</v>
      </c>
      <c r="C3221" s="247" t="s">
        <v>1342</v>
      </c>
      <c r="D3221" s="248">
        <v>44410</v>
      </c>
      <c r="E3221" s="248"/>
      <c r="F3221" s="248"/>
      <c r="G3221" s="247"/>
      <c r="H3221" s="247" t="s">
        <v>10001</v>
      </c>
      <c r="I3221" s="247" t="s">
        <v>10002</v>
      </c>
      <c r="J3221" s="247" t="s">
        <v>3291</v>
      </c>
      <c r="K3221" s="249" t="s">
        <v>1379</v>
      </c>
      <c r="L3221" s="247" t="s">
        <v>1380</v>
      </c>
      <c r="M3221" s="249" t="s">
        <v>1348</v>
      </c>
      <c r="N3221" s="249">
        <v>0</v>
      </c>
      <c r="O3221" s="249" t="s">
        <v>10710</v>
      </c>
    </row>
    <row r="3222" spans="2:15" ht="15" hidden="1" customHeight="1">
      <c r="B3222" s="247" t="s">
        <v>10711</v>
      </c>
      <c r="C3222" s="247" t="s">
        <v>10712</v>
      </c>
      <c r="D3222" s="248">
        <v>44410</v>
      </c>
      <c r="E3222" s="248">
        <v>44435</v>
      </c>
      <c r="F3222" s="248">
        <v>44526</v>
      </c>
      <c r="G3222" s="247">
        <v>0</v>
      </c>
      <c r="H3222" s="247" t="s">
        <v>5317</v>
      </c>
      <c r="I3222" s="247" t="s">
        <v>4805</v>
      </c>
      <c r="J3222" s="247" t="s">
        <v>3291</v>
      </c>
      <c r="K3222" s="249" t="s">
        <v>1890</v>
      </c>
      <c r="L3222" s="247" t="s">
        <v>1380</v>
      </c>
      <c r="M3222" s="249" t="s">
        <v>1348</v>
      </c>
      <c r="N3222" s="249">
        <v>10</v>
      </c>
      <c r="O3222" s="249" t="s">
        <v>10713</v>
      </c>
    </row>
    <row r="3223" spans="2:15" ht="25.5" customHeight="1">
      <c r="B3223" s="247" t="s">
        <v>10714</v>
      </c>
      <c r="C3223" s="247" t="s">
        <v>1342</v>
      </c>
      <c r="D3223" s="248">
        <v>44411</v>
      </c>
      <c r="E3223" s="248"/>
      <c r="F3223" s="248"/>
      <c r="G3223" s="247"/>
      <c r="H3223" s="247" t="s">
        <v>9625</v>
      </c>
      <c r="I3223" s="247" t="s">
        <v>9626</v>
      </c>
      <c r="J3223" s="247" t="s">
        <v>9927</v>
      </c>
      <c r="K3223" s="249" t="s">
        <v>10715</v>
      </c>
      <c r="L3223" s="247" t="s">
        <v>3337</v>
      </c>
      <c r="M3223" s="249" t="s">
        <v>1348</v>
      </c>
      <c r="N3223" s="249">
        <v>133</v>
      </c>
      <c r="O3223" s="249" t="s">
        <v>10716</v>
      </c>
    </row>
    <row r="3224" spans="2:15" ht="15" hidden="1" customHeight="1">
      <c r="B3224" s="247" t="s">
        <v>10717</v>
      </c>
      <c r="C3224" s="247" t="s">
        <v>10718</v>
      </c>
      <c r="D3224" s="248">
        <v>44411</v>
      </c>
      <c r="E3224" s="248">
        <v>44501</v>
      </c>
      <c r="F3224" s="248">
        <v>45596</v>
      </c>
      <c r="G3224" s="247">
        <v>0</v>
      </c>
      <c r="H3224" s="247" t="s">
        <v>3918</v>
      </c>
      <c r="I3224" s="247" t="s">
        <v>3919</v>
      </c>
      <c r="J3224" s="247" t="s">
        <v>9611</v>
      </c>
      <c r="K3224" s="249" t="s">
        <v>1890</v>
      </c>
      <c r="L3224" s="247" t="s">
        <v>1380</v>
      </c>
      <c r="M3224" s="249" t="s">
        <v>1348</v>
      </c>
      <c r="N3224" s="249">
        <v>32</v>
      </c>
      <c r="O3224" s="249" t="s">
        <v>10719</v>
      </c>
    </row>
    <row r="3225" spans="2:15" ht="15" customHeight="1">
      <c r="B3225" s="247" t="s">
        <v>10720</v>
      </c>
      <c r="C3225" s="247" t="s">
        <v>1342</v>
      </c>
      <c r="D3225" s="248">
        <v>44412</v>
      </c>
      <c r="E3225" s="248"/>
      <c r="F3225" s="248"/>
      <c r="G3225" s="247"/>
      <c r="H3225" s="247" t="s">
        <v>8528</v>
      </c>
      <c r="I3225" s="247" t="s">
        <v>8529</v>
      </c>
      <c r="J3225" s="247" t="s">
        <v>3291</v>
      </c>
      <c r="K3225" s="249" t="s">
        <v>1379</v>
      </c>
      <c r="L3225" s="247" t="s">
        <v>1380</v>
      </c>
      <c r="M3225" s="249" t="s">
        <v>1348</v>
      </c>
      <c r="N3225" s="249">
        <v>0</v>
      </c>
      <c r="O3225" s="249" t="s">
        <v>10721</v>
      </c>
    </row>
    <row r="3226" spans="2:15" ht="15" customHeight="1">
      <c r="B3226" s="247" t="s">
        <v>10722</v>
      </c>
      <c r="C3226" s="247" t="s">
        <v>1342</v>
      </c>
      <c r="D3226" s="248">
        <v>44412</v>
      </c>
      <c r="E3226" s="248"/>
      <c r="F3226" s="248"/>
      <c r="G3226" s="247"/>
      <c r="H3226" s="247" t="s">
        <v>8528</v>
      </c>
      <c r="I3226" s="247" t="s">
        <v>8529</v>
      </c>
      <c r="J3226" s="247" t="s">
        <v>3291</v>
      </c>
      <c r="K3226" s="249" t="s">
        <v>1346</v>
      </c>
      <c r="L3226" s="247" t="s">
        <v>1380</v>
      </c>
      <c r="M3226" s="249" t="s">
        <v>1348</v>
      </c>
      <c r="N3226" s="249">
        <v>0</v>
      </c>
      <c r="O3226" s="249" t="s">
        <v>10723</v>
      </c>
    </row>
    <row r="3227" spans="2:15">
      <c r="B3227" s="247" t="s">
        <v>10724</v>
      </c>
      <c r="C3227" s="247" t="s">
        <v>1342</v>
      </c>
      <c r="D3227" s="248">
        <v>44412</v>
      </c>
      <c r="E3227" s="248"/>
      <c r="F3227" s="248"/>
      <c r="G3227" s="247"/>
      <c r="H3227" s="247" t="s">
        <v>8528</v>
      </c>
      <c r="I3227" s="247" t="s">
        <v>8529</v>
      </c>
      <c r="J3227" s="247" t="s">
        <v>3291</v>
      </c>
      <c r="K3227" s="249" t="s">
        <v>10725</v>
      </c>
      <c r="L3227" s="247" t="s">
        <v>1380</v>
      </c>
      <c r="M3227" s="249" t="s">
        <v>1348</v>
      </c>
      <c r="N3227" s="249">
        <v>0</v>
      </c>
      <c r="O3227" s="249" t="s">
        <v>1342</v>
      </c>
    </row>
    <row r="3228" spans="2:15" ht="15" customHeight="1">
      <c r="B3228" s="247" t="s">
        <v>10726</v>
      </c>
      <c r="C3228" s="247" t="s">
        <v>1342</v>
      </c>
      <c r="D3228" s="248">
        <v>44412</v>
      </c>
      <c r="E3228" s="248"/>
      <c r="F3228" s="248"/>
      <c r="G3228" s="247"/>
      <c r="H3228" s="247" t="s">
        <v>8528</v>
      </c>
      <c r="I3228" s="247" t="s">
        <v>8529</v>
      </c>
      <c r="J3228" s="247" t="s">
        <v>3291</v>
      </c>
      <c r="K3228" s="249" t="s">
        <v>1379</v>
      </c>
      <c r="L3228" s="247" t="s">
        <v>1380</v>
      </c>
      <c r="M3228" s="249" t="s">
        <v>1348</v>
      </c>
      <c r="N3228" s="249">
        <v>0</v>
      </c>
      <c r="O3228" s="249" t="s">
        <v>10727</v>
      </c>
    </row>
    <row r="3229" spans="2:15" ht="15" hidden="1" customHeight="1">
      <c r="B3229" s="247" t="s">
        <v>10728</v>
      </c>
      <c r="C3229" s="247" t="s">
        <v>10729</v>
      </c>
      <c r="D3229" s="248">
        <v>44412</v>
      </c>
      <c r="E3229" s="248">
        <v>44435</v>
      </c>
      <c r="F3229" s="248">
        <v>44526</v>
      </c>
      <c r="G3229" s="247">
        <v>0</v>
      </c>
      <c r="H3229" s="247" t="s">
        <v>5317</v>
      </c>
      <c r="I3229" s="247" t="s">
        <v>4805</v>
      </c>
      <c r="J3229" s="247" t="s">
        <v>3291</v>
      </c>
      <c r="K3229" s="249" t="s">
        <v>1890</v>
      </c>
      <c r="L3229" s="247" t="s">
        <v>1380</v>
      </c>
      <c r="M3229" s="249" t="s">
        <v>1348</v>
      </c>
      <c r="N3229" s="249">
        <v>10</v>
      </c>
      <c r="O3229" s="249" t="s">
        <v>10730</v>
      </c>
    </row>
    <row r="3230" spans="2:15" ht="15" customHeight="1">
      <c r="B3230" s="247" t="s">
        <v>10731</v>
      </c>
      <c r="C3230" s="247" t="s">
        <v>1342</v>
      </c>
      <c r="D3230" s="248">
        <v>44412</v>
      </c>
      <c r="E3230" s="248"/>
      <c r="F3230" s="248"/>
      <c r="G3230" s="247"/>
      <c r="H3230" s="247" t="s">
        <v>10001</v>
      </c>
      <c r="I3230" s="247" t="s">
        <v>10002</v>
      </c>
      <c r="J3230" s="247" t="s">
        <v>3291</v>
      </c>
      <c r="K3230" s="249" t="s">
        <v>1379</v>
      </c>
      <c r="L3230" s="247" t="s">
        <v>1380</v>
      </c>
      <c r="M3230" s="249" t="s">
        <v>1348</v>
      </c>
      <c r="N3230" s="249">
        <v>0</v>
      </c>
      <c r="O3230" s="249" t="s">
        <v>10732</v>
      </c>
    </row>
    <row r="3231" spans="2:15" ht="15" hidden="1" customHeight="1">
      <c r="B3231" s="247" t="s">
        <v>10733</v>
      </c>
      <c r="C3231" s="247" t="s">
        <v>10734</v>
      </c>
      <c r="D3231" s="248">
        <v>40512</v>
      </c>
      <c r="E3231" s="248">
        <v>41351</v>
      </c>
      <c r="F3231" s="248">
        <v>42447</v>
      </c>
      <c r="G3231" s="247">
        <v>0</v>
      </c>
      <c r="H3231" s="247" t="s">
        <v>10735</v>
      </c>
      <c r="I3231" s="247" t="s">
        <v>10736</v>
      </c>
      <c r="J3231" s="247" t="s">
        <v>3276</v>
      </c>
      <c r="K3231" s="249" t="s">
        <v>2455</v>
      </c>
      <c r="L3231" s="247" t="s">
        <v>1380</v>
      </c>
      <c r="M3231" s="249" t="s">
        <v>1348</v>
      </c>
      <c r="N3231" s="249">
        <v>106</v>
      </c>
      <c r="O3231" s="249" t="s">
        <v>10737</v>
      </c>
    </row>
    <row r="3232" spans="2:15" ht="15" customHeight="1">
      <c r="B3232" s="247" t="s">
        <v>10738</v>
      </c>
      <c r="C3232" s="247" t="s">
        <v>1342</v>
      </c>
      <c r="D3232" s="248">
        <v>44412</v>
      </c>
      <c r="E3232" s="248"/>
      <c r="F3232" s="248"/>
      <c r="G3232" s="247"/>
      <c r="H3232" s="247" t="s">
        <v>8528</v>
      </c>
      <c r="I3232" s="247" t="s">
        <v>8529</v>
      </c>
      <c r="J3232" s="247" t="s">
        <v>3291</v>
      </c>
      <c r="K3232" s="249" t="s">
        <v>1346</v>
      </c>
      <c r="L3232" s="247" t="s">
        <v>1380</v>
      </c>
      <c r="M3232" s="249" t="s">
        <v>1348</v>
      </c>
      <c r="N3232" s="249">
        <v>0</v>
      </c>
      <c r="O3232" s="249" t="s">
        <v>10739</v>
      </c>
    </row>
    <row r="3233" spans="2:15" ht="15" customHeight="1">
      <c r="B3233" s="247" t="s">
        <v>10740</v>
      </c>
      <c r="C3233" s="247" t="s">
        <v>1342</v>
      </c>
      <c r="D3233" s="248">
        <v>44413</v>
      </c>
      <c r="E3233" s="248"/>
      <c r="F3233" s="248"/>
      <c r="G3233" s="247"/>
      <c r="H3233" s="247" t="s">
        <v>3510</v>
      </c>
      <c r="I3233" s="247" t="s">
        <v>3511</v>
      </c>
      <c r="J3233" s="247" t="s">
        <v>9611</v>
      </c>
      <c r="K3233" s="249" t="s">
        <v>1379</v>
      </c>
      <c r="L3233" s="247" t="s">
        <v>1380</v>
      </c>
      <c r="M3233" s="249" t="s">
        <v>1348</v>
      </c>
      <c r="N3233" s="249">
        <v>0</v>
      </c>
      <c r="O3233" s="249" t="s">
        <v>10741</v>
      </c>
    </row>
    <row r="3234" spans="2:15" ht="15" customHeight="1">
      <c r="B3234" s="247" t="s">
        <v>10742</v>
      </c>
      <c r="C3234" s="247" t="s">
        <v>1342</v>
      </c>
      <c r="D3234" s="248">
        <v>44413</v>
      </c>
      <c r="E3234" s="248"/>
      <c r="F3234" s="248"/>
      <c r="G3234" s="247"/>
      <c r="H3234" s="247" t="s">
        <v>10743</v>
      </c>
      <c r="I3234" s="247" t="s">
        <v>10744</v>
      </c>
      <c r="J3234" s="247" t="s">
        <v>3291</v>
      </c>
      <c r="K3234" s="249" t="s">
        <v>1346</v>
      </c>
      <c r="L3234" s="247" t="s">
        <v>3337</v>
      </c>
      <c r="M3234" s="249" t="s">
        <v>1348</v>
      </c>
      <c r="N3234" s="249">
        <v>0</v>
      </c>
      <c r="O3234" s="249" t="s">
        <v>10745</v>
      </c>
    </row>
    <row r="3235" spans="2:15" ht="15" customHeight="1">
      <c r="B3235" s="247" t="s">
        <v>10746</v>
      </c>
      <c r="C3235" s="247" t="s">
        <v>1342</v>
      </c>
      <c r="D3235" s="248">
        <v>44414</v>
      </c>
      <c r="E3235" s="248"/>
      <c r="F3235" s="248"/>
      <c r="G3235" s="247"/>
      <c r="H3235" s="247" t="s">
        <v>9351</v>
      </c>
      <c r="I3235" s="247" t="s">
        <v>9352</v>
      </c>
      <c r="J3235" s="247" t="s">
        <v>9611</v>
      </c>
      <c r="K3235" s="249" t="s">
        <v>1379</v>
      </c>
      <c r="L3235" s="247" t="s">
        <v>1380</v>
      </c>
      <c r="M3235" s="249" t="s">
        <v>1348</v>
      </c>
      <c r="N3235" s="249">
        <v>0</v>
      </c>
      <c r="O3235" s="249" t="s">
        <v>9353</v>
      </c>
    </row>
    <row r="3236" spans="2:15" ht="24" customHeight="1">
      <c r="B3236" s="247" t="s">
        <v>10747</v>
      </c>
      <c r="C3236" s="247" t="s">
        <v>1342</v>
      </c>
      <c r="D3236" s="248">
        <v>44414</v>
      </c>
      <c r="E3236" s="248"/>
      <c r="F3236" s="248"/>
      <c r="G3236" s="247"/>
      <c r="H3236" s="247" t="s">
        <v>10412</v>
      </c>
      <c r="I3236" s="247" t="s">
        <v>10413</v>
      </c>
      <c r="J3236" s="247" t="s">
        <v>9927</v>
      </c>
      <c r="K3236" s="249" t="s">
        <v>1379</v>
      </c>
      <c r="L3236" s="247" t="s">
        <v>5970</v>
      </c>
      <c r="M3236" s="249" t="s">
        <v>1348</v>
      </c>
      <c r="N3236" s="249">
        <v>0</v>
      </c>
      <c r="O3236" s="249" t="s">
        <v>6159</v>
      </c>
    </row>
    <row r="3237" spans="2:15" ht="15" hidden="1" customHeight="1">
      <c r="B3237" s="247" t="s">
        <v>10748</v>
      </c>
      <c r="C3237" s="247" t="s">
        <v>10749</v>
      </c>
      <c r="D3237" s="248">
        <v>44414</v>
      </c>
      <c r="E3237" s="248">
        <v>44435</v>
      </c>
      <c r="F3237" s="248">
        <v>44526</v>
      </c>
      <c r="G3237" s="247">
        <v>0</v>
      </c>
      <c r="H3237" s="247" t="s">
        <v>10750</v>
      </c>
      <c r="I3237" s="247" t="s">
        <v>10751</v>
      </c>
      <c r="J3237" s="247" t="s">
        <v>1345</v>
      </c>
      <c r="K3237" s="249" t="s">
        <v>1890</v>
      </c>
      <c r="L3237" s="247" t="s">
        <v>1373</v>
      </c>
      <c r="M3237" s="249" t="s">
        <v>1348</v>
      </c>
      <c r="N3237" s="249">
        <v>10</v>
      </c>
      <c r="O3237" s="249" t="s">
        <v>10752</v>
      </c>
    </row>
    <row r="3238" spans="2:15" ht="15" customHeight="1">
      <c r="B3238" s="247" t="s">
        <v>10753</v>
      </c>
      <c r="C3238" s="247" t="s">
        <v>1342</v>
      </c>
      <c r="D3238" s="248">
        <v>44417</v>
      </c>
      <c r="E3238" s="248"/>
      <c r="F3238" s="248"/>
      <c r="G3238" s="247"/>
      <c r="H3238" s="247" t="s">
        <v>10754</v>
      </c>
      <c r="I3238" s="247" t="s">
        <v>10755</v>
      </c>
      <c r="J3238" s="247" t="s">
        <v>3291</v>
      </c>
      <c r="K3238" s="249" t="s">
        <v>1346</v>
      </c>
      <c r="L3238" s="247" t="s">
        <v>1380</v>
      </c>
      <c r="M3238" s="249" t="s">
        <v>1348</v>
      </c>
      <c r="N3238" s="249">
        <v>0</v>
      </c>
      <c r="O3238" s="249" t="s">
        <v>10756</v>
      </c>
    </row>
    <row r="3239" spans="2:15" ht="15" customHeight="1">
      <c r="B3239" s="247" t="s">
        <v>10757</v>
      </c>
      <c r="C3239" s="247" t="s">
        <v>1342</v>
      </c>
      <c r="D3239" s="248">
        <v>44417</v>
      </c>
      <c r="E3239" s="248"/>
      <c r="F3239" s="248"/>
      <c r="G3239" s="247"/>
      <c r="H3239" s="247" t="s">
        <v>10578</v>
      </c>
      <c r="I3239" s="247" t="s">
        <v>10579</v>
      </c>
      <c r="J3239" s="247" t="s">
        <v>9611</v>
      </c>
      <c r="K3239" s="249" t="s">
        <v>1379</v>
      </c>
      <c r="L3239" s="247" t="s">
        <v>1380</v>
      </c>
      <c r="M3239" s="249" t="s">
        <v>1348</v>
      </c>
      <c r="N3239" s="249">
        <v>0</v>
      </c>
      <c r="O3239" s="249" t="s">
        <v>10580</v>
      </c>
    </row>
    <row r="3240" spans="2:15" ht="15" customHeight="1">
      <c r="B3240" s="247" t="s">
        <v>10758</v>
      </c>
      <c r="C3240" s="247" t="s">
        <v>1342</v>
      </c>
      <c r="D3240" s="248">
        <v>44418</v>
      </c>
      <c r="E3240" s="248"/>
      <c r="F3240" s="248"/>
      <c r="G3240" s="247"/>
      <c r="H3240" s="247" t="s">
        <v>6950</v>
      </c>
      <c r="I3240" s="247" t="s">
        <v>6951</v>
      </c>
      <c r="J3240" s="247" t="s">
        <v>3291</v>
      </c>
      <c r="K3240" s="249" t="s">
        <v>1346</v>
      </c>
      <c r="L3240" s="247" t="s">
        <v>1380</v>
      </c>
      <c r="M3240" s="249" t="s">
        <v>1348</v>
      </c>
      <c r="N3240" s="249">
        <v>0</v>
      </c>
      <c r="O3240" s="249" t="s">
        <v>9516</v>
      </c>
    </row>
    <row r="3241" spans="2:15" ht="15" hidden="1" customHeight="1">
      <c r="B3241" s="247" t="s">
        <v>10759</v>
      </c>
      <c r="C3241" s="247" t="s">
        <v>10760</v>
      </c>
      <c r="D3241" s="248">
        <v>44418</v>
      </c>
      <c r="E3241" s="248">
        <v>44434</v>
      </c>
      <c r="F3241" s="248">
        <v>44525</v>
      </c>
      <c r="G3241" s="247">
        <v>0</v>
      </c>
      <c r="H3241" s="247" t="s">
        <v>10562</v>
      </c>
      <c r="I3241" s="247" t="s">
        <v>10563</v>
      </c>
      <c r="J3241" s="247" t="s">
        <v>3291</v>
      </c>
      <c r="K3241" s="249" t="s">
        <v>1890</v>
      </c>
      <c r="L3241" s="247" t="s">
        <v>1380</v>
      </c>
      <c r="M3241" s="249" t="s">
        <v>1348</v>
      </c>
      <c r="N3241" s="249">
        <v>8</v>
      </c>
      <c r="O3241" s="249" t="s">
        <v>10094</v>
      </c>
    </row>
    <row r="3242" spans="2:15" ht="24" hidden="1" customHeight="1">
      <c r="B3242" s="247" t="s">
        <v>10761</v>
      </c>
      <c r="C3242" s="247" t="s">
        <v>10762</v>
      </c>
      <c r="D3242" s="248">
        <v>39059</v>
      </c>
      <c r="E3242" s="248">
        <v>39737</v>
      </c>
      <c r="F3242" s="248">
        <v>43389</v>
      </c>
      <c r="G3242" s="247">
        <v>0</v>
      </c>
      <c r="H3242" s="247" t="s">
        <v>10763</v>
      </c>
      <c r="I3242" s="247" t="s">
        <v>1342</v>
      </c>
      <c r="J3242" s="247" t="s">
        <v>3401</v>
      </c>
      <c r="K3242" s="249" t="s">
        <v>1354</v>
      </c>
      <c r="L3242" s="247" t="s">
        <v>1373</v>
      </c>
      <c r="M3242" s="249" t="s">
        <v>1348</v>
      </c>
      <c r="N3242" s="249">
        <v>10.2125</v>
      </c>
      <c r="O3242" s="249" t="s">
        <v>10764</v>
      </c>
    </row>
    <row r="3243" spans="2:15" ht="15" customHeight="1">
      <c r="B3243" s="247" t="s">
        <v>10765</v>
      </c>
      <c r="C3243" s="247" t="s">
        <v>1342</v>
      </c>
      <c r="D3243" s="248">
        <v>44418</v>
      </c>
      <c r="E3243" s="248"/>
      <c r="F3243" s="248"/>
      <c r="G3243" s="247"/>
      <c r="H3243" s="247" t="s">
        <v>10606</v>
      </c>
      <c r="I3243" s="247" t="s">
        <v>10607</v>
      </c>
      <c r="J3243" s="247" t="s">
        <v>3291</v>
      </c>
      <c r="K3243" s="249" t="s">
        <v>1379</v>
      </c>
      <c r="L3243" s="247" t="s">
        <v>1361</v>
      </c>
      <c r="M3243" s="249" t="s">
        <v>1348</v>
      </c>
      <c r="N3243" s="249">
        <v>0</v>
      </c>
      <c r="O3243" s="249" t="s">
        <v>10766</v>
      </c>
    </row>
    <row r="3244" spans="2:15" ht="15" customHeight="1">
      <c r="B3244" s="247" t="s">
        <v>10767</v>
      </c>
      <c r="C3244" s="247" t="s">
        <v>1342</v>
      </c>
      <c r="D3244" s="248">
        <v>44418</v>
      </c>
      <c r="E3244" s="248"/>
      <c r="F3244" s="248"/>
      <c r="G3244" s="247"/>
      <c r="H3244" s="247" t="s">
        <v>10606</v>
      </c>
      <c r="I3244" s="247" t="s">
        <v>10607</v>
      </c>
      <c r="J3244" s="247" t="s">
        <v>3291</v>
      </c>
      <c r="K3244" s="249" t="s">
        <v>1346</v>
      </c>
      <c r="L3244" s="247" t="s">
        <v>1380</v>
      </c>
      <c r="M3244" s="249" t="s">
        <v>1348</v>
      </c>
      <c r="N3244" s="249">
        <v>0</v>
      </c>
      <c r="O3244" s="249" t="s">
        <v>4116</v>
      </c>
    </row>
    <row r="3245" spans="2:15" ht="15" hidden="1" customHeight="1">
      <c r="B3245" s="247" t="s">
        <v>10768</v>
      </c>
      <c r="C3245" s="247" t="s">
        <v>10769</v>
      </c>
      <c r="D3245" s="248">
        <v>44420</v>
      </c>
      <c r="E3245" s="248">
        <v>44435</v>
      </c>
      <c r="F3245" s="248">
        <v>44526</v>
      </c>
      <c r="G3245" s="247">
        <v>0</v>
      </c>
      <c r="H3245" s="247" t="s">
        <v>10770</v>
      </c>
      <c r="I3245" s="247" t="s">
        <v>10771</v>
      </c>
      <c r="J3245" s="247" t="s">
        <v>3291</v>
      </c>
      <c r="K3245" s="249" t="s">
        <v>1890</v>
      </c>
      <c r="L3245" s="247" t="s">
        <v>1380</v>
      </c>
      <c r="M3245" s="249" t="s">
        <v>1348</v>
      </c>
      <c r="N3245" s="249">
        <v>7</v>
      </c>
      <c r="O3245" s="249" t="s">
        <v>10772</v>
      </c>
    </row>
    <row r="3246" spans="2:15" ht="15" customHeight="1">
      <c r="B3246" s="247" t="s">
        <v>10773</v>
      </c>
      <c r="C3246" s="247" t="s">
        <v>1342</v>
      </c>
      <c r="D3246" s="248">
        <v>44420</v>
      </c>
      <c r="E3246" s="248"/>
      <c r="F3246" s="248"/>
      <c r="G3246" s="247"/>
      <c r="H3246" s="247" t="s">
        <v>10774</v>
      </c>
      <c r="I3246" s="247" t="s">
        <v>10775</v>
      </c>
      <c r="J3246" s="247" t="s">
        <v>9611</v>
      </c>
      <c r="K3246" s="249" t="s">
        <v>1379</v>
      </c>
      <c r="L3246" s="247" t="s">
        <v>1380</v>
      </c>
      <c r="M3246" s="249" t="s">
        <v>1348</v>
      </c>
      <c r="N3246" s="249">
        <v>0</v>
      </c>
      <c r="O3246" s="249" t="s">
        <v>9186</v>
      </c>
    </row>
    <row r="3247" spans="2:15" ht="15" customHeight="1">
      <c r="B3247" s="247" t="s">
        <v>10776</v>
      </c>
      <c r="C3247" s="247" t="s">
        <v>1342</v>
      </c>
      <c r="D3247" s="248">
        <v>44420</v>
      </c>
      <c r="E3247" s="248"/>
      <c r="F3247" s="248"/>
      <c r="G3247" s="247"/>
      <c r="H3247" s="247" t="s">
        <v>10774</v>
      </c>
      <c r="I3247" s="247" t="s">
        <v>10775</v>
      </c>
      <c r="J3247" s="247" t="s">
        <v>9611</v>
      </c>
      <c r="K3247" s="249" t="s">
        <v>1379</v>
      </c>
      <c r="L3247" s="247" t="s">
        <v>1380</v>
      </c>
      <c r="M3247" s="249" t="s">
        <v>1348</v>
      </c>
      <c r="N3247" s="249">
        <v>0</v>
      </c>
      <c r="O3247" s="249" t="s">
        <v>10777</v>
      </c>
    </row>
    <row r="3248" spans="2:15" ht="15" customHeight="1">
      <c r="B3248" s="247" t="s">
        <v>10778</v>
      </c>
      <c r="C3248" s="247" t="s">
        <v>1342</v>
      </c>
      <c r="D3248" s="248">
        <v>44420</v>
      </c>
      <c r="E3248" s="248"/>
      <c r="F3248" s="248"/>
      <c r="G3248" s="247"/>
      <c r="H3248" s="247" t="s">
        <v>10774</v>
      </c>
      <c r="I3248" s="247" t="s">
        <v>10775</v>
      </c>
      <c r="J3248" s="247" t="s">
        <v>9611</v>
      </c>
      <c r="K3248" s="249" t="s">
        <v>1379</v>
      </c>
      <c r="L3248" s="247" t="s">
        <v>1380</v>
      </c>
      <c r="M3248" s="249" t="s">
        <v>1348</v>
      </c>
      <c r="N3248" s="249">
        <v>0</v>
      </c>
      <c r="O3248" s="249" t="s">
        <v>10779</v>
      </c>
    </row>
    <row r="3249" spans="2:15" ht="15" hidden="1" customHeight="1">
      <c r="B3249" s="247" t="s">
        <v>10780</v>
      </c>
      <c r="C3249" s="247" t="s">
        <v>10781</v>
      </c>
      <c r="D3249" s="248">
        <v>44421</v>
      </c>
      <c r="E3249" s="248">
        <v>44435</v>
      </c>
      <c r="F3249" s="248">
        <v>44526</v>
      </c>
      <c r="G3249" s="247">
        <v>0</v>
      </c>
      <c r="H3249" s="247" t="s">
        <v>10774</v>
      </c>
      <c r="I3249" s="247" t="s">
        <v>10775</v>
      </c>
      <c r="J3249" s="247" t="s">
        <v>3291</v>
      </c>
      <c r="K3249" s="249" t="s">
        <v>1890</v>
      </c>
      <c r="L3249" s="247" t="s">
        <v>1380</v>
      </c>
      <c r="M3249" s="249" t="s">
        <v>1348</v>
      </c>
      <c r="N3249" s="249">
        <v>93.5</v>
      </c>
      <c r="O3249" s="249" t="s">
        <v>9186</v>
      </c>
    </row>
    <row r="3250" spans="2:15" ht="15" customHeight="1">
      <c r="B3250" s="247" t="s">
        <v>10782</v>
      </c>
      <c r="C3250" s="247" t="s">
        <v>1342</v>
      </c>
      <c r="D3250" s="248">
        <v>44421</v>
      </c>
      <c r="E3250" s="248"/>
      <c r="F3250" s="248"/>
      <c r="G3250" s="247"/>
      <c r="H3250" s="247" t="s">
        <v>9989</v>
      </c>
      <c r="I3250" s="247" t="s">
        <v>9990</v>
      </c>
      <c r="J3250" s="247" t="s">
        <v>9611</v>
      </c>
      <c r="K3250" s="249" t="s">
        <v>1379</v>
      </c>
      <c r="L3250" s="247" t="s">
        <v>1380</v>
      </c>
      <c r="M3250" s="249" t="s">
        <v>1348</v>
      </c>
      <c r="N3250" s="249">
        <v>0</v>
      </c>
      <c r="O3250" s="249" t="s">
        <v>10783</v>
      </c>
    </row>
    <row r="3251" spans="2:15" ht="15" hidden="1" customHeight="1">
      <c r="B3251" s="247" t="s">
        <v>10784</v>
      </c>
      <c r="C3251" s="247" t="s">
        <v>10785</v>
      </c>
      <c r="D3251" s="248">
        <v>44421</v>
      </c>
      <c r="E3251" s="248">
        <v>44435</v>
      </c>
      <c r="F3251" s="248">
        <v>44526</v>
      </c>
      <c r="G3251" s="247">
        <v>0</v>
      </c>
      <c r="H3251" s="247" t="s">
        <v>10774</v>
      </c>
      <c r="I3251" s="247" t="s">
        <v>10775</v>
      </c>
      <c r="J3251" s="247" t="s">
        <v>3291</v>
      </c>
      <c r="K3251" s="249" t="s">
        <v>1890</v>
      </c>
      <c r="L3251" s="247" t="s">
        <v>1380</v>
      </c>
      <c r="M3251" s="249" t="s">
        <v>1348</v>
      </c>
      <c r="N3251" s="249">
        <v>95</v>
      </c>
      <c r="O3251" s="249" t="s">
        <v>10779</v>
      </c>
    </row>
    <row r="3252" spans="2:15" ht="15" customHeight="1">
      <c r="B3252" s="247" t="s">
        <v>10786</v>
      </c>
      <c r="C3252" s="247" t="s">
        <v>1342</v>
      </c>
      <c r="D3252" s="248">
        <v>44421</v>
      </c>
      <c r="E3252" s="248"/>
      <c r="F3252" s="248"/>
      <c r="G3252" s="247"/>
      <c r="H3252" s="247" t="s">
        <v>10163</v>
      </c>
      <c r="I3252" s="247" t="s">
        <v>10164</v>
      </c>
      <c r="J3252" s="247" t="s">
        <v>9927</v>
      </c>
      <c r="K3252" s="249" t="s">
        <v>10725</v>
      </c>
      <c r="L3252" s="247" t="s">
        <v>3592</v>
      </c>
      <c r="M3252" s="249" t="s">
        <v>1348</v>
      </c>
      <c r="N3252" s="249">
        <v>0</v>
      </c>
      <c r="O3252" s="249" t="s">
        <v>10168</v>
      </c>
    </row>
    <row r="3253" spans="2:15" ht="15" hidden="1" customHeight="1">
      <c r="B3253" s="247" t="s">
        <v>10787</v>
      </c>
      <c r="C3253" s="247" t="s">
        <v>10788</v>
      </c>
      <c r="D3253" s="248">
        <v>40386</v>
      </c>
      <c r="E3253" s="248">
        <v>40800</v>
      </c>
      <c r="F3253" s="248">
        <v>41896</v>
      </c>
      <c r="G3253" s="247">
        <v>0</v>
      </c>
      <c r="H3253" s="247" t="s">
        <v>10789</v>
      </c>
      <c r="I3253" s="247" t="s">
        <v>1342</v>
      </c>
      <c r="J3253" s="247" t="s">
        <v>3276</v>
      </c>
      <c r="K3253" s="249" t="s">
        <v>1354</v>
      </c>
      <c r="L3253" s="247" t="s">
        <v>1380</v>
      </c>
      <c r="M3253" s="249" t="s">
        <v>1348</v>
      </c>
      <c r="N3253" s="249">
        <v>125</v>
      </c>
      <c r="O3253" s="249" t="s">
        <v>10790</v>
      </c>
    </row>
    <row r="3254" spans="2:15" ht="25.5" hidden="1">
      <c r="B3254" s="247" t="s">
        <v>10791</v>
      </c>
      <c r="C3254" s="247" t="s">
        <v>10792</v>
      </c>
      <c r="D3254" s="248">
        <v>39427</v>
      </c>
      <c r="E3254" s="248">
        <v>39566</v>
      </c>
      <c r="F3254" s="248">
        <v>43017</v>
      </c>
      <c r="G3254" s="247">
        <v>0</v>
      </c>
      <c r="H3254" s="247" t="s">
        <v>10793</v>
      </c>
      <c r="I3254" s="247" t="s">
        <v>1342</v>
      </c>
      <c r="J3254" s="247" t="s">
        <v>3401</v>
      </c>
      <c r="K3254" s="249" t="s">
        <v>2455</v>
      </c>
      <c r="L3254" s="247" t="s">
        <v>1373</v>
      </c>
      <c r="M3254" s="249" t="s">
        <v>1348</v>
      </c>
      <c r="N3254" s="249">
        <v>2.25</v>
      </c>
      <c r="O3254" s="249" t="s">
        <v>10794</v>
      </c>
    </row>
    <row r="3255" spans="2:15" ht="15" hidden="1" customHeight="1">
      <c r="B3255" s="247" t="s">
        <v>10795</v>
      </c>
      <c r="C3255" s="247" t="s">
        <v>10796</v>
      </c>
      <c r="D3255" s="248">
        <v>44421</v>
      </c>
      <c r="E3255" s="248">
        <v>44435</v>
      </c>
      <c r="F3255" s="248">
        <v>44526</v>
      </c>
      <c r="G3255" s="247">
        <v>0</v>
      </c>
      <c r="H3255" s="247" t="s">
        <v>10774</v>
      </c>
      <c r="I3255" s="247" t="s">
        <v>10775</v>
      </c>
      <c r="J3255" s="247" t="s">
        <v>3291</v>
      </c>
      <c r="K3255" s="249" t="s">
        <v>1890</v>
      </c>
      <c r="L3255" s="247" t="s">
        <v>1380</v>
      </c>
      <c r="M3255" s="249" t="s">
        <v>1348</v>
      </c>
      <c r="N3255" s="249">
        <v>68</v>
      </c>
      <c r="O3255" s="249" t="s">
        <v>10797</v>
      </c>
    </row>
    <row r="3256" spans="2:15" ht="15" customHeight="1">
      <c r="B3256" s="247" t="s">
        <v>10798</v>
      </c>
      <c r="C3256" s="247" t="s">
        <v>1342</v>
      </c>
      <c r="D3256" s="248">
        <v>44421</v>
      </c>
      <c r="E3256" s="248"/>
      <c r="F3256" s="248"/>
      <c r="G3256" s="247"/>
      <c r="H3256" s="247" t="s">
        <v>10163</v>
      </c>
      <c r="I3256" s="247" t="s">
        <v>10164</v>
      </c>
      <c r="J3256" s="247" t="s">
        <v>9927</v>
      </c>
      <c r="K3256" s="249" t="s">
        <v>1379</v>
      </c>
      <c r="L3256" s="247" t="s">
        <v>3592</v>
      </c>
      <c r="M3256" s="249" t="s">
        <v>1348</v>
      </c>
      <c r="N3256" s="249">
        <v>0</v>
      </c>
      <c r="O3256" s="249" t="s">
        <v>10799</v>
      </c>
    </row>
    <row r="3257" spans="2:15" ht="15" hidden="1" customHeight="1">
      <c r="B3257" s="247" t="s">
        <v>10800</v>
      </c>
      <c r="C3257" s="247" t="s">
        <v>10801</v>
      </c>
      <c r="D3257" s="248">
        <v>44424</v>
      </c>
      <c r="E3257" s="248">
        <v>44448</v>
      </c>
      <c r="F3257" s="248">
        <v>44538</v>
      </c>
      <c r="G3257" s="247">
        <v>0</v>
      </c>
      <c r="H3257" s="247" t="s">
        <v>9989</v>
      </c>
      <c r="I3257" s="247" t="s">
        <v>9990</v>
      </c>
      <c r="J3257" s="247" t="s">
        <v>3291</v>
      </c>
      <c r="K3257" s="249" t="s">
        <v>1890</v>
      </c>
      <c r="L3257" s="247" t="s">
        <v>1380</v>
      </c>
      <c r="M3257" s="249" t="s">
        <v>1348</v>
      </c>
      <c r="N3257" s="249">
        <v>60</v>
      </c>
      <c r="O3257" s="249" t="s">
        <v>10802</v>
      </c>
    </row>
    <row r="3258" spans="2:15" ht="15" customHeight="1">
      <c r="B3258" s="247" t="s">
        <v>10803</v>
      </c>
      <c r="C3258" s="247" t="s">
        <v>1342</v>
      </c>
      <c r="D3258" s="248">
        <v>44424</v>
      </c>
      <c r="E3258" s="248"/>
      <c r="F3258" s="248"/>
      <c r="G3258" s="247"/>
      <c r="H3258" s="247" t="s">
        <v>10804</v>
      </c>
      <c r="I3258" s="247" t="s">
        <v>1342</v>
      </c>
      <c r="J3258" s="247" t="s">
        <v>9574</v>
      </c>
      <c r="K3258" s="249" t="s">
        <v>1379</v>
      </c>
      <c r="L3258" s="247" t="s">
        <v>1380</v>
      </c>
      <c r="M3258" s="249" t="s">
        <v>1348</v>
      </c>
      <c r="N3258" s="249">
        <v>0</v>
      </c>
      <c r="O3258" s="249" t="s">
        <v>10805</v>
      </c>
    </row>
    <row r="3259" spans="2:15" ht="15" hidden="1" customHeight="1">
      <c r="B3259" s="247" t="s">
        <v>10806</v>
      </c>
      <c r="C3259" s="247" t="s">
        <v>10807</v>
      </c>
      <c r="D3259" s="248">
        <v>44424</v>
      </c>
      <c r="E3259" s="248">
        <v>44435</v>
      </c>
      <c r="F3259" s="248">
        <v>44526</v>
      </c>
      <c r="G3259" s="247">
        <v>0</v>
      </c>
      <c r="H3259" s="247" t="s">
        <v>4414</v>
      </c>
      <c r="I3259" s="247" t="s">
        <v>4415</v>
      </c>
      <c r="J3259" s="247" t="s">
        <v>3291</v>
      </c>
      <c r="K3259" s="249" t="s">
        <v>1890</v>
      </c>
      <c r="L3259" s="247" t="s">
        <v>1380</v>
      </c>
      <c r="M3259" s="249" t="s">
        <v>1348</v>
      </c>
      <c r="N3259" s="249">
        <v>72</v>
      </c>
      <c r="O3259" s="249" t="s">
        <v>10808</v>
      </c>
    </row>
    <row r="3260" spans="2:15" ht="24" customHeight="1">
      <c r="B3260" s="247" t="s">
        <v>10809</v>
      </c>
      <c r="C3260" s="247" t="s">
        <v>1342</v>
      </c>
      <c r="D3260" s="248">
        <v>44425</v>
      </c>
      <c r="E3260" s="248"/>
      <c r="F3260" s="248"/>
      <c r="G3260" s="247"/>
      <c r="H3260" s="247" t="s">
        <v>10804</v>
      </c>
      <c r="I3260" s="247" t="s">
        <v>1342</v>
      </c>
      <c r="J3260" s="247" t="s">
        <v>10573</v>
      </c>
      <c r="K3260" s="249" t="s">
        <v>1379</v>
      </c>
      <c r="L3260" s="247" t="s">
        <v>1380</v>
      </c>
      <c r="M3260" s="249" t="s">
        <v>1348</v>
      </c>
      <c r="N3260" s="249">
        <v>0</v>
      </c>
      <c r="O3260" s="249" t="s">
        <v>10805</v>
      </c>
    </row>
    <row r="3261" spans="2:15" ht="15" hidden="1" customHeight="1">
      <c r="B3261" s="247" t="s">
        <v>10810</v>
      </c>
      <c r="C3261" s="247" t="s">
        <v>10811</v>
      </c>
      <c r="D3261" s="248">
        <v>44426</v>
      </c>
      <c r="E3261" s="248">
        <v>44435</v>
      </c>
      <c r="F3261" s="248">
        <v>44526</v>
      </c>
      <c r="G3261" s="247">
        <v>0</v>
      </c>
      <c r="H3261" s="247" t="s">
        <v>4159</v>
      </c>
      <c r="I3261" s="247" t="s">
        <v>4160</v>
      </c>
      <c r="J3261" s="247" t="s">
        <v>3291</v>
      </c>
      <c r="K3261" s="249" t="s">
        <v>1890</v>
      </c>
      <c r="L3261" s="247" t="s">
        <v>1380</v>
      </c>
      <c r="M3261" s="249" t="s">
        <v>1348</v>
      </c>
      <c r="N3261" s="249">
        <v>30</v>
      </c>
      <c r="O3261" s="249" t="s">
        <v>10812</v>
      </c>
    </row>
    <row r="3262" spans="2:15" ht="15" hidden="1" customHeight="1">
      <c r="B3262" s="247" t="s">
        <v>10813</v>
      </c>
      <c r="C3262" s="247" t="s">
        <v>10814</v>
      </c>
      <c r="D3262" s="248">
        <v>44426</v>
      </c>
      <c r="E3262" s="248">
        <v>44498</v>
      </c>
      <c r="F3262" s="248">
        <v>44589</v>
      </c>
      <c r="G3262" s="247">
        <v>0</v>
      </c>
      <c r="H3262" s="247" t="s">
        <v>1376</v>
      </c>
      <c r="I3262" s="247" t="s">
        <v>1377</v>
      </c>
      <c r="J3262" s="247" t="s">
        <v>3291</v>
      </c>
      <c r="K3262" s="249" t="s">
        <v>1890</v>
      </c>
      <c r="L3262" s="247" t="s">
        <v>1380</v>
      </c>
      <c r="M3262" s="249" t="s">
        <v>1348</v>
      </c>
      <c r="N3262" s="249">
        <v>31.8</v>
      </c>
      <c r="O3262" s="249" t="s">
        <v>1381</v>
      </c>
    </row>
    <row r="3263" spans="2:15" ht="15" customHeight="1">
      <c r="B3263" s="247" t="s">
        <v>10815</v>
      </c>
      <c r="C3263" s="247" t="s">
        <v>1342</v>
      </c>
      <c r="D3263" s="248">
        <v>44426</v>
      </c>
      <c r="E3263" s="248"/>
      <c r="F3263" s="248"/>
      <c r="G3263" s="247"/>
      <c r="H3263" s="247" t="s">
        <v>9351</v>
      </c>
      <c r="I3263" s="247" t="s">
        <v>9352</v>
      </c>
      <c r="J3263" s="247" t="s">
        <v>9611</v>
      </c>
      <c r="K3263" s="249" t="s">
        <v>10725</v>
      </c>
      <c r="L3263" s="247" t="s">
        <v>1380</v>
      </c>
      <c r="M3263" s="249" t="s">
        <v>1348</v>
      </c>
      <c r="N3263" s="249">
        <v>0</v>
      </c>
      <c r="O3263" s="249" t="s">
        <v>9356</v>
      </c>
    </row>
    <row r="3264" spans="2:15" ht="15" customHeight="1">
      <c r="B3264" s="247" t="s">
        <v>10816</v>
      </c>
      <c r="C3264" s="247" t="s">
        <v>1342</v>
      </c>
      <c r="D3264" s="248">
        <v>44426</v>
      </c>
      <c r="E3264" s="248"/>
      <c r="F3264" s="248"/>
      <c r="G3264" s="247"/>
      <c r="H3264" s="247" t="s">
        <v>5302</v>
      </c>
      <c r="I3264" s="247" t="s">
        <v>5303</v>
      </c>
      <c r="J3264" s="247" t="s">
        <v>9611</v>
      </c>
      <c r="K3264" s="249" t="s">
        <v>1379</v>
      </c>
      <c r="L3264" s="247" t="s">
        <v>1380</v>
      </c>
      <c r="M3264" s="249" t="s">
        <v>1348</v>
      </c>
      <c r="N3264" s="249">
        <v>0</v>
      </c>
      <c r="O3264" s="249" t="s">
        <v>5304</v>
      </c>
    </row>
    <row r="3265" spans="2:15" ht="15" hidden="1" customHeight="1">
      <c r="B3265" s="247" t="s">
        <v>10817</v>
      </c>
      <c r="C3265" s="247" t="s">
        <v>10818</v>
      </c>
      <c r="D3265" s="248">
        <v>41352</v>
      </c>
      <c r="E3265" s="248">
        <v>41689</v>
      </c>
      <c r="F3265" s="248">
        <v>42785</v>
      </c>
      <c r="G3265" s="247">
        <v>0</v>
      </c>
      <c r="H3265" s="247" t="s">
        <v>4638</v>
      </c>
      <c r="I3265" s="247" t="s">
        <v>1342</v>
      </c>
      <c r="J3265" s="247" t="s">
        <v>3270</v>
      </c>
      <c r="K3265" s="249" t="s">
        <v>1354</v>
      </c>
      <c r="L3265" s="247" t="s">
        <v>1380</v>
      </c>
      <c r="M3265" s="249" t="s">
        <v>1348</v>
      </c>
      <c r="N3265" s="249">
        <v>60</v>
      </c>
      <c r="O3265" s="249" t="s">
        <v>10315</v>
      </c>
    </row>
    <row r="3266" spans="2:15" ht="25.5" customHeight="1">
      <c r="B3266" s="247" t="s">
        <v>10819</v>
      </c>
      <c r="C3266" s="247" t="s">
        <v>1342</v>
      </c>
      <c r="D3266" s="248">
        <v>44431</v>
      </c>
      <c r="E3266" s="248"/>
      <c r="F3266" s="248"/>
      <c r="G3266" s="247"/>
      <c r="H3266" s="247" t="s">
        <v>9693</v>
      </c>
      <c r="I3266" s="247" t="s">
        <v>9694</v>
      </c>
      <c r="J3266" s="247" t="s">
        <v>9927</v>
      </c>
      <c r="K3266" s="249" t="s">
        <v>1379</v>
      </c>
      <c r="L3266" s="247" t="s">
        <v>1347</v>
      </c>
      <c r="M3266" s="249" t="s">
        <v>1348</v>
      </c>
      <c r="N3266" s="249">
        <v>0</v>
      </c>
      <c r="O3266" s="249" t="s">
        <v>10820</v>
      </c>
    </row>
    <row r="3267" spans="2:15" ht="15" customHeight="1">
      <c r="B3267" s="247" t="s">
        <v>10821</v>
      </c>
      <c r="C3267" s="247" t="s">
        <v>1342</v>
      </c>
      <c r="D3267" s="248">
        <v>44431</v>
      </c>
      <c r="E3267" s="248"/>
      <c r="F3267" s="248"/>
      <c r="G3267" s="247"/>
      <c r="H3267" s="247" t="s">
        <v>10822</v>
      </c>
      <c r="I3267" s="247" t="s">
        <v>10823</v>
      </c>
      <c r="J3267" s="247" t="s">
        <v>3291</v>
      </c>
      <c r="K3267" s="249" t="s">
        <v>1346</v>
      </c>
      <c r="L3267" s="247" t="s">
        <v>1380</v>
      </c>
      <c r="M3267" s="249" t="s">
        <v>1348</v>
      </c>
      <c r="N3267" s="249">
        <v>0</v>
      </c>
      <c r="O3267" s="249" t="s">
        <v>3677</v>
      </c>
    </row>
    <row r="3268" spans="2:15" ht="15" customHeight="1">
      <c r="B3268" s="247" t="s">
        <v>10824</v>
      </c>
      <c r="C3268" s="247" t="s">
        <v>1342</v>
      </c>
      <c r="D3268" s="248">
        <v>44431</v>
      </c>
      <c r="E3268" s="248"/>
      <c r="F3268" s="248"/>
      <c r="G3268" s="247"/>
      <c r="H3268" s="247" t="s">
        <v>10822</v>
      </c>
      <c r="I3268" s="247" t="s">
        <v>10823</v>
      </c>
      <c r="J3268" s="247" t="s">
        <v>3291</v>
      </c>
      <c r="K3268" s="249" t="s">
        <v>1346</v>
      </c>
      <c r="L3268" s="247" t="s">
        <v>1380</v>
      </c>
      <c r="M3268" s="249" t="s">
        <v>1348</v>
      </c>
      <c r="N3268" s="249">
        <v>0</v>
      </c>
      <c r="O3268" s="249" t="s">
        <v>10825</v>
      </c>
    </row>
    <row r="3269" spans="2:15" ht="24" customHeight="1">
      <c r="B3269" s="247" t="s">
        <v>10826</v>
      </c>
      <c r="C3269" s="247" t="s">
        <v>1342</v>
      </c>
      <c r="D3269" s="248">
        <v>44432</v>
      </c>
      <c r="E3269" s="248"/>
      <c r="F3269" s="248"/>
      <c r="G3269" s="247"/>
      <c r="H3269" s="247" t="s">
        <v>9693</v>
      </c>
      <c r="I3269" s="247" t="s">
        <v>9694</v>
      </c>
      <c r="J3269" s="247" t="s">
        <v>10171</v>
      </c>
      <c r="K3269" s="249" t="s">
        <v>1379</v>
      </c>
      <c r="L3269" s="247" t="s">
        <v>1347</v>
      </c>
      <c r="M3269" s="249" t="s">
        <v>1348</v>
      </c>
      <c r="N3269" s="249">
        <v>0</v>
      </c>
      <c r="O3269" s="249" t="s">
        <v>10827</v>
      </c>
    </row>
    <row r="3270" spans="2:15" ht="15" hidden="1" customHeight="1">
      <c r="B3270" s="247" t="s">
        <v>10828</v>
      </c>
      <c r="C3270" s="247" t="s">
        <v>10829</v>
      </c>
      <c r="D3270" s="248">
        <v>44433</v>
      </c>
      <c r="E3270" s="248">
        <v>44448</v>
      </c>
      <c r="F3270" s="248">
        <v>44538</v>
      </c>
      <c r="G3270" s="247">
        <v>0</v>
      </c>
      <c r="H3270" s="247" t="s">
        <v>4498</v>
      </c>
      <c r="I3270" s="247" t="s">
        <v>4499</v>
      </c>
      <c r="J3270" s="247" t="s">
        <v>3291</v>
      </c>
      <c r="K3270" s="249" t="s">
        <v>1890</v>
      </c>
      <c r="L3270" s="247" t="s">
        <v>1380</v>
      </c>
      <c r="M3270" s="249" t="s">
        <v>1348</v>
      </c>
      <c r="N3270" s="249">
        <v>28</v>
      </c>
      <c r="O3270" s="249" t="s">
        <v>8757</v>
      </c>
    </row>
    <row r="3271" spans="2:15" ht="15" hidden="1" customHeight="1">
      <c r="B3271" s="247" t="s">
        <v>10830</v>
      </c>
      <c r="C3271" s="247" t="s">
        <v>10831</v>
      </c>
      <c r="D3271" s="248">
        <v>44433</v>
      </c>
      <c r="E3271" s="248">
        <v>44434</v>
      </c>
      <c r="F3271" s="248">
        <v>44525</v>
      </c>
      <c r="G3271" s="247">
        <v>0</v>
      </c>
      <c r="H3271" s="247" t="s">
        <v>10395</v>
      </c>
      <c r="I3271" s="247" t="s">
        <v>10396</v>
      </c>
      <c r="J3271" s="247" t="s">
        <v>3291</v>
      </c>
      <c r="K3271" s="249" t="s">
        <v>1890</v>
      </c>
      <c r="L3271" s="247" t="s">
        <v>1380</v>
      </c>
      <c r="M3271" s="249" t="s">
        <v>1348</v>
      </c>
      <c r="N3271" s="249">
        <v>2</v>
      </c>
      <c r="O3271" s="249" t="s">
        <v>3787</v>
      </c>
    </row>
    <row r="3272" spans="2:15" ht="15" customHeight="1">
      <c r="B3272" s="247" t="s">
        <v>10832</v>
      </c>
      <c r="C3272" s="247" t="s">
        <v>1342</v>
      </c>
      <c r="D3272" s="248">
        <v>44433</v>
      </c>
      <c r="E3272" s="248"/>
      <c r="F3272" s="248"/>
      <c r="G3272" s="247"/>
      <c r="H3272" s="247" t="s">
        <v>9366</v>
      </c>
      <c r="I3272" s="247" t="s">
        <v>9367</v>
      </c>
      <c r="J3272" s="247" t="s">
        <v>9611</v>
      </c>
      <c r="K3272" s="249" t="s">
        <v>1379</v>
      </c>
      <c r="L3272" s="247" t="s">
        <v>1380</v>
      </c>
      <c r="M3272" s="249" t="s">
        <v>1348</v>
      </c>
      <c r="N3272" s="249">
        <v>0</v>
      </c>
      <c r="O3272" s="249" t="s">
        <v>9596</v>
      </c>
    </row>
    <row r="3273" spans="2:15" ht="15" customHeight="1">
      <c r="B3273" s="247" t="s">
        <v>10833</v>
      </c>
      <c r="C3273" s="247" t="s">
        <v>1342</v>
      </c>
      <c r="D3273" s="248">
        <v>44433</v>
      </c>
      <c r="E3273" s="248"/>
      <c r="F3273" s="248"/>
      <c r="G3273" s="247"/>
      <c r="H3273" s="247" t="s">
        <v>9932</v>
      </c>
      <c r="I3273" s="247" t="s">
        <v>9933</v>
      </c>
      <c r="J3273" s="247" t="s">
        <v>9611</v>
      </c>
      <c r="K3273" s="249" t="s">
        <v>1379</v>
      </c>
      <c r="L3273" s="247" t="s">
        <v>1380</v>
      </c>
      <c r="M3273" s="249" t="s">
        <v>1348</v>
      </c>
      <c r="N3273" s="249">
        <v>0</v>
      </c>
      <c r="O3273" s="249" t="s">
        <v>10834</v>
      </c>
    </row>
    <row r="3274" spans="2:15" ht="15" hidden="1" customHeight="1">
      <c r="B3274" s="247" t="s">
        <v>10835</v>
      </c>
      <c r="C3274" s="247" t="s">
        <v>10836</v>
      </c>
      <c r="D3274" s="248">
        <v>44435</v>
      </c>
      <c r="E3274" s="248">
        <v>44434</v>
      </c>
      <c r="F3274" s="248">
        <v>44525</v>
      </c>
      <c r="G3274" s="247">
        <v>0</v>
      </c>
      <c r="H3274" s="247" t="s">
        <v>9625</v>
      </c>
      <c r="I3274" s="247" t="s">
        <v>9626</v>
      </c>
      <c r="J3274" s="247" t="s">
        <v>3291</v>
      </c>
      <c r="K3274" s="249" t="s">
        <v>1890</v>
      </c>
      <c r="L3274" s="247" t="s">
        <v>3337</v>
      </c>
      <c r="M3274" s="249" t="s">
        <v>1348</v>
      </c>
      <c r="N3274" s="249">
        <v>8</v>
      </c>
      <c r="O3274" s="249" t="s">
        <v>10837</v>
      </c>
    </row>
    <row r="3275" spans="2:15" ht="24" customHeight="1">
      <c r="B3275" s="247" t="s">
        <v>10838</v>
      </c>
      <c r="C3275" s="247" t="s">
        <v>1342</v>
      </c>
      <c r="D3275" s="248">
        <v>44435</v>
      </c>
      <c r="E3275" s="248"/>
      <c r="F3275" s="248"/>
      <c r="G3275" s="247"/>
      <c r="H3275" s="247" t="s">
        <v>7350</v>
      </c>
      <c r="I3275" s="247" t="s">
        <v>7351</v>
      </c>
      <c r="J3275" s="247" t="s">
        <v>10289</v>
      </c>
      <c r="K3275" s="249" t="s">
        <v>1379</v>
      </c>
      <c r="L3275" s="247" t="s">
        <v>1380</v>
      </c>
      <c r="M3275" s="249" t="s">
        <v>1348</v>
      </c>
      <c r="N3275" s="249">
        <v>0</v>
      </c>
      <c r="O3275" s="249" t="s">
        <v>7819</v>
      </c>
    </row>
    <row r="3276" spans="2:15" ht="15" customHeight="1">
      <c r="B3276" s="247" t="s">
        <v>10839</v>
      </c>
      <c r="C3276" s="247" t="s">
        <v>10840</v>
      </c>
      <c r="D3276" s="248">
        <v>40963</v>
      </c>
      <c r="E3276" s="248">
        <v>41674</v>
      </c>
      <c r="F3276" s="248">
        <v>44231</v>
      </c>
      <c r="G3276" s="247">
        <v>2</v>
      </c>
      <c r="H3276" s="247" t="s">
        <v>6510</v>
      </c>
      <c r="I3276" s="247" t="s">
        <v>6511</v>
      </c>
      <c r="J3276" s="247" t="s">
        <v>3270</v>
      </c>
      <c r="K3276" s="249" t="s">
        <v>1354</v>
      </c>
      <c r="L3276" s="247" t="s">
        <v>1380</v>
      </c>
      <c r="M3276" s="249" t="s">
        <v>1348</v>
      </c>
      <c r="N3276" s="249">
        <v>95</v>
      </c>
      <c r="O3276" s="249" t="s">
        <v>10023</v>
      </c>
    </row>
    <row r="3277" spans="2:15" ht="15" customHeight="1">
      <c r="B3277" s="247" t="s">
        <v>10841</v>
      </c>
      <c r="C3277" s="247" t="s">
        <v>1342</v>
      </c>
      <c r="D3277" s="248">
        <v>44438</v>
      </c>
      <c r="E3277" s="248"/>
      <c r="F3277" s="248"/>
      <c r="G3277" s="247"/>
      <c r="H3277" s="247" t="s">
        <v>9805</v>
      </c>
      <c r="I3277" s="247" t="s">
        <v>9806</v>
      </c>
      <c r="J3277" s="247" t="s">
        <v>9611</v>
      </c>
      <c r="K3277" s="249" t="s">
        <v>1379</v>
      </c>
      <c r="L3277" s="247" t="s">
        <v>1380</v>
      </c>
      <c r="M3277" s="249" t="s">
        <v>1348</v>
      </c>
      <c r="N3277" s="249">
        <v>0</v>
      </c>
      <c r="O3277" s="249" t="s">
        <v>9903</v>
      </c>
    </row>
    <row r="3278" spans="2:15" ht="15" hidden="1" customHeight="1">
      <c r="B3278" s="247" t="s">
        <v>10842</v>
      </c>
      <c r="C3278" s="247" t="s">
        <v>10843</v>
      </c>
      <c r="D3278" s="248">
        <v>44438</v>
      </c>
      <c r="E3278" s="248">
        <v>44459</v>
      </c>
      <c r="F3278" s="248">
        <v>44549</v>
      </c>
      <c r="G3278" s="247">
        <v>0</v>
      </c>
      <c r="H3278" s="247" t="s">
        <v>10844</v>
      </c>
      <c r="I3278" s="247" t="s">
        <v>10845</v>
      </c>
      <c r="J3278" s="247" t="s">
        <v>3291</v>
      </c>
      <c r="K3278" s="249" t="s">
        <v>1890</v>
      </c>
      <c r="L3278" s="247" t="s">
        <v>1380</v>
      </c>
      <c r="M3278" s="249" t="s">
        <v>1348</v>
      </c>
      <c r="N3278" s="249">
        <v>22</v>
      </c>
      <c r="O3278" s="249" t="s">
        <v>10846</v>
      </c>
    </row>
    <row r="3279" spans="2:15" ht="15" customHeight="1">
      <c r="B3279" s="247" t="s">
        <v>10847</v>
      </c>
      <c r="C3279" s="247" t="s">
        <v>1342</v>
      </c>
      <c r="D3279" s="248">
        <v>44438</v>
      </c>
      <c r="E3279" s="248"/>
      <c r="F3279" s="248"/>
      <c r="G3279" s="247"/>
      <c r="H3279" s="247" t="s">
        <v>10848</v>
      </c>
      <c r="I3279" s="247" t="s">
        <v>10849</v>
      </c>
      <c r="J3279" s="247" t="s">
        <v>9611</v>
      </c>
      <c r="K3279" s="249" t="s">
        <v>1379</v>
      </c>
      <c r="L3279" s="247" t="s">
        <v>1380</v>
      </c>
      <c r="M3279" s="249" t="s">
        <v>1348</v>
      </c>
      <c r="N3279" s="249">
        <v>0</v>
      </c>
      <c r="O3279" s="249" t="s">
        <v>9900</v>
      </c>
    </row>
    <row r="3280" spans="2:15" ht="15" customHeight="1">
      <c r="B3280" s="247" t="s">
        <v>10850</v>
      </c>
      <c r="C3280" s="247" t="s">
        <v>1342</v>
      </c>
      <c r="D3280" s="248">
        <v>44438</v>
      </c>
      <c r="E3280" s="248"/>
      <c r="F3280" s="248"/>
      <c r="G3280" s="247"/>
      <c r="H3280" s="247" t="s">
        <v>10848</v>
      </c>
      <c r="I3280" s="247" t="s">
        <v>10849</v>
      </c>
      <c r="J3280" s="247" t="s">
        <v>9611</v>
      </c>
      <c r="K3280" s="249" t="s">
        <v>1379</v>
      </c>
      <c r="L3280" s="247" t="s">
        <v>1380</v>
      </c>
      <c r="M3280" s="249" t="s">
        <v>1348</v>
      </c>
      <c r="N3280" s="249">
        <v>0</v>
      </c>
      <c r="O3280" s="249" t="s">
        <v>9906</v>
      </c>
    </row>
    <row r="3281" spans="2:15" ht="15" customHeight="1">
      <c r="B3281" s="247" t="s">
        <v>10851</v>
      </c>
      <c r="C3281" s="247" t="s">
        <v>1342</v>
      </c>
      <c r="D3281" s="248">
        <v>44442</v>
      </c>
      <c r="E3281" s="248"/>
      <c r="F3281" s="248"/>
      <c r="G3281" s="247"/>
      <c r="H3281" s="247" t="s">
        <v>9886</v>
      </c>
      <c r="I3281" s="247" t="s">
        <v>9887</v>
      </c>
      <c r="J3281" s="247" t="s">
        <v>9611</v>
      </c>
      <c r="K3281" s="249" t="s">
        <v>1379</v>
      </c>
      <c r="L3281" s="247" t="s">
        <v>1380</v>
      </c>
      <c r="M3281" s="249" t="s">
        <v>1348</v>
      </c>
      <c r="N3281" s="249">
        <v>0</v>
      </c>
      <c r="O3281" s="249" t="s">
        <v>9521</v>
      </c>
    </row>
    <row r="3282" spans="2:15" ht="24" customHeight="1">
      <c r="B3282" s="247" t="s">
        <v>10852</v>
      </c>
      <c r="C3282" s="247" t="s">
        <v>1342</v>
      </c>
      <c r="D3282" s="248">
        <v>44445</v>
      </c>
      <c r="E3282" s="248"/>
      <c r="F3282" s="248"/>
      <c r="G3282" s="247"/>
      <c r="H3282" s="247" t="s">
        <v>10042</v>
      </c>
      <c r="I3282" s="247" t="s">
        <v>10043</v>
      </c>
      <c r="J3282" s="247" t="s">
        <v>10171</v>
      </c>
      <c r="K3282" s="249" t="s">
        <v>1379</v>
      </c>
      <c r="L3282" s="247" t="s">
        <v>3337</v>
      </c>
      <c r="M3282" s="249" t="s">
        <v>1348</v>
      </c>
      <c r="N3282" s="249">
        <v>0</v>
      </c>
      <c r="O3282" s="249" t="s">
        <v>10853</v>
      </c>
    </row>
    <row r="3283" spans="2:15" hidden="1">
      <c r="B3283" s="247" t="s">
        <v>10854</v>
      </c>
      <c r="C3283" s="247" t="s">
        <v>10855</v>
      </c>
      <c r="D3283" s="248">
        <v>44445</v>
      </c>
      <c r="E3283" s="248">
        <v>44459</v>
      </c>
      <c r="F3283" s="248">
        <v>44549</v>
      </c>
      <c r="G3283" s="247">
        <v>0</v>
      </c>
      <c r="H3283" s="247" t="s">
        <v>1343</v>
      </c>
      <c r="I3283" s="247" t="s">
        <v>1344</v>
      </c>
      <c r="J3283" s="247" t="s">
        <v>1345</v>
      </c>
      <c r="K3283" s="249" t="s">
        <v>1890</v>
      </c>
      <c r="L3283" s="247" t="s">
        <v>1355</v>
      </c>
      <c r="M3283" s="249" t="s">
        <v>1348</v>
      </c>
      <c r="N3283" s="249">
        <v>28</v>
      </c>
      <c r="O3283" s="249" t="s">
        <v>10856</v>
      </c>
    </row>
    <row r="3284" spans="2:15" hidden="1">
      <c r="B3284" s="247" t="s">
        <v>10857</v>
      </c>
      <c r="C3284" s="247" t="s">
        <v>10858</v>
      </c>
      <c r="D3284" s="248">
        <v>44445</v>
      </c>
      <c r="E3284" s="248">
        <v>44498</v>
      </c>
      <c r="F3284" s="248">
        <v>44589</v>
      </c>
      <c r="G3284" s="247">
        <v>0</v>
      </c>
      <c r="H3284" s="247" t="s">
        <v>1343</v>
      </c>
      <c r="I3284" s="247" t="s">
        <v>1344</v>
      </c>
      <c r="J3284" s="247" t="s">
        <v>1345</v>
      </c>
      <c r="K3284" s="249" t="s">
        <v>1890</v>
      </c>
      <c r="L3284" s="247" t="s">
        <v>1355</v>
      </c>
      <c r="M3284" s="249" t="s">
        <v>1348</v>
      </c>
      <c r="N3284" s="249">
        <v>14</v>
      </c>
      <c r="O3284" s="249" t="s">
        <v>10859</v>
      </c>
    </row>
    <row r="3285" spans="2:15" ht="15" hidden="1" customHeight="1">
      <c r="B3285" s="247" t="s">
        <v>10860</v>
      </c>
      <c r="C3285" s="247" t="s">
        <v>10861</v>
      </c>
      <c r="D3285" s="248">
        <v>44445</v>
      </c>
      <c r="E3285" s="248">
        <v>44459</v>
      </c>
      <c r="F3285" s="248">
        <v>44549</v>
      </c>
      <c r="G3285" s="247">
        <v>0</v>
      </c>
      <c r="H3285" s="247" t="s">
        <v>10862</v>
      </c>
      <c r="I3285" s="247" t="s">
        <v>10863</v>
      </c>
      <c r="J3285" s="247" t="s">
        <v>3291</v>
      </c>
      <c r="K3285" s="249" t="s">
        <v>1890</v>
      </c>
      <c r="L3285" s="247" t="s">
        <v>1347</v>
      </c>
      <c r="M3285" s="249" t="s">
        <v>1348</v>
      </c>
      <c r="N3285" s="249">
        <v>145</v>
      </c>
      <c r="O3285" s="249" t="s">
        <v>10864</v>
      </c>
    </row>
    <row r="3286" spans="2:15" ht="15" hidden="1" customHeight="1">
      <c r="B3286" s="247" t="s">
        <v>10865</v>
      </c>
      <c r="C3286" s="247" t="s">
        <v>10866</v>
      </c>
      <c r="D3286" s="248">
        <v>44445</v>
      </c>
      <c r="E3286" s="248">
        <v>44459</v>
      </c>
      <c r="F3286" s="248">
        <v>44549</v>
      </c>
      <c r="G3286" s="247">
        <v>0</v>
      </c>
      <c r="H3286" s="247" t="s">
        <v>10862</v>
      </c>
      <c r="I3286" s="247" t="s">
        <v>10863</v>
      </c>
      <c r="J3286" s="247" t="s">
        <v>3291</v>
      </c>
      <c r="K3286" s="249" t="s">
        <v>1890</v>
      </c>
      <c r="L3286" s="247" t="s">
        <v>1380</v>
      </c>
      <c r="M3286" s="249" t="s">
        <v>1348</v>
      </c>
      <c r="N3286" s="249">
        <v>100</v>
      </c>
      <c r="O3286" s="249" t="s">
        <v>10867</v>
      </c>
    </row>
    <row r="3287" spans="2:15" ht="15" hidden="1" customHeight="1">
      <c r="B3287" s="247" t="s">
        <v>10868</v>
      </c>
      <c r="C3287" s="247" t="s">
        <v>10869</v>
      </c>
      <c r="D3287" s="248">
        <v>41114</v>
      </c>
      <c r="E3287" s="248">
        <v>41680</v>
      </c>
      <c r="F3287" s="248">
        <v>42776</v>
      </c>
      <c r="G3287" s="247">
        <v>0</v>
      </c>
      <c r="H3287" s="247" t="s">
        <v>7143</v>
      </c>
      <c r="I3287" s="247" t="s">
        <v>7144</v>
      </c>
      <c r="J3287" s="247" t="s">
        <v>3270</v>
      </c>
      <c r="K3287" s="249" t="s">
        <v>2455</v>
      </c>
      <c r="L3287" s="247" t="s">
        <v>1380</v>
      </c>
      <c r="M3287" s="249" t="s">
        <v>1348</v>
      </c>
      <c r="N3287" s="249">
        <v>91</v>
      </c>
      <c r="O3287" s="249" t="s">
        <v>9123</v>
      </c>
    </row>
    <row r="3288" spans="2:15" ht="15" customHeight="1">
      <c r="B3288" s="247" t="s">
        <v>10870</v>
      </c>
      <c r="C3288" s="247" t="s">
        <v>1342</v>
      </c>
      <c r="D3288" s="248">
        <v>44445</v>
      </c>
      <c r="E3288" s="248"/>
      <c r="F3288" s="248"/>
      <c r="G3288" s="247"/>
      <c r="H3288" s="247" t="s">
        <v>5084</v>
      </c>
      <c r="I3288" s="247" t="s">
        <v>5085</v>
      </c>
      <c r="J3288" s="247" t="s">
        <v>3291</v>
      </c>
      <c r="K3288" s="249" t="s">
        <v>1346</v>
      </c>
      <c r="L3288" s="247" t="s">
        <v>3337</v>
      </c>
      <c r="M3288" s="249" t="s">
        <v>1348</v>
      </c>
      <c r="N3288" s="249">
        <v>0</v>
      </c>
      <c r="O3288" s="249" t="s">
        <v>10871</v>
      </c>
    </row>
    <row r="3289" spans="2:15" ht="15" customHeight="1">
      <c r="B3289" s="247" t="s">
        <v>10872</v>
      </c>
      <c r="C3289" s="247" t="s">
        <v>1342</v>
      </c>
      <c r="D3289" s="248">
        <v>44446</v>
      </c>
      <c r="E3289" s="248"/>
      <c r="F3289" s="248"/>
      <c r="G3289" s="247"/>
      <c r="H3289" s="247" t="s">
        <v>10535</v>
      </c>
      <c r="I3289" s="247" t="s">
        <v>10536</v>
      </c>
      <c r="J3289" s="247" t="s">
        <v>3291</v>
      </c>
      <c r="K3289" s="249" t="s">
        <v>1346</v>
      </c>
      <c r="L3289" s="247" t="s">
        <v>1380</v>
      </c>
      <c r="M3289" s="249" t="s">
        <v>1348</v>
      </c>
      <c r="N3289" s="249">
        <v>0</v>
      </c>
      <c r="O3289" s="249" t="s">
        <v>4848</v>
      </c>
    </row>
    <row r="3290" spans="2:15" ht="15" customHeight="1">
      <c r="B3290" s="247" t="s">
        <v>10873</v>
      </c>
      <c r="C3290" s="247" t="s">
        <v>1342</v>
      </c>
      <c r="D3290" s="248">
        <v>44446</v>
      </c>
      <c r="E3290" s="248"/>
      <c r="F3290" s="248"/>
      <c r="G3290" s="247"/>
      <c r="H3290" s="247" t="s">
        <v>10381</v>
      </c>
      <c r="I3290" s="247" t="s">
        <v>10382</v>
      </c>
      <c r="J3290" s="247" t="s">
        <v>9611</v>
      </c>
      <c r="K3290" s="249" t="s">
        <v>1379</v>
      </c>
      <c r="L3290" s="247" t="s">
        <v>1380</v>
      </c>
      <c r="M3290" s="249" t="s">
        <v>1348</v>
      </c>
      <c r="N3290" s="249">
        <v>0</v>
      </c>
      <c r="O3290" s="249" t="s">
        <v>10584</v>
      </c>
    </row>
    <row r="3291" spans="2:15" ht="15" hidden="1" customHeight="1">
      <c r="B3291" s="247" t="s">
        <v>10874</v>
      </c>
      <c r="C3291" s="247" t="s">
        <v>10875</v>
      </c>
      <c r="D3291" s="248">
        <v>44446</v>
      </c>
      <c r="E3291" s="248">
        <v>44456</v>
      </c>
      <c r="F3291" s="248">
        <v>44546</v>
      </c>
      <c r="G3291" s="247">
        <v>0</v>
      </c>
      <c r="H3291" s="247" t="s">
        <v>10876</v>
      </c>
      <c r="I3291" s="247" t="s">
        <v>10877</v>
      </c>
      <c r="J3291" s="247" t="s">
        <v>3291</v>
      </c>
      <c r="K3291" s="249" t="s">
        <v>1890</v>
      </c>
      <c r="L3291" s="247" t="s">
        <v>1380</v>
      </c>
      <c r="M3291" s="249" t="s">
        <v>1348</v>
      </c>
      <c r="N3291" s="249">
        <v>7</v>
      </c>
      <c r="O3291" s="249" t="s">
        <v>10878</v>
      </c>
    </row>
    <row r="3292" spans="2:15" ht="15" customHeight="1">
      <c r="B3292" s="247" t="s">
        <v>10879</v>
      </c>
      <c r="C3292" s="247" t="s">
        <v>1342</v>
      </c>
      <c r="D3292" s="248">
        <v>44447</v>
      </c>
      <c r="E3292" s="248"/>
      <c r="F3292" s="248"/>
      <c r="G3292" s="247"/>
      <c r="H3292" s="247" t="s">
        <v>7448</v>
      </c>
      <c r="I3292" s="247" t="s">
        <v>7449</v>
      </c>
      <c r="J3292" s="247" t="s">
        <v>9574</v>
      </c>
      <c r="K3292" s="249" t="s">
        <v>1379</v>
      </c>
      <c r="L3292" s="247" t="s">
        <v>1380</v>
      </c>
      <c r="M3292" s="249" t="s">
        <v>1348</v>
      </c>
      <c r="N3292" s="249">
        <v>0</v>
      </c>
      <c r="O3292" s="249" t="s">
        <v>7450</v>
      </c>
    </row>
    <row r="3293" spans="2:15" ht="15" hidden="1" customHeight="1">
      <c r="B3293" s="247" t="s">
        <v>10880</v>
      </c>
      <c r="C3293" s="247" t="s">
        <v>10881</v>
      </c>
      <c r="D3293" s="248">
        <v>44448</v>
      </c>
      <c r="E3293" s="248">
        <v>44459</v>
      </c>
      <c r="F3293" s="248">
        <v>44549</v>
      </c>
      <c r="G3293" s="247">
        <v>0</v>
      </c>
      <c r="H3293" s="247" t="s">
        <v>4063</v>
      </c>
      <c r="I3293" s="247" t="s">
        <v>4064</v>
      </c>
      <c r="J3293" s="247" t="s">
        <v>3291</v>
      </c>
      <c r="K3293" s="249" t="s">
        <v>1890</v>
      </c>
      <c r="L3293" s="247" t="s">
        <v>3909</v>
      </c>
      <c r="M3293" s="249" t="s">
        <v>1348</v>
      </c>
      <c r="N3293" s="249">
        <v>44.5</v>
      </c>
      <c r="O3293" s="249" t="s">
        <v>10882</v>
      </c>
    </row>
    <row r="3294" spans="2:15" ht="24">
      <c r="B3294" s="247" t="s">
        <v>10883</v>
      </c>
      <c r="C3294" s="247" t="s">
        <v>1342</v>
      </c>
      <c r="D3294" s="248">
        <v>44448</v>
      </c>
      <c r="E3294" s="248"/>
      <c r="F3294" s="248"/>
      <c r="G3294" s="247"/>
      <c r="H3294" s="247" t="s">
        <v>5020</v>
      </c>
      <c r="I3294" s="247" t="s">
        <v>5021</v>
      </c>
      <c r="J3294" s="247" t="s">
        <v>10171</v>
      </c>
      <c r="K3294" s="249" t="s">
        <v>10725</v>
      </c>
      <c r="L3294" s="247" t="s">
        <v>3337</v>
      </c>
      <c r="M3294" s="249" t="s">
        <v>1348</v>
      </c>
      <c r="N3294" s="249">
        <v>0</v>
      </c>
      <c r="O3294" s="249" t="s">
        <v>1342</v>
      </c>
    </row>
    <row r="3295" spans="2:15" ht="24" customHeight="1">
      <c r="B3295" s="247" t="s">
        <v>10884</v>
      </c>
      <c r="C3295" s="247" t="s">
        <v>1342</v>
      </c>
      <c r="D3295" s="248">
        <v>44448</v>
      </c>
      <c r="E3295" s="248"/>
      <c r="F3295" s="248"/>
      <c r="G3295" s="247"/>
      <c r="H3295" s="247" t="s">
        <v>5020</v>
      </c>
      <c r="I3295" s="247" t="s">
        <v>5021</v>
      </c>
      <c r="J3295" s="247" t="s">
        <v>10171</v>
      </c>
      <c r="K3295" s="249" t="s">
        <v>1379</v>
      </c>
      <c r="L3295" s="247" t="s">
        <v>3337</v>
      </c>
      <c r="M3295" s="249" t="s">
        <v>1348</v>
      </c>
      <c r="N3295" s="249">
        <v>0</v>
      </c>
      <c r="O3295" s="249" t="s">
        <v>10885</v>
      </c>
    </row>
    <row r="3296" spans="2:15" ht="15" hidden="1" customHeight="1">
      <c r="B3296" s="247" t="s">
        <v>10886</v>
      </c>
      <c r="C3296" s="247" t="s">
        <v>10887</v>
      </c>
      <c r="D3296" s="248">
        <v>44448</v>
      </c>
      <c r="E3296" s="248">
        <v>44459</v>
      </c>
      <c r="F3296" s="248">
        <v>44549</v>
      </c>
      <c r="G3296" s="247">
        <v>0</v>
      </c>
      <c r="H3296" s="247" t="s">
        <v>5084</v>
      </c>
      <c r="I3296" s="247" t="s">
        <v>5085</v>
      </c>
      <c r="J3296" s="247" t="s">
        <v>3291</v>
      </c>
      <c r="K3296" s="249" t="s">
        <v>1890</v>
      </c>
      <c r="L3296" s="247" t="s">
        <v>1347</v>
      </c>
      <c r="M3296" s="249" t="s">
        <v>1348</v>
      </c>
      <c r="N3296" s="249">
        <v>99.999899999999997</v>
      </c>
      <c r="O3296" s="249" t="s">
        <v>10888</v>
      </c>
    </row>
    <row r="3297" spans="2:15" ht="15" hidden="1" customHeight="1">
      <c r="B3297" s="247" t="s">
        <v>10889</v>
      </c>
      <c r="C3297" s="247" t="s">
        <v>10890</v>
      </c>
      <c r="D3297" s="248">
        <v>44449</v>
      </c>
      <c r="E3297" s="248">
        <v>44459</v>
      </c>
      <c r="F3297" s="248">
        <v>44549</v>
      </c>
      <c r="G3297" s="247">
        <v>0</v>
      </c>
      <c r="H3297" s="247" t="s">
        <v>6149</v>
      </c>
      <c r="I3297" s="247" t="s">
        <v>6150</v>
      </c>
      <c r="J3297" s="247" t="s">
        <v>3291</v>
      </c>
      <c r="K3297" s="249" t="s">
        <v>1890</v>
      </c>
      <c r="L3297" s="247" t="s">
        <v>1380</v>
      </c>
      <c r="M3297" s="249" t="s">
        <v>1348</v>
      </c>
      <c r="N3297" s="249">
        <v>4.3</v>
      </c>
      <c r="O3297" s="249" t="s">
        <v>10891</v>
      </c>
    </row>
    <row r="3298" spans="2:15" ht="24" customHeight="1">
      <c r="B3298" s="247" t="s">
        <v>10892</v>
      </c>
      <c r="C3298" s="247" t="s">
        <v>10893</v>
      </c>
      <c r="D3298" s="248">
        <v>40428</v>
      </c>
      <c r="E3298" s="248">
        <v>41082</v>
      </c>
      <c r="F3298" s="248">
        <v>44734</v>
      </c>
      <c r="G3298" s="247">
        <v>0</v>
      </c>
      <c r="H3298" s="247" t="s">
        <v>3393</v>
      </c>
      <c r="I3298" s="247" t="s">
        <v>3394</v>
      </c>
      <c r="J3298" s="247" t="s">
        <v>3401</v>
      </c>
      <c r="K3298" s="249" t="s">
        <v>1890</v>
      </c>
      <c r="L3298" s="247" t="s">
        <v>3395</v>
      </c>
      <c r="M3298" s="249" t="s">
        <v>1348</v>
      </c>
      <c r="N3298" s="249">
        <v>26</v>
      </c>
      <c r="O3298" s="249" t="s">
        <v>10894</v>
      </c>
    </row>
    <row r="3299" spans="2:15" ht="15" hidden="1" customHeight="1">
      <c r="B3299" s="247" t="s">
        <v>10895</v>
      </c>
      <c r="C3299" s="247" t="s">
        <v>10896</v>
      </c>
      <c r="D3299" s="248">
        <v>44449</v>
      </c>
      <c r="E3299" s="248">
        <v>44459</v>
      </c>
      <c r="F3299" s="248">
        <v>44549</v>
      </c>
      <c r="G3299" s="247">
        <v>0</v>
      </c>
      <c r="H3299" s="247" t="s">
        <v>10897</v>
      </c>
      <c r="I3299" s="247" t="s">
        <v>10898</v>
      </c>
      <c r="J3299" s="247" t="s">
        <v>3291</v>
      </c>
      <c r="K3299" s="249" t="s">
        <v>1890</v>
      </c>
      <c r="L3299" s="247" t="s">
        <v>1380</v>
      </c>
      <c r="M3299" s="249" t="s">
        <v>1348</v>
      </c>
      <c r="N3299" s="249">
        <v>61</v>
      </c>
      <c r="O3299" s="249" t="s">
        <v>4377</v>
      </c>
    </row>
    <row r="3300" spans="2:15" ht="15" hidden="1" customHeight="1">
      <c r="B3300" s="247" t="s">
        <v>10899</v>
      </c>
      <c r="C3300" s="247" t="s">
        <v>10900</v>
      </c>
      <c r="D3300" s="248">
        <v>44449</v>
      </c>
      <c r="E3300" s="248">
        <v>44459</v>
      </c>
      <c r="F3300" s="248">
        <v>44549</v>
      </c>
      <c r="G3300" s="247">
        <v>0</v>
      </c>
      <c r="H3300" s="247" t="s">
        <v>10901</v>
      </c>
      <c r="I3300" s="247" t="s">
        <v>10902</v>
      </c>
      <c r="J3300" s="247" t="s">
        <v>3291</v>
      </c>
      <c r="K3300" s="249" t="s">
        <v>1890</v>
      </c>
      <c r="L3300" s="247" t="s">
        <v>1380</v>
      </c>
      <c r="M3300" s="249" t="s">
        <v>1348</v>
      </c>
      <c r="N3300" s="249">
        <v>5</v>
      </c>
      <c r="O3300" s="249" t="s">
        <v>10903</v>
      </c>
    </row>
    <row r="3301" spans="2:15" ht="15" customHeight="1">
      <c r="B3301" s="247" t="s">
        <v>10904</v>
      </c>
      <c r="C3301" s="247" t="s">
        <v>1342</v>
      </c>
      <c r="D3301" s="248">
        <v>44449</v>
      </c>
      <c r="E3301" s="248"/>
      <c r="F3301" s="248"/>
      <c r="G3301" s="247"/>
      <c r="H3301" s="247" t="s">
        <v>8528</v>
      </c>
      <c r="I3301" s="247" t="s">
        <v>8529</v>
      </c>
      <c r="J3301" s="247" t="s">
        <v>9611</v>
      </c>
      <c r="K3301" s="249" t="s">
        <v>1379</v>
      </c>
      <c r="L3301" s="247" t="s">
        <v>1380</v>
      </c>
      <c r="M3301" s="249" t="s">
        <v>1348</v>
      </c>
      <c r="N3301" s="249">
        <v>0</v>
      </c>
      <c r="O3301" s="249" t="s">
        <v>7683</v>
      </c>
    </row>
    <row r="3302" spans="2:15" ht="15" customHeight="1">
      <c r="B3302" s="247" t="s">
        <v>10905</v>
      </c>
      <c r="C3302" s="247" t="s">
        <v>1342</v>
      </c>
      <c r="D3302" s="248">
        <v>44455</v>
      </c>
      <c r="E3302" s="248"/>
      <c r="F3302" s="248"/>
      <c r="G3302" s="247"/>
      <c r="H3302" s="247" t="s">
        <v>3433</v>
      </c>
      <c r="I3302" s="247" t="s">
        <v>3434</v>
      </c>
      <c r="J3302" s="247" t="s">
        <v>9574</v>
      </c>
      <c r="K3302" s="249" t="s">
        <v>1379</v>
      </c>
      <c r="L3302" s="247" t="s">
        <v>1380</v>
      </c>
      <c r="M3302" s="249" t="s">
        <v>1348</v>
      </c>
      <c r="N3302" s="249">
        <v>0</v>
      </c>
      <c r="O3302" s="249" t="s">
        <v>10906</v>
      </c>
    </row>
    <row r="3303" spans="2:15" ht="15" customHeight="1">
      <c r="B3303" s="247" t="s">
        <v>10907</v>
      </c>
      <c r="C3303" s="247" t="s">
        <v>1342</v>
      </c>
      <c r="D3303" s="248">
        <v>44459</v>
      </c>
      <c r="E3303" s="248"/>
      <c r="F3303" s="248"/>
      <c r="G3303" s="247"/>
      <c r="H3303" s="247" t="s">
        <v>6455</v>
      </c>
      <c r="I3303" s="247" t="s">
        <v>6456</v>
      </c>
      <c r="J3303" s="247" t="s">
        <v>9927</v>
      </c>
      <c r="K3303" s="249" t="s">
        <v>1379</v>
      </c>
      <c r="L3303" s="247" t="s">
        <v>3337</v>
      </c>
      <c r="M3303" s="249" t="s">
        <v>1348</v>
      </c>
      <c r="N3303" s="249">
        <v>0</v>
      </c>
      <c r="O3303" s="249" t="s">
        <v>9486</v>
      </c>
    </row>
    <row r="3304" spans="2:15" ht="15" customHeight="1">
      <c r="B3304" s="247" t="s">
        <v>10908</v>
      </c>
      <c r="C3304" s="247" t="s">
        <v>1342</v>
      </c>
      <c r="D3304" s="248">
        <v>44459</v>
      </c>
      <c r="E3304" s="248"/>
      <c r="F3304" s="248"/>
      <c r="G3304" s="247"/>
      <c r="H3304" s="247" t="s">
        <v>10642</v>
      </c>
      <c r="I3304" s="247" t="s">
        <v>10643</v>
      </c>
      <c r="J3304" s="247" t="s">
        <v>9611</v>
      </c>
      <c r="K3304" s="249" t="s">
        <v>1379</v>
      </c>
      <c r="L3304" s="247" t="s">
        <v>1380</v>
      </c>
      <c r="M3304" s="249" t="s">
        <v>1348</v>
      </c>
      <c r="N3304" s="249">
        <v>0</v>
      </c>
      <c r="O3304" s="249" t="s">
        <v>5906</v>
      </c>
    </row>
    <row r="3305" spans="2:15" ht="15" hidden="1" customHeight="1">
      <c r="B3305" s="247" t="s">
        <v>10909</v>
      </c>
      <c r="C3305" s="247" t="s">
        <v>10910</v>
      </c>
      <c r="D3305" s="248">
        <v>44460</v>
      </c>
      <c r="E3305" s="248">
        <v>44477</v>
      </c>
      <c r="F3305" s="248">
        <v>44568</v>
      </c>
      <c r="G3305" s="247">
        <v>0</v>
      </c>
      <c r="H3305" s="247" t="s">
        <v>9956</v>
      </c>
      <c r="I3305" s="247" t="s">
        <v>9957</v>
      </c>
      <c r="J3305" s="247" t="s">
        <v>3291</v>
      </c>
      <c r="K3305" s="249" t="s">
        <v>1890</v>
      </c>
      <c r="L3305" s="247" t="s">
        <v>1380</v>
      </c>
      <c r="M3305" s="249" t="s">
        <v>1348</v>
      </c>
      <c r="N3305" s="249">
        <v>10</v>
      </c>
      <c r="O3305" s="249" t="s">
        <v>9943</v>
      </c>
    </row>
    <row r="3306" spans="2:15" ht="15" hidden="1" customHeight="1">
      <c r="B3306" s="247" t="s">
        <v>10911</v>
      </c>
      <c r="C3306" s="247" t="s">
        <v>10912</v>
      </c>
      <c r="D3306" s="248">
        <v>44460</v>
      </c>
      <c r="E3306" s="248">
        <v>44477</v>
      </c>
      <c r="F3306" s="248">
        <v>44568</v>
      </c>
      <c r="G3306" s="247">
        <v>0</v>
      </c>
      <c r="H3306" s="247" t="s">
        <v>9840</v>
      </c>
      <c r="I3306" s="247" t="s">
        <v>9841</v>
      </c>
      <c r="J3306" s="247" t="s">
        <v>3291</v>
      </c>
      <c r="K3306" s="249" t="s">
        <v>1890</v>
      </c>
      <c r="L3306" s="247" t="s">
        <v>1380</v>
      </c>
      <c r="M3306" s="249" t="s">
        <v>1348</v>
      </c>
      <c r="N3306" s="249">
        <v>80</v>
      </c>
      <c r="O3306" s="249" t="s">
        <v>9953</v>
      </c>
    </row>
    <row r="3307" spans="2:15" ht="15" hidden="1" customHeight="1">
      <c r="B3307" s="247" t="s">
        <v>10913</v>
      </c>
      <c r="C3307" s="247" t="s">
        <v>10914</v>
      </c>
      <c r="D3307" s="248">
        <v>44460</v>
      </c>
      <c r="E3307" s="248">
        <v>44477</v>
      </c>
      <c r="F3307" s="248">
        <v>44568</v>
      </c>
      <c r="G3307" s="247">
        <v>0</v>
      </c>
      <c r="H3307" s="247" t="s">
        <v>10915</v>
      </c>
      <c r="I3307" s="247" t="s">
        <v>9857</v>
      </c>
      <c r="J3307" s="247" t="s">
        <v>3291</v>
      </c>
      <c r="K3307" s="249" t="s">
        <v>1890</v>
      </c>
      <c r="L3307" s="247" t="s">
        <v>1380</v>
      </c>
      <c r="M3307" s="249" t="s">
        <v>1348</v>
      </c>
      <c r="N3307" s="249">
        <v>12</v>
      </c>
      <c r="O3307" s="249" t="s">
        <v>10916</v>
      </c>
    </row>
    <row r="3308" spans="2:15" ht="15" hidden="1" customHeight="1">
      <c r="B3308" s="247" t="s">
        <v>10917</v>
      </c>
      <c r="C3308" s="247" t="s">
        <v>10918</v>
      </c>
      <c r="D3308" s="248">
        <v>44460</v>
      </c>
      <c r="E3308" s="248">
        <v>44477</v>
      </c>
      <c r="F3308" s="248">
        <v>44568</v>
      </c>
      <c r="G3308" s="247">
        <v>0</v>
      </c>
      <c r="H3308" s="247" t="s">
        <v>9941</v>
      </c>
      <c r="I3308" s="247" t="s">
        <v>9942</v>
      </c>
      <c r="J3308" s="247" t="s">
        <v>3291</v>
      </c>
      <c r="K3308" s="249" t="s">
        <v>1890</v>
      </c>
      <c r="L3308" s="247" t="s">
        <v>1380</v>
      </c>
      <c r="M3308" s="249" t="s">
        <v>1348</v>
      </c>
      <c r="N3308" s="249">
        <v>53</v>
      </c>
      <c r="O3308" s="249" t="s">
        <v>9948</v>
      </c>
    </row>
    <row r="3309" spans="2:15" ht="15" customHeight="1">
      <c r="B3309" s="247" t="s">
        <v>10919</v>
      </c>
      <c r="C3309" s="247" t="s">
        <v>10920</v>
      </c>
      <c r="D3309" s="248">
        <v>40065</v>
      </c>
      <c r="E3309" s="248">
        <v>40395</v>
      </c>
      <c r="F3309" s="248">
        <v>43500</v>
      </c>
      <c r="G3309" s="247">
        <v>1</v>
      </c>
      <c r="H3309" s="247" t="s">
        <v>10921</v>
      </c>
      <c r="I3309" s="247" t="s">
        <v>10922</v>
      </c>
      <c r="J3309" s="247" t="s">
        <v>3276</v>
      </c>
      <c r="K3309" s="249" t="s">
        <v>1354</v>
      </c>
      <c r="L3309" s="247" t="s">
        <v>1380</v>
      </c>
      <c r="M3309" s="249" t="s">
        <v>1348</v>
      </c>
      <c r="N3309" s="249">
        <v>219.37</v>
      </c>
      <c r="O3309" s="249" t="s">
        <v>10923</v>
      </c>
    </row>
    <row r="3310" spans="2:15" ht="15" customHeight="1">
      <c r="B3310" s="247" t="s">
        <v>10924</v>
      </c>
      <c r="C3310" s="247" t="s">
        <v>1342</v>
      </c>
      <c r="D3310" s="248">
        <v>44460</v>
      </c>
      <c r="E3310" s="248"/>
      <c r="F3310" s="248"/>
      <c r="G3310" s="247"/>
      <c r="H3310" s="247" t="s">
        <v>8528</v>
      </c>
      <c r="I3310" s="247" t="s">
        <v>8529</v>
      </c>
      <c r="J3310" s="247" t="s">
        <v>9611</v>
      </c>
      <c r="K3310" s="249" t="s">
        <v>1379</v>
      </c>
      <c r="L3310" s="247" t="s">
        <v>1380</v>
      </c>
      <c r="M3310" s="249" t="s">
        <v>1348</v>
      </c>
      <c r="N3310" s="249">
        <v>0</v>
      </c>
      <c r="O3310" s="249" t="s">
        <v>10925</v>
      </c>
    </row>
    <row r="3311" spans="2:15" ht="15" customHeight="1">
      <c r="B3311" s="247" t="s">
        <v>10926</v>
      </c>
      <c r="C3311" s="247" t="s">
        <v>1342</v>
      </c>
      <c r="D3311" s="248">
        <v>44460</v>
      </c>
      <c r="E3311" s="248"/>
      <c r="F3311" s="248"/>
      <c r="G3311" s="247"/>
      <c r="H3311" s="247" t="s">
        <v>8528</v>
      </c>
      <c r="I3311" s="247" t="s">
        <v>8529</v>
      </c>
      <c r="J3311" s="247" t="s">
        <v>9611</v>
      </c>
      <c r="K3311" s="249" t="s">
        <v>1379</v>
      </c>
      <c r="L3311" s="247" t="s">
        <v>1380</v>
      </c>
      <c r="M3311" s="249" t="s">
        <v>1348</v>
      </c>
      <c r="N3311" s="249">
        <v>0</v>
      </c>
      <c r="O3311" s="249" t="s">
        <v>10927</v>
      </c>
    </row>
    <row r="3312" spans="2:15" ht="25.5" customHeight="1">
      <c r="B3312" s="247" t="s">
        <v>10928</v>
      </c>
      <c r="C3312" s="247" t="s">
        <v>1342</v>
      </c>
      <c r="D3312" s="248">
        <v>44462</v>
      </c>
      <c r="E3312" s="248"/>
      <c r="F3312" s="248"/>
      <c r="G3312" s="247"/>
      <c r="H3312" s="247" t="s">
        <v>10929</v>
      </c>
      <c r="I3312" s="247" t="s">
        <v>10930</v>
      </c>
      <c r="J3312" s="247" t="s">
        <v>9927</v>
      </c>
      <c r="K3312" s="249" t="s">
        <v>10715</v>
      </c>
      <c r="L3312" s="247" t="s">
        <v>3337</v>
      </c>
      <c r="M3312" s="249" t="s">
        <v>1348</v>
      </c>
      <c r="N3312" s="249">
        <v>330</v>
      </c>
      <c r="O3312" s="249" t="s">
        <v>6159</v>
      </c>
    </row>
    <row r="3313" spans="2:15" ht="15" hidden="1" customHeight="1">
      <c r="B3313" s="247" t="s">
        <v>10931</v>
      </c>
      <c r="C3313" s="247" t="s">
        <v>10932</v>
      </c>
      <c r="D3313" s="248">
        <v>44462</v>
      </c>
      <c r="E3313" s="248">
        <v>44477</v>
      </c>
      <c r="F3313" s="248">
        <v>44568</v>
      </c>
      <c r="G3313" s="247">
        <v>0</v>
      </c>
      <c r="H3313" s="247" t="s">
        <v>10754</v>
      </c>
      <c r="I3313" s="247" t="s">
        <v>10755</v>
      </c>
      <c r="J3313" s="247" t="s">
        <v>3291</v>
      </c>
      <c r="K3313" s="249" t="s">
        <v>1890</v>
      </c>
      <c r="L3313" s="247" t="s">
        <v>1380</v>
      </c>
      <c r="M3313" s="249" t="s">
        <v>1348</v>
      </c>
      <c r="N3313" s="249">
        <v>30</v>
      </c>
      <c r="O3313" s="249" t="s">
        <v>10933</v>
      </c>
    </row>
    <row r="3314" spans="2:15" ht="15" hidden="1" customHeight="1">
      <c r="B3314" s="247" t="s">
        <v>10934</v>
      </c>
      <c r="C3314" s="247" t="s">
        <v>10935</v>
      </c>
      <c r="D3314" s="248">
        <v>44462</v>
      </c>
      <c r="E3314" s="248">
        <v>44498</v>
      </c>
      <c r="F3314" s="248">
        <v>44589</v>
      </c>
      <c r="G3314" s="247">
        <v>0</v>
      </c>
      <c r="H3314" s="247" t="s">
        <v>10936</v>
      </c>
      <c r="I3314" s="247" t="s">
        <v>10937</v>
      </c>
      <c r="J3314" s="247" t="s">
        <v>3291</v>
      </c>
      <c r="K3314" s="249" t="s">
        <v>1890</v>
      </c>
      <c r="L3314" s="247" t="s">
        <v>1380</v>
      </c>
      <c r="M3314" s="249" t="s">
        <v>1348</v>
      </c>
      <c r="N3314" s="249">
        <v>12</v>
      </c>
      <c r="O3314" s="249" t="s">
        <v>9690</v>
      </c>
    </row>
    <row r="3315" spans="2:15" ht="15" hidden="1" customHeight="1">
      <c r="B3315" s="247" t="s">
        <v>10938</v>
      </c>
      <c r="C3315" s="247" t="s">
        <v>10939</v>
      </c>
      <c r="D3315" s="248">
        <v>44463</v>
      </c>
      <c r="E3315" s="248">
        <v>44498</v>
      </c>
      <c r="F3315" s="248">
        <v>44589</v>
      </c>
      <c r="G3315" s="247">
        <v>0</v>
      </c>
      <c r="H3315" s="247" t="s">
        <v>10940</v>
      </c>
      <c r="I3315" s="247" t="s">
        <v>10941</v>
      </c>
      <c r="J3315" s="247" t="s">
        <v>3291</v>
      </c>
      <c r="K3315" s="249" t="s">
        <v>1890</v>
      </c>
      <c r="L3315" s="247" t="s">
        <v>1380</v>
      </c>
      <c r="M3315" s="249" t="s">
        <v>1348</v>
      </c>
      <c r="N3315" s="249">
        <v>45</v>
      </c>
      <c r="O3315" s="249" t="s">
        <v>9938</v>
      </c>
    </row>
    <row r="3316" spans="2:15" ht="24">
      <c r="B3316" s="247" t="s">
        <v>10942</v>
      </c>
      <c r="C3316" s="247" t="s">
        <v>1342</v>
      </c>
      <c r="D3316" s="248">
        <v>44463</v>
      </c>
      <c r="E3316" s="248"/>
      <c r="F3316" s="248"/>
      <c r="G3316" s="247"/>
      <c r="H3316" s="247" t="s">
        <v>3557</v>
      </c>
      <c r="I3316" s="247" t="s">
        <v>3558</v>
      </c>
      <c r="J3316" s="247" t="s">
        <v>3291</v>
      </c>
      <c r="K3316" s="249" t="s">
        <v>1379</v>
      </c>
      <c r="L3316" s="247" t="s">
        <v>1380</v>
      </c>
      <c r="M3316" s="249" t="s">
        <v>1348</v>
      </c>
      <c r="N3316" s="249">
        <v>0</v>
      </c>
      <c r="O3316" s="249" t="s">
        <v>10943</v>
      </c>
    </row>
    <row r="3317" spans="2:15" ht="15" customHeight="1">
      <c r="B3317" s="247" t="s">
        <v>10944</v>
      </c>
      <c r="C3317" s="247" t="s">
        <v>1342</v>
      </c>
      <c r="D3317" s="248">
        <v>44463</v>
      </c>
      <c r="E3317" s="248"/>
      <c r="F3317" s="248"/>
      <c r="G3317" s="247"/>
      <c r="H3317" s="247" t="s">
        <v>6221</v>
      </c>
      <c r="I3317" s="247" t="s">
        <v>6222</v>
      </c>
      <c r="J3317" s="247" t="s">
        <v>3291</v>
      </c>
      <c r="K3317" s="249" t="s">
        <v>1379</v>
      </c>
      <c r="L3317" s="247" t="s">
        <v>1380</v>
      </c>
      <c r="M3317" s="249" t="s">
        <v>1348</v>
      </c>
      <c r="N3317" s="249">
        <v>0</v>
      </c>
      <c r="O3317" s="249" t="s">
        <v>10945</v>
      </c>
    </row>
    <row r="3318" spans="2:15" ht="15" hidden="1" customHeight="1">
      <c r="B3318" s="247" t="s">
        <v>10946</v>
      </c>
      <c r="C3318" s="247" t="s">
        <v>10947</v>
      </c>
      <c r="D3318" s="248">
        <v>44463</v>
      </c>
      <c r="E3318" s="248">
        <v>44477</v>
      </c>
      <c r="F3318" s="248">
        <v>44568</v>
      </c>
      <c r="G3318" s="247">
        <v>0</v>
      </c>
      <c r="H3318" s="247" t="s">
        <v>6221</v>
      </c>
      <c r="I3318" s="247" t="s">
        <v>6222</v>
      </c>
      <c r="J3318" s="247" t="s">
        <v>3291</v>
      </c>
      <c r="K3318" s="249" t="s">
        <v>1890</v>
      </c>
      <c r="L3318" s="247" t="s">
        <v>5970</v>
      </c>
      <c r="M3318" s="249" t="s">
        <v>1348</v>
      </c>
      <c r="N3318" s="249">
        <v>590</v>
      </c>
      <c r="O3318" s="249" t="s">
        <v>10948</v>
      </c>
    </row>
    <row r="3319" spans="2:15" ht="15" hidden="1" customHeight="1">
      <c r="B3319" s="247" t="s">
        <v>10949</v>
      </c>
      <c r="C3319" s="247" t="s">
        <v>10950</v>
      </c>
      <c r="D3319" s="248">
        <v>44466</v>
      </c>
      <c r="E3319" s="248">
        <v>44498</v>
      </c>
      <c r="F3319" s="248">
        <v>44589</v>
      </c>
      <c r="G3319" s="247">
        <v>0</v>
      </c>
      <c r="H3319" s="247" t="s">
        <v>1376</v>
      </c>
      <c r="I3319" s="247" t="s">
        <v>1377</v>
      </c>
      <c r="J3319" s="247" t="s">
        <v>1345</v>
      </c>
      <c r="K3319" s="249" t="s">
        <v>1890</v>
      </c>
      <c r="L3319" s="247" t="s">
        <v>1355</v>
      </c>
      <c r="M3319" s="249" t="s">
        <v>1348</v>
      </c>
      <c r="N3319" s="249">
        <v>20</v>
      </c>
      <c r="O3319" s="249" t="s">
        <v>9033</v>
      </c>
    </row>
    <row r="3320" spans="2:15" ht="15" hidden="1" customHeight="1">
      <c r="B3320" s="247" t="s">
        <v>10951</v>
      </c>
      <c r="C3320" s="247" t="s">
        <v>10952</v>
      </c>
      <c r="D3320" s="248">
        <v>39661</v>
      </c>
      <c r="E3320" s="248">
        <v>40311</v>
      </c>
      <c r="F3320" s="248">
        <v>42137</v>
      </c>
      <c r="G3320" s="247">
        <v>1</v>
      </c>
      <c r="H3320" s="247" t="s">
        <v>7035</v>
      </c>
      <c r="I3320" s="247" t="s">
        <v>7036</v>
      </c>
      <c r="J3320" s="247" t="s">
        <v>3276</v>
      </c>
      <c r="K3320" s="249" t="s">
        <v>2455</v>
      </c>
      <c r="L3320" s="247" t="s">
        <v>1380</v>
      </c>
      <c r="M3320" s="249" t="s">
        <v>1348</v>
      </c>
      <c r="N3320" s="249">
        <v>71</v>
      </c>
      <c r="O3320" s="249" t="s">
        <v>4022</v>
      </c>
    </row>
    <row r="3321" spans="2:15" ht="15" hidden="1" customHeight="1">
      <c r="B3321" s="247" t="s">
        <v>10953</v>
      </c>
      <c r="C3321" s="247" t="s">
        <v>10954</v>
      </c>
      <c r="D3321" s="248">
        <v>44466</v>
      </c>
      <c r="E3321" s="248">
        <v>44498</v>
      </c>
      <c r="F3321" s="248">
        <v>44589</v>
      </c>
      <c r="G3321" s="247">
        <v>0</v>
      </c>
      <c r="H3321" s="247" t="s">
        <v>1376</v>
      </c>
      <c r="I3321" s="247" t="s">
        <v>1377</v>
      </c>
      <c r="J3321" s="247" t="s">
        <v>1345</v>
      </c>
      <c r="K3321" s="249" t="s">
        <v>1890</v>
      </c>
      <c r="L3321" s="247" t="s">
        <v>1355</v>
      </c>
      <c r="M3321" s="249" t="s">
        <v>1348</v>
      </c>
      <c r="N3321" s="249">
        <v>34</v>
      </c>
      <c r="O3321" s="249" t="s">
        <v>9081</v>
      </c>
    </row>
    <row r="3322" spans="2:15" ht="15" hidden="1" customHeight="1">
      <c r="B3322" s="247" t="s">
        <v>10955</v>
      </c>
      <c r="C3322" s="247" t="s">
        <v>10956</v>
      </c>
      <c r="D3322" s="248">
        <v>44466</v>
      </c>
      <c r="E3322" s="248">
        <v>44498</v>
      </c>
      <c r="F3322" s="248">
        <v>44589</v>
      </c>
      <c r="G3322" s="247">
        <v>0</v>
      </c>
      <c r="H3322" s="247" t="s">
        <v>1376</v>
      </c>
      <c r="I3322" s="247" t="s">
        <v>1377</v>
      </c>
      <c r="J3322" s="247" t="s">
        <v>1345</v>
      </c>
      <c r="K3322" s="249" t="s">
        <v>1890</v>
      </c>
      <c r="L3322" s="247" t="s">
        <v>9042</v>
      </c>
      <c r="M3322" s="249" t="s">
        <v>1348</v>
      </c>
      <c r="N3322" s="249">
        <v>18</v>
      </c>
      <c r="O3322" s="249" t="s">
        <v>9043</v>
      </c>
    </row>
    <row r="3323" spans="2:15" hidden="1">
      <c r="B3323" s="247" t="s">
        <v>10957</v>
      </c>
      <c r="C3323" s="247" t="s">
        <v>10958</v>
      </c>
      <c r="D3323" s="248">
        <v>44466</v>
      </c>
      <c r="E3323" s="248">
        <v>44498</v>
      </c>
      <c r="F3323" s="248">
        <v>44589</v>
      </c>
      <c r="G3323" s="247">
        <v>0</v>
      </c>
      <c r="H3323" s="247" t="s">
        <v>1376</v>
      </c>
      <c r="I3323" s="247" t="s">
        <v>1377</v>
      </c>
      <c r="J3323" s="247" t="s">
        <v>1345</v>
      </c>
      <c r="K3323" s="249" t="s">
        <v>1890</v>
      </c>
      <c r="L3323" s="247" t="s">
        <v>9059</v>
      </c>
      <c r="M3323" s="249" t="s">
        <v>1348</v>
      </c>
      <c r="N3323" s="249">
        <v>10</v>
      </c>
      <c r="O3323" s="249" t="s">
        <v>9060</v>
      </c>
    </row>
    <row r="3324" spans="2:15" ht="15" customHeight="1">
      <c r="B3324" s="247" t="s">
        <v>10959</v>
      </c>
      <c r="C3324" s="247" t="s">
        <v>1342</v>
      </c>
      <c r="D3324" s="248">
        <v>44468</v>
      </c>
      <c r="E3324" s="248"/>
      <c r="F3324" s="248"/>
      <c r="G3324" s="247"/>
      <c r="H3324" s="247" t="s">
        <v>10960</v>
      </c>
      <c r="I3324" s="247" t="s">
        <v>10961</v>
      </c>
      <c r="J3324" s="247" t="s">
        <v>9611</v>
      </c>
      <c r="K3324" s="249" t="s">
        <v>1379</v>
      </c>
      <c r="L3324" s="247" t="s">
        <v>1380</v>
      </c>
      <c r="M3324" s="249" t="s">
        <v>1348</v>
      </c>
      <c r="N3324" s="249">
        <v>0</v>
      </c>
      <c r="O3324" s="249" t="s">
        <v>10962</v>
      </c>
    </row>
    <row r="3325" spans="2:15" ht="15" customHeight="1">
      <c r="B3325" s="247" t="s">
        <v>10963</v>
      </c>
      <c r="C3325" s="247" t="s">
        <v>1342</v>
      </c>
      <c r="D3325" s="248">
        <v>44468</v>
      </c>
      <c r="E3325" s="248"/>
      <c r="F3325" s="248"/>
      <c r="G3325" s="247"/>
      <c r="H3325" s="247" t="s">
        <v>10960</v>
      </c>
      <c r="I3325" s="247" t="s">
        <v>10961</v>
      </c>
      <c r="J3325" s="247" t="s">
        <v>9611</v>
      </c>
      <c r="K3325" s="249" t="s">
        <v>1379</v>
      </c>
      <c r="L3325" s="247" t="s">
        <v>1380</v>
      </c>
      <c r="M3325" s="249" t="s">
        <v>1348</v>
      </c>
      <c r="N3325" s="249">
        <v>0</v>
      </c>
      <c r="O3325" s="249" t="s">
        <v>10964</v>
      </c>
    </row>
    <row r="3326" spans="2:15">
      <c r="B3326" s="247" t="s">
        <v>10965</v>
      </c>
      <c r="C3326" s="247" t="s">
        <v>1342</v>
      </c>
      <c r="D3326" s="248">
        <v>44468</v>
      </c>
      <c r="E3326" s="248"/>
      <c r="F3326" s="248"/>
      <c r="G3326" s="247"/>
      <c r="H3326" s="247" t="s">
        <v>5084</v>
      </c>
      <c r="I3326" s="247" t="s">
        <v>5085</v>
      </c>
      <c r="J3326" s="247" t="s">
        <v>3291</v>
      </c>
      <c r="K3326" s="249" t="s">
        <v>10725</v>
      </c>
      <c r="L3326" s="247" t="s">
        <v>1380</v>
      </c>
      <c r="M3326" s="249" t="s">
        <v>1348</v>
      </c>
      <c r="N3326" s="249">
        <v>0</v>
      </c>
      <c r="O3326" s="249" t="s">
        <v>1342</v>
      </c>
    </row>
    <row r="3327" spans="2:15" ht="15" hidden="1" customHeight="1">
      <c r="B3327" s="247" t="s">
        <v>10966</v>
      </c>
      <c r="C3327" s="247" t="s">
        <v>10967</v>
      </c>
      <c r="D3327" s="248">
        <v>44468</v>
      </c>
      <c r="E3327" s="248">
        <v>44477</v>
      </c>
      <c r="F3327" s="248">
        <v>44568</v>
      </c>
      <c r="G3327" s="247">
        <v>0</v>
      </c>
      <c r="H3327" s="247" t="s">
        <v>5084</v>
      </c>
      <c r="I3327" s="247" t="s">
        <v>5085</v>
      </c>
      <c r="J3327" s="247" t="s">
        <v>3291</v>
      </c>
      <c r="K3327" s="249" t="s">
        <v>1890</v>
      </c>
      <c r="L3327" s="247" t="s">
        <v>3337</v>
      </c>
      <c r="M3327" s="249" t="s">
        <v>1348</v>
      </c>
      <c r="N3327" s="249">
        <v>337</v>
      </c>
      <c r="O3327" s="249" t="s">
        <v>10968</v>
      </c>
    </row>
    <row r="3328" spans="2:15" ht="15" customHeight="1">
      <c r="B3328" s="247" t="s">
        <v>10969</v>
      </c>
      <c r="C3328" s="247" t="s">
        <v>1342</v>
      </c>
      <c r="D3328" s="248">
        <v>44469</v>
      </c>
      <c r="E3328" s="248"/>
      <c r="F3328" s="248"/>
      <c r="G3328" s="247"/>
      <c r="H3328" s="247" t="s">
        <v>6038</v>
      </c>
      <c r="I3328" s="247" t="s">
        <v>6039</v>
      </c>
      <c r="J3328" s="247" t="s">
        <v>9574</v>
      </c>
      <c r="K3328" s="249" t="s">
        <v>1379</v>
      </c>
      <c r="L3328" s="247" t="s">
        <v>1380</v>
      </c>
      <c r="M3328" s="249" t="s">
        <v>1348</v>
      </c>
      <c r="N3328" s="249">
        <v>0</v>
      </c>
      <c r="O3328" s="249" t="s">
        <v>6040</v>
      </c>
    </row>
    <row r="3329" spans="2:15" ht="15" customHeight="1">
      <c r="B3329" s="247" t="s">
        <v>10970</v>
      </c>
      <c r="C3329" s="247" t="s">
        <v>1342</v>
      </c>
      <c r="D3329" s="248">
        <v>44469</v>
      </c>
      <c r="E3329" s="248"/>
      <c r="F3329" s="248"/>
      <c r="G3329" s="247"/>
      <c r="H3329" s="247" t="s">
        <v>10971</v>
      </c>
      <c r="I3329" s="247" t="s">
        <v>5112</v>
      </c>
      <c r="J3329" s="247" t="s">
        <v>9574</v>
      </c>
      <c r="K3329" s="249" t="s">
        <v>1379</v>
      </c>
      <c r="L3329" s="247" t="s">
        <v>1380</v>
      </c>
      <c r="M3329" s="249" t="s">
        <v>1348</v>
      </c>
      <c r="N3329" s="249">
        <v>0</v>
      </c>
      <c r="O3329" s="249" t="s">
        <v>10972</v>
      </c>
    </row>
    <row r="3330" spans="2:15" ht="15" hidden="1" customHeight="1">
      <c r="B3330" s="247" t="s">
        <v>10973</v>
      </c>
      <c r="C3330" s="247" t="s">
        <v>10974</v>
      </c>
      <c r="D3330" s="248">
        <v>44470</v>
      </c>
      <c r="E3330" s="248">
        <v>44477</v>
      </c>
      <c r="F3330" s="248">
        <v>44568</v>
      </c>
      <c r="G3330" s="247">
        <v>0</v>
      </c>
      <c r="H3330" s="247" t="s">
        <v>10940</v>
      </c>
      <c r="I3330" s="247" t="s">
        <v>10941</v>
      </c>
      <c r="J3330" s="247" t="s">
        <v>3291</v>
      </c>
      <c r="K3330" s="249" t="s">
        <v>1890</v>
      </c>
      <c r="L3330" s="247" t="s">
        <v>1380</v>
      </c>
      <c r="M3330" s="249" t="s">
        <v>1348</v>
      </c>
      <c r="N3330" s="249">
        <v>8</v>
      </c>
      <c r="O3330" s="249" t="s">
        <v>10094</v>
      </c>
    </row>
    <row r="3331" spans="2:15" ht="15" hidden="1" customHeight="1">
      <c r="B3331" s="247" t="s">
        <v>10975</v>
      </c>
      <c r="C3331" s="247" t="s">
        <v>10976</v>
      </c>
      <c r="D3331" s="248">
        <v>38707</v>
      </c>
      <c r="E3331" s="248">
        <v>40311</v>
      </c>
      <c r="F3331" s="248">
        <v>42137</v>
      </c>
      <c r="G3331" s="247">
        <v>1</v>
      </c>
      <c r="H3331" s="247" t="s">
        <v>3722</v>
      </c>
      <c r="I3331" s="247" t="s">
        <v>3723</v>
      </c>
      <c r="J3331" s="247" t="s">
        <v>3276</v>
      </c>
      <c r="K3331" s="249" t="s">
        <v>1354</v>
      </c>
      <c r="L3331" s="247" t="s">
        <v>1380</v>
      </c>
      <c r="M3331" s="249" t="s">
        <v>1348</v>
      </c>
      <c r="N3331" s="249">
        <v>134</v>
      </c>
      <c r="O3331" s="249" t="s">
        <v>5822</v>
      </c>
    </row>
    <row r="3332" spans="2:15" ht="15" customHeight="1">
      <c r="B3332" s="247" t="s">
        <v>10977</v>
      </c>
      <c r="C3332" s="247" t="s">
        <v>1342</v>
      </c>
      <c r="D3332" s="248">
        <v>44473</v>
      </c>
      <c r="E3332" s="248"/>
      <c r="F3332" s="248"/>
      <c r="G3332" s="247"/>
      <c r="H3332" s="247" t="s">
        <v>10978</v>
      </c>
      <c r="I3332" s="247" t="s">
        <v>10979</v>
      </c>
      <c r="J3332" s="247" t="s">
        <v>9611</v>
      </c>
      <c r="K3332" s="249" t="s">
        <v>1379</v>
      </c>
      <c r="L3332" s="247" t="s">
        <v>1380</v>
      </c>
      <c r="M3332" s="249" t="s">
        <v>1348</v>
      </c>
      <c r="N3332" s="249">
        <v>0</v>
      </c>
      <c r="O3332" s="249" t="s">
        <v>10524</v>
      </c>
    </row>
    <row r="3333" spans="2:15" ht="15" customHeight="1">
      <c r="B3333" s="247" t="s">
        <v>10980</v>
      </c>
      <c r="C3333" s="247" t="s">
        <v>1342</v>
      </c>
      <c r="D3333" s="248">
        <v>44473</v>
      </c>
      <c r="E3333" s="248"/>
      <c r="F3333" s="248"/>
      <c r="G3333" s="247"/>
      <c r="H3333" s="247" t="s">
        <v>10978</v>
      </c>
      <c r="I3333" s="247" t="s">
        <v>10979</v>
      </c>
      <c r="J3333" s="247" t="s">
        <v>9611</v>
      </c>
      <c r="K3333" s="249" t="s">
        <v>1379</v>
      </c>
      <c r="L3333" s="247" t="s">
        <v>1380</v>
      </c>
      <c r="M3333" s="249" t="s">
        <v>1348</v>
      </c>
      <c r="N3333" s="249">
        <v>0</v>
      </c>
      <c r="O3333" s="249" t="s">
        <v>10981</v>
      </c>
    </row>
    <row r="3334" spans="2:15" ht="15" hidden="1" customHeight="1">
      <c r="B3334" s="247" t="s">
        <v>10982</v>
      </c>
      <c r="C3334" s="247" t="s">
        <v>10983</v>
      </c>
      <c r="D3334" s="248">
        <v>44473</v>
      </c>
      <c r="E3334" s="248">
        <v>44477</v>
      </c>
      <c r="F3334" s="248">
        <v>44568</v>
      </c>
      <c r="G3334" s="247">
        <v>0</v>
      </c>
      <c r="H3334" s="247" t="s">
        <v>9863</v>
      </c>
      <c r="I3334" s="247" t="s">
        <v>9864</v>
      </c>
      <c r="J3334" s="247" t="s">
        <v>3291</v>
      </c>
      <c r="K3334" s="249" t="s">
        <v>1890</v>
      </c>
      <c r="L3334" s="247" t="s">
        <v>1380</v>
      </c>
      <c r="M3334" s="249" t="s">
        <v>1348</v>
      </c>
      <c r="N3334" s="249">
        <v>21</v>
      </c>
      <c r="O3334" s="249" t="s">
        <v>10984</v>
      </c>
    </row>
    <row r="3335" spans="2:15" ht="25.5" customHeight="1">
      <c r="B3335" s="247" t="s">
        <v>10985</v>
      </c>
      <c r="C3335" s="247" t="s">
        <v>1342</v>
      </c>
      <c r="D3335" s="248">
        <v>44474</v>
      </c>
      <c r="E3335" s="248"/>
      <c r="F3335" s="248"/>
      <c r="G3335" s="247"/>
      <c r="H3335" s="247" t="s">
        <v>10986</v>
      </c>
      <c r="I3335" s="247" t="s">
        <v>10987</v>
      </c>
      <c r="J3335" s="247" t="s">
        <v>9611</v>
      </c>
      <c r="K3335" s="249" t="s">
        <v>10715</v>
      </c>
      <c r="L3335" s="247" t="s">
        <v>1380</v>
      </c>
      <c r="M3335" s="249" t="s">
        <v>1348</v>
      </c>
      <c r="N3335" s="249">
        <v>15</v>
      </c>
      <c r="O3335" s="249" t="s">
        <v>10713</v>
      </c>
    </row>
    <row r="3336" spans="2:15" ht="15" hidden="1" customHeight="1">
      <c r="B3336" s="247" t="s">
        <v>10988</v>
      </c>
      <c r="C3336" s="247" t="s">
        <v>10989</v>
      </c>
      <c r="D3336" s="248">
        <v>44476</v>
      </c>
      <c r="E3336" s="248">
        <v>44498</v>
      </c>
      <c r="F3336" s="248">
        <v>44589</v>
      </c>
      <c r="G3336" s="247">
        <v>0</v>
      </c>
      <c r="H3336" s="247" t="s">
        <v>4349</v>
      </c>
      <c r="I3336" s="247" t="s">
        <v>4350</v>
      </c>
      <c r="J3336" s="247" t="s">
        <v>3291</v>
      </c>
      <c r="K3336" s="249" t="s">
        <v>1890</v>
      </c>
      <c r="L3336" s="247" t="s">
        <v>1380</v>
      </c>
      <c r="M3336" s="249" t="s">
        <v>1348</v>
      </c>
      <c r="N3336" s="249">
        <v>32</v>
      </c>
      <c r="O3336" s="249" t="s">
        <v>10990</v>
      </c>
    </row>
    <row r="3337" spans="2:15" ht="15" customHeight="1">
      <c r="B3337" s="247" t="s">
        <v>10991</v>
      </c>
      <c r="C3337" s="247" t="s">
        <v>1342</v>
      </c>
      <c r="D3337" s="248">
        <v>44477</v>
      </c>
      <c r="E3337" s="248"/>
      <c r="F3337" s="248"/>
      <c r="G3337" s="247"/>
      <c r="H3337" s="247" t="s">
        <v>5317</v>
      </c>
      <c r="I3337" s="247" t="s">
        <v>4805</v>
      </c>
      <c r="J3337" s="247" t="s">
        <v>9611</v>
      </c>
      <c r="K3337" s="249" t="s">
        <v>1379</v>
      </c>
      <c r="L3337" s="247" t="s">
        <v>1380</v>
      </c>
      <c r="M3337" s="249" t="s">
        <v>1348</v>
      </c>
      <c r="N3337" s="249">
        <v>0</v>
      </c>
      <c r="O3337" s="249" t="s">
        <v>10992</v>
      </c>
    </row>
    <row r="3338" spans="2:15" ht="15" customHeight="1">
      <c r="B3338" s="247" t="s">
        <v>10993</v>
      </c>
      <c r="C3338" s="247" t="s">
        <v>1342</v>
      </c>
      <c r="D3338" s="248">
        <v>44477</v>
      </c>
      <c r="E3338" s="248"/>
      <c r="F3338" s="248"/>
      <c r="G3338" s="247"/>
      <c r="H3338" s="247" t="s">
        <v>9625</v>
      </c>
      <c r="I3338" s="247" t="s">
        <v>9626</v>
      </c>
      <c r="J3338" s="247" t="s">
        <v>3291</v>
      </c>
      <c r="K3338" s="249" t="s">
        <v>1346</v>
      </c>
      <c r="L3338" s="247" t="s">
        <v>1380</v>
      </c>
      <c r="M3338" s="249" t="s">
        <v>1348</v>
      </c>
      <c r="N3338" s="249">
        <v>0</v>
      </c>
      <c r="O3338" s="249" t="s">
        <v>10994</v>
      </c>
    </row>
    <row r="3339" spans="2:15" ht="15" customHeight="1">
      <c r="B3339" s="247" t="s">
        <v>10995</v>
      </c>
      <c r="C3339" s="247" t="s">
        <v>1342</v>
      </c>
      <c r="D3339" s="248">
        <v>44477</v>
      </c>
      <c r="E3339" s="248"/>
      <c r="F3339" s="248"/>
      <c r="G3339" s="247"/>
      <c r="H3339" s="247" t="s">
        <v>9625</v>
      </c>
      <c r="I3339" s="247" t="s">
        <v>9626</v>
      </c>
      <c r="J3339" s="247" t="s">
        <v>3291</v>
      </c>
      <c r="K3339" s="249" t="s">
        <v>1346</v>
      </c>
      <c r="L3339" s="247" t="s">
        <v>1380</v>
      </c>
      <c r="M3339" s="249" t="s">
        <v>1348</v>
      </c>
      <c r="N3339" s="249">
        <v>0</v>
      </c>
      <c r="O3339" s="249" t="s">
        <v>10996</v>
      </c>
    </row>
    <row r="3340" spans="2:15" ht="15" hidden="1" customHeight="1">
      <c r="B3340" s="247" t="s">
        <v>10997</v>
      </c>
      <c r="C3340" s="247" t="s">
        <v>10998</v>
      </c>
      <c r="D3340" s="248">
        <v>44481</v>
      </c>
      <c r="E3340" s="248">
        <v>44505</v>
      </c>
      <c r="F3340" s="248">
        <v>45600</v>
      </c>
      <c r="G3340" s="247">
        <v>0</v>
      </c>
      <c r="H3340" s="247" t="s">
        <v>10999</v>
      </c>
      <c r="I3340" s="247" t="s">
        <v>11000</v>
      </c>
      <c r="J3340" s="247" t="s">
        <v>9611</v>
      </c>
      <c r="K3340" s="249" t="s">
        <v>1890</v>
      </c>
      <c r="L3340" s="247" t="s">
        <v>1380</v>
      </c>
      <c r="M3340" s="249" t="s">
        <v>1348</v>
      </c>
      <c r="N3340" s="249">
        <v>60</v>
      </c>
      <c r="O3340" s="249" t="s">
        <v>11001</v>
      </c>
    </row>
    <row r="3341" spans="2:15" ht="15" customHeight="1">
      <c r="B3341" s="247" t="s">
        <v>11002</v>
      </c>
      <c r="C3341" s="247" t="s">
        <v>1342</v>
      </c>
      <c r="D3341" s="248">
        <v>44482</v>
      </c>
      <c r="E3341" s="248"/>
      <c r="F3341" s="248"/>
      <c r="G3341" s="247"/>
      <c r="H3341" s="247" t="s">
        <v>5317</v>
      </c>
      <c r="I3341" s="247" t="s">
        <v>4805</v>
      </c>
      <c r="J3341" s="247" t="s">
        <v>9611</v>
      </c>
      <c r="K3341" s="249" t="s">
        <v>1379</v>
      </c>
      <c r="L3341" s="247" t="s">
        <v>1380</v>
      </c>
      <c r="M3341" s="249" t="s">
        <v>1348</v>
      </c>
      <c r="N3341" s="249">
        <v>0</v>
      </c>
      <c r="O3341" s="249" t="s">
        <v>9605</v>
      </c>
    </row>
    <row r="3342" spans="2:15" ht="15" hidden="1" customHeight="1">
      <c r="B3342" s="247" t="s">
        <v>11003</v>
      </c>
      <c r="C3342" s="247" t="s">
        <v>11004</v>
      </c>
      <c r="D3342" s="248">
        <v>39706</v>
      </c>
      <c r="E3342" s="248">
        <v>40746</v>
      </c>
      <c r="F3342" s="248">
        <v>43303</v>
      </c>
      <c r="G3342" s="247">
        <v>2</v>
      </c>
      <c r="H3342" s="247" t="s">
        <v>3590</v>
      </c>
      <c r="I3342" s="247" t="s">
        <v>3591</v>
      </c>
      <c r="J3342" s="247" t="s">
        <v>3276</v>
      </c>
      <c r="K3342" s="249" t="s">
        <v>1354</v>
      </c>
      <c r="L3342" s="247" t="s">
        <v>3592</v>
      </c>
      <c r="M3342" s="249" t="s">
        <v>1348</v>
      </c>
      <c r="N3342" s="249">
        <v>1053</v>
      </c>
      <c r="O3342" s="249" t="s">
        <v>7563</v>
      </c>
    </row>
    <row r="3343" spans="2:15" ht="15" customHeight="1">
      <c r="B3343" s="247" t="s">
        <v>11005</v>
      </c>
      <c r="C3343" s="247" t="s">
        <v>1342</v>
      </c>
      <c r="D3343" s="248">
        <v>44482</v>
      </c>
      <c r="E3343" s="248"/>
      <c r="F3343" s="248"/>
      <c r="G3343" s="247"/>
      <c r="H3343" s="247" t="s">
        <v>5317</v>
      </c>
      <c r="I3343" s="247" t="s">
        <v>4805</v>
      </c>
      <c r="J3343" s="247" t="s">
        <v>9611</v>
      </c>
      <c r="K3343" s="249" t="s">
        <v>1379</v>
      </c>
      <c r="L3343" s="247" t="s">
        <v>1380</v>
      </c>
      <c r="M3343" s="249" t="s">
        <v>1348</v>
      </c>
      <c r="N3343" s="249">
        <v>0</v>
      </c>
      <c r="O3343" s="249" t="s">
        <v>10710</v>
      </c>
    </row>
    <row r="3344" spans="2:15" ht="15" customHeight="1">
      <c r="B3344" s="247" t="s">
        <v>11006</v>
      </c>
      <c r="C3344" s="247" t="s">
        <v>1342</v>
      </c>
      <c r="D3344" s="248">
        <v>44482</v>
      </c>
      <c r="E3344" s="248"/>
      <c r="F3344" s="248"/>
      <c r="G3344" s="247"/>
      <c r="H3344" s="247" t="s">
        <v>10001</v>
      </c>
      <c r="I3344" s="247" t="s">
        <v>10002</v>
      </c>
      <c r="J3344" s="247" t="s">
        <v>9611</v>
      </c>
      <c r="K3344" s="249" t="s">
        <v>1379</v>
      </c>
      <c r="L3344" s="247" t="s">
        <v>1380</v>
      </c>
      <c r="M3344" s="249" t="s">
        <v>1348</v>
      </c>
      <c r="N3344" s="249">
        <v>0</v>
      </c>
      <c r="O3344" s="249" t="s">
        <v>10284</v>
      </c>
    </row>
    <row r="3345" spans="2:15" ht="15" hidden="1" customHeight="1">
      <c r="B3345" s="247" t="s">
        <v>11007</v>
      </c>
      <c r="C3345" s="247" t="s">
        <v>11008</v>
      </c>
      <c r="D3345" s="248">
        <v>44482</v>
      </c>
      <c r="E3345" s="248">
        <v>44498</v>
      </c>
      <c r="F3345" s="248">
        <v>44589</v>
      </c>
      <c r="G3345" s="247">
        <v>0</v>
      </c>
      <c r="H3345" s="247" t="s">
        <v>11009</v>
      </c>
      <c r="I3345" s="247" t="s">
        <v>11010</v>
      </c>
      <c r="J3345" s="247" t="s">
        <v>3291</v>
      </c>
      <c r="K3345" s="249" t="s">
        <v>1890</v>
      </c>
      <c r="L3345" s="247" t="s">
        <v>1380</v>
      </c>
      <c r="M3345" s="249" t="s">
        <v>1348</v>
      </c>
      <c r="N3345" s="249">
        <v>40</v>
      </c>
      <c r="O3345" s="249" t="s">
        <v>1342</v>
      </c>
    </row>
    <row r="3346" spans="2:15" ht="15" customHeight="1">
      <c r="B3346" s="247" t="s">
        <v>11011</v>
      </c>
      <c r="C3346" s="247" t="s">
        <v>1342</v>
      </c>
      <c r="D3346" s="248">
        <v>44482</v>
      </c>
      <c r="E3346" s="248"/>
      <c r="F3346" s="248"/>
      <c r="G3346" s="247"/>
      <c r="H3346" s="247" t="s">
        <v>7915</v>
      </c>
      <c r="I3346" s="247" t="s">
        <v>7916</v>
      </c>
      <c r="J3346" s="247" t="s">
        <v>3291</v>
      </c>
      <c r="K3346" s="249" t="s">
        <v>1346</v>
      </c>
      <c r="L3346" s="247" t="s">
        <v>1347</v>
      </c>
      <c r="M3346" s="249" t="s">
        <v>1348</v>
      </c>
      <c r="N3346" s="249">
        <v>0</v>
      </c>
      <c r="O3346" s="249" t="s">
        <v>10888</v>
      </c>
    </row>
    <row r="3347" spans="2:15" ht="24" customHeight="1">
      <c r="B3347" s="247" t="s">
        <v>11012</v>
      </c>
      <c r="C3347" s="247" t="s">
        <v>1342</v>
      </c>
      <c r="D3347" s="248">
        <v>44482</v>
      </c>
      <c r="E3347" s="248"/>
      <c r="F3347" s="248"/>
      <c r="G3347" s="247"/>
      <c r="H3347" s="247" t="s">
        <v>10430</v>
      </c>
      <c r="I3347" s="247" t="s">
        <v>10431</v>
      </c>
      <c r="J3347" s="247" t="s">
        <v>9611</v>
      </c>
      <c r="K3347" s="249" t="s">
        <v>1379</v>
      </c>
      <c r="L3347" s="247" t="s">
        <v>1380</v>
      </c>
      <c r="M3347" s="249" t="s">
        <v>1348</v>
      </c>
      <c r="N3347" s="249">
        <v>0</v>
      </c>
      <c r="O3347" s="249" t="s">
        <v>8555</v>
      </c>
    </row>
    <row r="3348" spans="2:15" ht="15" customHeight="1">
      <c r="B3348" s="247" t="s">
        <v>11013</v>
      </c>
      <c r="C3348" s="247" t="s">
        <v>1342</v>
      </c>
      <c r="D3348" s="248">
        <v>44482</v>
      </c>
      <c r="E3348" s="248"/>
      <c r="F3348" s="248"/>
      <c r="G3348" s="247"/>
      <c r="H3348" s="247" t="s">
        <v>5674</v>
      </c>
      <c r="I3348" s="247" t="s">
        <v>5675</v>
      </c>
      <c r="J3348" s="247" t="s">
        <v>9611</v>
      </c>
      <c r="K3348" s="249" t="s">
        <v>1379</v>
      </c>
      <c r="L3348" s="247" t="s">
        <v>1380</v>
      </c>
      <c r="M3348" s="249" t="s">
        <v>1348</v>
      </c>
      <c r="N3348" s="249">
        <v>0</v>
      </c>
      <c r="O3348" s="249" t="s">
        <v>11014</v>
      </c>
    </row>
    <row r="3349" spans="2:15" ht="15" customHeight="1">
      <c r="B3349" s="247" t="s">
        <v>11015</v>
      </c>
      <c r="C3349" s="247" t="s">
        <v>1342</v>
      </c>
      <c r="D3349" s="248">
        <v>44482</v>
      </c>
      <c r="E3349" s="248"/>
      <c r="F3349" s="248"/>
      <c r="G3349" s="247"/>
      <c r="H3349" s="247" t="s">
        <v>5674</v>
      </c>
      <c r="I3349" s="247" t="s">
        <v>5675</v>
      </c>
      <c r="J3349" s="247" t="s">
        <v>9611</v>
      </c>
      <c r="K3349" s="249" t="s">
        <v>1379</v>
      </c>
      <c r="L3349" s="247" t="s">
        <v>1380</v>
      </c>
      <c r="M3349" s="249" t="s">
        <v>1348</v>
      </c>
      <c r="N3349" s="249">
        <v>0</v>
      </c>
      <c r="O3349" s="249" t="s">
        <v>8552</v>
      </c>
    </row>
    <row r="3350" spans="2:15" ht="15" hidden="1" customHeight="1">
      <c r="B3350" s="247" t="s">
        <v>11016</v>
      </c>
      <c r="C3350" s="247" t="s">
        <v>11017</v>
      </c>
      <c r="D3350" s="248">
        <v>44482</v>
      </c>
      <c r="E3350" s="248">
        <v>44498</v>
      </c>
      <c r="F3350" s="248">
        <v>44589</v>
      </c>
      <c r="G3350" s="247">
        <v>0</v>
      </c>
      <c r="H3350" s="247" t="s">
        <v>10822</v>
      </c>
      <c r="I3350" s="247" t="s">
        <v>10823</v>
      </c>
      <c r="J3350" s="247" t="s">
        <v>3291</v>
      </c>
      <c r="K3350" s="249" t="s">
        <v>1890</v>
      </c>
      <c r="L3350" s="247" t="s">
        <v>1380</v>
      </c>
      <c r="M3350" s="249" t="s">
        <v>1348</v>
      </c>
      <c r="N3350" s="249">
        <v>30</v>
      </c>
      <c r="O3350" s="249" t="s">
        <v>11018</v>
      </c>
    </row>
    <row r="3351" spans="2:15" ht="15" customHeight="1">
      <c r="B3351" s="247" t="s">
        <v>11019</v>
      </c>
      <c r="C3351" s="247" t="s">
        <v>1342</v>
      </c>
      <c r="D3351" s="248">
        <v>44483</v>
      </c>
      <c r="E3351" s="248"/>
      <c r="F3351" s="248"/>
      <c r="G3351" s="247"/>
      <c r="H3351" s="247" t="s">
        <v>11020</v>
      </c>
      <c r="I3351" s="247" t="s">
        <v>4769</v>
      </c>
      <c r="J3351" s="247" t="s">
        <v>9574</v>
      </c>
      <c r="K3351" s="249" t="s">
        <v>1379</v>
      </c>
      <c r="L3351" s="247" t="s">
        <v>1380</v>
      </c>
      <c r="M3351" s="249" t="s">
        <v>1348</v>
      </c>
      <c r="N3351" s="249">
        <v>0</v>
      </c>
      <c r="O3351" s="249" t="s">
        <v>11021</v>
      </c>
    </row>
    <row r="3352" spans="2:15" ht="15" hidden="1" customHeight="1">
      <c r="B3352" s="247" t="s">
        <v>11022</v>
      </c>
      <c r="C3352" s="247" t="s">
        <v>11023</v>
      </c>
      <c r="D3352" s="248">
        <v>44483</v>
      </c>
      <c r="E3352" s="248">
        <v>44498</v>
      </c>
      <c r="F3352" s="248">
        <v>44589</v>
      </c>
      <c r="G3352" s="247">
        <v>0</v>
      </c>
      <c r="H3352" s="247" t="s">
        <v>6092</v>
      </c>
      <c r="I3352" s="247" t="s">
        <v>6093</v>
      </c>
      <c r="J3352" s="247" t="s">
        <v>3291</v>
      </c>
      <c r="K3352" s="249" t="s">
        <v>1890</v>
      </c>
      <c r="L3352" s="247" t="s">
        <v>3337</v>
      </c>
      <c r="M3352" s="249" t="s">
        <v>1348</v>
      </c>
      <c r="N3352" s="249">
        <v>300</v>
      </c>
      <c r="O3352" s="249" t="s">
        <v>10460</v>
      </c>
    </row>
    <row r="3353" spans="2:15" ht="24" hidden="1" customHeight="1">
      <c r="B3353" s="247" t="s">
        <v>11024</v>
      </c>
      <c r="C3353" s="247" t="s">
        <v>11025</v>
      </c>
      <c r="D3353" s="248">
        <v>39106</v>
      </c>
      <c r="E3353" s="248">
        <v>40487</v>
      </c>
      <c r="F3353" s="248">
        <v>42313</v>
      </c>
      <c r="G3353" s="247">
        <v>1</v>
      </c>
      <c r="H3353" s="247" t="s">
        <v>11026</v>
      </c>
      <c r="I3353" s="247" t="s">
        <v>1342</v>
      </c>
      <c r="J3353" s="247" t="s">
        <v>3276</v>
      </c>
      <c r="K3353" s="249" t="s">
        <v>1354</v>
      </c>
      <c r="L3353" s="247" t="s">
        <v>1380</v>
      </c>
      <c r="M3353" s="249" t="s">
        <v>1348</v>
      </c>
      <c r="N3353" s="249">
        <v>127</v>
      </c>
      <c r="O3353" s="249" t="s">
        <v>11027</v>
      </c>
    </row>
    <row r="3354" spans="2:15" ht="15" hidden="1" customHeight="1">
      <c r="B3354" s="247" t="s">
        <v>11028</v>
      </c>
      <c r="C3354" s="247" t="s">
        <v>11029</v>
      </c>
      <c r="D3354" s="248">
        <v>44483</v>
      </c>
      <c r="E3354" s="248">
        <v>44498</v>
      </c>
      <c r="F3354" s="248">
        <v>44589</v>
      </c>
      <c r="G3354" s="247">
        <v>0</v>
      </c>
      <c r="H3354" s="247" t="s">
        <v>8163</v>
      </c>
      <c r="I3354" s="247" t="s">
        <v>8164</v>
      </c>
      <c r="J3354" s="247" t="s">
        <v>3291</v>
      </c>
      <c r="K3354" s="249" t="s">
        <v>1890</v>
      </c>
      <c r="L3354" s="247" t="s">
        <v>3337</v>
      </c>
      <c r="M3354" s="249" t="s">
        <v>1348</v>
      </c>
      <c r="N3354" s="249">
        <v>245</v>
      </c>
      <c r="O3354" s="249" t="s">
        <v>11030</v>
      </c>
    </row>
    <row r="3355" spans="2:15" ht="15" hidden="1" customHeight="1">
      <c r="B3355" s="247" t="s">
        <v>11031</v>
      </c>
      <c r="C3355" s="247" t="s">
        <v>11032</v>
      </c>
      <c r="D3355" s="248">
        <v>44483</v>
      </c>
      <c r="E3355" s="248">
        <v>44498</v>
      </c>
      <c r="F3355" s="248">
        <v>44589</v>
      </c>
      <c r="G3355" s="247">
        <v>0</v>
      </c>
      <c r="H3355" s="247" t="s">
        <v>8163</v>
      </c>
      <c r="I3355" s="247" t="s">
        <v>8164</v>
      </c>
      <c r="J3355" s="247" t="s">
        <v>3291</v>
      </c>
      <c r="K3355" s="249" t="s">
        <v>1890</v>
      </c>
      <c r="L3355" s="247" t="s">
        <v>3337</v>
      </c>
      <c r="M3355" s="249" t="s">
        <v>1348</v>
      </c>
      <c r="N3355" s="249">
        <v>440</v>
      </c>
      <c r="O3355" s="249" t="s">
        <v>11033</v>
      </c>
    </row>
    <row r="3356" spans="2:15" ht="15" hidden="1" customHeight="1">
      <c r="B3356" s="247" t="s">
        <v>11034</v>
      </c>
      <c r="C3356" s="247" t="s">
        <v>11035</v>
      </c>
      <c r="D3356" s="248">
        <v>44483</v>
      </c>
      <c r="E3356" s="248">
        <v>44477</v>
      </c>
      <c r="F3356" s="248">
        <v>44568</v>
      </c>
      <c r="G3356" s="247">
        <v>0</v>
      </c>
      <c r="H3356" s="247" t="s">
        <v>10929</v>
      </c>
      <c r="I3356" s="247" t="s">
        <v>10930</v>
      </c>
      <c r="J3356" s="247" t="s">
        <v>3291</v>
      </c>
      <c r="K3356" s="249" t="s">
        <v>1890</v>
      </c>
      <c r="L3356" s="247" t="s">
        <v>3337</v>
      </c>
      <c r="M3356" s="249" t="s">
        <v>1348</v>
      </c>
      <c r="N3356" s="249">
        <v>330</v>
      </c>
      <c r="O3356" s="249" t="s">
        <v>6159</v>
      </c>
    </row>
    <row r="3357" spans="2:15" ht="24" customHeight="1">
      <c r="B3357" s="247" t="s">
        <v>11036</v>
      </c>
      <c r="C3357" s="247" t="s">
        <v>1342</v>
      </c>
      <c r="D3357" s="248">
        <v>44483</v>
      </c>
      <c r="E3357" s="248"/>
      <c r="F3357" s="248"/>
      <c r="G3357" s="247"/>
      <c r="H3357" s="247" t="s">
        <v>7486</v>
      </c>
      <c r="I3357" s="247" t="s">
        <v>7487</v>
      </c>
      <c r="J3357" s="247" t="s">
        <v>3291</v>
      </c>
      <c r="K3357" s="249" t="s">
        <v>1379</v>
      </c>
      <c r="L3357" s="247" t="s">
        <v>4433</v>
      </c>
      <c r="M3357" s="249" t="s">
        <v>1348</v>
      </c>
      <c r="N3357" s="249">
        <v>0</v>
      </c>
      <c r="O3357" s="249" t="s">
        <v>11037</v>
      </c>
    </row>
    <row r="3358" spans="2:15" ht="15" customHeight="1">
      <c r="B3358" s="247" t="s">
        <v>11038</v>
      </c>
      <c r="C3358" s="247" t="s">
        <v>1342</v>
      </c>
      <c r="D3358" s="248">
        <v>44484</v>
      </c>
      <c r="E3358" s="248"/>
      <c r="F3358" s="248"/>
      <c r="G3358" s="247"/>
      <c r="H3358" s="247" t="s">
        <v>10770</v>
      </c>
      <c r="I3358" s="247" t="s">
        <v>10771</v>
      </c>
      <c r="J3358" s="247" t="s">
        <v>9611</v>
      </c>
      <c r="K3358" s="249" t="s">
        <v>1379</v>
      </c>
      <c r="L3358" s="247" t="s">
        <v>1380</v>
      </c>
      <c r="M3358" s="249" t="s">
        <v>1348</v>
      </c>
      <c r="N3358" s="249">
        <v>0</v>
      </c>
      <c r="O3358" s="249" t="s">
        <v>10772</v>
      </c>
    </row>
    <row r="3359" spans="2:15" ht="15" hidden="1" customHeight="1">
      <c r="B3359" s="247" t="s">
        <v>11039</v>
      </c>
      <c r="C3359" s="247" t="s">
        <v>11040</v>
      </c>
      <c r="D3359" s="248">
        <v>44484</v>
      </c>
      <c r="E3359" s="248">
        <v>44498</v>
      </c>
      <c r="F3359" s="248">
        <v>44589</v>
      </c>
      <c r="G3359" s="247">
        <v>0</v>
      </c>
      <c r="H3359" s="247" t="s">
        <v>11041</v>
      </c>
      <c r="I3359" s="247" t="s">
        <v>11042</v>
      </c>
      <c r="J3359" s="247" t="s">
        <v>1345</v>
      </c>
      <c r="K3359" s="249" t="s">
        <v>1890</v>
      </c>
      <c r="L3359" s="247" t="s">
        <v>1373</v>
      </c>
      <c r="M3359" s="249" t="s">
        <v>1348</v>
      </c>
      <c r="N3359" s="249">
        <v>17</v>
      </c>
      <c r="O3359" s="249" t="s">
        <v>11043</v>
      </c>
    </row>
    <row r="3360" spans="2:15" ht="15" customHeight="1">
      <c r="B3360" s="247" t="s">
        <v>11044</v>
      </c>
      <c r="C3360" s="247" t="s">
        <v>1342</v>
      </c>
      <c r="D3360" s="248">
        <v>44484</v>
      </c>
      <c r="E3360" s="248"/>
      <c r="F3360" s="248"/>
      <c r="G3360" s="247"/>
      <c r="H3360" s="247" t="s">
        <v>11041</v>
      </c>
      <c r="I3360" s="247" t="s">
        <v>11042</v>
      </c>
      <c r="J3360" s="247" t="s">
        <v>3291</v>
      </c>
      <c r="K3360" s="249" t="s">
        <v>1346</v>
      </c>
      <c r="L3360" s="247" t="s">
        <v>3337</v>
      </c>
      <c r="M3360" s="249" t="s">
        <v>1348</v>
      </c>
      <c r="N3360" s="249">
        <v>0</v>
      </c>
      <c r="O3360" s="249" t="s">
        <v>10968</v>
      </c>
    </row>
    <row r="3361" spans="2:15" ht="15" hidden="1" customHeight="1">
      <c r="B3361" s="247" t="s">
        <v>11045</v>
      </c>
      <c r="C3361" s="247" t="s">
        <v>11046</v>
      </c>
      <c r="D3361" s="248">
        <v>44484</v>
      </c>
      <c r="E3361" s="248">
        <v>44498</v>
      </c>
      <c r="F3361" s="248">
        <v>44589</v>
      </c>
      <c r="G3361" s="247">
        <v>0</v>
      </c>
      <c r="H3361" s="247" t="s">
        <v>11047</v>
      </c>
      <c r="I3361" s="247" t="s">
        <v>11048</v>
      </c>
      <c r="J3361" s="247" t="s">
        <v>3291</v>
      </c>
      <c r="K3361" s="249" t="s">
        <v>1890</v>
      </c>
      <c r="L3361" s="247" t="s">
        <v>1380</v>
      </c>
      <c r="M3361" s="249" t="s">
        <v>1348</v>
      </c>
      <c r="N3361" s="249">
        <v>35</v>
      </c>
      <c r="O3361" s="249" t="s">
        <v>11049</v>
      </c>
    </row>
    <row r="3362" spans="2:15" ht="15" hidden="1" customHeight="1">
      <c r="B3362" s="247" t="s">
        <v>11050</v>
      </c>
      <c r="C3362" s="247" t="s">
        <v>11051</v>
      </c>
      <c r="D3362" s="248">
        <v>44487</v>
      </c>
      <c r="E3362" s="248">
        <v>44498</v>
      </c>
      <c r="F3362" s="248">
        <v>44589</v>
      </c>
      <c r="G3362" s="247">
        <v>0</v>
      </c>
      <c r="H3362" s="247" t="s">
        <v>3433</v>
      </c>
      <c r="I3362" s="247" t="s">
        <v>3434</v>
      </c>
      <c r="J3362" s="247" t="s">
        <v>3291</v>
      </c>
      <c r="K3362" s="249" t="s">
        <v>1890</v>
      </c>
      <c r="L3362" s="247" t="s">
        <v>1380</v>
      </c>
      <c r="M3362" s="249" t="s">
        <v>1348</v>
      </c>
      <c r="N3362" s="249">
        <v>10</v>
      </c>
      <c r="O3362" s="249" t="s">
        <v>11052</v>
      </c>
    </row>
    <row r="3363" spans="2:15" ht="15" customHeight="1">
      <c r="B3363" s="247" t="s">
        <v>11053</v>
      </c>
      <c r="C3363" s="247" t="s">
        <v>1342</v>
      </c>
      <c r="D3363" s="248">
        <v>44487</v>
      </c>
      <c r="E3363" s="248"/>
      <c r="F3363" s="248"/>
      <c r="G3363" s="247"/>
      <c r="H3363" s="247" t="s">
        <v>5084</v>
      </c>
      <c r="I3363" s="247" t="s">
        <v>5085</v>
      </c>
      <c r="J3363" s="247" t="s">
        <v>9611</v>
      </c>
      <c r="K3363" s="249" t="s">
        <v>1379</v>
      </c>
      <c r="L3363" s="247" t="s">
        <v>1380</v>
      </c>
      <c r="M3363" s="249" t="s">
        <v>1348</v>
      </c>
      <c r="N3363" s="249">
        <v>0</v>
      </c>
      <c r="O3363" s="249" t="s">
        <v>4377</v>
      </c>
    </row>
    <row r="3364" spans="2:15" ht="15" hidden="1" customHeight="1">
      <c r="B3364" s="247" t="s">
        <v>11054</v>
      </c>
      <c r="C3364" s="247" t="s">
        <v>11055</v>
      </c>
      <c r="D3364" s="248">
        <v>40232</v>
      </c>
      <c r="E3364" s="248">
        <v>40627</v>
      </c>
      <c r="F3364" s="248">
        <v>43184</v>
      </c>
      <c r="G3364" s="247">
        <v>2</v>
      </c>
      <c r="H3364" s="247" t="s">
        <v>4768</v>
      </c>
      <c r="I3364" s="247" t="s">
        <v>4769</v>
      </c>
      <c r="J3364" s="247" t="s">
        <v>3276</v>
      </c>
      <c r="K3364" s="249" t="s">
        <v>1354</v>
      </c>
      <c r="L3364" s="247" t="s">
        <v>1380</v>
      </c>
      <c r="M3364" s="249" t="s">
        <v>1348</v>
      </c>
      <c r="N3364" s="249">
        <v>24</v>
      </c>
      <c r="O3364" s="249" t="s">
        <v>7113</v>
      </c>
    </row>
    <row r="3365" spans="2:15" ht="15" hidden="1" customHeight="1">
      <c r="B3365" s="247" t="s">
        <v>11056</v>
      </c>
      <c r="C3365" s="247" t="s">
        <v>11057</v>
      </c>
      <c r="D3365" s="248">
        <v>39329</v>
      </c>
      <c r="E3365" s="248">
        <v>39891</v>
      </c>
      <c r="F3365" s="248">
        <v>40987</v>
      </c>
      <c r="G3365" s="247">
        <v>0</v>
      </c>
      <c r="H3365" s="247" t="s">
        <v>11058</v>
      </c>
      <c r="I3365" s="247" t="s">
        <v>11059</v>
      </c>
      <c r="J3365" s="247" t="s">
        <v>3276</v>
      </c>
      <c r="K3365" s="249" t="s">
        <v>1354</v>
      </c>
      <c r="L3365" s="247" t="s">
        <v>1380</v>
      </c>
      <c r="M3365" s="249" t="s">
        <v>1348</v>
      </c>
      <c r="N3365" s="249">
        <v>127</v>
      </c>
      <c r="O3365" s="249" t="s">
        <v>11060</v>
      </c>
    </row>
    <row r="3366" spans="2:15" ht="15" customHeight="1">
      <c r="B3366" s="247" t="s">
        <v>11061</v>
      </c>
      <c r="C3366" s="247" t="s">
        <v>1342</v>
      </c>
      <c r="D3366" s="248">
        <v>44489</v>
      </c>
      <c r="E3366" s="248"/>
      <c r="F3366" s="248"/>
      <c r="G3366" s="247"/>
      <c r="H3366" s="247" t="s">
        <v>4414</v>
      </c>
      <c r="I3366" s="247" t="s">
        <v>4415</v>
      </c>
      <c r="J3366" s="247" t="s">
        <v>3291</v>
      </c>
      <c r="K3366" s="249" t="s">
        <v>1346</v>
      </c>
      <c r="L3366" s="247" t="s">
        <v>1380</v>
      </c>
      <c r="M3366" s="249" t="s">
        <v>1348</v>
      </c>
      <c r="N3366" s="249">
        <v>0</v>
      </c>
      <c r="O3366" s="249" t="s">
        <v>11062</v>
      </c>
    </row>
    <row r="3367" spans="2:15" ht="15" customHeight="1">
      <c r="B3367" s="247" t="s">
        <v>11063</v>
      </c>
      <c r="C3367" s="247" t="s">
        <v>1342</v>
      </c>
      <c r="D3367" s="248">
        <v>44490</v>
      </c>
      <c r="E3367" s="248"/>
      <c r="F3367" s="248"/>
      <c r="G3367" s="247"/>
      <c r="H3367" s="247" t="s">
        <v>4414</v>
      </c>
      <c r="I3367" s="247" t="s">
        <v>4415</v>
      </c>
      <c r="J3367" s="247" t="s">
        <v>3291</v>
      </c>
      <c r="K3367" s="249" t="s">
        <v>1379</v>
      </c>
      <c r="L3367" s="247" t="s">
        <v>3384</v>
      </c>
      <c r="M3367" s="249" t="s">
        <v>1348</v>
      </c>
      <c r="N3367" s="249">
        <v>0</v>
      </c>
      <c r="O3367" s="249" t="s">
        <v>11064</v>
      </c>
    </row>
    <row r="3368" spans="2:15" ht="15" customHeight="1">
      <c r="B3368" s="247" t="s">
        <v>11065</v>
      </c>
      <c r="C3368" s="247" t="s">
        <v>1342</v>
      </c>
      <c r="D3368" s="248">
        <v>44490</v>
      </c>
      <c r="E3368" s="248"/>
      <c r="F3368" s="248"/>
      <c r="G3368" s="247"/>
      <c r="H3368" s="247" t="s">
        <v>5775</v>
      </c>
      <c r="I3368" s="247" t="s">
        <v>5776</v>
      </c>
      <c r="J3368" s="247" t="s">
        <v>9611</v>
      </c>
      <c r="K3368" s="249" t="s">
        <v>1379</v>
      </c>
      <c r="L3368" s="247" t="s">
        <v>1347</v>
      </c>
      <c r="M3368" s="249" t="s">
        <v>1348</v>
      </c>
      <c r="N3368" s="249">
        <v>0</v>
      </c>
      <c r="O3368" s="249" t="s">
        <v>11066</v>
      </c>
    </row>
    <row r="3369" spans="2:15">
      <c r="B3369" s="247" t="s">
        <v>11067</v>
      </c>
      <c r="C3369" s="247" t="s">
        <v>1342</v>
      </c>
      <c r="D3369" s="248">
        <v>44491</v>
      </c>
      <c r="E3369" s="248"/>
      <c r="F3369" s="248"/>
      <c r="G3369" s="247"/>
      <c r="H3369" s="247" t="s">
        <v>10774</v>
      </c>
      <c r="I3369" s="247" t="s">
        <v>10775</v>
      </c>
      <c r="J3369" s="247" t="s">
        <v>3291</v>
      </c>
      <c r="K3369" s="249" t="s">
        <v>1346</v>
      </c>
      <c r="L3369" s="247" t="s">
        <v>1380</v>
      </c>
      <c r="M3369" s="249" t="s">
        <v>1348</v>
      </c>
      <c r="N3369" s="249">
        <v>0</v>
      </c>
      <c r="O3369" s="249" t="s">
        <v>1342</v>
      </c>
    </row>
    <row r="3370" spans="2:15" ht="25.5" hidden="1" customHeight="1">
      <c r="B3370" s="247" t="s">
        <v>11068</v>
      </c>
      <c r="C3370" s="247" t="s">
        <v>11069</v>
      </c>
      <c r="D3370" s="248">
        <v>44491</v>
      </c>
      <c r="E3370" s="248">
        <v>44498</v>
      </c>
      <c r="F3370" s="248">
        <v>44589</v>
      </c>
      <c r="G3370" s="247">
        <v>0</v>
      </c>
      <c r="H3370" s="247" t="s">
        <v>10774</v>
      </c>
      <c r="I3370" s="247" t="s">
        <v>10775</v>
      </c>
      <c r="J3370" s="247" t="s">
        <v>3291</v>
      </c>
      <c r="K3370" s="249" t="s">
        <v>1890</v>
      </c>
      <c r="L3370" s="247" t="s">
        <v>1380</v>
      </c>
      <c r="M3370" s="249" t="s">
        <v>1348</v>
      </c>
      <c r="N3370" s="249">
        <v>92</v>
      </c>
      <c r="O3370" s="249" t="s">
        <v>11070</v>
      </c>
    </row>
    <row r="3371" spans="2:15" ht="15" customHeight="1">
      <c r="B3371" s="247" t="s">
        <v>11071</v>
      </c>
      <c r="C3371" s="247" t="s">
        <v>1342</v>
      </c>
      <c r="D3371" s="248">
        <v>44491</v>
      </c>
      <c r="E3371" s="248"/>
      <c r="F3371" s="248"/>
      <c r="G3371" s="247"/>
      <c r="H3371" s="247" t="s">
        <v>11072</v>
      </c>
      <c r="I3371" s="247" t="s">
        <v>11073</v>
      </c>
      <c r="J3371" s="247" t="s">
        <v>9611</v>
      </c>
      <c r="K3371" s="249" t="s">
        <v>1379</v>
      </c>
      <c r="L3371" s="247" t="s">
        <v>1380</v>
      </c>
      <c r="M3371" s="249" t="s">
        <v>1348</v>
      </c>
      <c r="N3371" s="249">
        <v>0</v>
      </c>
      <c r="O3371" s="249" t="s">
        <v>11074</v>
      </c>
    </row>
    <row r="3372" spans="2:15" ht="24" customHeight="1">
      <c r="B3372" s="247" t="s">
        <v>11075</v>
      </c>
      <c r="C3372" s="247" t="s">
        <v>1342</v>
      </c>
      <c r="D3372" s="248">
        <v>44491</v>
      </c>
      <c r="E3372" s="248"/>
      <c r="F3372" s="248"/>
      <c r="G3372" s="247"/>
      <c r="H3372" s="247" t="s">
        <v>10528</v>
      </c>
      <c r="I3372" s="247" t="s">
        <v>10529</v>
      </c>
      <c r="J3372" s="247" t="s">
        <v>3291</v>
      </c>
      <c r="K3372" s="249" t="s">
        <v>1346</v>
      </c>
      <c r="L3372" s="247" t="s">
        <v>1380</v>
      </c>
      <c r="M3372" s="249" t="s">
        <v>1348</v>
      </c>
      <c r="N3372" s="249">
        <v>0</v>
      </c>
      <c r="O3372" s="249" t="s">
        <v>8807</v>
      </c>
    </row>
    <row r="3373" spans="2:15" ht="15" customHeight="1">
      <c r="B3373" s="247" t="s">
        <v>11076</v>
      </c>
      <c r="C3373" s="247" t="s">
        <v>1342</v>
      </c>
      <c r="D3373" s="248">
        <v>44495</v>
      </c>
      <c r="E3373" s="248"/>
      <c r="F3373" s="248"/>
      <c r="G3373" s="247"/>
      <c r="H3373" s="247" t="s">
        <v>11077</v>
      </c>
      <c r="I3373" s="247" t="s">
        <v>11078</v>
      </c>
      <c r="J3373" s="247" t="s">
        <v>9611</v>
      </c>
      <c r="K3373" s="249" t="s">
        <v>1379</v>
      </c>
      <c r="L3373" s="247" t="s">
        <v>1380</v>
      </c>
      <c r="M3373" s="249" t="s">
        <v>1348</v>
      </c>
      <c r="N3373" s="249">
        <v>0</v>
      </c>
      <c r="O3373" s="249" t="s">
        <v>11079</v>
      </c>
    </row>
    <row r="3374" spans="2:15" ht="15" customHeight="1">
      <c r="B3374" s="247" t="s">
        <v>11080</v>
      </c>
      <c r="C3374" s="247" t="s">
        <v>1342</v>
      </c>
      <c r="D3374" s="248">
        <v>44495</v>
      </c>
      <c r="E3374" s="248"/>
      <c r="F3374" s="248"/>
      <c r="G3374" s="247"/>
      <c r="H3374" s="247" t="s">
        <v>11072</v>
      </c>
      <c r="I3374" s="247" t="s">
        <v>11073</v>
      </c>
      <c r="J3374" s="247" t="s">
        <v>9611</v>
      </c>
      <c r="K3374" s="249" t="s">
        <v>1379</v>
      </c>
      <c r="L3374" s="247" t="s">
        <v>1380</v>
      </c>
      <c r="M3374" s="249" t="s">
        <v>1348</v>
      </c>
      <c r="N3374" s="249">
        <v>0</v>
      </c>
      <c r="O3374" s="249" t="s">
        <v>1342</v>
      </c>
    </row>
    <row r="3375" spans="2:15" ht="24" hidden="1" customHeight="1">
      <c r="B3375" s="247" t="s">
        <v>11081</v>
      </c>
      <c r="C3375" s="247" t="s">
        <v>11082</v>
      </c>
      <c r="D3375" s="248">
        <v>44495</v>
      </c>
      <c r="E3375" s="248">
        <v>44529</v>
      </c>
      <c r="F3375" s="248">
        <v>44619</v>
      </c>
      <c r="G3375" s="247">
        <v>0</v>
      </c>
      <c r="H3375" s="247" t="s">
        <v>10412</v>
      </c>
      <c r="I3375" s="247" t="s">
        <v>10413</v>
      </c>
      <c r="J3375" s="247" t="s">
        <v>3291</v>
      </c>
      <c r="K3375" s="249" t="s">
        <v>1890</v>
      </c>
      <c r="L3375" s="247" t="s">
        <v>1380</v>
      </c>
      <c r="M3375" s="249" t="s">
        <v>1348</v>
      </c>
      <c r="N3375" s="249">
        <v>40</v>
      </c>
      <c r="O3375" s="249" t="s">
        <v>3943</v>
      </c>
    </row>
    <row r="3376" spans="2:15" ht="24" hidden="1" customHeight="1">
      <c r="B3376" s="247" t="s">
        <v>11083</v>
      </c>
      <c r="C3376" s="247" t="s">
        <v>11084</v>
      </c>
      <c r="D3376" s="248">
        <v>40954</v>
      </c>
      <c r="E3376" s="248">
        <v>41291</v>
      </c>
      <c r="F3376" s="248">
        <v>42386</v>
      </c>
      <c r="G3376" s="247">
        <v>0</v>
      </c>
      <c r="H3376" s="247" t="s">
        <v>11085</v>
      </c>
      <c r="I3376" s="247" t="s">
        <v>1342</v>
      </c>
      <c r="J3376" s="247" t="s">
        <v>3270</v>
      </c>
      <c r="K3376" s="249" t="s">
        <v>1354</v>
      </c>
      <c r="L3376" s="247" t="s">
        <v>1380</v>
      </c>
      <c r="M3376" s="249" t="s">
        <v>1348</v>
      </c>
      <c r="N3376" s="249">
        <v>11</v>
      </c>
      <c r="O3376" s="249" t="s">
        <v>4054</v>
      </c>
    </row>
    <row r="3377" spans="2:15" ht="24" hidden="1">
      <c r="B3377" s="247" t="s">
        <v>11086</v>
      </c>
      <c r="C3377" s="247" t="s">
        <v>11087</v>
      </c>
      <c r="D3377" s="248">
        <v>44495</v>
      </c>
      <c r="E3377" s="248">
        <v>44529</v>
      </c>
      <c r="F3377" s="248">
        <v>44619</v>
      </c>
      <c r="G3377" s="247">
        <v>0</v>
      </c>
      <c r="H3377" s="247" t="s">
        <v>5319</v>
      </c>
      <c r="I3377" s="247" t="s">
        <v>5320</v>
      </c>
      <c r="J3377" s="247" t="s">
        <v>3291</v>
      </c>
      <c r="K3377" s="249" t="s">
        <v>1890</v>
      </c>
      <c r="L3377" s="247" t="s">
        <v>1380</v>
      </c>
      <c r="M3377" s="249" t="s">
        <v>1348</v>
      </c>
      <c r="N3377" s="249">
        <v>53</v>
      </c>
      <c r="O3377" s="249" t="s">
        <v>11088</v>
      </c>
    </row>
    <row r="3378" spans="2:15" ht="15" hidden="1" customHeight="1">
      <c r="B3378" s="247" t="s">
        <v>11089</v>
      </c>
      <c r="C3378" s="247" t="s">
        <v>11090</v>
      </c>
      <c r="D3378" s="248">
        <v>44497</v>
      </c>
      <c r="E3378" s="248">
        <v>44529</v>
      </c>
      <c r="F3378" s="248">
        <v>44619</v>
      </c>
      <c r="G3378" s="247">
        <v>0</v>
      </c>
      <c r="H3378" s="247" t="s">
        <v>10535</v>
      </c>
      <c r="I3378" s="247" t="s">
        <v>10536</v>
      </c>
      <c r="J3378" s="247" t="s">
        <v>3291</v>
      </c>
      <c r="K3378" s="249" t="s">
        <v>1890</v>
      </c>
      <c r="L3378" s="247" t="s">
        <v>1380</v>
      </c>
      <c r="M3378" s="249" t="s">
        <v>1348</v>
      </c>
      <c r="N3378" s="249">
        <v>75.75</v>
      </c>
      <c r="O3378" s="249" t="s">
        <v>11091</v>
      </c>
    </row>
    <row r="3379" spans="2:15" ht="15" hidden="1" customHeight="1">
      <c r="B3379" s="247" t="s">
        <v>11092</v>
      </c>
      <c r="C3379" s="247" t="s">
        <v>11093</v>
      </c>
      <c r="D3379" s="248">
        <v>44497</v>
      </c>
      <c r="E3379" s="248">
        <v>44533</v>
      </c>
      <c r="F3379" s="248">
        <v>44622</v>
      </c>
      <c r="G3379" s="247">
        <v>0</v>
      </c>
      <c r="H3379" s="247" t="s">
        <v>11094</v>
      </c>
      <c r="I3379" s="247" t="s">
        <v>11095</v>
      </c>
      <c r="J3379" s="247" t="s">
        <v>3291</v>
      </c>
      <c r="K3379" s="249" t="s">
        <v>1890</v>
      </c>
      <c r="L3379" s="247" t="s">
        <v>3322</v>
      </c>
      <c r="M3379" s="249" t="s">
        <v>1348</v>
      </c>
      <c r="N3379" s="249">
        <v>12</v>
      </c>
      <c r="O3379" s="249" t="s">
        <v>11096</v>
      </c>
    </row>
    <row r="3380" spans="2:15" ht="15" customHeight="1">
      <c r="B3380" s="247" t="s">
        <v>11097</v>
      </c>
      <c r="C3380" s="247" t="s">
        <v>1342</v>
      </c>
      <c r="D3380" s="248">
        <v>44498</v>
      </c>
      <c r="E3380" s="248"/>
      <c r="F3380" s="248"/>
      <c r="G3380" s="247"/>
      <c r="H3380" s="247" t="s">
        <v>11098</v>
      </c>
      <c r="I3380" s="247" t="s">
        <v>11099</v>
      </c>
      <c r="J3380" s="247" t="s">
        <v>3291</v>
      </c>
      <c r="K3380" s="249" t="s">
        <v>1379</v>
      </c>
      <c r="L3380" s="247" t="s">
        <v>1380</v>
      </c>
      <c r="M3380" s="249" t="s">
        <v>1348</v>
      </c>
      <c r="N3380" s="249">
        <v>0</v>
      </c>
      <c r="O3380" s="249" t="s">
        <v>11100</v>
      </c>
    </row>
    <row r="3381" spans="2:15" ht="15" customHeight="1">
      <c r="B3381" s="247" t="s">
        <v>11101</v>
      </c>
      <c r="C3381" s="247" t="s">
        <v>1342</v>
      </c>
      <c r="D3381" s="248">
        <v>44501</v>
      </c>
      <c r="E3381" s="248"/>
      <c r="F3381" s="248"/>
      <c r="G3381" s="247"/>
      <c r="H3381" s="247" t="s">
        <v>10693</v>
      </c>
      <c r="I3381" s="247" t="s">
        <v>10694</v>
      </c>
      <c r="J3381" s="247" t="s">
        <v>3291</v>
      </c>
      <c r="K3381" s="249" t="s">
        <v>1379</v>
      </c>
      <c r="L3381" s="247" t="s">
        <v>1347</v>
      </c>
      <c r="M3381" s="249" t="s">
        <v>1348</v>
      </c>
      <c r="N3381" s="249">
        <v>0</v>
      </c>
      <c r="O3381" s="249" t="s">
        <v>11102</v>
      </c>
    </row>
    <row r="3382" spans="2:15" ht="15" customHeight="1">
      <c r="B3382" s="247" t="s">
        <v>11103</v>
      </c>
      <c r="C3382" s="247" t="s">
        <v>1342</v>
      </c>
      <c r="D3382" s="248">
        <v>44501</v>
      </c>
      <c r="E3382" s="248"/>
      <c r="F3382" s="248"/>
      <c r="G3382" s="247"/>
      <c r="H3382" s="247" t="s">
        <v>10562</v>
      </c>
      <c r="I3382" s="247" t="s">
        <v>10563</v>
      </c>
      <c r="J3382" s="247" t="s">
        <v>9611</v>
      </c>
      <c r="K3382" s="249" t="s">
        <v>1379</v>
      </c>
      <c r="L3382" s="247" t="s">
        <v>1380</v>
      </c>
      <c r="M3382" s="249" t="s">
        <v>1348</v>
      </c>
      <c r="N3382" s="249">
        <v>0</v>
      </c>
      <c r="O3382" s="249" t="s">
        <v>10564</v>
      </c>
    </row>
    <row r="3383" spans="2:15" ht="15" hidden="1" customHeight="1">
      <c r="B3383" s="247" t="s">
        <v>11104</v>
      </c>
      <c r="C3383" s="247" t="s">
        <v>11105</v>
      </c>
      <c r="D3383" s="248">
        <v>44503</v>
      </c>
      <c r="E3383" s="248">
        <v>44522</v>
      </c>
      <c r="F3383" s="248">
        <v>44613</v>
      </c>
      <c r="G3383" s="247">
        <v>0</v>
      </c>
      <c r="H3383" s="247" t="s">
        <v>11106</v>
      </c>
      <c r="I3383" s="247" t="s">
        <v>11107</v>
      </c>
      <c r="J3383" s="247" t="s">
        <v>3291</v>
      </c>
      <c r="K3383" s="249" t="s">
        <v>1890</v>
      </c>
      <c r="L3383" s="247" t="s">
        <v>1380</v>
      </c>
      <c r="M3383" s="249" t="s">
        <v>1348</v>
      </c>
      <c r="N3383" s="249">
        <v>7</v>
      </c>
      <c r="O3383" s="249" t="s">
        <v>11108</v>
      </c>
    </row>
    <row r="3384" spans="2:15" ht="15" customHeight="1">
      <c r="B3384" s="247" t="s">
        <v>11109</v>
      </c>
      <c r="C3384" s="247" t="s">
        <v>1342</v>
      </c>
      <c r="D3384" s="248">
        <v>44505</v>
      </c>
      <c r="E3384" s="248"/>
      <c r="F3384" s="248"/>
      <c r="G3384" s="247"/>
      <c r="H3384" s="247" t="s">
        <v>10901</v>
      </c>
      <c r="I3384" s="247" t="s">
        <v>10902</v>
      </c>
      <c r="J3384" s="247" t="s">
        <v>3291</v>
      </c>
      <c r="K3384" s="249" t="s">
        <v>1379</v>
      </c>
      <c r="L3384" s="247" t="s">
        <v>1380</v>
      </c>
      <c r="M3384" s="249" t="s">
        <v>1348</v>
      </c>
      <c r="N3384" s="249">
        <v>0</v>
      </c>
      <c r="O3384" s="249" t="s">
        <v>11110</v>
      </c>
    </row>
    <row r="3385" spans="2:15" ht="24" hidden="1">
      <c r="B3385" s="247" t="s">
        <v>11111</v>
      </c>
      <c r="C3385" s="247" t="s">
        <v>11112</v>
      </c>
      <c r="D3385" s="248">
        <v>44505</v>
      </c>
      <c r="E3385" s="248">
        <v>44529</v>
      </c>
      <c r="F3385" s="248">
        <v>44619</v>
      </c>
      <c r="G3385" s="247">
        <v>0</v>
      </c>
      <c r="H3385" s="247" t="s">
        <v>10412</v>
      </c>
      <c r="I3385" s="247" t="s">
        <v>10413</v>
      </c>
      <c r="J3385" s="247" t="s">
        <v>3291</v>
      </c>
      <c r="K3385" s="249" t="s">
        <v>1890</v>
      </c>
      <c r="L3385" s="247" t="s">
        <v>1380</v>
      </c>
      <c r="M3385" s="249" t="s">
        <v>1348</v>
      </c>
      <c r="N3385" s="249">
        <v>20</v>
      </c>
      <c r="O3385" s="249" t="s">
        <v>2127</v>
      </c>
    </row>
    <row r="3386" spans="2:15" ht="24" hidden="1">
      <c r="B3386" s="247" t="s">
        <v>11113</v>
      </c>
      <c r="C3386" s="247" t="s">
        <v>11114</v>
      </c>
      <c r="D3386" s="248">
        <v>44505</v>
      </c>
      <c r="E3386" s="248">
        <v>44529</v>
      </c>
      <c r="F3386" s="248">
        <v>44619</v>
      </c>
      <c r="G3386" s="247">
        <v>0</v>
      </c>
      <c r="H3386" s="247" t="s">
        <v>10412</v>
      </c>
      <c r="I3386" s="247" t="s">
        <v>10413</v>
      </c>
      <c r="J3386" s="247" t="s">
        <v>3291</v>
      </c>
      <c r="K3386" s="249" t="s">
        <v>1890</v>
      </c>
      <c r="L3386" s="247" t="s">
        <v>1380</v>
      </c>
      <c r="M3386" s="249" t="s">
        <v>1348</v>
      </c>
      <c r="N3386" s="249">
        <v>45</v>
      </c>
      <c r="O3386" s="249" t="s">
        <v>11115</v>
      </c>
    </row>
    <row r="3387" spans="2:15" ht="15" hidden="1" customHeight="1">
      <c r="B3387" s="247" t="s">
        <v>11116</v>
      </c>
      <c r="C3387" s="247" t="s">
        <v>11117</v>
      </c>
      <c r="D3387" s="248">
        <v>41369</v>
      </c>
      <c r="E3387" s="248">
        <v>41443</v>
      </c>
      <c r="F3387" s="248">
        <v>42539</v>
      </c>
      <c r="G3387" s="247">
        <v>0</v>
      </c>
      <c r="H3387" s="247" t="s">
        <v>3379</v>
      </c>
      <c r="I3387" s="247" t="s">
        <v>3380</v>
      </c>
      <c r="J3387" s="247" t="s">
        <v>3336</v>
      </c>
      <c r="K3387" s="249" t="s">
        <v>3222</v>
      </c>
      <c r="L3387" s="247" t="s">
        <v>3337</v>
      </c>
      <c r="M3387" s="249" t="s">
        <v>1348</v>
      </c>
      <c r="N3387" s="249">
        <v>56</v>
      </c>
      <c r="O3387" s="249" t="s">
        <v>11118</v>
      </c>
    </row>
    <row r="3388" spans="2:15" ht="24" customHeight="1">
      <c r="B3388" s="247" t="s">
        <v>11119</v>
      </c>
      <c r="C3388" s="247" t="s">
        <v>1342</v>
      </c>
      <c r="D3388" s="248">
        <v>44508</v>
      </c>
      <c r="E3388" s="248"/>
      <c r="F3388" s="248"/>
      <c r="G3388" s="247"/>
      <c r="H3388" s="247" t="s">
        <v>10412</v>
      </c>
      <c r="I3388" s="247" t="s">
        <v>10413</v>
      </c>
      <c r="J3388" s="247" t="s">
        <v>9927</v>
      </c>
      <c r="K3388" s="249" t="s">
        <v>1379</v>
      </c>
      <c r="L3388" s="247" t="s">
        <v>5970</v>
      </c>
      <c r="M3388" s="249" t="s">
        <v>1348</v>
      </c>
      <c r="N3388" s="249">
        <v>0</v>
      </c>
      <c r="O3388" s="249" t="s">
        <v>11120</v>
      </c>
    </row>
    <row r="3389" spans="2:15" ht="15" hidden="1" customHeight="1">
      <c r="B3389" s="247" t="s">
        <v>11121</v>
      </c>
      <c r="C3389" s="247" t="s">
        <v>11122</v>
      </c>
      <c r="D3389" s="248">
        <v>44508</v>
      </c>
      <c r="E3389" s="248">
        <v>44529</v>
      </c>
      <c r="F3389" s="248">
        <v>44619</v>
      </c>
      <c r="G3389" s="247">
        <v>0</v>
      </c>
      <c r="H3389" s="247" t="s">
        <v>3433</v>
      </c>
      <c r="I3389" s="247" t="s">
        <v>3434</v>
      </c>
      <c r="J3389" s="247" t="s">
        <v>3291</v>
      </c>
      <c r="K3389" s="249" t="s">
        <v>1890</v>
      </c>
      <c r="L3389" s="247" t="s">
        <v>1380</v>
      </c>
      <c r="M3389" s="249" t="s">
        <v>1348</v>
      </c>
      <c r="N3389" s="249">
        <v>10</v>
      </c>
      <c r="O3389" s="249" t="s">
        <v>11123</v>
      </c>
    </row>
    <row r="3390" spans="2:15" ht="15" customHeight="1">
      <c r="B3390" s="247" t="s">
        <v>11124</v>
      </c>
      <c r="C3390" s="247" t="s">
        <v>1342</v>
      </c>
      <c r="D3390" s="248">
        <v>44508</v>
      </c>
      <c r="E3390" s="248"/>
      <c r="F3390" s="248"/>
      <c r="G3390" s="247"/>
      <c r="H3390" s="247" t="s">
        <v>10693</v>
      </c>
      <c r="I3390" s="247" t="s">
        <v>10694</v>
      </c>
      <c r="J3390" s="247" t="s">
        <v>3291</v>
      </c>
      <c r="K3390" s="249" t="s">
        <v>1379</v>
      </c>
      <c r="L3390" s="247" t="s">
        <v>3337</v>
      </c>
      <c r="M3390" s="249" t="s">
        <v>1348</v>
      </c>
      <c r="N3390" s="249">
        <v>0</v>
      </c>
      <c r="O3390" s="249" t="s">
        <v>11125</v>
      </c>
    </row>
    <row r="3391" spans="2:15" ht="15" customHeight="1">
      <c r="B3391" s="247" t="s">
        <v>11126</v>
      </c>
      <c r="C3391" s="247" t="s">
        <v>1342</v>
      </c>
      <c r="D3391" s="248">
        <v>44508</v>
      </c>
      <c r="E3391" s="248"/>
      <c r="F3391" s="248"/>
      <c r="G3391" s="247"/>
      <c r="H3391" s="247" t="s">
        <v>5327</v>
      </c>
      <c r="I3391" s="247" t="s">
        <v>5328</v>
      </c>
      <c r="J3391" s="247" t="s">
        <v>9611</v>
      </c>
      <c r="K3391" s="249" t="s">
        <v>1379</v>
      </c>
      <c r="L3391" s="247" t="s">
        <v>1380</v>
      </c>
      <c r="M3391" s="249" t="s">
        <v>1348</v>
      </c>
      <c r="N3391" s="249">
        <v>0</v>
      </c>
      <c r="O3391" s="249" t="s">
        <v>11127</v>
      </c>
    </row>
    <row r="3392" spans="2:15" ht="25.5" customHeight="1">
      <c r="B3392" s="247" t="s">
        <v>11128</v>
      </c>
      <c r="C3392" s="247" t="s">
        <v>1342</v>
      </c>
      <c r="D3392" s="248">
        <v>44508</v>
      </c>
      <c r="E3392" s="248"/>
      <c r="F3392" s="248"/>
      <c r="G3392" s="247"/>
      <c r="H3392" s="247" t="s">
        <v>11129</v>
      </c>
      <c r="I3392" s="247" t="s">
        <v>11130</v>
      </c>
      <c r="J3392" s="247" t="s">
        <v>9611</v>
      </c>
      <c r="K3392" s="249" t="s">
        <v>1379</v>
      </c>
      <c r="L3392" s="247" t="s">
        <v>1380</v>
      </c>
      <c r="M3392" s="249" t="s">
        <v>1348</v>
      </c>
      <c r="N3392" s="249">
        <v>0</v>
      </c>
      <c r="O3392" s="249" t="s">
        <v>11131</v>
      </c>
    </row>
    <row r="3393" spans="2:15" ht="15" customHeight="1">
      <c r="B3393" s="247" t="s">
        <v>11132</v>
      </c>
      <c r="C3393" s="247" t="s">
        <v>1342</v>
      </c>
      <c r="D3393" s="248">
        <v>44509</v>
      </c>
      <c r="E3393" s="248"/>
      <c r="F3393" s="248"/>
      <c r="G3393" s="247"/>
      <c r="H3393" s="247" t="s">
        <v>11133</v>
      </c>
      <c r="I3393" s="247" t="s">
        <v>11134</v>
      </c>
      <c r="J3393" s="247" t="s">
        <v>3291</v>
      </c>
      <c r="K3393" s="249" t="s">
        <v>1379</v>
      </c>
      <c r="L3393" s="247" t="s">
        <v>1380</v>
      </c>
      <c r="M3393" s="249" t="s">
        <v>1348</v>
      </c>
      <c r="N3393" s="249">
        <v>0</v>
      </c>
      <c r="O3393" s="249" t="s">
        <v>11135</v>
      </c>
    </row>
    <row r="3394" spans="2:15" ht="15" hidden="1" customHeight="1">
      <c r="B3394" s="247" t="s">
        <v>11136</v>
      </c>
      <c r="C3394" s="247" t="s">
        <v>11137</v>
      </c>
      <c r="D3394" s="248">
        <v>44511</v>
      </c>
      <c r="E3394" s="248">
        <v>44529</v>
      </c>
      <c r="F3394" s="248">
        <v>44619</v>
      </c>
      <c r="G3394" s="247">
        <v>0</v>
      </c>
      <c r="H3394" s="247" t="s">
        <v>11138</v>
      </c>
      <c r="I3394" s="247" t="s">
        <v>11139</v>
      </c>
      <c r="J3394" s="247" t="s">
        <v>3291</v>
      </c>
      <c r="K3394" s="249" t="s">
        <v>1890</v>
      </c>
      <c r="L3394" s="247" t="s">
        <v>1380</v>
      </c>
      <c r="M3394" s="249" t="s">
        <v>1348</v>
      </c>
      <c r="N3394" s="249">
        <v>50</v>
      </c>
      <c r="O3394" s="249" t="s">
        <v>11140</v>
      </c>
    </row>
    <row r="3395" spans="2:15" ht="15" customHeight="1">
      <c r="B3395" s="247" t="s">
        <v>11141</v>
      </c>
      <c r="C3395" s="247" t="s">
        <v>1342</v>
      </c>
      <c r="D3395" s="248">
        <v>44511</v>
      </c>
      <c r="E3395" s="248"/>
      <c r="F3395" s="248"/>
      <c r="G3395" s="247"/>
      <c r="H3395" s="247" t="s">
        <v>10822</v>
      </c>
      <c r="I3395" s="247" t="s">
        <v>10823</v>
      </c>
      <c r="J3395" s="247" t="s">
        <v>9611</v>
      </c>
      <c r="K3395" s="249" t="s">
        <v>1379</v>
      </c>
      <c r="L3395" s="247" t="s">
        <v>1380</v>
      </c>
      <c r="M3395" s="249" t="s">
        <v>1348</v>
      </c>
      <c r="N3395" s="249">
        <v>0</v>
      </c>
      <c r="O3395" s="249" t="s">
        <v>11018</v>
      </c>
    </row>
    <row r="3396" spans="2:15" ht="15" customHeight="1">
      <c r="B3396" s="247" t="s">
        <v>11142</v>
      </c>
      <c r="C3396" s="247" t="s">
        <v>1342</v>
      </c>
      <c r="D3396" s="248">
        <v>44511</v>
      </c>
      <c r="E3396" s="248"/>
      <c r="F3396" s="248"/>
      <c r="G3396" s="247"/>
      <c r="H3396" s="247" t="s">
        <v>6725</v>
      </c>
      <c r="I3396" s="247" t="s">
        <v>6726</v>
      </c>
      <c r="J3396" s="247" t="s">
        <v>3291</v>
      </c>
      <c r="K3396" s="249" t="s">
        <v>1379</v>
      </c>
      <c r="L3396" s="247" t="s">
        <v>1380</v>
      </c>
      <c r="M3396" s="249" t="s">
        <v>1348</v>
      </c>
      <c r="N3396" s="249">
        <v>0</v>
      </c>
      <c r="O3396" s="249" t="s">
        <v>11143</v>
      </c>
    </row>
    <row r="3397" spans="2:15" ht="15" customHeight="1">
      <c r="B3397" s="247" t="s">
        <v>11144</v>
      </c>
      <c r="C3397" s="247" t="s">
        <v>1342</v>
      </c>
      <c r="D3397" s="248">
        <v>44511</v>
      </c>
      <c r="E3397" s="248"/>
      <c r="F3397" s="248"/>
      <c r="G3397" s="247"/>
      <c r="H3397" s="247" t="s">
        <v>4414</v>
      </c>
      <c r="I3397" s="247" t="s">
        <v>4415</v>
      </c>
      <c r="J3397" s="247" t="s">
        <v>3291</v>
      </c>
      <c r="K3397" s="249" t="s">
        <v>1379</v>
      </c>
      <c r="L3397" s="247" t="s">
        <v>3337</v>
      </c>
      <c r="M3397" s="249" t="s">
        <v>1348</v>
      </c>
      <c r="N3397" s="249">
        <v>0</v>
      </c>
      <c r="O3397" s="249" t="s">
        <v>11145</v>
      </c>
    </row>
    <row r="3398" spans="2:15" ht="15" hidden="1" customHeight="1">
      <c r="B3398" s="247" t="s">
        <v>11146</v>
      </c>
      <c r="C3398" s="247" t="s">
        <v>11147</v>
      </c>
      <c r="D3398" s="248">
        <v>39168</v>
      </c>
      <c r="E3398" s="248">
        <v>40955</v>
      </c>
      <c r="F3398" s="248">
        <v>42051</v>
      </c>
      <c r="G3398" s="247">
        <v>0</v>
      </c>
      <c r="H3398" s="247" t="s">
        <v>11148</v>
      </c>
      <c r="I3398" s="247" t="s">
        <v>11149</v>
      </c>
      <c r="J3398" s="247" t="s">
        <v>3276</v>
      </c>
      <c r="K3398" s="249" t="s">
        <v>1354</v>
      </c>
      <c r="L3398" s="247" t="s">
        <v>1380</v>
      </c>
      <c r="M3398" s="249" t="s">
        <v>1348</v>
      </c>
      <c r="N3398" s="249">
        <v>101.4</v>
      </c>
      <c r="O3398" s="249" t="s">
        <v>11150</v>
      </c>
    </row>
    <row r="3399" spans="2:15" ht="15" customHeight="1">
      <c r="B3399" s="247" t="s">
        <v>11151</v>
      </c>
      <c r="C3399" s="247" t="s">
        <v>1342</v>
      </c>
      <c r="D3399" s="248">
        <v>44511</v>
      </c>
      <c r="E3399" s="248"/>
      <c r="F3399" s="248"/>
      <c r="G3399" s="247"/>
      <c r="H3399" s="247" t="s">
        <v>8665</v>
      </c>
      <c r="I3399" s="247" t="s">
        <v>8666</v>
      </c>
      <c r="J3399" s="247" t="s">
        <v>3291</v>
      </c>
      <c r="K3399" s="249" t="s">
        <v>1379</v>
      </c>
      <c r="L3399" s="247" t="s">
        <v>1347</v>
      </c>
      <c r="M3399" s="249" t="s">
        <v>1348</v>
      </c>
      <c r="N3399" s="249">
        <v>0</v>
      </c>
      <c r="O3399" s="249" t="s">
        <v>3719</v>
      </c>
    </row>
    <row r="3400" spans="2:15" ht="25.5" customHeight="1">
      <c r="B3400" s="247" t="s">
        <v>11152</v>
      </c>
      <c r="C3400" s="247" t="s">
        <v>1342</v>
      </c>
      <c r="D3400" s="248">
        <v>44512</v>
      </c>
      <c r="E3400" s="248"/>
      <c r="F3400" s="248"/>
      <c r="G3400" s="247"/>
      <c r="H3400" s="247" t="s">
        <v>10656</v>
      </c>
      <c r="I3400" s="247" t="s">
        <v>10657</v>
      </c>
      <c r="J3400" s="247" t="s">
        <v>9611</v>
      </c>
      <c r="K3400" s="249" t="s">
        <v>1379</v>
      </c>
      <c r="L3400" s="247" t="s">
        <v>1380</v>
      </c>
      <c r="M3400" s="249" t="s">
        <v>1348</v>
      </c>
      <c r="N3400" s="249">
        <v>0</v>
      </c>
      <c r="O3400" s="249" t="s">
        <v>10530</v>
      </c>
    </row>
    <row r="3401" spans="2:15" ht="15" hidden="1" customHeight="1">
      <c r="B3401" s="247" t="s">
        <v>11153</v>
      </c>
      <c r="C3401" s="247" t="s">
        <v>11154</v>
      </c>
      <c r="D3401" s="248">
        <v>44517</v>
      </c>
      <c r="E3401" s="248">
        <v>44517</v>
      </c>
      <c r="F3401" s="248">
        <v>44608</v>
      </c>
      <c r="G3401" s="247">
        <v>0</v>
      </c>
      <c r="H3401" s="247" t="s">
        <v>11155</v>
      </c>
      <c r="I3401" s="247" t="s">
        <v>11156</v>
      </c>
      <c r="J3401" s="247" t="s">
        <v>3291</v>
      </c>
      <c r="K3401" s="249" t="s">
        <v>1890</v>
      </c>
      <c r="L3401" s="247" t="s">
        <v>1380</v>
      </c>
      <c r="M3401" s="249" t="s">
        <v>1348</v>
      </c>
      <c r="N3401" s="249">
        <v>50</v>
      </c>
      <c r="O3401" s="249" t="s">
        <v>10358</v>
      </c>
    </row>
    <row r="3402" spans="2:15" ht="15" hidden="1" customHeight="1">
      <c r="B3402" s="247" t="s">
        <v>11157</v>
      </c>
      <c r="C3402" s="247" t="s">
        <v>11158</v>
      </c>
      <c r="D3402" s="248">
        <v>44517</v>
      </c>
      <c r="E3402" s="248">
        <v>44517</v>
      </c>
      <c r="F3402" s="248">
        <v>44608</v>
      </c>
      <c r="G3402" s="247">
        <v>0</v>
      </c>
      <c r="H3402" s="247" t="s">
        <v>11155</v>
      </c>
      <c r="I3402" s="247" t="s">
        <v>11156</v>
      </c>
      <c r="J3402" s="247" t="s">
        <v>3291</v>
      </c>
      <c r="K3402" s="249" t="s">
        <v>1890</v>
      </c>
      <c r="L3402" s="247" t="s">
        <v>4433</v>
      </c>
      <c r="M3402" s="249" t="s">
        <v>1348</v>
      </c>
      <c r="N3402" s="249">
        <v>100</v>
      </c>
      <c r="O3402" s="249" t="s">
        <v>11159</v>
      </c>
    </row>
    <row r="3403" spans="2:15" ht="24" customHeight="1">
      <c r="B3403" s="247" t="s">
        <v>11160</v>
      </c>
      <c r="C3403" s="247" t="s">
        <v>1342</v>
      </c>
      <c r="D3403" s="248">
        <v>44517</v>
      </c>
      <c r="E3403" s="248"/>
      <c r="F3403" s="248"/>
      <c r="G3403" s="247"/>
      <c r="H3403" s="247" t="s">
        <v>10091</v>
      </c>
      <c r="I3403" s="247" t="s">
        <v>10092</v>
      </c>
      <c r="J3403" s="247" t="s">
        <v>9611</v>
      </c>
      <c r="K3403" s="249" t="s">
        <v>1379</v>
      </c>
      <c r="L3403" s="247" t="s">
        <v>1380</v>
      </c>
      <c r="M3403" s="249" t="s">
        <v>1348</v>
      </c>
      <c r="N3403" s="249">
        <v>0</v>
      </c>
      <c r="O3403" s="249" t="s">
        <v>5757</v>
      </c>
    </row>
    <row r="3404" spans="2:15" ht="15" customHeight="1">
      <c r="B3404" s="247" t="s">
        <v>11161</v>
      </c>
      <c r="C3404" s="247" t="s">
        <v>1342</v>
      </c>
      <c r="D3404" s="248">
        <v>44522</v>
      </c>
      <c r="E3404" s="248"/>
      <c r="F3404" s="248"/>
      <c r="G3404" s="247"/>
      <c r="H3404" s="247" t="s">
        <v>10693</v>
      </c>
      <c r="I3404" s="247" t="s">
        <v>10694</v>
      </c>
      <c r="J3404" s="247" t="s">
        <v>3291</v>
      </c>
      <c r="K3404" s="249" t="s">
        <v>1379</v>
      </c>
      <c r="L3404" s="247" t="s">
        <v>3592</v>
      </c>
      <c r="M3404" s="249" t="s">
        <v>1348</v>
      </c>
      <c r="N3404" s="249">
        <v>0</v>
      </c>
      <c r="O3404" s="249" t="s">
        <v>11162</v>
      </c>
    </row>
    <row r="3405" spans="2:15" ht="15" customHeight="1">
      <c r="B3405" s="247" t="s">
        <v>11163</v>
      </c>
      <c r="C3405" s="247" t="s">
        <v>1342</v>
      </c>
      <c r="D3405" s="248">
        <v>44522</v>
      </c>
      <c r="E3405" s="248"/>
      <c r="F3405" s="248"/>
      <c r="G3405" s="247"/>
      <c r="H3405" s="247" t="s">
        <v>10693</v>
      </c>
      <c r="I3405" s="247" t="s">
        <v>10694</v>
      </c>
      <c r="J3405" s="247" t="s">
        <v>3291</v>
      </c>
      <c r="K3405" s="249" t="s">
        <v>1379</v>
      </c>
      <c r="L3405" s="247" t="s">
        <v>1347</v>
      </c>
      <c r="M3405" s="249" t="s">
        <v>1348</v>
      </c>
      <c r="N3405" s="249">
        <v>0</v>
      </c>
      <c r="O3405" s="249" t="s">
        <v>11164</v>
      </c>
    </row>
    <row r="3406" spans="2:15" ht="15" customHeight="1">
      <c r="B3406" s="247" t="s">
        <v>11165</v>
      </c>
      <c r="C3406" s="247" t="s">
        <v>1342</v>
      </c>
      <c r="D3406" s="248">
        <v>44524</v>
      </c>
      <c r="E3406" s="248"/>
      <c r="F3406" s="248"/>
      <c r="G3406" s="247"/>
      <c r="H3406" s="247" t="s">
        <v>11166</v>
      </c>
      <c r="I3406" s="247" t="s">
        <v>11167</v>
      </c>
      <c r="J3406" s="247" t="s">
        <v>9927</v>
      </c>
      <c r="K3406" s="249" t="s">
        <v>1379</v>
      </c>
      <c r="L3406" s="247" t="s">
        <v>1347</v>
      </c>
      <c r="M3406" s="249" t="s">
        <v>1348</v>
      </c>
      <c r="N3406" s="249">
        <v>0</v>
      </c>
      <c r="O3406" s="249" t="s">
        <v>11168</v>
      </c>
    </row>
    <row r="3407" spans="2:15" ht="15" customHeight="1">
      <c r="B3407" s="247" t="s">
        <v>11169</v>
      </c>
      <c r="C3407" s="247" t="s">
        <v>1342</v>
      </c>
      <c r="D3407" s="248">
        <v>44524</v>
      </c>
      <c r="E3407" s="248"/>
      <c r="F3407" s="248"/>
      <c r="G3407" s="247"/>
      <c r="H3407" s="247" t="s">
        <v>11138</v>
      </c>
      <c r="I3407" s="247" t="s">
        <v>11139</v>
      </c>
      <c r="J3407" s="247" t="s">
        <v>3291</v>
      </c>
      <c r="K3407" s="249" t="s">
        <v>1346</v>
      </c>
      <c r="L3407" s="247" t="s">
        <v>1380</v>
      </c>
      <c r="M3407" s="249" t="s">
        <v>1348</v>
      </c>
      <c r="N3407" s="249">
        <v>0</v>
      </c>
      <c r="O3407" s="249" t="s">
        <v>11170</v>
      </c>
    </row>
    <row r="3408" spans="2:15" ht="15" hidden="1" customHeight="1">
      <c r="B3408" s="247" t="s">
        <v>11171</v>
      </c>
      <c r="C3408" s="247" t="s">
        <v>11172</v>
      </c>
      <c r="D3408" s="248">
        <v>44524</v>
      </c>
      <c r="E3408" s="248">
        <v>44533</v>
      </c>
      <c r="F3408" s="248">
        <v>44622</v>
      </c>
      <c r="G3408" s="247">
        <v>0</v>
      </c>
      <c r="H3408" s="247" t="s">
        <v>11173</v>
      </c>
      <c r="I3408" s="247" t="s">
        <v>11174</v>
      </c>
      <c r="J3408" s="247" t="s">
        <v>3291</v>
      </c>
      <c r="K3408" s="249" t="s">
        <v>1890</v>
      </c>
      <c r="L3408" s="247" t="s">
        <v>1380</v>
      </c>
      <c r="M3408" s="249" t="s">
        <v>1348</v>
      </c>
      <c r="N3408" s="249">
        <v>7</v>
      </c>
      <c r="O3408" s="249" t="s">
        <v>11175</v>
      </c>
    </row>
    <row r="3409" spans="2:15" ht="24" customHeight="1">
      <c r="B3409" s="247" t="s">
        <v>11176</v>
      </c>
      <c r="C3409" s="247" t="s">
        <v>11177</v>
      </c>
      <c r="D3409" s="248">
        <v>41233</v>
      </c>
      <c r="E3409" s="248">
        <v>41731</v>
      </c>
      <c r="F3409" s="248">
        <v>44288</v>
      </c>
      <c r="G3409" s="247">
        <v>2</v>
      </c>
      <c r="H3409" s="247" t="s">
        <v>3899</v>
      </c>
      <c r="I3409" s="247" t="s">
        <v>3900</v>
      </c>
      <c r="J3409" s="247" t="s">
        <v>3270</v>
      </c>
      <c r="K3409" s="249" t="s">
        <v>1354</v>
      </c>
      <c r="L3409" s="247" t="s">
        <v>1380</v>
      </c>
      <c r="M3409" s="249" t="s">
        <v>1348</v>
      </c>
      <c r="N3409" s="249">
        <v>100</v>
      </c>
      <c r="O3409" s="249" t="s">
        <v>1368</v>
      </c>
    </row>
    <row r="3410" spans="2:15" ht="15" customHeight="1">
      <c r="B3410" s="247" t="s">
        <v>11178</v>
      </c>
      <c r="C3410" s="247" t="s">
        <v>1342</v>
      </c>
      <c r="D3410" s="248">
        <v>44526</v>
      </c>
      <c r="E3410" s="248"/>
      <c r="F3410" s="248"/>
      <c r="G3410" s="247"/>
      <c r="H3410" s="247" t="s">
        <v>11179</v>
      </c>
      <c r="I3410" s="247" t="s">
        <v>11180</v>
      </c>
      <c r="J3410" s="247" t="s">
        <v>3291</v>
      </c>
      <c r="K3410" s="249" t="s">
        <v>1379</v>
      </c>
      <c r="L3410" s="247" t="s">
        <v>1380</v>
      </c>
      <c r="M3410" s="249" t="s">
        <v>1348</v>
      </c>
      <c r="N3410" s="249">
        <v>0</v>
      </c>
      <c r="O3410" s="249" t="s">
        <v>11181</v>
      </c>
    </row>
    <row r="3411" spans="2:15" ht="15" customHeight="1">
      <c r="B3411" s="247" t="s">
        <v>11182</v>
      </c>
      <c r="C3411" s="247" t="s">
        <v>1342</v>
      </c>
      <c r="D3411" s="248">
        <v>44526</v>
      </c>
      <c r="E3411" s="248"/>
      <c r="F3411" s="248"/>
      <c r="G3411" s="247"/>
      <c r="H3411" s="247" t="s">
        <v>11183</v>
      </c>
      <c r="I3411" s="247" t="s">
        <v>11184</v>
      </c>
      <c r="J3411" s="247" t="s">
        <v>1345</v>
      </c>
      <c r="K3411" s="249" t="s">
        <v>1379</v>
      </c>
      <c r="L3411" s="247" t="s">
        <v>1373</v>
      </c>
      <c r="M3411" s="249" t="s">
        <v>1348</v>
      </c>
      <c r="N3411" s="249">
        <v>0</v>
      </c>
      <c r="O3411" s="249" t="s">
        <v>11185</v>
      </c>
    </row>
    <row r="3412" spans="2:15" ht="15" customHeight="1">
      <c r="B3412" s="247" t="s">
        <v>11186</v>
      </c>
      <c r="C3412" s="247" t="s">
        <v>1342</v>
      </c>
      <c r="D3412" s="248">
        <v>44526</v>
      </c>
      <c r="E3412" s="248"/>
      <c r="F3412" s="248"/>
      <c r="G3412" s="247"/>
      <c r="H3412" s="247" t="s">
        <v>8576</v>
      </c>
      <c r="I3412" s="247" t="s">
        <v>8577</v>
      </c>
      <c r="J3412" s="247" t="s">
        <v>9611</v>
      </c>
      <c r="K3412" s="249" t="s">
        <v>1379</v>
      </c>
      <c r="L3412" s="247" t="s">
        <v>1380</v>
      </c>
      <c r="M3412" s="249" t="s">
        <v>1348</v>
      </c>
      <c r="N3412" s="249">
        <v>0</v>
      </c>
      <c r="O3412" s="249" t="s">
        <v>6426</v>
      </c>
    </row>
    <row r="3413" spans="2:15" ht="15" customHeight="1">
      <c r="B3413" s="247" t="s">
        <v>11187</v>
      </c>
      <c r="C3413" s="247" t="s">
        <v>1342</v>
      </c>
      <c r="D3413" s="248">
        <v>44526</v>
      </c>
      <c r="E3413" s="248"/>
      <c r="F3413" s="248"/>
      <c r="G3413" s="247"/>
      <c r="H3413" s="247" t="s">
        <v>8576</v>
      </c>
      <c r="I3413" s="247" t="s">
        <v>8577</v>
      </c>
      <c r="J3413" s="247" t="s">
        <v>9927</v>
      </c>
      <c r="K3413" s="249" t="s">
        <v>1379</v>
      </c>
      <c r="L3413" s="247" t="s">
        <v>4433</v>
      </c>
      <c r="M3413" s="249" t="s">
        <v>1348</v>
      </c>
      <c r="N3413" s="249">
        <v>0</v>
      </c>
      <c r="O3413" s="249" t="s">
        <v>6426</v>
      </c>
    </row>
    <row r="3414" spans="2:15" ht="15" hidden="1" customHeight="1">
      <c r="B3414" s="247" t="s">
        <v>11188</v>
      </c>
      <c r="C3414" s="247" t="s">
        <v>11189</v>
      </c>
      <c r="D3414" s="248">
        <v>44529</v>
      </c>
      <c r="E3414" s="248">
        <v>44533</v>
      </c>
      <c r="F3414" s="248">
        <v>44622</v>
      </c>
      <c r="G3414" s="247">
        <v>0</v>
      </c>
      <c r="H3414" s="247" t="s">
        <v>9863</v>
      </c>
      <c r="I3414" s="247" t="s">
        <v>9864</v>
      </c>
      <c r="J3414" s="247" t="s">
        <v>3291</v>
      </c>
      <c r="K3414" s="249" t="s">
        <v>1890</v>
      </c>
      <c r="L3414" s="247" t="s">
        <v>1380</v>
      </c>
      <c r="M3414" s="249" t="s">
        <v>1348</v>
      </c>
      <c r="N3414" s="249">
        <v>10</v>
      </c>
      <c r="O3414" s="249" t="s">
        <v>3463</v>
      </c>
    </row>
    <row r="3415" spans="2:15" ht="15" customHeight="1">
      <c r="B3415" s="247" t="s">
        <v>11190</v>
      </c>
      <c r="C3415" s="247" t="s">
        <v>1342</v>
      </c>
      <c r="D3415" s="248">
        <v>44529</v>
      </c>
      <c r="E3415" s="248"/>
      <c r="F3415" s="248"/>
      <c r="G3415" s="247"/>
      <c r="H3415" s="247" t="s">
        <v>9863</v>
      </c>
      <c r="I3415" s="247" t="s">
        <v>9864</v>
      </c>
      <c r="J3415" s="247" t="s">
        <v>3291</v>
      </c>
      <c r="K3415" s="249" t="s">
        <v>1379</v>
      </c>
      <c r="L3415" s="247" t="s">
        <v>1380</v>
      </c>
      <c r="M3415" s="249" t="s">
        <v>1348</v>
      </c>
      <c r="N3415" s="249">
        <v>0</v>
      </c>
      <c r="O3415" s="249" t="s">
        <v>4235</v>
      </c>
    </row>
    <row r="3416" spans="2:15" ht="15" customHeight="1">
      <c r="B3416" s="247" t="s">
        <v>11191</v>
      </c>
      <c r="C3416" s="247" t="s">
        <v>1342</v>
      </c>
      <c r="D3416" s="248">
        <v>44530</v>
      </c>
      <c r="E3416" s="248"/>
      <c r="F3416" s="248"/>
      <c r="G3416" s="247"/>
      <c r="H3416" s="247" t="s">
        <v>11192</v>
      </c>
      <c r="I3416" s="247" t="s">
        <v>11193</v>
      </c>
      <c r="J3416" s="247" t="s">
        <v>3291</v>
      </c>
      <c r="K3416" s="249" t="s">
        <v>1379</v>
      </c>
      <c r="L3416" s="247" t="s">
        <v>1380</v>
      </c>
      <c r="M3416" s="249" t="s">
        <v>1348</v>
      </c>
      <c r="N3416" s="249">
        <v>0</v>
      </c>
      <c r="O3416" s="249" t="s">
        <v>11194</v>
      </c>
    </row>
    <row r="3417" spans="2:15">
      <c r="B3417" s="247" t="s">
        <v>11195</v>
      </c>
      <c r="C3417" s="247" t="s">
        <v>1342</v>
      </c>
      <c r="D3417" s="248">
        <v>44531</v>
      </c>
      <c r="E3417" s="248"/>
      <c r="F3417" s="248"/>
      <c r="G3417" s="247"/>
      <c r="H3417" s="247" t="s">
        <v>11166</v>
      </c>
      <c r="I3417" s="247" t="s">
        <v>11167</v>
      </c>
      <c r="J3417" s="247" t="s">
        <v>3291</v>
      </c>
      <c r="K3417" s="249" t="s">
        <v>10725</v>
      </c>
      <c r="L3417" s="247" t="s">
        <v>1347</v>
      </c>
      <c r="M3417" s="249" t="s">
        <v>1348</v>
      </c>
      <c r="N3417" s="249">
        <v>0</v>
      </c>
      <c r="O3417" s="249" t="s">
        <v>1342</v>
      </c>
    </row>
    <row r="3418" spans="2:15" ht="15" customHeight="1">
      <c r="B3418" s="247" t="s">
        <v>11196</v>
      </c>
      <c r="C3418" s="247" t="s">
        <v>1342</v>
      </c>
      <c r="D3418" s="248">
        <v>44531</v>
      </c>
      <c r="E3418" s="248"/>
      <c r="F3418" s="248"/>
      <c r="G3418" s="247"/>
      <c r="H3418" s="247" t="s">
        <v>11166</v>
      </c>
      <c r="I3418" s="247" t="s">
        <v>11167</v>
      </c>
      <c r="J3418" s="247" t="s">
        <v>3291</v>
      </c>
      <c r="K3418" s="249" t="s">
        <v>1379</v>
      </c>
      <c r="L3418" s="247" t="s">
        <v>1347</v>
      </c>
      <c r="M3418" s="249" t="s">
        <v>1348</v>
      </c>
      <c r="N3418" s="249">
        <v>0</v>
      </c>
      <c r="O3418" s="249" t="s">
        <v>11168</v>
      </c>
    </row>
    <row r="3419" spans="2:15" ht="15" customHeight="1">
      <c r="B3419" s="247" t="s">
        <v>11197</v>
      </c>
      <c r="C3419" s="247" t="s">
        <v>1342</v>
      </c>
      <c r="D3419" s="248">
        <v>44531</v>
      </c>
      <c r="E3419" s="248"/>
      <c r="F3419" s="248"/>
      <c r="G3419" s="247"/>
      <c r="H3419" s="247" t="s">
        <v>11106</v>
      </c>
      <c r="I3419" s="247" t="s">
        <v>11107</v>
      </c>
      <c r="J3419" s="247" t="s">
        <v>9611</v>
      </c>
      <c r="K3419" s="249" t="s">
        <v>1379</v>
      </c>
      <c r="L3419" s="247" t="s">
        <v>1380</v>
      </c>
      <c r="M3419" s="249" t="s">
        <v>1348</v>
      </c>
      <c r="N3419" s="249">
        <v>0</v>
      </c>
      <c r="O3419" s="249" t="s">
        <v>11108</v>
      </c>
    </row>
    <row r="3420" spans="2:15" ht="15" hidden="1" customHeight="1">
      <c r="B3420" s="247" t="s">
        <v>11198</v>
      </c>
      <c r="C3420" s="247" t="s">
        <v>11199</v>
      </c>
      <c r="D3420" s="248">
        <v>38608</v>
      </c>
      <c r="E3420" s="248">
        <v>39658</v>
      </c>
      <c r="F3420" s="248">
        <v>42580</v>
      </c>
      <c r="G3420" s="247">
        <v>2</v>
      </c>
      <c r="H3420" s="247" t="s">
        <v>3722</v>
      </c>
      <c r="I3420" s="247" t="s">
        <v>3723</v>
      </c>
      <c r="J3420" s="247" t="s">
        <v>3276</v>
      </c>
      <c r="K3420" s="249" t="s">
        <v>1354</v>
      </c>
      <c r="L3420" s="247" t="s">
        <v>1380</v>
      </c>
      <c r="M3420" s="249" t="s">
        <v>1348</v>
      </c>
      <c r="N3420" s="249">
        <v>125</v>
      </c>
      <c r="O3420" s="249" t="s">
        <v>5192</v>
      </c>
    </row>
    <row r="3421" spans="2:15" ht="24">
      <c r="B3421" s="247" t="s">
        <v>11200</v>
      </c>
      <c r="C3421" s="247" t="s">
        <v>1342</v>
      </c>
      <c r="D3421" s="248">
        <v>44531</v>
      </c>
      <c r="E3421" s="248"/>
      <c r="F3421" s="248"/>
      <c r="G3421" s="247"/>
      <c r="H3421" s="247" t="s">
        <v>4063</v>
      </c>
      <c r="I3421" s="247" t="s">
        <v>4064</v>
      </c>
      <c r="J3421" s="247" t="s">
        <v>10171</v>
      </c>
      <c r="K3421" s="249" t="s">
        <v>10725</v>
      </c>
      <c r="L3421" s="247" t="s">
        <v>3909</v>
      </c>
      <c r="M3421" s="249" t="s">
        <v>1348</v>
      </c>
      <c r="N3421" s="249">
        <v>0</v>
      </c>
      <c r="O3421" s="249" t="s">
        <v>1342</v>
      </c>
    </row>
    <row r="3422" spans="2:15" ht="15" customHeight="1">
      <c r="B3422" s="247" t="s">
        <v>11201</v>
      </c>
      <c r="C3422" s="247" t="s">
        <v>1342</v>
      </c>
      <c r="D3422" s="248">
        <v>44531</v>
      </c>
      <c r="E3422" s="248"/>
      <c r="F3422" s="248"/>
      <c r="G3422" s="247"/>
      <c r="H3422" s="247" t="s">
        <v>4063</v>
      </c>
      <c r="I3422" s="247" t="s">
        <v>4064</v>
      </c>
      <c r="J3422" s="247" t="s">
        <v>9927</v>
      </c>
      <c r="K3422" s="249" t="s">
        <v>10725</v>
      </c>
      <c r="L3422" s="247" t="s">
        <v>3909</v>
      </c>
      <c r="M3422" s="249" t="s">
        <v>1348</v>
      </c>
      <c r="N3422" s="249">
        <v>0</v>
      </c>
      <c r="O3422" s="249" t="s">
        <v>11202</v>
      </c>
    </row>
    <row r="3423" spans="2:15" ht="24">
      <c r="B3423" s="247" t="s">
        <v>11203</v>
      </c>
      <c r="C3423" s="247" t="s">
        <v>1342</v>
      </c>
      <c r="D3423" s="248">
        <v>44532</v>
      </c>
      <c r="E3423" s="248"/>
      <c r="F3423" s="248"/>
      <c r="G3423" s="247"/>
      <c r="H3423" s="247" t="s">
        <v>11204</v>
      </c>
      <c r="I3423" s="247" t="s">
        <v>11205</v>
      </c>
      <c r="J3423" s="247" t="s">
        <v>9927</v>
      </c>
      <c r="K3423" s="249" t="s">
        <v>1379</v>
      </c>
      <c r="L3423" s="247" t="s">
        <v>3337</v>
      </c>
      <c r="M3423" s="249" t="s">
        <v>1348</v>
      </c>
      <c r="N3423" s="249">
        <v>0</v>
      </c>
      <c r="O3423" s="249" t="s">
        <v>11206</v>
      </c>
    </row>
    <row r="3424" spans="2:15" ht="24">
      <c r="B3424" s="247" t="s">
        <v>11207</v>
      </c>
      <c r="C3424" s="247" t="s">
        <v>1342</v>
      </c>
      <c r="D3424" s="248">
        <v>44532</v>
      </c>
      <c r="E3424" s="248"/>
      <c r="F3424" s="248"/>
      <c r="G3424" s="247"/>
      <c r="H3424" s="247" t="s">
        <v>11204</v>
      </c>
      <c r="I3424" s="247" t="s">
        <v>11205</v>
      </c>
      <c r="J3424" s="247" t="s">
        <v>9611</v>
      </c>
      <c r="K3424" s="249" t="s">
        <v>1379</v>
      </c>
      <c r="L3424" s="247" t="s">
        <v>1380</v>
      </c>
      <c r="M3424" s="249" t="s">
        <v>1348</v>
      </c>
      <c r="N3424" s="249">
        <v>0</v>
      </c>
      <c r="O3424" s="249" t="s">
        <v>11206</v>
      </c>
    </row>
    <row r="3425" spans="2:15" ht="15" customHeight="1">
      <c r="B3425" s="247" t="s">
        <v>11208</v>
      </c>
      <c r="C3425" s="247" t="s">
        <v>1342</v>
      </c>
      <c r="D3425" s="248">
        <v>44532</v>
      </c>
      <c r="E3425" s="248"/>
      <c r="F3425" s="248"/>
      <c r="G3425" s="247"/>
      <c r="H3425" s="247" t="s">
        <v>11209</v>
      </c>
      <c r="I3425" s="247" t="s">
        <v>11210</v>
      </c>
      <c r="J3425" s="247" t="s">
        <v>9611</v>
      </c>
      <c r="K3425" s="249" t="s">
        <v>1379</v>
      </c>
      <c r="L3425" s="247" t="s">
        <v>1380</v>
      </c>
      <c r="M3425" s="249" t="s">
        <v>1348</v>
      </c>
      <c r="N3425" s="249">
        <v>0</v>
      </c>
      <c r="O3425" s="249" t="s">
        <v>11211</v>
      </c>
    </row>
    <row r="3426" spans="2:15" ht="15" customHeight="1">
      <c r="B3426" s="247" t="s">
        <v>11212</v>
      </c>
      <c r="C3426" s="247" t="s">
        <v>1342</v>
      </c>
      <c r="D3426" s="248">
        <v>44533</v>
      </c>
      <c r="E3426" s="248"/>
      <c r="F3426" s="248"/>
      <c r="G3426" s="247"/>
      <c r="H3426" s="247" t="s">
        <v>9270</v>
      </c>
      <c r="I3426" s="247" t="s">
        <v>9271</v>
      </c>
      <c r="J3426" s="247" t="s">
        <v>3291</v>
      </c>
      <c r="K3426" s="249" t="s">
        <v>1379</v>
      </c>
      <c r="L3426" s="247" t="s">
        <v>1380</v>
      </c>
      <c r="M3426" s="249" t="s">
        <v>1348</v>
      </c>
      <c r="N3426" s="249">
        <v>0</v>
      </c>
      <c r="O3426" s="249" t="s">
        <v>11018</v>
      </c>
    </row>
    <row r="3427" spans="2:15" ht="15" customHeight="1">
      <c r="B3427" s="247" t="s">
        <v>11213</v>
      </c>
      <c r="C3427" s="247" t="s">
        <v>1342</v>
      </c>
      <c r="D3427" s="248">
        <v>44533</v>
      </c>
      <c r="E3427" s="248"/>
      <c r="F3427" s="248"/>
      <c r="G3427" s="247"/>
      <c r="H3427" s="247" t="s">
        <v>11214</v>
      </c>
      <c r="I3427" s="247" t="s">
        <v>11215</v>
      </c>
      <c r="J3427" s="247" t="s">
        <v>3291</v>
      </c>
      <c r="K3427" s="249" t="s">
        <v>1379</v>
      </c>
      <c r="L3427" s="247" t="s">
        <v>1380</v>
      </c>
      <c r="M3427" s="249" t="s">
        <v>1348</v>
      </c>
      <c r="N3427" s="249">
        <v>0</v>
      </c>
      <c r="O3427" s="249" t="s">
        <v>11216</v>
      </c>
    </row>
    <row r="3428" spans="2:15" ht="15" customHeight="1">
      <c r="B3428" s="247" t="s">
        <v>11217</v>
      </c>
      <c r="C3428" s="247" t="s">
        <v>1342</v>
      </c>
      <c r="D3428" s="248">
        <v>44536</v>
      </c>
      <c r="E3428" s="248"/>
      <c r="F3428" s="248"/>
      <c r="G3428" s="247"/>
      <c r="H3428" s="247" t="s">
        <v>11218</v>
      </c>
      <c r="I3428" s="247" t="s">
        <v>11219</v>
      </c>
      <c r="J3428" s="247" t="s">
        <v>3291</v>
      </c>
      <c r="K3428" s="249" t="s">
        <v>1379</v>
      </c>
      <c r="L3428" s="247" t="s">
        <v>3337</v>
      </c>
      <c r="M3428" s="249" t="s">
        <v>1348</v>
      </c>
      <c r="N3428" s="249">
        <v>0</v>
      </c>
      <c r="O3428" s="249" t="s">
        <v>11220</v>
      </c>
    </row>
    <row r="3429" spans="2:15" ht="15" customHeight="1">
      <c r="B3429" s="247" t="s">
        <v>11221</v>
      </c>
      <c r="C3429" s="247" t="s">
        <v>1342</v>
      </c>
      <c r="D3429" s="248">
        <v>44536</v>
      </c>
      <c r="E3429" s="248"/>
      <c r="F3429" s="248"/>
      <c r="G3429" s="247"/>
      <c r="H3429" s="247" t="s">
        <v>11183</v>
      </c>
      <c r="I3429" s="247" t="s">
        <v>11184</v>
      </c>
      <c r="J3429" s="247" t="s">
        <v>3291</v>
      </c>
      <c r="K3429" s="249" t="s">
        <v>1379</v>
      </c>
      <c r="L3429" s="247" t="s">
        <v>1380</v>
      </c>
      <c r="M3429" s="249" t="s">
        <v>1348</v>
      </c>
      <c r="N3429" s="249">
        <v>0</v>
      </c>
      <c r="O3429" s="249" t="s">
        <v>11222</v>
      </c>
    </row>
    <row r="3430" spans="2:15" ht="15" customHeight="1">
      <c r="B3430" s="247" t="s">
        <v>11223</v>
      </c>
      <c r="C3430" s="247" t="s">
        <v>1342</v>
      </c>
      <c r="D3430" s="248">
        <v>44538</v>
      </c>
      <c r="E3430" s="248"/>
      <c r="F3430" s="248"/>
      <c r="G3430" s="247"/>
      <c r="H3430" s="247" t="s">
        <v>9577</v>
      </c>
      <c r="I3430" s="247" t="s">
        <v>9578</v>
      </c>
      <c r="J3430" s="247" t="s">
        <v>9611</v>
      </c>
      <c r="K3430" s="249" t="s">
        <v>3506</v>
      </c>
      <c r="L3430" s="247" t="s">
        <v>1380</v>
      </c>
      <c r="M3430" s="249" t="s">
        <v>1348</v>
      </c>
      <c r="N3430" s="249">
        <v>25</v>
      </c>
      <c r="O3430" s="249" t="s">
        <v>4119</v>
      </c>
    </row>
    <row r="3431" spans="2:15" ht="15" hidden="1" customHeight="1">
      <c r="B3431" s="247" t="s">
        <v>11224</v>
      </c>
      <c r="C3431" s="247" t="s">
        <v>11225</v>
      </c>
      <c r="D3431" s="248">
        <v>39106</v>
      </c>
      <c r="E3431" s="248">
        <v>39204</v>
      </c>
      <c r="F3431" s="248">
        <v>40665</v>
      </c>
      <c r="G3431" s="247">
        <v>0</v>
      </c>
      <c r="H3431" s="247" t="s">
        <v>11226</v>
      </c>
      <c r="I3431" s="247" t="s">
        <v>1342</v>
      </c>
      <c r="J3431" s="247" t="s">
        <v>3351</v>
      </c>
      <c r="K3431" s="249" t="s">
        <v>1354</v>
      </c>
      <c r="L3431" s="247" t="s">
        <v>1380</v>
      </c>
      <c r="M3431" s="249" t="s">
        <v>1348</v>
      </c>
      <c r="N3431" s="249">
        <v>8</v>
      </c>
      <c r="O3431" s="249" t="s">
        <v>11227</v>
      </c>
    </row>
    <row r="3432" spans="2:15" ht="15" customHeight="1">
      <c r="B3432" s="247" t="s">
        <v>11228</v>
      </c>
      <c r="C3432" s="247" t="s">
        <v>1342</v>
      </c>
      <c r="D3432" s="248">
        <v>44539</v>
      </c>
      <c r="E3432" s="248"/>
      <c r="F3432" s="248"/>
      <c r="G3432" s="247"/>
      <c r="H3432" s="247" t="s">
        <v>11214</v>
      </c>
      <c r="I3432" s="247" t="s">
        <v>11215</v>
      </c>
      <c r="J3432" s="247" t="s">
        <v>3291</v>
      </c>
      <c r="K3432" s="249" t="s">
        <v>1379</v>
      </c>
      <c r="L3432" s="247" t="s">
        <v>1380</v>
      </c>
      <c r="M3432" s="249" t="s">
        <v>1348</v>
      </c>
      <c r="N3432" s="249">
        <v>0</v>
      </c>
      <c r="O3432" s="249" t="s">
        <v>11229</v>
      </c>
    </row>
    <row r="3433" spans="2:15" ht="15" customHeight="1">
      <c r="B3433" s="247" t="s">
        <v>11230</v>
      </c>
      <c r="C3433" s="247" t="s">
        <v>1342</v>
      </c>
      <c r="D3433" s="248">
        <v>44540</v>
      </c>
      <c r="E3433" s="248"/>
      <c r="F3433" s="248"/>
      <c r="G3433" s="247"/>
      <c r="H3433" s="247" t="s">
        <v>11231</v>
      </c>
      <c r="I3433" s="247" t="s">
        <v>11232</v>
      </c>
      <c r="J3433" s="247" t="s">
        <v>9611</v>
      </c>
      <c r="K3433" s="249" t="s">
        <v>1379</v>
      </c>
      <c r="L3433" s="247" t="s">
        <v>1380</v>
      </c>
      <c r="M3433" s="249" t="s">
        <v>1348</v>
      </c>
      <c r="N3433" s="249">
        <v>0</v>
      </c>
      <c r="O3433" s="249" t="s">
        <v>11233</v>
      </c>
    </row>
    <row r="3434" spans="2:15" ht="15" customHeight="1">
      <c r="B3434" s="247" t="s">
        <v>11234</v>
      </c>
      <c r="C3434" s="247" t="s">
        <v>1342</v>
      </c>
      <c r="D3434" s="248">
        <v>44540</v>
      </c>
      <c r="E3434" s="248"/>
      <c r="F3434" s="248"/>
      <c r="G3434" s="247"/>
      <c r="H3434" s="247" t="s">
        <v>9882</v>
      </c>
      <c r="I3434" s="247" t="s">
        <v>9883</v>
      </c>
      <c r="J3434" s="247" t="s">
        <v>1345</v>
      </c>
      <c r="K3434" s="249" t="s">
        <v>1379</v>
      </c>
      <c r="L3434" s="247" t="s">
        <v>1373</v>
      </c>
      <c r="M3434" s="249" t="s">
        <v>1348</v>
      </c>
      <c r="N3434" s="249">
        <v>0</v>
      </c>
      <c r="O3434" s="249" t="s">
        <v>11235</v>
      </c>
    </row>
    <row r="3435" spans="2:15" ht="15" customHeight="1">
      <c r="B3435" s="247" t="s">
        <v>11236</v>
      </c>
      <c r="C3435" s="247" t="s">
        <v>1342</v>
      </c>
      <c r="D3435" s="248">
        <v>44540</v>
      </c>
      <c r="E3435" s="248"/>
      <c r="F3435" s="248"/>
      <c r="G3435" s="247"/>
      <c r="H3435" s="247" t="s">
        <v>9882</v>
      </c>
      <c r="I3435" s="247" t="s">
        <v>9883</v>
      </c>
      <c r="J3435" s="247" t="s">
        <v>3291</v>
      </c>
      <c r="K3435" s="249" t="s">
        <v>1379</v>
      </c>
      <c r="L3435" s="247" t="s">
        <v>1373</v>
      </c>
      <c r="M3435" s="249" t="s">
        <v>1348</v>
      </c>
      <c r="N3435" s="249">
        <v>0</v>
      </c>
      <c r="O3435" s="249" t="s">
        <v>11237</v>
      </c>
    </row>
    <row r="3436" spans="2:15" ht="15" customHeight="1">
      <c r="B3436" s="247" t="s">
        <v>11238</v>
      </c>
      <c r="C3436" s="247" t="s">
        <v>1342</v>
      </c>
      <c r="D3436" s="248">
        <v>44540</v>
      </c>
      <c r="E3436" s="248"/>
      <c r="F3436" s="248"/>
      <c r="G3436" s="247"/>
      <c r="H3436" s="247" t="s">
        <v>9882</v>
      </c>
      <c r="I3436" s="247" t="s">
        <v>9883</v>
      </c>
      <c r="J3436" s="247" t="s">
        <v>1345</v>
      </c>
      <c r="K3436" s="249" t="s">
        <v>1379</v>
      </c>
      <c r="L3436" s="247" t="s">
        <v>1373</v>
      </c>
      <c r="M3436" s="249" t="s">
        <v>1348</v>
      </c>
      <c r="N3436" s="249">
        <v>0</v>
      </c>
      <c r="O3436" s="249" t="s">
        <v>11239</v>
      </c>
    </row>
    <row r="3437" spans="2:15" ht="15" customHeight="1">
      <c r="B3437" s="247" t="s">
        <v>11240</v>
      </c>
      <c r="C3437" s="247" t="s">
        <v>1342</v>
      </c>
      <c r="D3437" s="248">
        <v>44540</v>
      </c>
      <c r="E3437" s="248"/>
      <c r="F3437" s="248"/>
      <c r="G3437" s="247"/>
      <c r="H3437" s="247" t="s">
        <v>9882</v>
      </c>
      <c r="I3437" s="247" t="s">
        <v>9883</v>
      </c>
      <c r="J3437" s="247" t="s">
        <v>9927</v>
      </c>
      <c r="K3437" s="249" t="s">
        <v>1379</v>
      </c>
      <c r="L3437" s="247" t="s">
        <v>1347</v>
      </c>
      <c r="M3437" s="249" t="s">
        <v>1348</v>
      </c>
      <c r="N3437" s="249">
        <v>0</v>
      </c>
      <c r="O3437" s="249" t="s">
        <v>5341</v>
      </c>
    </row>
    <row r="3438" spans="2:15">
      <c r="B3438" s="247" t="s">
        <v>11241</v>
      </c>
      <c r="C3438" s="247" t="s">
        <v>1342</v>
      </c>
      <c r="D3438" s="248">
        <v>44540</v>
      </c>
      <c r="E3438" s="248"/>
      <c r="F3438" s="248"/>
      <c r="G3438" s="247"/>
      <c r="H3438" s="247" t="s">
        <v>10693</v>
      </c>
      <c r="I3438" s="247" t="s">
        <v>10694</v>
      </c>
      <c r="J3438" s="247" t="s">
        <v>1345</v>
      </c>
      <c r="K3438" s="249" t="s">
        <v>1379</v>
      </c>
      <c r="L3438" s="247" t="s">
        <v>1355</v>
      </c>
      <c r="M3438" s="249" t="s">
        <v>1348</v>
      </c>
      <c r="N3438" s="249">
        <v>0</v>
      </c>
      <c r="O3438" s="249" t="s">
        <v>11242</v>
      </c>
    </row>
    <row r="3439" spans="2:15" ht="15" customHeight="1">
      <c r="B3439" s="247" t="s">
        <v>11243</v>
      </c>
      <c r="C3439" s="247" t="s">
        <v>1342</v>
      </c>
      <c r="D3439" s="248">
        <v>44540</v>
      </c>
      <c r="E3439" s="248"/>
      <c r="F3439" s="248"/>
      <c r="G3439" s="247"/>
      <c r="H3439" s="247" t="s">
        <v>11155</v>
      </c>
      <c r="I3439" s="247" t="s">
        <v>11156</v>
      </c>
      <c r="J3439" s="247" t="s">
        <v>9611</v>
      </c>
      <c r="K3439" s="249" t="s">
        <v>1379</v>
      </c>
      <c r="L3439" s="247" t="s">
        <v>1380</v>
      </c>
      <c r="M3439" s="249" t="s">
        <v>1348</v>
      </c>
      <c r="N3439" s="249">
        <v>0</v>
      </c>
      <c r="O3439" s="249" t="s">
        <v>11244</v>
      </c>
    </row>
    <row r="3440" spans="2:15" ht="15" customHeight="1">
      <c r="B3440" s="247" t="s">
        <v>11245</v>
      </c>
      <c r="C3440" s="247" t="s">
        <v>1342</v>
      </c>
      <c r="D3440" s="248">
        <v>44540</v>
      </c>
      <c r="E3440" s="248"/>
      <c r="F3440" s="248"/>
      <c r="G3440" s="247"/>
      <c r="H3440" s="247" t="s">
        <v>11155</v>
      </c>
      <c r="I3440" s="247" t="s">
        <v>11156</v>
      </c>
      <c r="J3440" s="247" t="s">
        <v>9611</v>
      </c>
      <c r="K3440" s="249" t="s">
        <v>1379</v>
      </c>
      <c r="L3440" s="247" t="s">
        <v>1380</v>
      </c>
      <c r="M3440" s="249" t="s">
        <v>1348</v>
      </c>
      <c r="N3440" s="249">
        <v>0</v>
      </c>
      <c r="O3440" s="249" t="s">
        <v>10358</v>
      </c>
    </row>
    <row r="3441" spans="2:15" ht="15" customHeight="1">
      <c r="B3441" s="247" t="s">
        <v>11246</v>
      </c>
      <c r="C3441" s="247" t="s">
        <v>1342</v>
      </c>
      <c r="D3441" s="248">
        <v>44540</v>
      </c>
      <c r="E3441" s="248"/>
      <c r="F3441" s="248"/>
      <c r="G3441" s="247"/>
      <c r="H3441" s="247" t="s">
        <v>9625</v>
      </c>
      <c r="I3441" s="247" t="s">
        <v>9626</v>
      </c>
      <c r="J3441" s="247" t="s">
        <v>9927</v>
      </c>
      <c r="K3441" s="249" t="s">
        <v>1379</v>
      </c>
      <c r="L3441" s="247" t="s">
        <v>3337</v>
      </c>
      <c r="M3441" s="249" t="s">
        <v>1348</v>
      </c>
      <c r="N3441" s="249">
        <v>0</v>
      </c>
      <c r="O3441" s="249" t="s">
        <v>11247</v>
      </c>
    </row>
    <row r="3442" spans="2:15" ht="15" hidden="1" customHeight="1">
      <c r="B3442" s="247" t="s">
        <v>11248</v>
      </c>
      <c r="C3442" s="247" t="s">
        <v>11249</v>
      </c>
      <c r="D3442" s="248">
        <v>38989</v>
      </c>
      <c r="E3442" s="248">
        <v>39204</v>
      </c>
      <c r="F3442" s="248">
        <v>42126</v>
      </c>
      <c r="G3442" s="247">
        <v>1</v>
      </c>
      <c r="H3442" s="247" t="s">
        <v>11250</v>
      </c>
      <c r="I3442" s="247" t="s">
        <v>1342</v>
      </c>
      <c r="J3442" s="247" t="s">
        <v>3351</v>
      </c>
      <c r="K3442" s="249" t="s">
        <v>1354</v>
      </c>
      <c r="L3442" s="247" t="s">
        <v>1380</v>
      </c>
      <c r="M3442" s="249" t="s">
        <v>1348</v>
      </c>
      <c r="N3442" s="249">
        <v>10</v>
      </c>
      <c r="O3442" s="249" t="s">
        <v>11251</v>
      </c>
    </row>
    <row r="3443" spans="2:15" ht="24" customHeight="1">
      <c r="B3443" s="247" t="s">
        <v>11252</v>
      </c>
      <c r="C3443" s="247" t="s">
        <v>1342</v>
      </c>
      <c r="D3443" s="248">
        <v>44544</v>
      </c>
      <c r="E3443" s="248"/>
      <c r="F3443" s="248"/>
      <c r="G3443" s="247"/>
      <c r="H3443" s="247" t="s">
        <v>9976</v>
      </c>
      <c r="I3443" s="247" t="s">
        <v>9977</v>
      </c>
      <c r="J3443" s="247" t="s">
        <v>9574</v>
      </c>
      <c r="K3443" s="249" t="s">
        <v>1379</v>
      </c>
      <c r="L3443" s="247" t="s">
        <v>1380</v>
      </c>
      <c r="M3443" s="249" t="s">
        <v>1348</v>
      </c>
      <c r="N3443" s="249">
        <v>0</v>
      </c>
      <c r="O3443" s="249" t="s">
        <v>9978</v>
      </c>
    </row>
    <row r="3444" spans="2:15" ht="15" customHeight="1">
      <c r="B3444" s="247" t="s">
        <v>11253</v>
      </c>
      <c r="C3444" s="247" t="s">
        <v>1342</v>
      </c>
      <c r="D3444" s="248">
        <v>44544</v>
      </c>
      <c r="E3444" s="248"/>
      <c r="F3444" s="248"/>
      <c r="G3444" s="247"/>
      <c r="H3444" s="247" t="s">
        <v>8576</v>
      </c>
      <c r="I3444" s="247" t="s">
        <v>8577</v>
      </c>
      <c r="J3444" s="247" t="s">
        <v>3291</v>
      </c>
      <c r="K3444" s="249" t="s">
        <v>1379</v>
      </c>
      <c r="L3444" s="247" t="s">
        <v>4484</v>
      </c>
      <c r="M3444" s="249" t="s">
        <v>1348</v>
      </c>
      <c r="N3444" s="249">
        <v>0</v>
      </c>
      <c r="O3444" s="249" t="s">
        <v>10663</v>
      </c>
    </row>
    <row r="3445" spans="2:15" ht="15" customHeight="1">
      <c r="B3445" s="247" t="s">
        <v>11254</v>
      </c>
      <c r="C3445" s="247" t="s">
        <v>1342</v>
      </c>
      <c r="D3445" s="248">
        <v>44544</v>
      </c>
      <c r="E3445" s="248"/>
      <c r="F3445" s="248"/>
      <c r="G3445" s="247"/>
      <c r="H3445" s="247" t="s">
        <v>11255</v>
      </c>
      <c r="I3445" s="247" t="s">
        <v>11256</v>
      </c>
      <c r="J3445" s="247" t="s">
        <v>3291</v>
      </c>
      <c r="K3445" s="249" t="s">
        <v>1379</v>
      </c>
      <c r="L3445" s="247" t="s">
        <v>1380</v>
      </c>
      <c r="M3445" s="249" t="s">
        <v>1348</v>
      </c>
      <c r="N3445" s="249">
        <v>0</v>
      </c>
      <c r="O3445" s="249" t="s">
        <v>7976</v>
      </c>
    </row>
    <row r="3446" spans="2:15">
      <c r="B3446" s="247" t="s">
        <v>11257</v>
      </c>
      <c r="C3446" s="247" t="s">
        <v>1342</v>
      </c>
      <c r="D3446" s="248">
        <v>44544</v>
      </c>
      <c r="E3446" s="248"/>
      <c r="F3446" s="248"/>
      <c r="G3446" s="247"/>
      <c r="H3446" s="247" t="s">
        <v>11166</v>
      </c>
      <c r="I3446" s="247" t="s">
        <v>11167</v>
      </c>
      <c r="J3446" s="247" t="s">
        <v>9611</v>
      </c>
      <c r="K3446" s="249" t="s">
        <v>10725</v>
      </c>
      <c r="L3446" s="247" t="s">
        <v>1347</v>
      </c>
      <c r="M3446" s="249" t="s">
        <v>1348</v>
      </c>
      <c r="N3446" s="249">
        <v>0</v>
      </c>
      <c r="O3446" s="249" t="s">
        <v>1342</v>
      </c>
    </row>
    <row r="3447" spans="2:15" ht="15" customHeight="1">
      <c r="B3447" s="247" t="s">
        <v>11258</v>
      </c>
      <c r="C3447" s="247" t="s">
        <v>1342</v>
      </c>
      <c r="D3447" s="248">
        <v>44544</v>
      </c>
      <c r="E3447" s="248"/>
      <c r="F3447" s="248"/>
      <c r="G3447" s="247"/>
      <c r="H3447" s="247" t="s">
        <v>11166</v>
      </c>
      <c r="I3447" s="247" t="s">
        <v>11167</v>
      </c>
      <c r="J3447" s="247" t="s">
        <v>9927</v>
      </c>
      <c r="K3447" s="249" t="s">
        <v>1379</v>
      </c>
      <c r="L3447" s="247" t="s">
        <v>1347</v>
      </c>
      <c r="M3447" s="249" t="s">
        <v>1348</v>
      </c>
      <c r="N3447" s="249">
        <v>0</v>
      </c>
      <c r="O3447" s="249" t="s">
        <v>11259</v>
      </c>
    </row>
    <row r="3448" spans="2:15" ht="15" customHeight="1">
      <c r="B3448" s="247" t="s">
        <v>11260</v>
      </c>
      <c r="C3448" s="247" t="s">
        <v>1342</v>
      </c>
      <c r="D3448" s="248">
        <v>44545</v>
      </c>
      <c r="E3448" s="248"/>
      <c r="F3448" s="248"/>
      <c r="G3448" s="247"/>
      <c r="H3448" s="247" t="s">
        <v>6441</v>
      </c>
      <c r="I3448" s="247" t="s">
        <v>6442</v>
      </c>
      <c r="J3448" s="247" t="s">
        <v>9927</v>
      </c>
      <c r="K3448" s="249" t="s">
        <v>1379</v>
      </c>
      <c r="L3448" s="247" t="s">
        <v>1347</v>
      </c>
      <c r="M3448" s="249" t="s">
        <v>1348</v>
      </c>
      <c r="N3448" s="249">
        <v>0</v>
      </c>
      <c r="O3448" s="249" t="s">
        <v>9835</v>
      </c>
    </row>
    <row r="3449" spans="2:15" ht="15" customHeight="1">
      <c r="B3449" s="247" t="s">
        <v>11261</v>
      </c>
      <c r="C3449" s="247" t="s">
        <v>1342</v>
      </c>
      <c r="D3449" s="248">
        <v>44545</v>
      </c>
      <c r="E3449" s="248"/>
      <c r="F3449" s="248"/>
      <c r="G3449" s="247"/>
      <c r="H3449" s="247" t="s">
        <v>11262</v>
      </c>
      <c r="I3449" s="247" t="s">
        <v>11263</v>
      </c>
      <c r="J3449" s="247" t="s">
        <v>3291</v>
      </c>
      <c r="K3449" s="249" t="s">
        <v>1379</v>
      </c>
      <c r="L3449" s="247" t="s">
        <v>1380</v>
      </c>
      <c r="M3449" s="249" t="s">
        <v>1348</v>
      </c>
      <c r="N3449" s="249">
        <v>0</v>
      </c>
      <c r="O3449" s="249" t="s">
        <v>11264</v>
      </c>
    </row>
    <row r="3450" spans="2:15" ht="15" customHeight="1">
      <c r="B3450" s="247" t="s">
        <v>11265</v>
      </c>
      <c r="C3450" s="247" t="s">
        <v>1342</v>
      </c>
      <c r="D3450" s="248">
        <v>44545</v>
      </c>
      <c r="E3450" s="248"/>
      <c r="F3450" s="248"/>
      <c r="G3450" s="247"/>
      <c r="H3450" s="247" t="s">
        <v>9956</v>
      </c>
      <c r="I3450" s="247" t="s">
        <v>9957</v>
      </c>
      <c r="J3450" s="247" t="s">
        <v>3291</v>
      </c>
      <c r="K3450" s="249" t="s">
        <v>10725</v>
      </c>
      <c r="L3450" s="247" t="s">
        <v>1380</v>
      </c>
      <c r="M3450" s="249" t="s">
        <v>1348</v>
      </c>
      <c r="N3450" s="249">
        <v>0</v>
      </c>
      <c r="O3450" s="249" t="s">
        <v>3481</v>
      </c>
    </row>
    <row r="3451" spans="2:15">
      <c r="B3451" s="247" t="s">
        <v>11266</v>
      </c>
      <c r="C3451" s="247" t="s">
        <v>1342</v>
      </c>
      <c r="D3451" s="248">
        <v>44545</v>
      </c>
      <c r="E3451" s="248"/>
      <c r="F3451" s="248"/>
      <c r="G3451" s="247"/>
      <c r="H3451" s="247" t="s">
        <v>11267</v>
      </c>
      <c r="I3451" s="247" t="s">
        <v>11268</v>
      </c>
      <c r="J3451" s="247" t="s">
        <v>3291</v>
      </c>
      <c r="K3451" s="249" t="s">
        <v>10725</v>
      </c>
      <c r="L3451" s="247" t="s">
        <v>3337</v>
      </c>
      <c r="M3451" s="249" t="s">
        <v>1348</v>
      </c>
      <c r="N3451" s="249">
        <v>0</v>
      </c>
      <c r="O3451" s="249" t="s">
        <v>1342</v>
      </c>
    </row>
    <row r="3452" spans="2:15" ht="15" customHeight="1">
      <c r="B3452" s="247" t="s">
        <v>11269</v>
      </c>
      <c r="C3452" s="247" t="s">
        <v>1342</v>
      </c>
      <c r="D3452" s="248">
        <v>44545</v>
      </c>
      <c r="E3452" s="248"/>
      <c r="F3452" s="248"/>
      <c r="G3452" s="247"/>
      <c r="H3452" s="247" t="s">
        <v>11267</v>
      </c>
      <c r="I3452" s="247" t="s">
        <v>11268</v>
      </c>
      <c r="J3452" s="247" t="s">
        <v>3291</v>
      </c>
      <c r="K3452" s="249" t="s">
        <v>10725</v>
      </c>
      <c r="L3452" s="247" t="s">
        <v>3337</v>
      </c>
      <c r="M3452" s="249" t="s">
        <v>1348</v>
      </c>
      <c r="N3452" s="249">
        <v>0</v>
      </c>
      <c r="O3452" s="249" t="s">
        <v>11270</v>
      </c>
    </row>
    <row r="3453" spans="2:15" ht="24" hidden="1">
      <c r="B3453" s="247" t="s">
        <v>11271</v>
      </c>
      <c r="C3453" s="247" t="s">
        <v>11272</v>
      </c>
      <c r="D3453" s="248">
        <v>39346</v>
      </c>
      <c r="E3453" s="248">
        <v>40322</v>
      </c>
      <c r="F3453" s="248">
        <v>42148</v>
      </c>
      <c r="G3453" s="247">
        <v>1</v>
      </c>
      <c r="H3453" s="247" t="s">
        <v>11273</v>
      </c>
      <c r="I3453" s="247" t="s">
        <v>1342</v>
      </c>
      <c r="J3453" s="247" t="s">
        <v>3276</v>
      </c>
      <c r="K3453" s="249" t="s">
        <v>1354</v>
      </c>
      <c r="L3453" s="247" t="s">
        <v>1380</v>
      </c>
      <c r="M3453" s="249" t="s">
        <v>1348</v>
      </c>
      <c r="N3453" s="249">
        <v>150</v>
      </c>
      <c r="O3453" s="249" t="s">
        <v>11206</v>
      </c>
    </row>
    <row r="3454" spans="2:15" ht="15" customHeight="1">
      <c r="B3454" s="247" t="s">
        <v>11274</v>
      </c>
      <c r="C3454" s="247" t="s">
        <v>1342</v>
      </c>
      <c r="D3454" s="248">
        <v>44545</v>
      </c>
      <c r="E3454" s="248"/>
      <c r="F3454" s="248"/>
      <c r="G3454" s="247"/>
      <c r="H3454" s="247" t="s">
        <v>10238</v>
      </c>
      <c r="I3454" s="247" t="s">
        <v>10239</v>
      </c>
      <c r="J3454" s="247" t="s">
        <v>3291</v>
      </c>
      <c r="K3454" s="249" t="s">
        <v>1379</v>
      </c>
      <c r="L3454" s="247" t="s">
        <v>4484</v>
      </c>
      <c r="M3454" s="249" t="s">
        <v>1348</v>
      </c>
      <c r="N3454" s="249">
        <v>0</v>
      </c>
      <c r="O3454" s="249" t="s">
        <v>11275</v>
      </c>
    </row>
    <row r="3455" spans="2:15" ht="15" customHeight="1">
      <c r="B3455" s="247" t="s">
        <v>11276</v>
      </c>
      <c r="C3455" s="247" t="s">
        <v>1342</v>
      </c>
      <c r="D3455" s="248">
        <v>44550</v>
      </c>
      <c r="E3455" s="248"/>
      <c r="F3455" s="248"/>
      <c r="G3455" s="247"/>
      <c r="H3455" s="247" t="s">
        <v>9863</v>
      </c>
      <c r="I3455" s="247" t="s">
        <v>9864</v>
      </c>
      <c r="J3455" s="247" t="s">
        <v>9611</v>
      </c>
      <c r="K3455" s="249" t="s">
        <v>1379</v>
      </c>
      <c r="L3455" s="247" t="s">
        <v>1380</v>
      </c>
      <c r="M3455" s="249" t="s">
        <v>1348</v>
      </c>
      <c r="N3455" s="249">
        <v>0</v>
      </c>
      <c r="O3455" s="249" t="s">
        <v>4235</v>
      </c>
    </row>
    <row r="3456" spans="2:15" ht="15" hidden="1" customHeight="1">
      <c r="B3456" s="247" t="s">
        <v>11277</v>
      </c>
      <c r="C3456" s="247" t="s">
        <v>11278</v>
      </c>
      <c r="D3456" s="248">
        <v>38694</v>
      </c>
      <c r="E3456" s="248">
        <v>39951</v>
      </c>
      <c r="F3456" s="248">
        <v>42508</v>
      </c>
      <c r="G3456" s="247">
        <v>2</v>
      </c>
      <c r="H3456" s="247" t="s">
        <v>11279</v>
      </c>
      <c r="I3456" s="247" t="s">
        <v>11280</v>
      </c>
      <c r="J3456" s="247" t="s">
        <v>3276</v>
      </c>
      <c r="K3456" s="249" t="s">
        <v>1354</v>
      </c>
      <c r="L3456" s="247" t="s">
        <v>1380</v>
      </c>
      <c r="M3456" s="249" t="s">
        <v>1348</v>
      </c>
      <c r="N3456" s="249">
        <v>52</v>
      </c>
      <c r="O3456" s="249" t="s">
        <v>4195</v>
      </c>
    </row>
    <row r="3457" spans="2:15" ht="15" customHeight="1">
      <c r="B3457" s="247" t="s">
        <v>11281</v>
      </c>
      <c r="C3457" s="247" t="s">
        <v>11282</v>
      </c>
      <c r="D3457" s="248">
        <v>40343</v>
      </c>
      <c r="E3457" s="248">
        <v>40962</v>
      </c>
      <c r="F3457" s="248">
        <v>43519</v>
      </c>
      <c r="G3457" s="247">
        <v>2</v>
      </c>
      <c r="H3457" s="247" t="s">
        <v>11283</v>
      </c>
      <c r="I3457" s="247" t="s">
        <v>11284</v>
      </c>
      <c r="J3457" s="247" t="s">
        <v>3276</v>
      </c>
      <c r="K3457" s="249" t="s">
        <v>1354</v>
      </c>
      <c r="L3457" s="247" t="s">
        <v>1380</v>
      </c>
      <c r="M3457" s="249" t="s">
        <v>1348</v>
      </c>
      <c r="N3457" s="249">
        <v>48</v>
      </c>
      <c r="O3457" s="249" t="s">
        <v>11285</v>
      </c>
    </row>
    <row r="3458" spans="2:15" ht="15" hidden="1" customHeight="1">
      <c r="B3458" s="247" t="s">
        <v>11286</v>
      </c>
      <c r="C3458" s="247" t="s">
        <v>11287</v>
      </c>
      <c r="D3458" s="248">
        <v>39070</v>
      </c>
      <c r="E3458" s="248">
        <v>39658</v>
      </c>
      <c r="F3458" s="248">
        <v>41849</v>
      </c>
      <c r="G3458" s="247">
        <v>1</v>
      </c>
      <c r="H3458" s="247" t="s">
        <v>4188</v>
      </c>
      <c r="I3458" s="247" t="s">
        <v>4189</v>
      </c>
      <c r="J3458" s="247" t="s">
        <v>3276</v>
      </c>
      <c r="K3458" s="249" t="s">
        <v>1354</v>
      </c>
      <c r="L3458" s="247" t="s">
        <v>3322</v>
      </c>
      <c r="M3458" s="249" t="s">
        <v>1348</v>
      </c>
      <c r="N3458" s="249">
        <v>2270</v>
      </c>
      <c r="O3458" s="249" t="s">
        <v>11288</v>
      </c>
    </row>
    <row r="3459" spans="2:15" ht="15" hidden="1" customHeight="1">
      <c r="B3459" s="247" t="s">
        <v>11289</v>
      </c>
      <c r="C3459" s="247" t="s">
        <v>11290</v>
      </c>
      <c r="D3459" s="248">
        <v>38971</v>
      </c>
      <c r="E3459" s="248">
        <v>39861</v>
      </c>
      <c r="F3459" s="248">
        <v>40956</v>
      </c>
      <c r="G3459" s="247">
        <v>0</v>
      </c>
      <c r="H3459" s="247" t="s">
        <v>11291</v>
      </c>
      <c r="I3459" s="247" t="s">
        <v>1342</v>
      </c>
      <c r="J3459" s="247" t="s">
        <v>3276</v>
      </c>
      <c r="K3459" s="249" t="s">
        <v>1354</v>
      </c>
      <c r="L3459" s="247" t="s">
        <v>1380</v>
      </c>
      <c r="M3459" s="249" t="s">
        <v>1348</v>
      </c>
      <c r="N3459" s="249">
        <v>500</v>
      </c>
      <c r="O3459" s="249" t="s">
        <v>11292</v>
      </c>
    </row>
    <row r="3460" spans="2:15" ht="15" hidden="1" customHeight="1">
      <c r="B3460" s="247" t="s">
        <v>11293</v>
      </c>
      <c r="C3460" s="247" t="s">
        <v>11294</v>
      </c>
      <c r="D3460" s="248">
        <v>39099</v>
      </c>
      <c r="E3460" s="248">
        <v>39867</v>
      </c>
      <c r="F3460" s="248">
        <v>41693</v>
      </c>
      <c r="G3460" s="247">
        <v>1</v>
      </c>
      <c r="H3460" s="247" t="s">
        <v>11295</v>
      </c>
      <c r="I3460" s="247" t="s">
        <v>1342</v>
      </c>
      <c r="J3460" s="247" t="s">
        <v>3276</v>
      </c>
      <c r="K3460" s="249" t="s">
        <v>1354</v>
      </c>
      <c r="L3460" s="247" t="s">
        <v>3322</v>
      </c>
      <c r="M3460" s="249" t="s">
        <v>1348</v>
      </c>
      <c r="N3460" s="249">
        <v>220</v>
      </c>
      <c r="O3460" s="249" t="s">
        <v>7247</v>
      </c>
    </row>
    <row r="3461" spans="2:15" ht="15" hidden="1" customHeight="1">
      <c r="B3461" s="247" t="s">
        <v>11296</v>
      </c>
      <c r="C3461" s="247" t="s">
        <v>11297</v>
      </c>
      <c r="D3461" s="248">
        <v>39164</v>
      </c>
      <c r="E3461" s="248">
        <v>39770</v>
      </c>
      <c r="F3461" s="248">
        <v>42692</v>
      </c>
      <c r="G3461" s="247">
        <v>2</v>
      </c>
      <c r="H3461" s="247" t="s">
        <v>5198</v>
      </c>
      <c r="I3461" s="247" t="s">
        <v>1342</v>
      </c>
      <c r="J3461" s="247" t="s">
        <v>3276</v>
      </c>
      <c r="K3461" s="249" t="s">
        <v>1354</v>
      </c>
      <c r="L3461" s="247" t="s">
        <v>1380</v>
      </c>
      <c r="M3461" s="249" t="s">
        <v>1348</v>
      </c>
      <c r="N3461" s="249">
        <v>30</v>
      </c>
      <c r="O3461" s="249" t="s">
        <v>5199</v>
      </c>
    </row>
    <row r="3462" spans="2:15" ht="15" hidden="1" customHeight="1">
      <c r="B3462" s="247" t="s">
        <v>11298</v>
      </c>
      <c r="C3462" s="247" t="s">
        <v>11299</v>
      </c>
      <c r="D3462" s="248">
        <v>39224</v>
      </c>
      <c r="E3462" s="248">
        <v>39644</v>
      </c>
      <c r="F3462" s="248">
        <v>41470</v>
      </c>
      <c r="G3462" s="247">
        <v>1</v>
      </c>
      <c r="H3462" s="247" t="s">
        <v>11300</v>
      </c>
      <c r="I3462" s="247" t="s">
        <v>1342</v>
      </c>
      <c r="J3462" s="247" t="s">
        <v>3276</v>
      </c>
      <c r="K3462" s="249" t="s">
        <v>1354</v>
      </c>
      <c r="L3462" s="247" t="s">
        <v>1380</v>
      </c>
      <c r="M3462" s="249" t="s">
        <v>1348</v>
      </c>
      <c r="N3462" s="249">
        <v>110</v>
      </c>
      <c r="O3462" s="249" t="s">
        <v>11301</v>
      </c>
    </row>
    <row r="3463" spans="2:15" ht="15" hidden="1" customHeight="1">
      <c r="B3463" s="247" t="s">
        <v>11302</v>
      </c>
      <c r="C3463" s="247" t="s">
        <v>11303</v>
      </c>
      <c r="D3463" s="248">
        <v>39224</v>
      </c>
      <c r="E3463" s="248">
        <v>39644</v>
      </c>
      <c r="F3463" s="248">
        <v>41470</v>
      </c>
      <c r="G3463" s="247">
        <v>1</v>
      </c>
      <c r="H3463" s="247" t="s">
        <v>11300</v>
      </c>
      <c r="I3463" s="247" t="s">
        <v>1342</v>
      </c>
      <c r="J3463" s="247" t="s">
        <v>3276</v>
      </c>
      <c r="K3463" s="249" t="s">
        <v>1354</v>
      </c>
      <c r="L3463" s="247" t="s">
        <v>1380</v>
      </c>
      <c r="M3463" s="249" t="s">
        <v>1348</v>
      </c>
      <c r="N3463" s="249">
        <v>249</v>
      </c>
      <c r="O3463" s="249" t="s">
        <v>9491</v>
      </c>
    </row>
    <row r="3464" spans="2:15" ht="15" hidden="1" customHeight="1">
      <c r="B3464" s="247" t="s">
        <v>11304</v>
      </c>
      <c r="C3464" s="247" t="s">
        <v>11305</v>
      </c>
      <c r="D3464" s="248">
        <v>39590</v>
      </c>
      <c r="E3464" s="248">
        <v>39622</v>
      </c>
      <c r="F3464" s="248">
        <v>40717</v>
      </c>
      <c r="G3464" s="247">
        <v>0</v>
      </c>
      <c r="H3464" s="247" t="s">
        <v>11306</v>
      </c>
      <c r="I3464" s="247" t="s">
        <v>1342</v>
      </c>
      <c r="J3464" s="247" t="s">
        <v>3276</v>
      </c>
      <c r="K3464" s="249" t="s">
        <v>1354</v>
      </c>
      <c r="L3464" s="247" t="s">
        <v>1380</v>
      </c>
      <c r="M3464" s="249" t="s">
        <v>1348</v>
      </c>
      <c r="N3464" s="249">
        <v>1000</v>
      </c>
      <c r="O3464" s="249" t="s">
        <v>11307</v>
      </c>
    </row>
    <row r="3465" spans="2:15" ht="24">
      <c r="B3465" s="247" t="s">
        <v>11308</v>
      </c>
      <c r="C3465" s="247" t="s">
        <v>11309</v>
      </c>
      <c r="D3465" s="248">
        <v>39843</v>
      </c>
      <c r="E3465" s="248">
        <v>40149</v>
      </c>
      <c r="F3465" s="248">
        <v>47454</v>
      </c>
      <c r="G3465" s="247">
        <v>1</v>
      </c>
      <c r="H3465" s="247" t="s">
        <v>1541</v>
      </c>
      <c r="I3465" s="247" t="s">
        <v>1542</v>
      </c>
      <c r="J3465" s="247" t="s">
        <v>3401</v>
      </c>
      <c r="K3465" s="249" t="s">
        <v>1890</v>
      </c>
      <c r="L3465" s="247" t="s">
        <v>1373</v>
      </c>
      <c r="M3465" s="249" t="s">
        <v>1348</v>
      </c>
      <c r="N3465" s="249">
        <v>10</v>
      </c>
      <c r="O3465" s="249" t="s">
        <v>1840</v>
      </c>
    </row>
    <row r="3466" spans="2:15" ht="15" hidden="1" customHeight="1">
      <c r="B3466" s="247" t="s">
        <v>11310</v>
      </c>
      <c r="C3466" s="247" t="s">
        <v>11311</v>
      </c>
      <c r="D3466" s="248">
        <v>39177</v>
      </c>
      <c r="E3466" s="248">
        <v>39282</v>
      </c>
      <c r="F3466" s="248">
        <v>41474</v>
      </c>
      <c r="G3466" s="247">
        <v>1</v>
      </c>
      <c r="H3466" s="247" t="s">
        <v>11312</v>
      </c>
      <c r="I3466" s="247" t="s">
        <v>11313</v>
      </c>
      <c r="J3466" s="247" t="s">
        <v>3276</v>
      </c>
      <c r="K3466" s="249" t="s">
        <v>1354</v>
      </c>
      <c r="L3466" s="247" t="s">
        <v>1380</v>
      </c>
      <c r="M3466" s="249" t="s">
        <v>1348</v>
      </c>
      <c r="N3466" s="249">
        <v>17</v>
      </c>
      <c r="O3466" s="249" t="s">
        <v>11314</v>
      </c>
    </row>
    <row r="3467" spans="2:15" ht="24" customHeight="1">
      <c r="B3467" s="247" t="s">
        <v>11315</v>
      </c>
      <c r="C3467" s="247" t="s">
        <v>11316</v>
      </c>
      <c r="D3467" s="248">
        <v>39584</v>
      </c>
      <c r="E3467" s="248">
        <v>40065</v>
      </c>
      <c r="F3467" s="248">
        <v>43717</v>
      </c>
      <c r="G3467" s="247">
        <v>0</v>
      </c>
      <c r="H3467" s="247" t="s">
        <v>5253</v>
      </c>
      <c r="I3467" s="247" t="s">
        <v>5254</v>
      </c>
      <c r="J3467" s="247" t="s">
        <v>3401</v>
      </c>
      <c r="K3467" s="249" t="s">
        <v>1354</v>
      </c>
      <c r="L3467" s="247" t="s">
        <v>1373</v>
      </c>
      <c r="M3467" s="249" t="s">
        <v>1348</v>
      </c>
      <c r="N3467" s="249">
        <v>0.52400000000000002</v>
      </c>
      <c r="O3467" s="249" t="s">
        <v>11317</v>
      </c>
    </row>
    <row r="3468" spans="2:15" ht="15" hidden="1" customHeight="1">
      <c r="B3468" s="247" t="s">
        <v>11318</v>
      </c>
      <c r="C3468" s="247" t="s">
        <v>11319</v>
      </c>
      <c r="D3468" s="248">
        <v>39744</v>
      </c>
      <c r="E3468" s="248">
        <v>40746</v>
      </c>
      <c r="F3468" s="248">
        <v>43303</v>
      </c>
      <c r="G3468" s="247">
        <v>2</v>
      </c>
      <c r="H3468" s="247" t="s">
        <v>5745</v>
      </c>
      <c r="I3468" s="247" t="s">
        <v>5746</v>
      </c>
      <c r="J3468" s="247" t="s">
        <v>3276</v>
      </c>
      <c r="K3468" s="249" t="s">
        <v>1354</v>
      </c>
      <c r="L3468" s="247" t="s">
        <v>1380</v>
      </c>
      <c r="M3468" s="249" t="s">
        <v>1348</v>
      </c>
      <c r="N3468" s="249">
        <v>92</v>
      </c>
      <c r="O3468" s="249" t="s">
        <v>7730</v>
      </c>
    </row>
    <row r="3469" spans="2:15" ht="24">
      <c r="B3469" s="247" t="s">
        <v>11320</v>
      </c>
      <c r="C3469" s="247" t="s">
        <v>11321</v>
      </c>
      <c r="D3469" s="248">
        <v>40365</v>
      </c>
      <c r="E3469" s="248">
        <v>40800</v>
      </c>
      <c r="F3469" s="248">
        <v>44453</v>
      </c>
      <c r="G3469" s="247">
        <v>0</v>
      </c>
      <c r="H3469" s="247" t="s">
        <v>11322</v>
      </c>
      <c r="I3469" s="247" t="s">
        <v>11323</v>
      </c>
      <c r="J3469" s="247" t="s">
        <v>3401</v>
      </c>
      <c r="K3469" s="249" t="s">
        <v>1354</v>
      </c>
      <c r="L3469" s="247" t="s">
        <v>1373</v>
      </c>
      <c r="M3469" s="249" t="s">
        <v>1348</v>
      </c>
      <c r="N3469" s="249">
        <v>10</v>
      </c>
      <c r="O3469" s="249" t="s">
        <v>7772</v>
      </c>
    </row>
    <row r="3470" spans="2:15" ht="15" hidden="1" customHeight="1">
      <c r="B3470" s="247" t="s">
        <v>11324</v>
      </c>
      <c r="C3470" s="247" t="s">
        <v>11325</v>
      </c>
      <c r="D3470" s="248">
        <v>38713</v>
      </c>
      <c r="E3470" s="248">
        <v>39196</v>
      </c>
      <c r="F3470" s="248">
        <v>41388</v>
      </c>
      <c r="G3470" s="247">
        <v>1</v>
      </c>
      <c r="H3470" s="247" t="s">
        <v>6854</v>
      </c>
      <c r="I3470" s="247" t="s">
        <v>6855</v>
      </c>
      <c r="J3470" s="247" t="s">
        <v>3276</v>
      </c>
      <c r="K3470" s="249" t="s">
        <v>1354</v>
      </c>
      <c r="L3470" s="247" t="s">
        <v>1380</v>
      </c>
      <c r="M3470" s="249" t="s">
        <v>1348</v>
      </c>
      <c r="N3470" s="249">
        <v>66.09</v>
      </c>
      <c r="O3470" s="249" t="s">
        <v>4204</v>
      </c>
    </row>
    <row r="3471" spans="2:15" ht="24" hidden="1" customHeight="1">
      <c r="B3471" s="247" t="s">
        <v>11326</v>
      </c>
      <c r="C3471" s="247" t="s">
        <v>11327</v>
      </c>
      <c r="D3471" s="248">
        <v>39515</v>
      </c>
      <c r="E3471" s="248">
        <v>40750</v>
      </c>
      <c r="F3471" s="248">
        <v>41846</v>
      </c>
      <c r="G3471" s="247">
        <v>0</v>
      </c>
      <c r="H3471" s="247" t="s">
        <v>11328</v>
      </c>
      <c r="I3471" s="247" t="s">
        <v>1342</v>
      </c>
      <c r="J3471" s="247" t="s">
        <v>3276</v>
      </c>
      <c r="K3471" s="249" t="s">
        <v>2455</v>
      </c>
      <c r="L3471" s="247" t="s">
        <v>1380</v>
      </c>
      <c r="M3471" s="249" t="s">
        <v>1348</v>
      </c>
      <c r="N3471" s="249">
        <v>42</v>
      </c>
      <c r="O3471" s="249" t="s">
        <v>6152</v>
      </c>
    </row>
    <row r="3472" spans="2:15" ht="15" hidden="1" customHeight="1">
      <c r="B3472" s="247" t="s">
        <v>11329</v>
      </c>
      <c r="C3472" s="247" t="s">
        <v>11330</v>
      </c>
      <c r="D3472" s="248">
        <v>38957</v>
      </c>
      <c r="E3472" s="248">
        <v>39657</v>
      </c>
      <c r="F3472" s="248">
        <v>40752</v>
      </c>
      <c r="G3472" s="247">
        <v>0</v>
      </c>
      <c r="H3472" s="247" t="s">
        <v>3663</v>
      </c>
      <c r="I3472" s="247" t="s">
        <v>3664</v>
      </c>
      <c r="J3472" s="247" t="s">
        <v>3276</v>
      </c>
      <c r="K3472" s="249" t="s">
        <v>1354</v>
      </c>
      <c r="L3472" s="247" t="s">
        <v>1380</v>
      </c>
      <c r="M3472" s="249" t="s">
        <v>1348</v>
      </c>
      <c r="N3472" s="249">
        <v>49.5</v>
      </c>
      <c r="O3472" s="249" t="s">
        <v>4502</v>
      </c>
    </row>
    <row r="3473" spans="2:15" ht="15" hidden="1" customHeight="1">
      <c r="B3473" s="247" t="s">
        <v>11331</v>
      </c>
      <c r="C3473" s="247" t="s">
        <v>11332</v>
      </c>
      <c r="D3473" s="248">
        <v>38713</v>
      </c>
      <c r="E3473" s="248">
        <v>39196</v>
      </c>
      <c r="F3473" s="248">
        <v>41388</v>
      </c>
      <c r="G3473" s="247">
        <v>1</v>
      </c>
      <c r="H3473" s="247" t="s">
        <v>6854</v>
      </c>
      <c r="I3473" s="247" t="s">
        <v>6855</v>
      </c>
      <c r="J3473" s="247" t="s">
        <v>3276</v>
      </c>
      <c r="K3473" s="249" t="s">
        <v>1354</v>
      </c>
      <c r="L3473" s="247" t="s">
        <v>1342</v>
      </c>
      <c r="M3473" s="249" t="s">
        <v>1348</v>
      </c>
      <c r="N3473" s="249">
        <v>116.65</v>
      </c>
      <c r="O3473" s="249" t="s">
        <v>11333</v>
      </c>
    </row>
    <row r="3474" spans="2:15" ht="15" hidden="1" customHeight="1">
      <c r="B3474" s="247" t="s">
        <v>11334</v>
      </c>
      <c r="C3474" s="247" t="s">
        <v>11335</v>
      </c>
      <c r="D3474" s="248">
        <v>38603</v>
      </c>
      <c r="E3474" s="248">
        <v>39132</v>
      </c>
      <c r="F3474" s="248">
        <v>42054</v>
      </c>
      <c r="G3474" s="247">
        <v>2</v>
      </c>
      <c r="H3474" s="247" t="s">
        <v>11336</v>
      </c>
      <c r="I3474" s="247" t="s">
        <v>1342</v>
      </c>
      <c r="J3474" s="247" t="s">
        <v>3276</v>
      </c>
      <c r="K3474" s="249" t="s">
        <v>1354</v>
      </c>
      <c r="L3474" s="247" t="s">
        <v>1380</v>
      </c>
      <c r="M3474" s="249" t="s">
        <v>1348</v>
      </c>
      <c r="N3474" s="249">
        <v>73.5</v>
      </c>
      <c r="O3474" s="249" t="s">
        <v>11337</v>
      </c>
    </row>
    <row r="3475" spans="2:15" ht="24">
      <c r="B3475" s="247" t="s">
        <v>11338</v>
      </c>
      <c r="C3475" s="247" t="s">
        <v>11339</v>
      </c>
      <c r="D3475" s="248">
        <v>40497</v>
      </c>
      <c r="E3475" s="248">
        <v>40603</v>
      </c>
      <c r="F3475" s="248">
        <v>43614</v>
      </c>
      <c r="G3475" s="247">
        <v>0</v>
      </c>
      <c r="H3475" s="247" t="s">
        <v>11340</v>
      </c>
      <c r="I3475" s="247" t="s">
        <v>11341</v>
      </c>
      <c r="J3475" s="247" t="s">
        <v>3401</v>
      </c>
      <c r="K3475" s="249" t="s">
        <v>2455</v>
      </c>
      <c r="L3475" s="247" t="s">
        <v>1373</v>
      </c>
      <c r="M3475" s="249" t="s">
        <v>1348</v>
      </c>
      <c r="N3475" s="249">
        <v>9</v>
      </c>
      <c r="O3475" s="249" t="s">
        <v>11342</v>
      </c>
    </row>
    <row r="3476" spans="2:15" ht="15" hidden="1" customHeight="1">
      <c r="B3476" s="247" t="s">
        <v>11343</v>
      </c>
      <c r="C3476" s="247" t="s">
        <v>11344</v>
      </c>
      <c r="D3476" s="248">
        <v>39177</v>
      </c>
      <c r="E3476" s="248">
        <v>39282</v>
      </c>
      <c r="F3476" s="248">
        <v>42935</v>
      </c>
      <c r="G3476" s="247">
        <v>2</v>
      </c>
      <c r="H3476" s="247" t="s">
        <v>6358</v>
      </c>
      <c r="I3476" s="247" t="s">
        <v>6359</v>
      </c>
      <c r="J3476" s="247" t="s">
        <v>3276</v>
      </c>
      <c r="K3476" s="249" t="s">
        <v>1354</v>
      </c>
      <c r="L3476" s="247" t="s">
        <v>1380</v>
      </c>
      <c r="M3476" s="249" t="s">
        <v>1348</v>
      </c>
      <c r="N3476" s="249">
        <v>68.62</v>
      </c>
      <c r="O3476" s="249" t="s">
        <v>11345</v>
      </c>
    </row>
    <row r="3477" spans="2:15" ht="15" hidden="1" customHeight="1">
      <c r="B3477" s="247" t="s">
        <v>11346</v>
      </c>
      <c r="C3477" s="247" t="s">
        <v>11347</v>
      </c>
      <c r="D3477" s="248">
        <v>38527</v>
      </c>
      <c r="E3477" s="248">
        <v>39658</v>
      </c>
      <c r="F3477" s="248">
        <v>42580</v>
      </c>
      <c r="G3477" s="247">
        <v>2</v>
      </c>
      <c r="H3477" s="247" t="s">
        <v>4595</v>
      </c>
      <c r="I3477" s="247" t="s">
        <v>4596</v>
      </c>
      <c r="J3477" s="247" t="s">
        <v>3276</v>
      </c>
      <c r="K3477" s="249" t="s">
        <v>1354</v>
      </c>
      <c r="L3477" s="247" t="s">
        <v>1380</v>
      </c>
      <c r="M3477" s="249" t="s">
        <v>1348</v>
      </c>
      <c r="N3477" s="249">
        <v>92</v>
      </c>
      <c r="O3477" s="249" t="s">
        <v>11348</v>
      </c>
    </row>
    <row r="3478" spans="2:15" ht="24" customHeight="1">
      <c r="B3478" s="247" t="s">
        <v>11349</v>
      </c>
      <c r="C3478" s="247" t="s">
        <v>11350</v>
      </c>
      <c r="D3478" s="248">
        <v>38589</v>
      </c>
      <c r="E3478" s="248">
        <v>40064</v>
      </c>
      <c r="F3478" s="248">
        <v>43716</v>
      </c>
      <c r="G3478" s="247">
        <v>0</v>
      </c>
      <c r="H3478" s="247" t="s">
        <v>2629</v>
      </c>
      <c r="I3478" s="247" t="s">
        <v>2630</v>
      </c>
      <c r="J3478" s="247" t="s">
        <v>3401</v>
      </c>
      <c r="K3478" s="249" t="s">
        <v>2455</v>
      </c>
      <c r="L3478" s="247" t="s">
        <v>1347</v>
      </c>
      <c r="M3478" s="249" t="s">
        <v>1348</v>
      </c>
      <c r="N3478" s="249">
        <v>231</v>
      </c>
      <c r="O3478" s="249" t="s">
        <v>3719</v>
      </c>
    </row>
    <row r="3479" spans="2:15" ht="15" hidden="1" customHeight="1">
      <c r="B3479" s="247" t="s">
        <v>11351</v>
      </c>
      <c r="C3479" s="247" t="s">
        <v>11352</v>
      </c>
      <c r="D3479" s="248">
        <v>40207</v>
      </c>
      <c r="E3479" s="248">
        <v>40753</v>
      </c>
      <c r="F3479" s="248">
        <v>41849</v>
      </c>
      <c r="G3479" s="247">
        <v>0</v>
      </c>
      <c r="H3479" s="247" t="s">
        <v>11353</v>
      </c>
      <c r="I3479" s="247" t="s">
        <v>1342</v>
      </c>
      <c r="J3479" s="247" t="s">
        <v>3276</v>
      </c>
      <c r="K3479" s="249" t="s">
        <v>1354</v>
      </c>
      <c r="L3479" s="247" t="s">
        <v>1380</v>
      </c>
      <c r="M3479" s="249" t="s">
        <v>1348</v>
      </c>
      <c r="N3479" s="249">
        <v>93</v>
      </c>
      <c r="O3479" s="249" t="s">
        <v>4296</v>
      </c>
    </row>
    <row r="3480" spans="2:15" ht="24" customHeight="1">
      <c r="B3480" s="247" t="s">
        <v>11354</v>
      </c>
      <c r="C3480" s="247" t="s">
        <v>11355</v>
      </c>
      <c r="D3480" s="248">
        <v>40522</v>
      </c>
      <c r="E3480" s="248">
        <v>40578</v>
      </c>
      <c r="F3480" s="248">
        <v>44231</v>
      </c>
      <c r="G3480" s="247">
        <v>0</v>
      </c>
      <c r="H3480" s="247" t="s">
        <v>2629</v>
      </c>
      <c r="I3480" s="247" t="s">
        <v>2630</v>
      </c>
      <c r="J3480" s="247" t="s">
        <v>3401</v>
      </c>
      <c r="K3480" s="249" t="s">
        <v>1354</v>
      </c>
      <c r="L3480" s="247" t="s">
        <v>1347</v>
      </c>
      <c r="M3480" s="249" t="s">
        <v>1348</v>
      </c>
      <c r="N3480" s="249">
        <v>10</v>
      </c>
      <c r="O3480" s="249" t="s">
        <v>7272</v>
      </c>
    </row>
    <row r="3481" spans="2:15" ht="15" hidden="1" customHeight="1">
      <c r="B3481" s="247" t="s">
        <v>11356</v>
      </c>
      <c r="C3481" s="247" t="s">
        <v>11357</v>
      </c>
      <c r="D3481" s="248">
        <v>39225</v>
      </c>
      <c r="E3481" s="248">
        <v>39290</v>
      </c>
      <c r="F3481" s="248">
        <v>42212</v>
      </c>
      <c r="G3481" s="247">
        <v>2</v>
      </c>
      <c r="H3481" s="247" t="s">
        <v>11358</v>
      </c>
      <c r="I3481" s="247" t="s">
        <v>11359</v>
      </c>
      <c r="J3481" s="247" t="s">
        <v>3276</v>
      </c>
      <c r="K3481" s="249" t="s">
        <v>1354</v>
      </c>
      <c r="L3481" s="247" t="s">
        <v>1380</v>
      </c>
      <c r="M3481" s="249" t="s">
        <v>1348</v>
      </c>
      <c r="N3481" s="249">
        <v>75</v>
      </c>
      <c r="O3481" s="249" t="s">
        <v>3490</v>
      </c>
    </row>
    <row r="3482" spans="2:15" ht="24">
      <c r="B3482" s="247" t="s">
        <v>11360</v>
      </c>
      <c r="C3482" s="247" t="s">
        <v>11361</v>
      </c>
      <c r="D3482" s="248">
        <v>40066</v>
      </c>
      <c r="E3482" s="248">
        <v>40257</v>
      </c>
      <c r="F3482" s="248">
        <v>43910</v>
      </c>
      <c r="G3482" s="247">
        <v>0</v>
      </c>
      <c r="H3482" s="247" t="s">
        <v>9818</v>
      </c>
      <c r="I3482" s="247" t="s">
        <v>9819</v>
      </c>
      <c r="J3482" s="247" t="s">
        <v>3401</v>
      </c>
      <c r="K3482" s="249" t="s">
        <v>1354</v>
      </c>
      <c r="L3482" s="247" t="s">
        <v>1373</v>
      </c>
      <c r="M3482" s="249" t="s">
        <v>1348</v>
      </c>
      <c r="N3482" s="249">
        <v>8.5</v>
      </c>
      <c r="O3482" s="249" t="s">
        <v>11362</v>
      </c>
    </row>
    <row r="3483" spans="2:15" ht="24" hidden="1" customHeight="1">
      <c r="B3483" s="247" t="s">
        <v>11363</v>
      </c>
      <c r="C3483" s="247" t="s">
        <v>11364</v>
      </c>
      <c r="D3483" s="248">
        <v>41117</v>
      </c>
      <c r="E3483" s="248">
        <v>41729</v>
      </c>
      <c r="F3483" s="248">
        <v>42825</v>
      </c>
      <c r="G3483" s="247">
        <v>0</v>
      </c>
      <c r="H3483" s="247" t="s">
        <v>3445</v>
      </c>
      <c r="I3483" s="247" t="s">
        <v>3446</v>
      </c>
      <c r="J3483" s="247" t="s">
        <v>3298</v>
      </c>
      <c r="K3483" s="249" t="s">
        <v>1354</v>
      </c>
      <c r="L3483" s="247" t="s">
        <v>1380</v>
      </c>
      <c r="M3483" s="249" t="s">
        <v>1348</v>
      </c>
      <c r="N3483" s="249">
        <v>8</v>
      </c>
      <c r="O3483" s="249" t="s">
        <v>11365</v>
      </c>
    </row>
    <row r="3484" spans="2:15" ht="15" hidden="1" customHeight="1">
      <c r="B3484" s="247" t="s">
        <v>11366</v>
      </c>
      <c r="C3484" s="247" t="s">
        <v>11367</v>
      </c>
      <c r="D3484" s="248">
        <v>38516</v>
      </c>
      <c r="E3484" s="248">
        <v>39658</v>
      </c>
      <c r="F3484" s="248">
        <v>42580</v>
      </c>
      <c r="G3484" s="247">
        <v>2</v>
      </c>
      <c r="H3484" s="247" t="s">
        <v>3722</v>
      </c>
      <c r="I3484" s="247" t="s">
        <v>3723</v>
      </c>
      <c r="J3484" s="247" t="s">
        <v>3276</v>
      </c>
      <c r="K3484" s="249" t="s">
        <v>1354</v>
      </c>
      <c r="L3484" s="247" t="s">
        <v>1380</v>
      </c>
      <c r="M3484" s="249" t="s">
        <v>1348</v>
      </c>
      <c r="N3484" s="249">
        <v>125</v>
      </c>
      <c r="O3484" s="249" t="s">
        <v>11368</v>
      </c>
    </row>
    <row r="3485" spans="2:15" ht="15" hidden="1" customHeight="1">
      <c r="B3485" s="247" t="s">
        <v>11369</v>
      </c>
      <c r="C3485" s="247" t="s">
        <v>11370</v>
      </c>
      <c r="D3485" s="248">
        <v>39332</v>
      </c>
      <c r="E3485" s="248">
        <v>40070</v>
      </c>
      <c r="F3485" s="248">
        <v>41896</v>
      </c>
      <c r="G3485" s="247">
        <v>1</v>
      </c>
      <c r="H3485" s="247" t="s">
        <v>11371</v>
      </c>
      <c r="I3485" s="247" t="s">
        <v>1342</v>
      </c>
      <c r="J3485" s="247" t="s">
        <v>3276</v>
      </c>
      <c r="K3485" s="249" t="s">
        <v>1354</v>
      </c>
      <c r="L3485" s="247" t="s">
        <v>1380</v>
      </c>
      <c r="M3485" s="249" t="s">
        <v>1348</v>
      </c>
      <c r="N3485" s="249">
        <v>150</v>
      </c>
      <c r="O3485" s="249" t="s">
        <v>11372</v>
      </c>
    </row>
    <row r="3486" spans="2:15" ht="15" hidden="1" customHeight="1">
      <c r="B3486" s="247" t="s">
        <v>11373</v>
      </c>
      <c r="C3486" s="247" t="s">
        <v>11374</v>
      </c>
      <c r="D3486" s="248">
        <v>37879</v>
      </c>
      <c r="E3486" s="248">
        <v>39644</v>
      </c>
      <c r="F3486" s="248">
        <v>41835</v>
      </c>
      <c r="G3486" s="247">
        <v>1</v>
      </c>
      <c r="H3486" s="247" t="s">
        <v>11375</v>
      </c>
      <c r="I3486" s="247" t="s">
        <v>11376</v>
      </c>
      <c r="J3486" s="247" t="s">
        <v>3276</v>
      </c>
      <c r="K3486" s="249" t="s">
        <v>1354</v>
      </c>
      <c r="L3486" s="247" t="s">
        <v>1380</v>
      </c>
      <c r="M3486" s="249" t="s">
        <v>1348</v>
      </c>
      <c r="N3486" s="249">
        <v>33</v>
      </c>
      <c r="O3486" s="249" t="s">
        <v>11377</v>
      </c>
    </row>
    <row r="3487" spans="2:15" ht="15" hidden="1" customHeight="1">
      <c r="B3487" s="247" t="s">
        <v>11378</v>
      </c>
      <c r="C3487" s="247" t="s">
        <v>11379</v>
      </c>
      <c r="D3487" s="248">
        <v>38986</v>
      </c>
      <c r="E3487" s="248">
        <v>39658</v>
      </c>
      <c r="F3487" s="248">
        <v>42580</v>
      </c>
      <c r="G3487" s="247">
        <v>1</v>
      </c>
      <c r="H3487" s="247" t="s">
        <v>4818</v>
      </c>
      <c r="I3487" s="247" t="s">
        <v>4819</v>
      </c>
      <c r="J3487" s="247" t="s">
        <v>3276</v>
      </c>
      <c r="K3487" s="249" t="s">
        <v>1354</v>
      </c>
      <c r="L3487" s="247" t="s">
        <v>1380</v>
      </c>
      <c r="M3487" s="249" t="s">
        <v>1348</v>
      </c>
      <c r="N3487" s="249">
        <v>101</v>
      </c>
      <c r="O3487" s="249" t="s">
        <v>4820</v>
      </c>
    </row>
    <row r="3488" spans="2:15" ht="15" customHeight="1">
      <c r="B3488" s="247" t="s">
        <v>11380</v>
      </c>
      <c r="C3488" s="247" t="s">
        <v>11381</v>
      </c>
      <c r="D3488" s="248">
        <v>41508</v>
      </c>
      <c r="E3488" s="248">
        <v>41786</v>
      </c>
      <c r="F3488" s="248">
        <v>44708</v>
      </c>
      <c r="G3488" s="247">
        <v>2</v>
      </c>
      <c r="H3488" s="247" t="s">
        <v>11382</v>
      </c>
      <c r="I3488" s="247" t="s">
        <v>11383</v>
      </c>
      <c r="J3488" s="247" t="s">
        <v>3270</v>
      </c>
      <c r="K3488" s="249" t="s">
        <v>1890</v>
      </c>
      <c r="L3488" s="247" t="s">
        <v>1380</v>
      </c>
      <c r="M3488" s="249" t="s">
        <v>1348</v>
      </c>
      <c r="N3488" s="249">
        <v>18</v>
      </c>
      <c r="O3488" s="249" t="s">
        <v>11384</v>
      </c>
    </row>
    <row r="3489" spans="2:15" ht="15" customHeight="1">
      <c r="B3489" s="247" t="s">
        <v>11385</v>
      </c>
      <c r="C3489" s="247" t="s">
        <v>11386</v>
      </c>
      <c r="D3489" s="248">
        <v>40675</v>
      </c>
      <c r="E3489" s="248">
        <v>41767</v>
      </c>
      <c r="F3489" s="248">
        <v>44324</v>
      </c>
      <c r="G3489" s="247">
        <v>2</v>
      </c>
      <c r="H3489" s="247" t="s">
        <v>11387</v>
      </c>
      <c r="I3489" s="247" t="s">
        <v>1342</v>
      </c>
      <c r="J3489" s="247" t="s">
        <v>3276</v>
      </c>
      <c r="K3489" s="249" t="s">
        <v>1354</v>
      </c>
      <c r="L3489" s="247" t="s">
        <v>1380</v>
      </c>
      <c r="M3489" s="249" t="s">
        <v>1348</v>
      </c>
      <c r="N3489" s="249">
        <v>100</v>
      </c>
      <c r="O3489" s="249" t="s">
        <v>11388</v>
      </c>
    </row>
    <row r="3490" spans="2:15" ht="24" hidden="1" customHeight="1">
      <c r="B3490" s="247" t="s">
        <v>11389</v>
      </c>
      <c r="C3490" s="247" t="s">
        <v>11390</v>
      </c>
      <c r="D3490" s="248">
        <v>40451</v>
      </c>
      <c r="E3490" s="248">
        <v>40590</v>
      </c>
      <c r="F3490" s="248">
        <v>43147</v>
      </c>
      <c r="G3490" s="247">
        <v>2</v>
      </c>
      <c r="H3490" s="247" t="s">
        <v>6437</v>
      </c>
      <c r="I3490" s="247" t="s">
        <v>6438</v>
      </c>
      <c r="J3490" s="247" t="s">
        <v>3276</v>
      </c>
      <c r="K3490" s="249" t="s">
        <v>1354</v>
      </c>
      <c r="L3490" s="247" t="s">
        <v>1380</v>
      </c>
      <c r="M3490" s="249" t="s">
        <v>1348</v>
      </c>
      <c r="N3490" s="249">
        <v>179</v>
      </c>
      <c r="O3490" s="249" t="s">
        <v>6887</v>
      </c>
    </row>
    <row r="3491" spans="2:15" ht="24" hidden="1" customHeight="1">
      <c r="B3491" s="247" t="s">
        <v>11391</v>
      </c>
      <c r="C3491" s="247" t="s">
        <v>11392</v>
      </c>
      <c r="D3491" s="248">
        <v>41479</v>
      </c>
      <c r="E3491" s="248">
        <v>41684</v>
      </c>
      <c r="F3491" s="248">
        <v>43145</v>
      </c>
      <c r="G3491" s="247">
        <v>0</v>
      </c>
      <c r="H3491" s="247" t="s">
        <v>5239</v>
      </c>
      <c r="I3491" s="247" t="s">
        <v>5240</v>
      </c>
      <c r="J3491" s="247" t="s">
        <v>10573</v>
      </c>
      <c r="K3491" s="249" t="s">
        <v>3222</v>
      </c>
      <c r="L3491" s="247" t="s">
        <v>1380</v>
      </c>
      <c r="M3491" s="249" t="s">
        <v>1348</v>
      </c>
      <c r="N3491" s="249">
        <v>89</v>
      </c>
      <c r="O3491" s="249" t="s">
        <v>6851</v>
      </c>
    </row>
    <row r="3492" spans="2:15" ht="24">
      <c r="B3492" s="247" t="s">
        <v>11393</v>
      </c>
      <c r="C3492" s="247" t="s">
        <v>11394</v>
      </c>
      <c r="D3492" s="248">
        <v>41744</v>
      </c>
      <c r="E3492" s="248">
        <v>41807</v>
      </c>
      <c r="F3492" s="248">
        <v>45460</v>
      </c>
      <c r="G3492" s="247">
        <v>0</v>
      </c>
      <c r="H3492" s="247" t="s">
        <v>5998</v>
      </c>
      <c r="I3492" s="247" t="s">
        <v>5999</v>
      </c>
      <c r="J3492" s="247" t="s">
        <v>3401</v>
      </c>
      <c r="K3492" s="249" t="s">
        <v>1890</v>
      </c>
      <c r="L3492" s="247" t="s">
        <v>1373</v>
      </c>
      <c r="M3492" s="249" t="s">
        <v>1348</v>
      </c>
      <c r="N3492" s="249">
        <v>3</v>
      </c>
      <c r="O3492" s="249" t="s">
        <v>5944</v>
      </c>
    </row>
    <row r="3493" spans="2:15" ht="24" customHeight="1">
      <c r="B3493" s="247" t="s">
        <v>11395</v>
      </c>
      <c r="C3493" s="247" t="s">
        <v>11396</v>
      </c>
      <c r="D3493" s="248">
        <v>41057</v>
      </c>
      <c r="E3493" s="248">
        <v>41193</v>
      </c>
      <c r="F3493" s="248">
        <v>43816</v>
      </c>
      <c r="G3493" s="247">
        <v>1</v>
      </c>
      <c r="H3493" s="247" t="s">
        <v>11397</v>
      </c>
      <c r="I3493" s="247" t="s">
        <v>11398</v>
      </c>
      <c r="J3493" s="247" t="s">
        <v>10573</v>
      </c>
      <c r="K3493" s="249" t="s">
        <v>2455</v>
      </c>
      <c r="L3493" s="247" t="s">
        <v>1380</v>
      </c>
      <c r="M3493" s="249" t="s">
        <v>1348</v>
      </c>
      <c r="N3493" s="249">
        <v>70</v>
      </c>
      <c r="O3493" s="249" t="s">
        <v>8750</v>
      </c>
    </row>
    <row r="3494" spans="2:15" ht="24" customHeight="1">
      <c r="B3494" s="247" t="s">
        <v>11399</v>
      </c>
      <c r="C3494" s="247" t="s">
        <v>11400</v>
      </c>
      <c r="D3494" s="248">
        <v>40535</v>
      </c>
      <c r="E3494" s="248">
        <v>41187</v>
      </c>
      <c r="F3494" s="248">
        <v>44839</v>
      </c>
      <c r="G3494" s="247">
        <v>0</v>
      </c>
      <c r="H3494" s="247" t="s">
        <v>11401</v>
      </c>
      <c r="I3494" s="247" t="s">
        <v>11402</v>
      </c>
      <c r="J3494" s="247" t="s">
        <v>3401</v>
      </c>
      <c r="K3494" s="249" t="s">
        <v>1890</v>
      </c>
      <c r="L3494" s="247" t="s">
        <v>1347</v>
      </c>
      <c r="M3494" s="249" t="s">
        <v>1348</v>
      </c>
      <c r="N3494" s="249">
        <v>185</v>
      </c>
      <c r="O3494" s="249" t="s">
        <v>11403</v>
      </c>
    </row>
    <row r="3495" spans="2:15" ht="15" customHeight="1">
      <c r="B3495" s="247" t="s">
        <v>11404</v>
      </c>
      <c r="C3495" s="247" t="s">
        <v>11405</v>
      </c>
      <c r="D3495" s="248">
        <v>41213</v>
      </c>
      <c r="E3495" s="248">
        <v>41689</v>
      </c>
      <c r="F3495" s="248">
        <v>43515</v>
      </c>
      <c r="G3495" s="247">
        <v>1</v>
      </c>
      <c r="H3495" s="247" t="s">
        <v>11406</v>
      </c>
      <c r="I3495" s="247" t="s">
        <v>4483</v>
      </c>
      <c r="J3495" s="247" t="s">
        <v>3270</v>
      </c>
      <c r="K3495" s="249" t="s">
        <v>3222</v>
      </c>
      <c r="L3495" s="247" t="s">
        <v>1380</v>
      </c>
      <c r="M3495" s="249" t="s">
        <v>1348</v>
      </c>
      <c r="N3495" s="249">
        <v>70</v>
      </c>
      <c r="O3495" s="249" t="s">
        <v>4605</v>
      </c>
    </row>
    <row r="3496" spans="2:15" ht="15" customHeight="1">
      <c r="B3496" s="247" t="s">
        <v>11407</v>
      </c>
      <c r="C3496" s="247" t="s">
        <v>11408</v>
      </c>
      <c r="D3496" s="248">
        <v>41247</v>
      </c>
      <c r="E3496" s="248">
        <v>41674</v>
      </c>
      <c r="F3496" s="248">
        <v>44231</v>
      </c>
      <c r="G3496" s="247">
        <v>2</v>
      </c>
      <c r="H3496" s="247" t="s">
        <v>4531</v>
      </c>
      <c r="I3496" s="247" t="s">
        <v>4532</v>
      </c>
      <c r="J3496" s="247" t="s">
        <v>3270</v>
      </c>
      <c r="K3496" s="249" t="s">
        <v>1890</v>
      </c>
      <c r="L3496" s="247" t="s">
        <v>1380</v>
      </c>
      <c r="M3496" s="249" t="s">
        <v>1348</v>
      </c>
      <c r="N3496" s="249">
        <v>48</v>
      </c>
      <c r="O3496" s="249" t="s">
        <v>9617</v>
      </c>
    </row>
    <row r="3497" spans="2:15" ht="15" customHeight="1">
      <c r="B3497" s="247" t="s">
        <v>11409</v>
      </c>
      <c r="C3497" s="247" t="s">
        <v>11410</v>
      </c>
      <c r="D3497" s="248">
        <v>41354</v>
      </c>
      <c r="E3497" s="248">
        <v>41855</v>
      </c>
      <c r="F3497" s="248">
        <v>44412</v>
      </c>
      <c r="G3497" s="247">
        <v>2</v>
      </c>
      <c r="H3497" s="247" t="s">
        <v>3510</v>
      </c>
      <c r="I3497" s="247" t="s">
        <v>3511</v>
      </c>
      <c r="J3497" s="247" t="s">
        <v>3270</v>
      </c>
      <c r="K3497" s="249" t="s">
        <v>1354</v>
      </c>
      <c r="L3497" s="247" t="s">
        <v>1380</v>
      </c>
      <c r="M3497" s="249" t="s">
        <v>1348</v>
      </c>
      <c r="N3497" s="249">
        <v>98</v>
      </c>
      <c r="O3497" s="249" t="s">
        <v>10741</v>
      </c>
    </row>
    <row r="3498" spans="2:15" ht="24" hidden="1" customHeight="1">
      <c r="B3498" s="247" t="s">
        <v>11411</v>
      </c>
      <c r="C3498" s="247" t="s">
        <v>11412</v>
      </c>
      <c r="D3498" s="248">
        <v>40590</v>
      </c>
      <c r="E3498" s="248">
        <v>41855</v>
      </c>
      <c r="F3498" s="248">
        <v>42951</v>
      </c>
      <c r="G3498" s="247">
        <v>0</v>
      </c>
      <c r="H3498" s="247" t="s">
        <v>11413</v>
      </c>
      <c r="I3498" s="247" t="s">
        <v>1342</v>
      </c>
      <c r="J3498" s="247" t="s">
        <v>3270</v>
      </c>
      <c r="K3498" s="249" t="s">
        <v>1354</v>
      </c>
      <c r="L3498" s="247" t="s">
        <v>1380</v>
      </c>
      <c r="M3498" s="249" t="s">
        <v>1348</v>
      </c>
      <c r="N3498" s="249">
        <v>100</v>
      </c>
      <c r="O3498" s="249" t="s">
        <v>11414</v>
      </c>
    </row>
    <row r="3499" spans="2:15" ht="15" hidden="1" customHeight="1">
      <c r="B3499" s="247" t="s">
        <v>11415</v>
      </c>
      <c r="C3499" s="247" t="s">
        <v>11416</v>
      </c>
      <c r="D3499" s="248">
        <v>37930</v>
      </c>
      <c r="E3499" s="248">
        <v>38434</v>
      </c>
      <c r="F3499" s="248">
        <v>42086</v>
      </c>
      <c r="G3499" s="247">
        <v>2</v>
      </c>
      <c r="H3499" s="247" t="s">
        <v>5432</v>
      </c>
      <c r="I3499" s="247" t="s">
        <v>5433</v>
      </c>
      <c r="J3499" s="247" t="s">
        <v>3276</v>
      </c>
      <c r="K3499" s="249" t="s">
        <v>1354</v>
      </c>
      <c r="L3499" s="247" t="s">
        <v>1380</v>
      </c>
      <c r="M3499" s="249" t="s">
        <v>1348</v>
      </c>
      <c r="N3499" s="249">
        <v>37</v>
      </c>
      <c r="O3499" s="249" t="s">
        <v>9506</v>
      </c>
    </row>
    <row r="3500" spans="2:15" ht="24" customHeight="1">
      <c r="B3500" s="247" t="s">
        <v>11417</v>
      </c>
      <c r="C3500" s="247" t="s">
        <v>11418</v>
      </c>
      <c r="D3500" s="248">
        <v>39949</v>
      </c>
      <c r="E3500" s="248">
        <v>40065</v>
      </c>
      <c r="F3500" s="248">
        <v>43717</v>
      </c>
      <c r="G3500" s="247">
        <v>0</v>
      </c>
      <c r="H3500" s="247" t="s">
        <v>5253</v>
      </c>
      <c r="I3500" s="247" t="s">
        <v>5254</v>
      </c>
      <c r="J3500" s="247" t="s">
        <v>3401</v>
      </c>
      <c r="K3500" s="249" t="s">
        <v>2455</v>
      </c>
      <c r="L3500" s="247" t="s">
        <v>1347</v>
      </c>
      <c r="M3500" s="249" t="s">
        <v>1348</v>
      </c>
      <c r="N3500" s="249">
        <v>15</v>
      </c>
      <c r="O3500" s="249" t="s">
        <v>11419</v>
      </c>
    </row>
    <row r="3501" spans="2:15" ht="24" hidden="1" customHeight="1">
      <c r="B3501" s="247" t="s">
        <v>11420</v>
      </c>
      <c r="C3501" s="247" t="s">
        <v>11421</v>
      </c>
      <c r="D3501" s="248">
        <v>40451</v>
      </c>
      <c r="E3501" s="248">
        <v>40590</v>
      </c>
      <c r="F3501" s="248">
        <v>43147</v>
      </c>
      <c r="G3501" s="247">
        <v>2</v>
      </c>
      <c r="H3501" s="247" t="s">
        <v>6437</v>
      </c>
      <c r="I3501" s="247" t="s">
        <v>6438</v>
      </c>
      <c r="J3501" s="247" t="s">
        <v>3276</v>
      </c>
      <c r="K3501" s="249" t="s">
        <v>1354</v>
      </c>
      <c r="L3501" s="247" t="s">
        <v>1380</v>
      </c>
      <c r="M3501" s="249" t="s">
        <v>1348</v>
      </c>
      <c r="N3501" s="249">
        <v>250</v>
      </c>
      <c r="O3501" s="249" t="s">
        <v>6908</v>
      </c>
    </row>
    <row r="3502" spans="2:15" ht="15" hidden="1" customHeight="1">
      <c r="B3502" s="247" t="s">
        <v>11422</v>
      </c>
      <c r="C3502" s="247" t="s">
        <v>11423</v>
      </c>
      <c r="D3502" s="248">
        <v>37116</v>
      </c>
      <c r="E3502" s="248">
        <v>37229</v>
      </c>
      <c r="F3502" s="248">
        <v>40151</v>
      </c>
      <c r="G3502" s="247">
        <v>2</v>
      </c>
      <c r="H3502" s="247" t="s">
        <v>9416</v>
      </c>
      <c r="I3502" s="247" t="s">
        <v>9417</v>
      </c>
      <c r="J3502" s="247" t="s">
        <v>3351</v>
      </c>
      <c r="K3502" s="249" t="s">
        <v>1354</v>
      </c>
      <c r="L3502" s="247" t="s">
        <v>1380</v>
      </c>
      <c r="M3502" s="249" t="s">
        <v>1348</v>
      </c>
      <c r="N3502" s="249">
        <v>4</v>
      </c>
      <c r="O3502" s="249" t="s">
        <v>11424</v>
      </c>
    </row>
    <row r="3503" spans="2:15" ht="15" hidden="1" customHeight="1">
      <c r="B3503" s="247" t="s">
        <v>11425</v>
      </c>
      <c r="C3503" s="247" t="s">
        <v>11426</v>
      </c>
      <c r="D3503" s="248">
        <v>39024</v>
      </c>
      <c r="E3503" s="248">
        <v>39556</v>
      </c>
      <c r="F3503" s="248">
        <v>41747</v>
      </c>
      <c r="G3503" s="247">
        <v>1</v>
      </c>
      <c r="H3503" s="247" t="s">
        <v>4320</v>
      </c>
      <c r="I3503" s="247" t="s">
        <v>4321</v>
      </c>
      <c r="J3503" s="247" t="s">
        <v>3276</v>
      </c>
      <c r="K3503" s="249" t="s">
        <v>2455</v>
      </c>
      <c r="L3503" s="247" t="s">
        <v>1380</v>
      </c>
      <c r="M3503" s="249" t="s">
        <v>1348</v>
      </c>
      <c r="N3503" s="249">
        <v>17</v>
      </c>
      <c r="O3503" s="249" t="s">
        <v>11427</v>
      </c>
    </row>
    <row r="3504" spans="2:15" ht="15" hidden="1" customHeight="1">
      <c r="B3504" s="247" t="s">
        <v>11428</v>
      </c>
      <c r="C3504" s="247" t="s">
        <v>11429</v>
      </c>
      <c r="D3504" s="248">
        <v>41155</v>
      </c>
      <c r="E3504" s="248">
        <v>41446</v>
      </c>
      <c r="F3504" s="248">
        <v>42542</v>
      </c>
      <c r="G3504" s="247">
        <v>0</v>
      </c>
      <c r="H3504" s="247" t="s">
        <v>11430</v>
      </c>
      <c r="I3504" s="247" t="s">
        <v>11431</v>
      </c>
      <c r="J3504" s="247" t="s">
        <v>3270</v>
      </c>
      <c r="K3504" s="249" t="s">
        <v>1354</v>
      </c>
      <c r="L3504" s="247" t="s">
        <v>1380</v>
      </c>
      <c r="M3504" s="249" t="s">
        <v>1348</v>
      </c>
      <c r="N3504" s="249">
        <v>70</v>
      </c>
      <c r="O3504" s="249" t="s">
        <v>11432</v>
      </c>
    </row>
    <row r="3505" spans="2:15" ht="15" hidden="1" customHeight="1">
      <c r="B3505" s="247" t="s">
        <v>11433</v>
      </c>
      <c r="C3505" s="247" t="s">
        <v>11434</v>
      </c>
      <c r="D3505" s="248">
        <v>38908</v>
      </c>
      <c r="E3505" s="248">
        <v>39002</v>
      </c>
      <c r="F3505" s="248">
        <v>41924</v>
      </c>
      <c r="G3505" s="247">
        <v>2</v>
      </c>
      <c r="H3505" s="247" t="s">
        <v>11435</v>
      </c>
      <c r="I3505" s="247" t="s">
        <v>1342</v>
      </c>
      <c r="J3505" s="247" t="s">
        <v>3276</v>
      </c>
      <c r="K3505" s="249" t="s">
        <v>1354</v>
      </c>
      <c r="L3505" s="247" t="s">
        <v>3592</v>
      </c>
      <c r="M3505" s="249" t="s">
        <v>1348</v>
      </c>
      <c r="N3505" s="249">
        <v>207</v>
      </c>
      <c r="O3505" s="249" t="s">
        <v>11436</v>
      </c>
    </row>
    <row r="3506" spans="2:15" ht="15" hidden="1" customHeight="1">
      <c r="B3506" s="247" t="s">
        <v>11437</v>
      </c>
      <c r="C3506" s="247" t="s">
        <v>11438</v>
      </c>
      <c r="D3506" s="248">
        <v>38905</v>
      </c>
      <c r="E3506" s="248">
        <v>39002</v>
      </c>
      <c r="F3506" s="248">
        <v>41924</v>
      </c>
      <c r="G3506" s="247">
        <v>2</v>
      </c>
      <c r="H3506" s="247" t="s">
        <v>11435</v>
      </c>
      <c r="I3506" s="247" t="s">
        <v>1342</v>
      </c>
      <c r="J3506" s="247" t="s">
        <v>3276</v>
      </c>
      <c r="K3506" s="249" t="s">
        <v>1354</v>
      </c>
      <c r="L3506" s="247" t="s">
        <v>3592</v>
      </c>
      <c r="M3506" s="249" t="s">
        <v>1348</v>
      </c>
      <c r="N3506" s="249">
        <v>211</v>
      </c>
      <c r="O3506" s="249" t="s">
        <v>11439</v>
      </c>
    </row>
    <row r="3507" spans="2:15" ht="24" customHeight="1">
      <c r="B3507" s="247" t="s">
        <v>11440</v>
      </c>
      <c r="C3507" s="247" t="s">
        <v>11441</v>
      </c>
      <c r="D3507" s="248">
        <v>39931</v>
      </c>
      <c r="E3507" s="248">
        <v>39969</v>
      </c>
      <c r="F3507" s="248">
        <v>43621</v>
      </c>
      <c r="G3507" s="247">
        <v>0</v>
      </c>
      <c r="H3507" s="247" t="s">
        <v>5831</v>
      </c>
      <c r="I3507" s="247" t="s">
        <v>5832</v>
      </c>
      <c r="J3507" s="247" t="s">
        <v>3401</v>
      </c>
      <c r="K3507" s="249" t="s">
        <v>1354</v>
      </c>
      <c r="L3507" s="247" t="s">
        <v>1347</v>
      </c>
      <c r="M3507" s="249" t="s">
        <v>1348</v>
      </c>
      <c r="N3507" s="249">
        <v>417</v>
      </c>
      <c r="O3507" s="249" t="s">
        <v>2341</v>
      </c>
    </row>
    <row r="3508" spans="2:15" ht="24" customHeight="1">
      <c r="B3508" s="247" t="s">
        <v>11442</v>
      </c>
      <c r="C3508" s="247" t="s">
        <v>11443</v>
      </c>
      <c r="D3508" s="248">
        <v>40609</v>
      </c>
      <c r="E3508" s="248">
        <v>41065</v>
      </c>
      <c r="F3508" s="248">
        <v>43987</v>
      </c>
      <c r="G3508" s="247">
        <v>1</v>
      </c>
      <c r="H3508" s="247" t="s">
        <v>11444</v>
      </c>
      <c r="I3508" s="247" t="s">
        <v>11445</v>
      </c>
      <c r="J3508" s="247" t="s">
        <v>3419</v>
      </c>
      <c r="K3508" s="249" t="s">
        <v>3222</v>
      </c>
      <c r="L3508" s="247" t="s">
        <v>1380</v>
      </c>
      <c r="M3508" s="249" t="s">
        <v>1348</v>
      </c>
      <c r="N3508" s="249">
        <v>8</v>
      </c>
      <c r="O3508" s="249" t="s">
        <v>11446</v>
      </c>
    </row>
    <row r="3509" spans="2:15" ht="24" customHeight="1">
      <c r="B3509" s="247" t="s">
        <v>11447</v>
      </c>
      <c r="C3509" s="247" t="s">
        <v>11448</v>
      </c>
      <c r="D3509" s="248">
        <v>40763</v>
      </c>
      <c r="E3509" s="248">
        <v>41191</v>
      </c>
      <c r="F3509" s="248">
        <v>44843</v>
      </c>
      <c r="G3509" s="247">
        <v>0</v>
      </c>
      <c r="H3509" s="247" t="s">
        <v>11449</v>
      </c>
      <c r="I3509" s="247" t="s">
        <v>1342</v>
      </c>
      <c r="J3509" s="247" t="s">
        <v>3401</v>
      </c>
      <c r="K3509" s="249" t="s">
        <v>2455</v>
      </c>
      <c r="L3509" s="247" t="s">
        <v>5340</v>
      </c>
      <c r="M3509" s="249" t="s">
        <v>1348</v>
      </c>
      <c r="N3509" s="249">
        <v>160</v>
      </c>
      <c r="O3509" s="249" t="s">
        <v>1349</v>
      </c>
    </row>
    <row r="3510" spans="2:15" ht="24" customHeight="1">
      <c r="B3510" s="247" t="s">
        <v>11450</v>
      </c>
      <c r="C3510" s="247" t="s">
        <v>11451</v>
      </c>
      <c r="D3510" s="248">
        <v>40343</v>
      </c>
      <c r="E3510" s="248">
        <v>40442</v>
      </c>
      <c r="F3510" s="248">
        <v>44095</v>
      </c>
      <c r="G3510" s="247">
        <v>0</v>
      </c>
      <c r="H3510" s="247" t="s">
        <v>11452</v>
      </c>
      <c r="I3510" s="247" t="s">
        <v>11453</v>
      </c>
      <c r="J3510" s="247" t="s">
        <v>3401</v>
      </c>
      <c r="K3510" s="249" t="s">
        <v>1354</v>
      </c>
      <c r="L3510" s="247" t="s">
        <v>1373</v>
      </c>
      <c r="M3510" s="249" t="s">
        <v>1348</v>
      </c>
      <c r="N3510" s="249">
        <v>18</v>
      </c>
      <c r="O3510" s="249" t="s">
        <v>11454</v>
      </c>
    </row>
    <row r="3511" spans="2:15" ht="24" hidden="1" customHeight="1">
      <c r="B3511" s="247" t="s">
        <v>11455</v>
      </c>
      <c r="C3511" s="247" t="s">
        <v>11456</v>
      </c>
      <c r="D3511" s="248">
        <v>39507</v>
      </c>
      <c r="E3511" s="248">
        <v>39737</v>
      </c>
      <c r="F3511" s="248">
        <v>43389</v>
      </c>
      <c r="G3511" s="247">
        <v>0</v>
      </c>
      <c r="H3511" s="247" t="s">
        <v>11457</v>
      </c>
      <c r="I3511" s="247" t="s">
        <v>11458</v>
      </c>
      <c r="J3511" s="247" t="s">
        <v>3401</v>
      </c>
      <c r="K3511" s="249" t="s">
        <v>3222</v>
      </c>
      <c r="L3511" s="247" t="s">
        <v>1373</v>
      </c>
      <c r="M3511" s="249" t="s">
        <v>1348</v>
      </c>
      <c r="N3511" s="249">
        <v>3</v>
      </c>
      <c r="O3511" s="249" t="s">
        <v>11459</v>
      </c>
    </row>
    <row r="3512" spans="2:15" ht="15" hidden="1" customHeight="1">
      <c r="B3512" s="247" t="s">
        <v>11460</v>
      </c>
      <c r="C3512" s="247" t="s">
        <v>11461</v>
      </c>
      <c r="D3512" s="248">
        <v>39363</v>
      </c>
      <c r="E3512" s="248">
        <v>40316</v>
      </c>
      <c r="F3512" s="248">
        <v>42873</v>
      </c>
      <c r="G3512" s="247">
        <v>2</v>
      </c>
      <c r="H3512" s="247" t="s">
        <v>4224</v>
      </c>
      <c r="I3512" s="247" t="s">
        <v>4225</v>
      </c>
      <c r="J3512" s="247" t="s">
        <v>3276</v>
      </c>
      <c r="K3512" s="249" t="s">
        <v>1354</v>
      </c>
      <c r="L3512" s="247" t="s">
        <v>1380</v>
      </c>
      <c r="M3512" s="249" t="s">
        <v>1348</v>
      </c>
      <c r="N3512" s="249">
        <v>108</v>
      </c>
      <c r="O3512" s="249" t="s">
        <v>11462</v>
      </c>
    </row>
    <row r="3513" spans="2:15" ht="24" hidden="1" customHeight="1">
      <c r="B3513" s="247" t="s">
        <v>11463</v>
      </c>
      <c r="C3513" s="247" t="s">
        <v>11464</v>
      </c>
      <c r="D3513" s="248">
        <v>40302</v>
      </c>
      <c r="E3513" s="248">
        <v>41059</v>
      </c>
      <c r="F3513" s="248">
        <v>42885</v>
      </c>
      <c r="G3513" s="247">
        <v>1</v>
      </c>
      <c r="H3513" s="247" t="s">
        <v>8688</v>
      </c>
      <c r="I3513" s="247" t="s">
        <v>8689</v>
      </c>
      <c r="J3513" s="247" t="s">
        <v>3270</v>
      </c>
      <c r="K3513" s="249" t="s">
        <v>1354</v>
      </c>
      <c r="L3513" s="247" t="s">
        <v>1380</v>
      </c>
      <c r="M3513" s="249" t="s">
        <v>1348</v>
      </c>
      <c r="N3513" s="249">
        <v>90.73</v>
      </c>
      <c r="O3513" s="249" t="s">
        <v>11465</v>
      </c>
    </row>
    <row r="3514" spans="2:15" ht="15" hidden="1" customHeight="1">
      <c r="B3514" s="247" t="s">
        <v>11466</v>
      </c>
      <c r="C3514" s="247" t="s">
        <v>11467</v>
      </c>
      <c r="D3514" s="248">
        <v>41456</v>
      </c>
      <c r="E3514" s="248">
        <v>41730</v>
      </c>
      <c r="F3514" s="248">
        <v>43191</v>
      </c>
      <c r="G3514" s="247">
        <v>0</v>
      </c>
      <c r="H3514" s="247" t="s">
        <v>11468</v>
      </c>
      <c r="I3514" s="247" t="s">
        <v>11469</v>
      </c>
      <c r="J3514" s="247" t="s">
        <v>3351</v>
      </c>
      <c r="K3514" s="249" t="s">
        <v>1354</v>
      </c>
      <c r="L3514" s="247" t="s">
        <v>1380</v>
      </c>
      <c r="M3514" s="249" t="s">
        <v>1348</v>
      </c>
      <c r="N3514" s="249">
        <v>10</v>
      </c>
      <c r="O3514" s="249" t="s">
        <v>11470</v>
      </c>
    </row>
    <row r="3515" spans="2:15" ht="15" hidden="1" customHeight="1">
      <c r="B3515" s="247" t="s">
        <v>11471</v>
      </c>
      <c r="C3515" s="247" t="s">
        <v>11472</v>
      </c>
      <c r="D3515" s="248">
        <v>41324</v>
      </c>
      <c r="E3515" s="248">
        <v>41855</v>
      </c>
      <c r="F3515" s="248">
        <v>43316</v>
      </c>
      <c r="G3515" s="247">
        <v>0</v>
      </c>
      <c r="H3515" s="247" t="s">
        <v>11473</v>
      </c>
      <c r="I3515" s="247" t="s">
        <v>11474</v>
      </c>
      <c r="J3515" s="247" t="s">
        <v>3351</v>
      </c>
      <c r="K3515" s="249" t="s">
        <v>1354</v>
      </c>
      <c r="L3515" s="247" t="s">
        <v>1380</v>
      </c>
      <c r="M3515" s="249" t="s">
        <v>1348</v>
      </c>
      <c r="N3515" s="249">
        <v>10</v>
      </c>
      <c r="O3515" s="249" t="s">
        <v>6206</v>
      </c>
    </row>
    <row r="3516" spans="2:15" ht="15" hidden="1" customHeight="1">
      <c r="B3516" s="247" t="s">
        <v>11475</v>
      </c>
      <c r="C3516" s="247" t="s">
        <v>11476</v>
      </c>
      <c r="D3516" s="248">
        <v>38764</v>
      </c>
      <c r="E3516" s="248">
        <v>39134</v>
      </c>
      <c r="F3516" s="248">
        <v>42056</v>
      </c>
      <c r="G3516" s="247">
        <v>2</v>
      </c>
      <c r="H3516" s="247" t="s">
        <v>3590</v>
      </c>
      <c r="I3516" s="247" t="s">
        <v>3591</v>
      </c>
      <c r="J3516" s="247" t="s">
        <v>3276</v>
      </c>
      <c r="K3516" s="249" t="s">
        <v>1354</v>
      </c>
      <c r="L3516" s="247" t="s">
        <v>3592</v>
      </c>
      <c r="M3516" s="249" t="s">
        <v>1348</v>
      </c>
      <c r="N3516" s="249">
        <v>510</v>
      </c>
      <c r="O3516" s="249" t="s">
        <v>3357</v>
      </c>
    </row>
    <row r="3517" spans="2:15" ht="24" customHeight="1">
      <c r="B3517" s="247" t="s">
        <v>11477</v>
      </c>
      <c r="C3517" s="247" t="s">
        <v>11478</v>
      </c>
      <c r="D3517" s="248">
        <v>39764</v>
      </c>
      <c r="E3517" s="248">
        <v>39952</v>
      </c>
      <c r="F3517" s="248">
        <v>43604</v>
      </c>
      <c r="G3517" s="247">
        <v>0</v>
      </c>
      <c r="H3517" s="247" t="s">
        <v>11479</v>
      </c>
      <c r="I3517" s="247" t="s">
        <v>1342</v>
      </c>
      <c r="J3517" s="247" t="s">
        <v>3401</v>
      </c>
      <c r="K3517" s="249" t="s">
        <v>2455</v>
      </c>
      <c r="L3517" s="247" t="s">
        <v>1347</v>
      </c>
      <c r="M3517" s="249" t="s">
        <v>1348</v>
      </c>
      <c r="N3517" s="249">
        <v>209</v>
      </c>
      <c r="O3517" s="249" t="s">
        <v>3396</v>
      </c>
    </row>
    <row r="3518" spans="2:15" ht="15" hidden="1" customHeight="1">
      <c r="B3518" s="247" t="s">
        <v>11480</v>
      </c>
      <c r="C3518" s="247" t="s">
        <v>11481</v>
      </c>
      <c r="D3518" s="248">
        <v>38938</v>
      </c>
      <c r="E3518" s="248">
        <v>40388</v>
      </c>
      <c r="F3518" s="248">
        <v>42214</v>
      </c>
      <c r="G3518" s="247">
        <v>1</v>
      </c>
      <c r="H3518" s="247" t="s">
        <v>11482</v>
      </c>
      <c r="I3518" s="247" t="s">
        <v>11483</v>
      </c>
      <c r="J3518" s="247" t="s">
        <v>3276</v>
      </c>
      <c r="K3518" s="249" t="s">
        <v>1354</v>
      </c>
      <c r="L3518" s="247" t="s">
        <v>1380</v>
      </c>
      <c r="M3518" s="249" t="s">
        <v>1348</v>
      </c>
      <c r="N3518" s="249">
        <v>174</v>
      </c>
      <c r="O3518" s="249" t="s">
        <v>11062</v>
      </c>
    </row>
    <row r="3519" spans="2:15" ht="15" hidden="1" customHeight="1">
      <c r="B3519" s="247" t="s">
        <v>11484</v>
      </c>
      <c r="C3519" s="247" t="s">
        <v>11485</v>
      </c>
      <c r="D3519" s="248">
        <v>38938</v>
      </c>
      <c r="E3519" s="248">
        <v>40388</v>
      </c>
      <c r="F3519" s="248">
        <v>42945</v>
      </c>
      <c r="G3519" s="247">
        <v>2</v>
      </c>
      <c r="H3519" s="247" t="s">
        <v>11482</v>
      </c>
      <c r="I3519" s="247" t="s">
        <v>11483</v>
      </c>
      <c r="J3519" s="247" t="s">
        <v>3276</v>
      </c>
      <c r="K3519" s="249" t="s">
        <v>1354</v>
      </c>
      <c r="L3519" s="247" t="s">
        <v>1380</v>
      </c>
      <c r="M3519" s="249" t="s">
        <v>1348</v>
      </c>
      <c r="N3519" s="249">
        <v>250</v>
      </c>
      <c r="O3519" s="249" t="s">
        <v>11486</v>
      </c>
    </row>
    <row r="3520" spans="2:15" ht="15" hidden="1" customHeight="1">
      <c r="B3520" s="247" t="s">
        <v>11487</v>
      </c>
      <c r="C3520" s="247" t="s">
        <v>11488</v>
      </c>
      <c r="D3520" s="248">
        <v>38643</v>
      </c>
      <c r="E3520" s="248">
        <v>39813</v>
      </c>
      <c r="F3520" s="248">
        <v>42004</v>
      </c>
      <c r="G3520" s="247">
        <v>1</v>
      </c>
      <c r="H3520" s="247" t="s">
        <v>4042</v>
      </c>
      <c r="I3520" s="247" t="s">
        <v>4043</v>
      </c>
      <c r="J3520" s="247" t="s">
        <v>3276</v>
      </c>
      <c r="K3520" s="249" t="s">
        <v>1354</v>
      </c>
      <c r="L3520" s="247" t="s">
        <v>1380</v>
      </c>
      <c r="M3520" s="249" t="s">
        <v>1348</v>
      </c>
      <c r="N3520" s="249">
        <v>65</v>
      </c>
      <c r="O3520" s="249" t="s">
        <v>11489</v>
      </c>
    </row>
    <row r="3521" spans="2:15" ht="24" customHeight="1">
      <c r="B3521" s="247" t="s">
        <v>11490</v>
      </c>
      <c r="C3521" s="247" t="s">
        <v>11491</v>
      </c>
      <c r="D3521" s="248">
        <v>39014</v>
      </c>
      <c r="E3521" s="248">
        <v>39065</v>
      </c>
      <c r="F3521" s="248">
        <v>46370</v>
      </c>
      <c r="G3521" s="247">
        <v>1</v>
      </c>
      <c r="H3521" s="247" t="s">
        <v>11492</v>
      </c>
      <c r="I3521" s="247" t="s">
        <v>11493</v>
      </c>
      <c r="J3521" s="247" t="s">
        <v>3401</v>
      </c>
      <c r="K3521" s="249" t="s">
        <v>1890</v>
      </c>
      <c r="L3521" s="247" t="s">
        <v>1373</v>
      </c>
      <c r="M3521" s="249" t="s">
        <v>1348</v>
      </c>
      <c r="N3521" s="249">
        <v>3.5249999999999999</v>
      </c>
      <c r="O3521" s="249" t="s">
        <v>1826</v>
      </c>
    </row>
    <row r="3522" spans="2:15" ht="15" hidden="1" customHeight="1">
      <c r="B3522" s="247" t="s">
        <v>11494</v>
      </c>
      <c r="C3522" s="247" t="s">
        <v>11495</v>
      </c>
      <c r="D3522" s="248">
        <v>41295</v>
      </c>
      <c r="E3522" s="248">
        <v>41486</v>
      </c>
      <c r="F3522" s="248">
        <v>42582</v>
      </c>
      <c r="G3522" s="247">
        <v>0</v>
      </c>
      <c r="H3522" s="247" t="s">
        <v>11496</v>
      </c>
      <c r="I3522" s="247" t="s">
        <v>1342</v>
      </c>
      <c r="J3522" s="247" t="s">
        <v>3270</v>
      </c>
      <c r="K3522" s="249" t="s">
        <v>1354</v>
      </c>
      <c r="L3522" s="247" t="s">
        <v>1380</v>
      </c>
      <c r="M3522" s="249" t="s">
        <v>1348</v>
      </c>
      <c r="N3522" s="249">
        <v>90</v>
      </c>
      <c r="O3522" s="249" t="s">
        <v>11497</v>
      </c>
    </row>
    <row r="3523" spans="2:15" ht="24" hidden="1">
      <c r="B3523" s="247" t="s">
        <v>11498</v>
      </c>
      <c r="C3523" s="247" t="s">
        <v>11499</v>
      </c>
      <c r="D3523" s="248">
        <v>38714</v>
      </c>
      <c r="E3523" s="248">
        <v>39770</v>
      </c>
      <c r="F3523" s="248">
        <v>40865</v>
      </c>
      <c r="G3523" s="247">
        <v>0</v>
      </c>
      <c r="H3523" s="247" t="s">
        <v>11500</v>
      </c>
      <c r="I3523" s="247" t="s">
        <v>1342</v>
      </c>
      <c r="J3523" s="247" t="s">
        <v>3276</v>
      </c>
      <c r="K3523" s="249" t="s">
        <v>1354</v>
      </c>
      <c r="L3523" s="247" t="s">
        <v>1380</v>
      </c>
      <c r="M3523" s="249" t="s">
        <v>1348</v>
      </c>
      <c r="N3523" s="249">
        <v>21</v>
      </c>
      <c r="O3523" s="249" t="s">
        <v>11501</v>
      </c>
    </row>
    <row r="3524" spans="2:15" ht="36" hidden="1" customHeight="1">
      <c r="B3524" s="247" t="s">
        <v>11502</v>
      </c>
      <c r="C3524" s="247" t="s">
        <v>11503</v>
      </c>
      <c r="D3524" s="248">
        <v>40414</v>
      </c>
      <c r="E3524" s="248">
        <v>40630</v>
      </c>
      <c r="F3524" s="248">
        <v>43187</v>
      </c>
      <c r="G3524" s="247">
        <v>2</v>
      </c>
      <c r="H3524" s="247" t="s">
        <v>3289</v>
      </c>
      <c r="I3524" s="247" t="s">
        <v>3290</v>
      </c>
      <c r="J3524" s="247" t="s">
        <v>3276</v>
      </c>
      <c r="K3524" s="249" t="s">
        <v>1354</v>
      </c>
      <c r="L3524" s="247" t="s">
        <v>1380</v>
      </c>
      <c r="M3524" s="249" t="s">
        <v>1348</v>
      </c>
      <c r="N3524" s="249">
        <v>137</v>
      </c>
      <c r="O3524" s="249" t="s">
        <v>7131</v>
      </c>
    </row>
    <row r="3525" spans="2:15" ht="15" hidden="1" customHeight="1">
      <c r="B3525" s="247" t="s">
        <v>11504</v>
      </c>
      <c r="C3525" s="247" t="s">
        <v>11505</v>
      </c>
      <c r="D3525" s="248">
        <v>39177</v>
      </c>
      <c r="E3525" s="248">
        <v>39644</v>
      </c>
      <c r="F3525" s="248">
        <v>41470</v>
      </c>
      <c r="G3525" s="247">
        <v>1</v>
      </c>
      <c r="H3525" s="247" t="s">
        <v>11506</v>
      </c>
      <c r="I3525" s="247" t="s">
        <v>1342</v>
      </c>
      <c r="J3525" s="247" t="s">
        <v>3276</v>
      </c>
      <c r="K3525" s="249" t="s">
        <v>1354</v>
      </c>
      <c r="L3525" s="247" t="s">
        <v>1380</v>
      </c>
      <c r="M3525" s="249" t="s">
        <v>1348</v>
      </c>
      <c r="N3525" s="249">
        <v>32</v>
      </c>
      <c r="O3525" s="249" t="s">
        <v>4729</v>
      </c>
    </row>
    <row r="3526" spans="2:15" ht="15" hidden="1" customHeight="1">
      <c r="B3526" s="247" t="s">
        <v>11507</v>
      </c>
      <c r="C3526" s="247" t="s">
        <v>11508</v>
      </c>
      <c r="D3526" s="248">
        <v>39802</v>
      </c>
      <c r="E3526" s="248">
        <v>39813</v>
      </c>
      <c r="F3526" s="248">
        <v>40908</v>
      </c>
      <c r="G3526" s="247">
        <v>0</v>
      </c>
      <c r="H3526" s="247" t="s">
        <v>11452</v>
      </c>
      <c r="I3526" s="247" t="s">
        <v>11453</v>
      </c>
      <c r="J3526" s="247" t="s">
        <v>3276</v>
      </c>
      <c r="K3526" s="249" t="s">
        <v>1354</v>
      </c>
      <c r="L3526" s="247" t="s">
        <v>1380</v>
      </c>
      <c r="M3526" s="249" t="s">
        <v>1348</v>
      </c>
      <c r="N3526" s="249">
        <v>118</v>
      </c>
      <c r="O3526" s="249" t="s">
        <v>5936</v>
      </c>
    </row>
    <row r="3527" spans="2:15" ht="15" hidden="1" customHeight="1">
      <c r="B3527" s="247" t="s">
        <v>11509</v>
      </c>
      <c r="C3527" s="247" t="s">
        <v>11510</v>
      </c>
      <c r="D3527" s="248">
        <v>39021</v>
      </c>
      <c r="E3527" s="248">
        <v>40010</v>
      </c>
      <c r="F3527" s="248">
        <v>41106</v>
      </c>
      <c r="G3527" s="247">
        <v>0</v>
      </c>
      <c r="H3527" s="247" t="s">
        <v>11511</v>
      </c>
      <c r="I3527" s="247" t="s">
        <v>4123</v>
      </c>
      <c r="J3527" s="247" t="s">
        <v>3276</v>
      </c>
      <c r="K3527" s="249" t="s">
        <v>2455</v>
      </c>
      <c r="L3527" s="247" t="s">
        <v>1380</v>
      </c>
      <c r="M3527" s="249" t="s">
        <v>1348</v>
      </c>
      <c r="N3527" s="249">
        <v>45</v>
      </c>
      <c r="O3527" s="249" t="s">
        <v>3451</v>
      </c>
    </row>
    <row r="3528" spans="2:15" ht="15" hidden="1" customHeight="1">
      <c r="B3528" s="247" t="s">
        <v>11512</v>
      </c>
      <c r="C3528" s="247" t="s">
        <v>11513</v>
      </c>
      <c r="D3528" s="248">
        <v>38923</v>
      </c>
      <c r="E3528" s="248">
        <v>39658</v>
      </c>
      <c r="F3528" s="248">
        <v>41849</v>
      </c>
      <c r="G3528" s="247">
        <v>1</v>
      </c>
      <c r="H3528" s="247" t="s">
        <v>6854</v>
      </c>
      <c r="I3528" s="247" t="s">
        <v>6855</v>
      </c>
      <c r="J3528" s="247" t="s">
        <v>3276</v>
      </c>
      <c r="K3528" s="249" t="s">
        <v>1354</v>
      </c>
      <c r="L3528" s="247" t="s">
        <v>1380</v>
      </c>
      <c r="M3528" s="249" t="s">
        <v>1348</v>
      </c>
      <c r="N3528" s="249">
        <v>178</v>
      </c>
      <c r="O3528" s="249" t="s">
        <v>11514</v>
      </c>
    </row>
    <row r="3529" spans="2:15" ht="15" customHeight="1">
      <c r="B3529" s="247" t="s">
        <v>11515</v>
      </c>
      <c r="C3529" s="247" t="s">
        <v>11516</v>
      </c>
      <c r="D3529" s="248">
        <v>40932</v>
      </c>
      <c r="E3529" s="248">
        <v>41674</v>
      </c>
      <c r="F3529" s="248">
        <v>44231</v>
      </c>
      <c r="G3529" s="247">
        <v>2</v>
      </c>
      <c r="H3529" s="247" t="s">
        <v>6510</v>
      </c>
      <c r="I3529" s="247" t="s">
        <v>6511</v>
      </c>
      <c r="J3529" s="247" t="s">
        <v>3270</v>
      </c>
      <c r="K3529" s="249" t="s">
        <v>1354</v>
      </c>
      <c r="L3529" s="247" t="s">
        <v>1380</v>
      </c>
      <c r="M3529" s="249" t="s">
        <v>1348</v>
      </c>
      <c r="N3529" s="249">
        <v>100</v>
      </c>
      <c r="O3529" s="249" t="s">
        <v>11517</v>
      </c>
    </row>
    <row r="3530" spans="2:15" ht="24" hidden="1" customHeight="1">
      <c r="B3530" s="247" t="s">
        <v>11518</v>
      </c>
      <c r="C3530" s="247" t="s">
        <v>11519</v>
      </c>
      <c r="D3530" s="248">
        <v>38853</v>
      </c>
      <c r="E3530" s="248">
        <v>39196</v>
      </c>
      <c r="F3530" s="248">
        <v>40292</v>
      </c>
      <c r="G3530" s="247">
        <v>0</v>
      </c>
      <c r="H3530" s="247" t="s">
        <v>4375</v>
      </c>
      <c r="I3530" s="247" t="s">
        <v>4376</v>
      </c>
      <c r="J3530" s="247" t="s">
        <v>3276</v>
      </c>
      <c r="K3530" s="249" t="s">
        <v>1354</v>
      </c>
      <c r="L3530" s="247" t="s">
        <v>1380</v>
      </c>
      <c r="M3530" s="249" t="s">
        <v>1348</v>
      </c>
      <c r="N3530" s="249">
        <v>249</v>
      </c>
      <c r="O3530" s="249" t="s">
        <v>4377</v>
      </c>
    </row>
    <row r="3531" spans="2:15" ht="24" hidden="1" customHeight="1">
      <c r="B3531" s="247" t="s">
        <v>11520</v>
      </c>
      <c r="C3531" s="247" t="s">
        <v>11521</v>
      </c>
      <c r="D3531" s="248">
        <v>38149</v>
      </c>
      <c r="E3531" s="248">
        <v>38474</v>
      </c>
      <c r="F3531" s="248">
        <v>42126</v>
      </c>
      <c r="G3531" s="247">
        <v>0</v>
      </c>
      <c r="H3531" s="247" t="s">
        <v>11522</v>
      </c>
      <c r="I3531" s="247" t="s">
        <v>1342</v>
      </c>
      <c r="J3531" s="247" t="s">
        <v>3401</v>
      </c>
      <c r="K3531" s="249" t="s">
        <v>1354</v>
      </c>
      <c r="L3531" s="247" t="s">
        <v>1373</v>
      </c>
      <c r="M3531" s="249" t="s">
        <v>1348</v>
      </c>
      <c r="N3531" s="249">
        <v>16</v>
      </c>
      <c r="O3531" s="249" t="s">
        <v>6755</v>
      </c>
    </row>
    <row r="3532" spans="2:15" ht="15" customHeight="1">
      <c r="B3532" s="247" t="s">
        <v>11523</v>
      </c>
      <c r="C3532" s="247" t="s">
        <v>11524</v>
      </c>
      <c r="D3532" s="248">
        <v>40570</v>
      </c>
      <c r="E3532" s="248">
        <v>41124</v>
      </c>
      <c r="F3532" s="248">
        <v>52081</v>
      </c>
      <c r="G3532" s="247">
        <v>0</v>
      </c>
      <c r="H3532" s="247" t="s">
        <v>11525</v>
      </c>
      <c r="I3532" s="247" t="s">
        <v>11526</v>
      </c>
      <c r="J3532" s="247" t="s">
        <v>3286</v>
      </c>
      <c r="K3532" s="249" t="s">
        <v>1890</v>
      </c>
      <c r="L3532" s="247" t="s">
        <v>1380</v>
      </c>
      <c r="M3532" s="249" t="s">
        <v>1348</v>
      </c>
      <c r="N3532" s="249">
        <v>99.944000000000003</v>
      </c>
      <c r="O3532" s="249" t="s">
        <v>11527</v>
      </c>
    </row>
    <row r="3533" spans="2:15" ht="15" customHeight="1">
      <c r="B3533" s="247" t="s">
        <v>11528</v>
      </c>
      <c r="C3533" s="247" t="s">
        <v>11529</v>
      </c>
      <c r="D3533" s="248">
        <v>40953</v>
      </c>
      <c r="E3533" s="248">
        <v>40989</v>
      </c>
      <c r="F3533" s="248">
        <v>51946</v>
      </c>
      <c r="G3533" s="247">
        <v>0</v>
      </c>
      <c r="H3533" s="247" t="s">
        <v>1640</v>
      </c>
      <c r="I3533" s="247" t="s">
        <v>1641</v>
      </c>
      <c r="J3533" s="247" t="s">
        <v>3286</v>
      </c>
      <c r="K3533" s="249" t="s">
        <v>1890</v>
      </c>
      <c r="L3533" s="247" t="s">
        <v>1380</v>
      </c>
      <c r="M3533" s="249" t="s">
        <v>1348</v>
      </c>
      <c r="N3533" s="249">
        <v>16.103000000000002</v>
      </c>
      <c r="O3533" s="249" t="s">
        <v>11530</v>
      </c>
    </row>
    <row r="3534" spans="2:15" ht="24" hidden="1" customHeight="1">
      <c r="B3534" s="247" t="s">
        <v>11531</v>
      </c>
      <c r="C3534" s="247" t="s">
        <v>11532</v>
      </c>
      <c r="D3534" s="248">
        <v>38663</v>
      </c>
      <c r="E3534" s="248">
        <v>39867</v>
      </c>
      <c r="F3534" s="248">
        <v>40962</v>
      </c>
      <c r="G3534" s="247">
        <v>0</v>
      </c>
      <c r="H3534" s="247" t="s">
        <v>5542</v>
      </c>
      <c r="I3534" s="247" t="s">
        <v>5543</v>
      </c>
      <c r="J3534" s="247" t="s">
        <v>3276</v>
      </c>
      <c r="K3534" s="249" t="s">
        <v>1354</v>
      </c>
      <c r="L3534" s="247" t="s">
        <v>1380</v>
      </c>
      <c r="M3534" s="249" t="s">
        <v>1348</v>
      </c>
      <c r="N3534" s="249">
        <v>76</v>
      </c>
      <c r="O3534" s="249" t="s">
        <v>5544</v>
      </c>
    </row>
    <row r="3535" spans="2:15" ht="15" customHeight="1">
      <c r="B3535" s="247" t="s">
        <v>11533</v>
      </c>
      <c r="C3535" s="247" t="s">
        <v>11534</v>
      </c>
      <c r="D3535" s="248">
        <v>40205</v>
      </c>
      <c r="E3535" s="248">
        <v>40602</v>
      </c>
      <c r="F3535" s="248">
        <v>43524</v>
      </c>
      <c r="G3535" s="247">
        <v>2</v>
      </c>
      <c r="H3535" s="247" t="s">
        <v>6943</v>
      </c>
      <c r="I3535" s="247" t="s">
        <v>6944</v>
      </c>
      <c r="J3535" s="247" t="s">
        <v>3276</v>
      </c>
      <c r="K3535" s="249" t="s">
        <v>1354</v>
      </c>
      <c r="L3535" s="247" t="s">
        <v>1380</v>
      </c>
      <c r="M3535" s="249" t="s">
        <v>1348</v>
      </c>
      <c r="N3535" s="249">
        <v>27</v>
      </c>
      <c r="O3535" s="249" t="s">
        <v>11535</v>
      </c>
    </row>
    <row r="3536" spans="2:15" ht="15" hidden="1" customHeight="1">
      <c r="B3536" s="247" t="s">
        <v>11536</v>
      </c>
      <c r="C3536" s="247" t="s">
        <v>11537</v>
      </c>
      <c r="D3536" s="248">
        <v>38819</v>
      </c>
      <c r="E3536" s="248">
        <v>40632</v>
      </c>
      <c r="F3536" s="248">
        <v>43189</v>
      </c>
      <c r="G3536" s="247">
        <v>2</v>
      </c>
      <c r="H3536" s="247" t="s">
        <v>11538</v>
      </c>
      <c r="I3536" s="247" t="s">
        <v>11539</v>
      </c>
      <c r="J3536" s="247" t="s">
        <v>3276</v>
      </c>
      <c r="K3536" s="249" t="s">
        <v>1354</v>
      </c>
      <c r="L3536" s="247" t="s">
        <v>1380</v>
      </c>
      <c r="M3536" s="249" t="s">
        <v>1348</v>
      </c>
      <c r="N3536" s="249">
        <v>23</v>
      </c>
      <c r="O3536" s="249" t="s">
        <v>7072</v>
      </c>
    </row>
    <row r="3537" spans="2:15" ht="15" hidden="1" customHeight="1">
      <c r="B3537" s="247" t="s">
        <v>11540</v>
      </c>
      <c r="C3537" s="247" t="s">
        <v>11541</v>
      </c>
      <c r="D3537" s="248">
        <v>39036</v>
      </c>
      <c r="E3537" s="248">
        <v>39556</v>
      </c>
      <c r="F3537" s="248">
        <v>42478</v>
      </c>
      <c r="G3537" s="247">
        <v>2</v>
      </c>
      <c r="H3537" s="247" t="s">
        <v>4320</v>
      </c>
      <c r="I3537" s="247" t="s">
        <v>4321</v>
      </c>
      <c r="J3537" s="247" t="s">
        <v>3276</v>
      </c>
      <c r="K3537" s="249" t="s">
        <v>1354</v>
      </c>
      <c r="L3537" s="247" t="s">
        <v>1380</v>
      </c>
      <c r="M3537" s="249" t="s">
        <v>1348</v>
      </c>
      <c r="N3537" s="249">
        <v>78.38</v>
      </c>
      <c r="O3537" s="249" t="s">
        <v>11542</v>
      </c>
    </row>
    <row r="3538" spans="2:15" ht="15" hidden="1" customHeight="1">
      <c r="B3538" s="247" t="s">
        <v>11543</v>
      </c>
      <c r="C3538" s="247" t="s">
        <v>11544</v>
      </c>
      <c r="D3538" s="248">
        <v>39884</v>
      </c>
      <c r="E3538" s="248">
        <v>41129</v>
      </c>
      <c r="F3538" s="248">
        <v>42590</v>
      </c>
      <c r="G3538" s="247">
        <v>0</v>
      </c>
      <c r="H3538" s="247" t="s">
        <v>11545</v>
      </c>
      <c r="I3538" s="247" t="s">
        <v>1342</v>
      </c>
      <c r="J3538" s="247" t="s">
        <v>3351</v>
      </c>
      <c r="K3538" s="249" t="s">
        <v>2455</v>
      </c>
      <c r="L3538" s="247" t="s">
        <v>1380</v>
      </c>
      <c r="M3538" s="249" t="s">
        <v>1348</v>
      </c>
      <c r="N3538" s="249">
        <v>10</v>
      </c>
      <c r="O3538" s="249" t="s">
        <v>5345</v>
      </c>
    </row>
    <row r="3539" spans="2:15" ht="15" hidden="1" customHeight="1">
      <c r="B3539" s="247" t="s">
        <v>11546</v>
      </c>
      <c r="C3539" s="247" t="s">
        <v>11547</v>
      </c>
      <c r="D3539" s="248">
        <v>39884</v>
      </c>
      <c r="E3539" s="248">
        <v>41129</v>
      </c>
      <c r="F3539" s="248">
        <v>42590</v>
      </c>
      <c r="G3539" s="247">
        <v>0</v>
      </c>
      <c r="H3539" s="247" t="s">
        <v>11545</v>
      </c>
      <c r="I3539" s="247" t="s">
        <v>1342</v>
      </c>
      <c r="J3539" s="247" t="s">
        <v>3351</v>
      </c>
      <c r="K3539" s="249" t="s">
        <v>2455</v>
      </c>
      <c r="L3539" s="247" t="s">
        <v>1380</v>
      </c>
      <c r="M3539" s="249" t="s">
        <v>1348</v>
      </c>
      <c r="N3539" s="249">
        <v>10</v>
      </c>
      <c r="O3539" s="249" t="s">
        <v>11548</v>
      </c>
    </row>
    <row r="3540" spans="2:15" ht="24">
      <c r="B3540" s="247" t="s">
        <v>11549</v>
      </c>
      <c r="C3540" s="247" t="s">
        <v>11550</v>
      </c>
      <c r="D3540" s="248">
        <v>40560</v>
      </c>
      <c r="E3540" s="248">
        <v>41092</v>
      </c>
      <c r="F3540" s="248">
        <v>44744</v>
      </c>
      <c r="G3540" s="247">
        <v>0</v>
      </c>
      <c r="H3540" s="247" t="s">
        <v>11551</v>
      </c>
      <c r="I3540" s="247" t="s">
        <v>11552</v>
      </c>
      <c r="J3540" s="247" t="s">
        <v>3401</v>
      </c>
      <c r="K3540" s="249" t="s">
        <v>1890</v>
      </c>
      <c r="L3540" s="247" t="s">
        <v>1373</v>
      </c>
      <c r="M3540" s="249" t="s">
        <v>1348</v>
      </c>
      <c r="N3540" s="249">
        <v>0.34</v>
      </c>
      <c r="O3540" s="249" t="s">
        <v>11553</v>
      </c>
    </row>
    <row r="3541" spans="2:15" ht="24" hidden="1">
      <c r="B3541" s="247" t="s">
        <v>11554</v>
      </c>
      <c r="C3541" s="247" t="s">
        <v>11555</v>
      </c>
      <c r="D3541" s="248">
        <v>40609</v>
      </c>
      <c r="E3541" s="248">
        <v>40823</v>
      </c>
      <c r="F3541" s="248">
        <v>42284</v>
      </c>
      <c r="G3541" s="247">
        <v>0</v>
      </c>
      <c r="H3541" s="247" t="s">
        <v>11556</v>
      </c>
      <c r="I3541" s="247" t="s">
        <v>1342</v>
      </c>
      <c r="J3541" s="247" t="s">
        <v>10573</v>
      </c>
      <c r="K3541" s="249" t="s">
        <v>1354</v>
      </c>
      <c r="L3541" s="247" t="s">
        <v>6976</v>
      </c>
      <c r="M3541" s="249" t="s">
        <v>1348</v>
      </c>
      <c r="N3541" s="249">
        <v>1.6E-2</v>
      </c>
      <c r="O3541" s="249" t="s">
        <v>11557</v>
      </c>
    </row>
    <row r="3542" spans="2:15" ht="15" hidden="1" customHeight="1">
      <c r="B3542" s="247" t="s">
        <v>11558</v>
      </c>
      <c r="C3542" s="247" t="s">
        <v>11559</v>
      </c>
      <c r="D3542" s="248">
        <v>39225</v>
      </c>
      <c r="E3542" s="248">
        <v>39290</v>
      </c>
      <c r="F3542" s="248">
        <v>41482</v>
      </c>
      <c r="G3542" s="247">
        <v>1</v>
      </c>
      <c r="H3542" s="247" t="s">
        <v>11358</v>
      </c>
      <c r="I3542" s="247" t="s">
        <v>11359</v>
      </c>
      <c r="J3542" s="247" t="s">
        <v>3276</v>
      </c>
      <c r="K3542" s="249" t="s">
        <v>1354</v>
      </c>
      <c r="L3542" s="247" t="s">
        <v>1380</v>
      </c>
      <c r="M3542" s="249" t="s">
        <v>1348</v>
      </c>
      <c r="N3542" s="249">
        <v>25</v>
      </c>
      <c r="O3542" s="249" t="s">
        <v>3782</v>
      </c>
    </row>
    <row r="3543" spans="2:15" ht="24">
      <c r="B3543" s="247" t="s">
        <v>11560</v>
      </c>
      <c r="C3543" s="247" t="s">
        <v>11561</v>
      </c>
      <c r="D3543" s="248">
        <v>35552</v>
      </c>
      <c r="E3543" s="248">
        <v>35794</v>
      </c>
      <c r="F3543" s="248">
        <v>45430</v>
      </c>
      <c r="G3543" s="247">
        <v>2</v>
      </c>
      <c r="H3543" s="247" t="s">
        <v>10598</v>
      </c>
      <c r="I3543" s="247" t="s">
        <v>10599</v>
      </c>
      <c r="J3543" s="247" t="s">
        <v>3401</v>
      </c>
      <c r="K3543" s="249" t="s">
        <v>2455</v>
      </c>
      <c r="L3543" s="247" t="s">
        <v>1373</v>
      </c>
      <c r="M3543" s="249" t="s">
        <v>1348</v>
      </c>
      <c r="N3543" s="249">
        <v>2</v>
      </c>
      <c r="O3543" s="249" t="s">
        <v>11317</v>
      </c>
    </row>
    <row r="3544" spans="2:15" ht="15" hidden="1" customHeight="1">
      <c r="B3544" s="247" t="s">
        <v>11562</v>
      </c>
      <c r="C3544" s="247" t="s">
        <v>11563</v>
      </c>
      <c r="D3544" s="248">
        <v>39225</v>
      </c>
      <c r="E3544" s="248">
        <v>39290</v>
      </c>
      <c r="F3544" s="248">
        <v>41482</v>
      </c>
      <c r="G3544" s="247">
        <v>1</v>
      </c>
      <c r="H3544" s="247" t="s">
        <v>11358</v>
      </c>
      <c r="I3544" s="247" t="s">
        <v>11359</v>
      </c>
      <c r="J3544" s="247" t="s">
        <v>3276</v>
      </c>
      <c r="K3544" s="249" t="s">
        <v>1354</v>
      </c>
      <c r="L3544" s="247" t="s">
        <v>1380</v>
      </c>
      <c r="M3544" s="249" t="s">
        <v>1348</v>
      </c>
      <c r="N3544" s="249">
        <v>75</v>
      </c>
      <c r="O3544" s="249" t="s">
        <v>3890</v>
      </c>
    </row>
    <row r="3545" spans="2:15" ht="15" hidden="1" customHeight="1">
      <c r="B3545" s="247" t="s">
        <v>11564</v>
      </c>
      <c r="C3545" s="247" t="s">
        <v>11565</v>
      </c>
      <c r="D3545" s="248">
        <v>38784</v>
      </c>
      <c r="E3545" s="248">
        <v>39080</v>
      </c>
      <c r="F3545" s="248">
        <v>41272</v>
      </c>
      <c r="G3545" s="247">
        <v>1</v>
      </c>
      <c r="H3545" s="247" t="s">
        <v>11566</v>
      </c>
      <c r="I3545" s="247" t="s">
        <v>11567</v>
      </c>
      <c r="J3545" s="247" t="s">
        <v>3276</v>
      </c>
      <c r="K3545" s="249" t="s">
        <v>1354</v>
      </c>
      <c r="L3545" s="247" t="s">
        <v>1380</v>
      </c>
      <c r="M3545" s="249" t="s">
        <v>1348</v>
      </c>
      <c r="N3545" s="249">
        <v>71.5</v>
      </c>
      <c r="O3545" s="249" t="s">
        <v>4195</v>
      </c>
    </row>
    <row r="3546" spans="2:15" ht="15" hidden="1" customHeight="1">
      <c r="B3546" s="247" t="s">
        <v>11568</v>
      </c>
      <c r="C3546" s="247" t="s">
        <v>11569</v>
      </c>
      <c r="D3546" s="248">
        <v>40171</v>
      </c>
      <c r="E3546" s="248">
        <v>40630</v>
      </c>
      <c r="F3546" s="248">
        <v>43187</v>
      </c>
      <c r="G3546" s="247">
        <v>2</v>
      </c>
      <c r="H3546" s="247" t="s">
        <v>3888</v>
      </c>
      <c r="I3546" s="247" t="s">
        <v>3889</v>
      </c>
      <c r="J3546" s="247" t="s">
        <v>3276</v>
      </c>
      <c r="K3546" s="249" t="s">
        <v>1354</v>
      </c>
      <c r="L3546" s="247" t="s">
        <v>1380</v>
      </c>
      <c r="M3546" s="249" t="s">
        <v>1348</v>
      </c>
      <c r="N3546" s="249">
        <v>113.3</v>
      </c>
      <c r="O3546" s="249" t="s">
        <v>7136</v>
      </c>
    </row>
    <row r="3547" spans="2:15" ht="15" hidden="1" customHeight="1">
      <c r="B3547" s="247" t="s">
        <v>11570</v>
      </c>
      <c r="C3547" s="247" t="s">
        <v>11571</v>
      </c>
      <c r="D3547" s="248">
        <v>40544</v>
      </c>
      <c r="E3547" s="248">
        <v>40632</v>
      </c>
      <c r="F3547" s="248">
        <v>43189</v>
      </c>
      <c r="G3547" s="247">
        <v>2</v>
      </c>
      <c r="H3547" s="247" t="s">
        <v>5745</v>
      </c>
      <c r="I3547" s="247" t="s">
        <v>5746</v>
      </c>
      <c r="J3547" s="247" t="s">
        <v>3276</v>
      </c>
      <c r="K3547" s="249" t="s">
        <v>1354</v>
      </c>
      <c r="L3547" s="247" t="s">
        <v>1380</v>
      </c>
      <c r="M3547" s="249" t="s">
        <v>1348</v>
      </c>
      <c r="N3547" s="249">
        <v>226</v>
      </c>
      <c r="O3547" s="249" t="s">
        <v>11572</v>
      </c>
    </row>
    <row r="3548" spans="2:15" ht="15" hidden="1" customHeight="1">
      <c r="B3548" s="247" t="s">
        <v>11573</v>
      </c>
      <c r="C3548" s="247" t="s">
        <v>11574</v>
      </c>
      <c r="D3548" s="248">
        <v>39989</v>
      </c>
      <c r="E3548" s="248">
        <v>40410</v>
      </c>
      <c r="F3548" s="248">
        <v>42967</v>
      </c>
      <c r="G3548" s="247">
        <v>2</v>
      </c>
      <c r="H3548" s="247" t="s">
        <v>6018</v>
      </c>
      <c r="I3548" s="247" t="s">
        <v>6019</v>
      </c>
      <c r="J3548" s="247" t="s">
        <v>3276</v>
      </c>
      <c r="K3548" s="249" t="s">
        <v>1354</v>
      </c>
      <c r="L3548" s="247" t="s">
        <v>1380</v>
      </c>
      <c r="M3548" s="249" t="s">
        <v>1348</v>
      </c>
      <c r="N3548" s="249">
        <v>100</v>
      </c>
      <c r="O3548" s="249" t="s">
        <v>11575</v>
      </c>
    </row>
    <row r="3549" spans="2:15" ht="36" hidden="1" customHeight="1">
      <c r="B3549" s="247" t="s">
        <v>11576</v>
      </c>
      <c r="C3549" s="247" t="s">
        <v>11577</v>
      </c>
      <c r="D3549" s="248">
        <v>39323</v>
      </c>
      <c r="E3549" s="248">
        <v>40134</v>
      </c>
      <c r="F3549" s="248">
        <v>41230</v>
      </c>
      <c r="G3549" s="247">
        <v>0</v>
      </c>
      <c r="H3549" s="247" t="s">
        <v>7936</v>
      </c>
      <c r="I3549" s="247" t="s">
        <v>7937</v>
      </c>
      <c r="J3549" s="247" t="s">
        <v>3276</v>
      </c>
      <c r="K3549" s="249" t="s">
        <v>1354</v>
      </c>
      <c r="L3549" s="247" t="s">
        <v>1380</v>
      </c>
      <c r="M3549" s="249" t="s">
        <v>1348</v>
      </c>
      <c r="N3549" s="249">
        <v>206</v>
      </c>
      <c r="O3549" s="249" t="s">
        <v>11578</v>
      </c>
    </row>
    <row r="3550" spans="2:15" ht="15" hidden="1" customHeight="1">
      <c r="B3550" s="247" t="s">
        <v>11579</v>
      </c>
      <c r="C3550" s="247" t="s">
        <v>11580</v>
      </c>
      <c r="D3550" s="248">
        <v>39979</v>
      </c>
      <c r="E3550" s="248">
        <v>40386</v>
      </c>
      <c r="F3550" s="248">
        <v>41482</v>
      </c>
      <c r="G3550" s="247">
        <v>0</v>
      </c>
      <c r="H3550" s="247" t="s">
        <v>4122</v>
      </c>
      <c r="I3550" s="247" t="s">
        <v>4123</v>
      </c>
      <c r="J3550" s="247" t="s">
        <v>3276</v>
      </c>
      <c r="K3550" s="249" t="s">
        <v>2455</v>
      </c>
      <c r="L3550" s="247" t="s">
        <v>1380</v>
      </c>
      <c r="M3550" s="249" t="s">
        <v>1348</v>
      </c>
      <c r="N3550" s="249">
        <v>23</v>
      </c>
      <c r="O3550" s="249" t="s">
        <v>4901</v>
      </c>
    </row>
    <row r="3551" spans="2:15" ht="15" hidden="1" customHeight="1">
      <c r="B3551" s="247" t="s">
        <v>11581</v>
      </c>
      <c r="C3551" s="247" t="s">
        <v>11582</v>
      </c>
      <c r="D3551" s="248">
        <v>40687</v>
      </c>
      <c r="E3551" s="248">
        <v>40687</v>
      </c>
      <c r="F3551" s="248">
        <v>41783</v>
      </c>
      <c r="G3551" s="247">
        <v>0</v>
      </c>
      <c r="H3551" s="247" t="s">
        <v>5432</v>
      </c>
      <c r="I3551" s="247" t="s">
        <v>5433</v>
      </c>
      <c r="J3551" s="247" t="s">
        <v>3276</v>
      </c>
      <c r="K3551" s="249" t="s">
        <v>1354</v>
      </c>
      <c r="L3551" s="247" t="s">
        <v>1380</v>
      </c>
      <c r="M3551" s="249" t="s">
        <v>1348</v>
      </c>
      <c r="N3551" s="249">
        <v>80</v>
      </c>
      <c r="O3551" s="249" t="s">
        <v>11583</v>
      </c>
    </row>
    <row r="3552" spans="2:15" ht="15" hidden="1" customHeight="1">
      <c r="B3552" s="247" t="s">
        <v>11584</v>
      </c>
      <c r="C3552" s="247" t="s">
        <v>11585</v>
      </c>
      <c r="D3552" s="248">
        <v>39856</v>
      </c>
      <c r="E3552" s="248">
        <v>40268</v>
      </c>
      <c r="F3552" s="248">
        <v>41364</v>
      </c>
      <c r="G3552" s="247">
        <v>0</v>
      </c>
      <c r="H3552" s="247" t="s">
        <v>4208</v>
      </c>
      <c r="I3552" s="247" t="s">
        <v>4209</v>
      </c>
      <c r="J3552" s="247" t="s">
        <v>3276</v>
      </c>
      <c r="K3552" s="249" t="s">
        <v>1354</v>
      </c>
      <c r="L3552" s="247" t="s">
        <v>1380</v>
      </c>
      <c r="M3552" s="249" t="s">
        <v>1348</v>
      </c>
      <c r="N3552" s="249">
        <v>250</v>
      </c>
      <c r="O3552" s="249" t="s">
        <v>11586</v>
      </c>
    </row>
    <row r="3553" spans="2:15" ht="15" hidden="1" customHeight="1">
      <c r="B3553" s="247" t="s">
        <v>11587</v>
      </c>
      <c r="C3553" s="247" t="s">
        <v>11588</v>
      </c>
      <c r="D3553" s="248">
        <v>39221</v>
      </c>
      <c r="E3553" s="248">
        <v>39644</v>
      </c>
      <c r="F3553" s="248">
        <v>42566</v>
      </c>
      <c r="G3553" s="247">
        <v>2</v>
      </c>
      <c r="H3553" s="247" t="s">
        <v>6075</v>
      </c>
      <c r="I3553" s="247" t="s">
        <v>6076</v>
      </c>
      <c r="J3553" s="247" t="s">
        <v>3276</v>
      </c>
      <c r="K3553" s="249" t="s">
        <v>1354</v>
      </c>
      <c r="L3553" s="247" t="s">
        <v>1380</v>
      </c>
      <c r="M3553" s="249" t="s">
        <v>1348</v>
      </c>
      <c r="N3553" s="249">
        <v>120</v>
      </c>
      <c r="O3553" s="249" t="s">
        <v>11589</v>
      </c>
    </row>
    <row r="3554" spans="2:15" ht="15" hidden="1" customHeight="1">
      <c r="B3554" s="247" t="s">
        <v>11590</v>
      </c>
      <c r="C3554" s="247" t="s">
        <v>11591</v>
      </c>
      <c r="D3554" s="248">
        <v>40259</v>
      </c>
      <c r="E3554" s="248">
        <v>40694</v>
      </c>
      <c r="F3554" s="248">
        <v>41790</v>
      </c>
      <c r="G3554" s="247">
        <v>0</v>
      </c>
      <c r="H3554" s="247" t="s">
        <v>3663</v>
      </c>
      <c r="I3554" s="247" t="s">
        <v>3664</v>
      </c>
      <c r="J3554" s="247" t="s">
        <v>3276</v>
      </c>
      <c r="K3554" s="249" t="s">
        <v>1354</v>
      </c>
      <c r="L3554" s="247" t="s">
        <v>1380</v>
      </c>
      <c r="M3554" s="249" t="s">
        <v>1348</v>
      </c>
      <c r="N3554" s="249">
        <v>103</v>
      </c>
      <c r="O3554" s="249" t="s">
        <v>9552</v>
      </c>
    </row>
    <row r="3555" spans="2:15" ht="24" customHeight="1">
      <c r="B3555" s="247" t="s">
        <v>11592</v>
      </c>
      <c r="C3555" s="247" t="s">
        <v>11593</v>
      </c>
      <c r="D3555" s="248">
        <v>40589</v>
      </c>
      <c r="E3555" s="248">
        <v>40694</v>
      </c>
      <c r="F3555" s="248">
        <v>43712</v>
      </c>
      <c r="G3555" s="247">
        <v>2</v>
      </c>
      <c r="H3555" s="247" t="s">
        <v>8780</v>
      </c>
      <c r="I3555" s="247" t="s">
        <v>8781</v>
      </c>
      <c r="J3555" s="247" t="s">
        <v>3276</v>
      </c>
      <c r="K3555" s="249" t="s">
        <v>1354</v>
      </c>
      <c r="L3555" s="247" t="s">
        <v>1380</v>
      </c>
      <c r="M3555" s="249" t="s">
        <v>1348</v>
      </c>
      <c r="N3555" s="249">
        <v>123</v>
      </c>
      <c r="O3555" s="249" t="s">
        <v>7014</v>
      </c>
    </row>
    <row r="3556" spans="2:15" ht="15" hidden="1" customHeight="1">
      <c r="B3556" s="247" t="s">
        <v>11594</v>
      </c>
      <c r="C3556" s="247" t="s">
        <v>11595</v>
      </c>
      <c r="D3556" s="248">
        <v>38978</v>
      </c>
      <c r="E3556" s="248">
        <v>39549</v>
      </c>
      <c r="F3556" s="248">
        <v>42471</v>
      </c>
      <c r="G3556" s="247">
        <v>2</v>
      </c>
      <c r="H3556" s="247" t="s">
        <v>11596</v>
      </c>
      <c r="I3556" s="247" t="s">
        <v>1342</v>
      </c>
      <c r="J3556" s="247" t="s">
        <v>3276</v>
      </c>
      <c r="K3556" s="249" t="s">
        <v>1354</v>
      </c>
      <c r="L3556" s="247" t="s">
        <v>1342</v>
      </c>
      <c r="M3556" s="249" t="s">
        <v>1348</v>
      </c>
      <c r="N3556" s="249">
        <v>50</v>
      </c>
      <c r="O3556" s="249" t="s">
        <v>11597</v>
      </c>
    </row>
    <row r="3557" spans="2:15" ht="15" customHeight="1">
      <c r="B3557" s="247" t="s">
        <v>11598</v>
      </c>
      <c r="C3557" s="247" t="s">
        <v>11599</v>
      </c>
      <c r="D3557" s="248">
        <v>41484</v>
      </c>
      <c r="E3557" s="248">
        <v>41688</v>
      </c>
      <c r="F3557" s="248">
        <v>44610</v>
      </c>
      <c r="G3557" s="247">
        <v>2</v>
      </c>
      <c r="H3557" s="247" t="s">
        <v>11600</v>
      </c>
      <c r="I3557" s="247" t="s">
        <v>11601</v>
      </c>
      <c r="J3557" s="247" t="s">
        <v>3270</v>
      </c>
      <c r="K3557" s="249" t="s">
        <v>1890</v>
      </c>
      <c r="L3557" s="247" t="s">
        <v>1380</v>
      </c>
      <c r="M3557" s="249" t="s">
        <v>1348</v>
      </c>
      <c r="N3557" s="249">
        <v>23</v>
      </c>
      <c r="O3557" s="249" t="s">
        <v>11602</v>
      </c>
    </row>
    <row r="3558" spans="2:15" ht="15" hidden="1" customHeight="1">
      <c r="B3558" s="247" t="s">
        <v>11603</v>
      </c>
      <c r="C3558" s="247" t="s">
        <v>11604</v>
      </c>
      <c r="D3558" s="248">
        <v>40553</v>
      </c>
      <c r="E3558" s="248">
        <v>40694</v>
      </c>
      <c r="F3558" s="248">
        <v>41790</v>
      </c>
      <c r="G3558" s="247">
        <v>0</v>
      </c>
      <c r="H3558" s="247" t="s">
        <v>3663</v>
      </c>
      <c r="I3558" s="247" t="s">
        <v>3664</v>
      </c>
      <c r="J3558" s="247" t="s">
        <v>3276</v>
      </c>
      <c r="K3558" s="249" t="s">
        <v>1354</v>
      </c>
      <c r="L3558" s="247" t="s">
        <v>1380</v>
      </c>
      <c r="M3558" s="249" t="s">
        <v>1348</v>
      </c>
      <c r="N3558" s="249">
        <v>248</v>
      </c>
      <c r="O3558" s="249" t="s">
        <v>11605</v>
      </c>
    </row>
    <row r="3559" spans="2:15" ht="15" hidden="1" customHeight="1">
      <c r="B3559" s="247" t="s">
        <v>11606</v>
      </c>
      <c r="C3559" s="247" t="s">
        <v>11607</v>
      </c>
      <c r="D3559" s="248">
        <v>38817</v>
      </c>
      <c r="E3559" s="248">
        <v>39345</v>
      </c>
      <c r="F3559" s="248">
        <v>42633</v>
      </c>
      <c r="G3559" s="247">
        <v>2</v>
      </c>
      <c r="H3559" s="247" t="s">
        <v>6697</v>
      </c>
      <c r="I3559" s="247" t="s">
        <v>6698</v>
      </c>
      <c r="J3559" s="247" t="s">
        <v>3276</v>
      </c>
      <c r="K3559" s="249" t="s">
        <v>1354</v>
      </c>
      <c r="L3559" s="247" t="s">
        <v>1380</v>
      </c>
      <c r="M3559" s="249" t="s">
        <v>1348</v>
      </c>
      <c r="N3559" s="249">
        <v>92</v>
      </c>
      <c r="O3559" s="249" t="s">
        <v>7062</v>
      </c>
    </row>
    <row r="3560" spans="2:15" ht="24" hidden="1" customHeight="1">
      <c r="B3560" s="247" t="s">
        <v>11608</v>
      </c>
      <c r="C3560" s="247" t="s">
        <v>11609</v>
      </c>
      <c r="D3560" s="248">
        <v>38709</v>
      </c>
      <c r="E3560" s="248">
        <v>39132</v>
      </c>
      <c r="F3560" s="248">
        <v>42054</v>
      </c>
      <c r="G3560" s="247">
        <v>2</v>
      </c>
      <c r="H3560" s="247" t="s">
        <v>11610</v>
      </c>
      <c r="I3560" s="247" t="s">
        <v>1342</v>
      </c>
      <c r="J3560" s="247" t="s">
        <v>3276</v>
      </c>
      <c r="K3560" s="249" t="s">
        <v>1354</v>
      </c>
      <c r="L3560" s="247" t="s">
        <v>1380</v>
      </c>
      <c r="M3560" s="249" t="s">
        <v>1348</v>
      </c>
      <c r="N3560" s="249">
        <v>71</v>
      </c>
      <c r="O3560" s="249" t="s">
        <v>3612</v>
      </c>
    </row>
    <row r="3561" spans="2:15" hidden="1">
      <c r="B3561" s="247" t="s">
        <v>11611</v>
      </c>
      <c r="C3561" s="247" t="s">
        <v>11612</v>
      </c>
      <c r="D3561" s="248">
        <v>38726</v>
      </c>
      <c r="E3561" s="248">
        <v>39132</v>
      </c>
      <c r="F3561" s="248">
        <v>42054</v>
      </c>
      <c r="G3561" s="247">
        <v>1</v>
      </c>
      <c r="H3561" s="247" t="s">
        <v>11613</v>
      </c>
      <c r="I3561" s="247" t="s">
        <v>1342</v>
      </c>
      <c r="J3561" s="247" t="s">
        <v>3276</v>
      </c>
      <c r="K3561" s="249" t="s">
        <v>1354</v>
      </c>
      <c r="L3561" s="247" t="s">
        <v>1380</v>
      </c>
      <c r="M3561" s="249" t="s">
        <v>1348</v>
      </c>
      <c r="N3561" s="249">
        <v>92.5</v>
      </c>
      <c r="O3561" s="249" t="s">
        <v>4177</v>
      </c>
    </row>
    <row r="3562" spans="2:15" ht="15" hidden="1" customHeight="1">
      <c r="B3562" s="247" t="s">
        <v>11614</v>
      </c>
      <c r="C3562" s="247" t="s">
        <v>11615</v>
      </c>
      <c r="D3562" s="248">
        <v>38322</v>
      </c>
      <c r="E3562" s="248">
        <v>38735</v>
      </c>
      <c r="F3562" s="248">
        <v>42022</v>
      </c>
      <c r="G3562" s="247">
        <v>2</v>
      </c>
      <c r="H3562" s="247" t="s">
        <v>7035</v>
      </c>
      <c r="I3562" s="247" t="s">
        <v>7036</v>
      </c>
      <c r="J3562" s="247" t="s">
        <v>3276</v>
      </c>
      <c r="K3562" s="249" t="s">
        <v>1354</v>
      </c>
      <c r="L3562" s="247" t="s">
        <v>1380</v>
      </c>
      <c r="M3562" s="249" t="s">
        <v>1348</v>
      </c>
      <c r="N3562" s="249">
        <v>37.5</v>
      </c>
      <c r="O3562" s="249" t="s">
        <v>4896</v>
      </c>
    </row>
    <row r="3563" spans="2:15" ht="15" hidden="1" customHeight="1">
      <c r="B3563" s="247" t="s">
        <v>11616</v>
      </c>
      <c r="C3563" s="247" t="s">
        <v>11617</v>
      </c>
      <c r="D3563" s="248">
        <v>38077</v>
      </c>
      <c r="E3563" s="248">
        <v>38624</v>
      </c>
      <c r="F3563" s="248">
        <v>41911</v>
      </c>
      <c r="G3563" s="247">
        <v>2</v>
      </c>
      <c r="H3563" s="247" t="s">
        <v>4122</v>
      </c>
      <c r="I3563" s="247" t="s">
        <v>4123</v>
      </c>
      <c r="J3563" s="247" t="s">
        <v>3276</v>
      </c>
      <c r="K3563" s="249" t="s">
        <v>1354</v>
      </c>
      <c r="L3563" s="247" t="s">
        <v>1380</v>
      </c>
      <c r="M3563" s="249" t="s">
        <v>1348</v>
      </c>
      <c r="N3563" s="249">
        <v>29</v>
      </c>
      <c r="O3563" s="249" t="s">
        <v>4338</v>
      </c>
    </row>
    <row r="3564" spans="2:15" ht="15" hidden="1" customHeight="1">
      <c r="B3564" s="247" t="s">
        <v>11618</v>
      </c>
      <c r="C3564" s="247" t="s">
        <v>11619</v>
      </c>
      <c r="D3564" s="248">
        <v>38655</v>
      </c>
      <c r="E3564" s="248">
        <v>39065</v>
      </c>
      <c r="F3564" s="248">
        <v>41987</v>
      </c>
      <c r="G3564" s="247">
        <v>2</v>
      </c>
      <c r="H3564" s="247" t="s">
        <v>3325</v>
      </c>
      <c r="I3564" s="247" t="s">
        <v>3326</v>
      </c>
      <c r="J3564" s="247" t="s">
        <v>3276</v>
      </c>
      <c r="K3564" s="249" t="s">
        <v>1354</v>
      </c>
      <c r="L3564" s="247" t="s">
        <v>1380</v>
      </c>
      <c r="M3564" s="249" t="s">
        <v>1348</v>
      </c>
      <c r="N3564" s="249">
        <v>74.77</v>
      </c>
      <c r="O3564" s="249" t="s">
        <v>3327</v>
      </c>
    </row>
    <row r="3565" spans="2:15" ht="15" hidden="1" customHeight="1">
      <c r="B3565" s="247" t="s">
        <v>11620</v>
      </c>
      <c r="C3565" s="247" t="s">
        <v>11621</v>
      </c>
      <c r="D3565" s="248">
        <v>38287</v>
      </c>
      <c r="E3565" s="248">
        <v>38672</v>
      </c>
      <c r="F3565" s="248">
        <v>40863</v>
      </c>
      <c r="G3565" s="247">
        <v>1</v>
      </c>
      <c r="H3565" s="247" t="s">
        <v>11622</v>
      </c>
      <c r="I3565" s="247" t="s">
        <v>11623</v>
      </c>
      <c r="J3565" s="247" t="s">
        <v>3276</v>
      </c>
      <c r="K3565" s="249" t="s">
        <v>1354</v>
      </c>
      <c r="L3565" s="247" t="s">
        <v>1380</v>
      </c>
      <c r="M3565" s="249" t="s">
        <v>1348</v>
      </c>
      <c r="N3565" s="249">
        <v>8</v>
      </c>
      <c r="O3565" s="249" t="s">
        <v>11624</v>
      </c>
    </row>
    <row r="3566" spans="2:15" ht="15" hidden="1" customHeight="1">
      <c r="B3566" s="247" t="s">
        <v>11625</v>
      </c>
      <c r="C3566" s="247" t="s">
        <v>11626</v>
      </c>
      <c r="D3566" s="248">
        <v>38138</v>
      </c>
      <c r="E3566" s="248">
        <v>38609</v>
      </c>
      <c r="F3566" s="248">
        <v>41896</v>
      </c>
      <c r="G3566" s="247">
        <v>2</v>
      </c>
      <c r="H3566" s="247" t="s">
        <v>11627</v>
      </c>
      <c r="I3566" s="247" t="s">
        <v>11628</v>
      </c>
      <c r="J3566" s="247" t="s">
        <v>3276</v>
      </c>
      <c r="K3566" s="249" t="s">
        <v>1354</v>
      </c>
      <c r="L3566" s="247" t="s">
        <v>1380</v>
      </c>
      <c r="M3566" s="249" t="s">
        <v>1348</v>
      </c>
      <c r="N3566" s="249">
        <v>38.841000000000001</v>
      </c>
      <c r="O3566" s="249" t="s">
        <v>11629</v>
      </c>
    </row>
    <row r="3567" spans="2:15" ht="15" hidden="1" customHeight="1">
      <c r="B3567" s="247" t="s">
        <v>11630</v>
      </c>
      <c r="C3567" s="247" t="s">
        <v>11631</v>
      </c>
      <c r="D3567" s="248">
        <v>38138</v>
      </c>
      <c r="E3567" s="248">
        <v>38609</v>
      </c>
      <c r="F3567" s="248">
        <v>41896</v>
      </c>
      <c r="G3567" s="247">
        <v>2</v>
      </c>
      <c r="H3567" s="247" t="s">
        <v>11627</v>
      </c>
      <c r="I3567" s="247" t="s">
        <v>11628</v>
      </c>
      <c r="J3567" s="247" t="s">
        <v>3276</v>
      </c>
      <c r="K3567" s="249" t="s">
        <v>1354</v>
      </c>
      <c r="L3567" s="247" t="s">
        <v>1380</v>
      </c>
      <c r="M3567" s="249" t="s">
        <v>1348</v>
      </c>
      <c r="N3567" s="249">
        <v>27</v>
      </c>
      <c r="O3567" s="249" t="s">
        <v>11632</v>
      </c>
    </row>
    <row r="3568" spans="2:15" ht="15" hidden="1" customHeight="1">
      <c r="B3568" s="247" t="s">
        <v>11633</v>
      </c>
      <c r="C3568" s="247" t="s">
        <v>11634</v>
      </c>
      <c r="D3568" s="248">
        <v>40260</v>
      </c>
      <c r="E3568" s="248">
        <v>40632</v>
      </c>
      <c r="F3568" s="248">
        <v>41728</v>
      </c>
      <c r="G3568" s="247">
        <v>0</v>
      </c>
      <c r="H3568" s="247" t="s">
        <v>6358</v>
      </c>
      <c r="I3568" s="247" t="s">
        <v>6359</v>
      </c>
      <c r="J3568" s="247" t="s">
        <v>3276</v>
      </c>
      <c r="K3568" s="249" t="s">
        <v>1354</v>
      </c>
      <c r="L3568" s="247" t="s">
        <v>1380</v>
      </c>
      <c r="M3568" s="249" t="s">
        <v>1348</v>
      </c>
      <c r="N3568" s="249">
        <v>46</v>
      </c>
      <c r="O3568" s="249" t="s">
        <v>3451</v>
      </c>
    </row>
    <row r="3569" spans="2:15" ht="15" hidden="1" customHeight="1">
      <c r="B3569" s="247" t="s">
        <v>11635</v>
      </c>
      <c r="C3569" s="247" t="s">
        <v>11636</v>
      </c>
      <c r="D3569" s="248">
        <v>40272</v>
      </c>
      <c r="E3569" s="248">
        <v>40802</v>
      </c>
      <c r="F3569" s="248">
        <v>43359</v>
      </c>
      <c r="G3569" s="247">
        <v>2</v>
      </c>
      <c r="H3569" s="247" t="s">
        <v>8910</v>
      </c>
      <c r="I3569" s="247" t="s">
        <v>8911</v>
      </c>
      <c r="J3569" s="247" t="s">
        <v>3276</v>
      </c>
      <c r="K3569" s="249" t="s">
        <v>1354</v>
      </c>
      <c r="L3569" s="247" t="s">
        <v>1380</v>
      </c>
      <c r="M3569" s="249" t="s">
        <v>1348</v>
      </c>
      <c r="N3569" s="249">
        <v>75</v>
      </c>
      <c r="O3569" s="249" t="s">
        <v>7743</v>
      </c>
    </row>
    <row r="3570" spans="2:15" ht="15" hidden="1" customHeight="1">
      <c r="B3570" s="247" t="s">
        <v>11637</v>
      </c>
      <c r="C3570" s="247" t="s">
        <v>11638</v>
      </c>
      <c r="D3570" s="248">
        <v>41063</v>
      </c>
      <c r="E3570" s="248">
        <v>41443</v>
      </c>
      <c r="F3570" s="248">
        <v>42539</v>
      </c>
      <c r="G3570" s="247">
        <v>0</v>
      </c>
      <c r="H3570" s="247" t="s">
        <v>3433</v>
      </c>
      <c r="I3570" s="247" t="s">
        <v>3434</v>
      </c>
      <c r="J3570" s="247" t="s">
        <v>3336</v>
      </c>
      <c r="K3570" s="249" t="s">
        <v>1354</v>
      </c>
      <c r="L3570" s="247" t="s">
        <v>3337</v>
      </c>
      <c r="M3570" s="249" t="s">
        <v>1348</v>
      </c>
      <c r="N3570" s="249">
        <v>59</v>
      </c>
      <c r="O3570" s="249" t="s">
        <v>11639</v>
      </c>
    </row>
    <row r="3571" spans="2:15" ht="15" hidden="1" customHeight="1">
      <c r="B3571" s="247" t="s">
        <v>11640</v>
      </c>
      <c r="C3571" s="247" t="s">
        <v>11641</v>
      </c>
      <c r="D3571" s="248">
        <v>39249</v>
      </c>
      <c r="E3571" s="248">
        <v>39657</v>
      </c>
      <c r="F3571" s="248">
        <v>41848</v>
      </c>
      <c r="G3571" s="247">
        <v>1</v>
      </c>
      <c r="H3571" s="247" t="s">
        <v>5432</v>
      </c>
      <c r="I3571" s="247" t="s">
        <v>5433</v>
      </c>
      <c r="J3571" s="247" t="s">
        <v>3276</v>
      </c>
      <c r="K3571" s="249" t="s">
        <v>1354</v>
      </c>
      <c r="L3571" s="247" t="s">
        <v>1380</v>
      </c>
      <c r="M3571" s="249" t="s">
        <v>1348</v>
      </c>
      <c r="N3571" s="249">
        <v>90</v>
      </c>
      <c r="O3571" s="249" t="s">
        <v>11642</v>
      </c>
    </row>
    <row r="3572" spans="2:15" ht="15" hidden="1" customHeight="1">
      <c r="B3572" s="247" t="s">
        <v>11643</v>
      </c>
      <c r="C3572" s="247" t="s">
        <v>11644</v>
      </c>
      <c r="D3572" s="248">
        <v>39264</v>
      </c>
      <c r="E3572" s="248">
        <v>39657</v>
      </c>
      <c r="F3572" s="248">
        <v>42579</v>
      </c>
      <c r="G3572" s="247">
        <v>2</v>
      </c>
      <c r="H3572" s="247" t="s">
        <v>5198</v>
      </c>
      <c r="I3572" s="247" t="s">
        <v>1342</v>
      </c>
      <c r="J3572" s="247" t="s">
        <v>3276</v>
      </c>
      <c r="K3572" s="249" t="s">
        <v>1354</v>
      </c>
      <c r="L3572" s="247" t="s">
        <v>1380</v>
      </c>
      <c r="M3572" s="249" t="s">
        <v>1348</v>
      </c>
      <c r="N3572" s="249">
        <v>96.5</v>
      </c>
      <c r="O3572" s="249" t="s">
        <v>5055</v>
      </c>
    </row>
    <row r="3573" spans="2:15" ht="15" hidden="1" customHeight="1">
      <c r="B3573" s="247" t="s">
        <v>11645</v>
      </c>
      <c r="C3573" s="247" t="s">
        <v>11646</v>
      </c>
      <c r="D3573" s="248">
        <v>39730</v>
      </c>
      <c r="E3573" s="248">
        <v>40142</v>
      </c>
      <c r="F3573" s="248">
        <v>42699</v>
      </c>
      <c r="G3573" s="247">
        <v>2</v>
      </c>
      <c r="H3573" s="247" t="s">
        <v>11647</v>
      </c>
      <c r="I3573" s="247" t="s">
        <v>11648</v>
      </c>
      <c r="J3573" s="247" t="s">
        <v>3276</v>
      </c>
      <c r="K3573" s="249" t="s">
        <v>1354</v>
      </c>
      <c r="L3573" s="247" t="s">
        <v>1380</v>
      </c>
      <c r="M3573" s="249" t="s">
        <v>1348</v>
      </c>
      <c r="N3573" s="249">
        <v>21.5</v>
      </c>
      <c r="O3573" s="249" t="s">
        <v>11649</v>
      </c>
    </row>
    <row r="3574" spans="2:15" ht="24" customHeight="1">
      <c r="B3574" s="247" t="s">
        <v>11650</v>
      </c>
      <c r="C3574" s="247" t="s">
        <v>11651</v>
      </c>
      <c r="D3574" s="248">
        <v>38867</v>
      </c>
      <c r="E3574" s="248">
        <v>38897</v>
      </c>
      <c r="F3574" s="248">
        <v>46202</v>
      </c>
      <c r="G3574" s="247">
        <v>1</v>
      </c>
      <c r="H3574" s="247" t="s">
        <v>1376</v>
      </c>
      <c r="I3574" s="247" t="s">
        <v>1377</v>
      </c>
      <c r="J3574" s="247" t="s">
        <v>3401</v>
      </c>
      <c r="K3574" s="249" t="s">
        <v>1890</v>
      </c>
      <c r="L3574" s="247" t="s">
        <v>5340</v>
      </c>
      <c r="M3574" s="249" t="s">
        <v>1348</v>
      </c>
      <c r="N3574" s="249">
        <v>63</v>
      </c>
      <c r="O3574" s="249" t="s">
        <v>11652</v>
      </c>
    </row>
    <row r="3575" spans="2:15" ht="15" hidden="1" customHeight="1">
      <c r="B3575" s="247" t="s">
        <v>11653</v>
      </c>
      <c r="C3575" s="247" t="s">
        <v>11654</v>
      </c>
      <c r="D3575" s="248">
        <v>39431</v>
      </c>
      <c r="E3575" s="248">
        <v>40010</v>
      </c>
      <c r="F3575" s="248">
        <v>42567</v>
      </c>
      <c r="G3575" s="247">
        <v>2</v>
      </c>
      <c r="H3575" s="247" t="s">
        <v>11655</v>
      </c>
      <c r="I3575" s="247" t="s">
        <v>11656</v>
      </c>
      <c r="J3575" s="247" t="s">
        <v>3276</v>
      </c>
      <c r="K3575" s="249" t="s">
        <v>1354</v>
      </c>
      <c r="L3575" s="247" t="s">
        <v>1342</v>
      </c>
      <c r="M3575" s="249" t="s">
        <v>1348</v>
      </c>
      <c r="N3575" s="249">
        <v>250</v>
      </c>
      <c r="O3575" s="249" t="s">
        <v>5241</v>
      </c>
    </row>
    <row r="3576" spans="2:15" ht="15" hidden="1" customHeight="1">
      <c r="B3576" s="247" t="s">
        <v>11657</v>
      </c>
      <c r="C3576" s="247" t="s">
        <v>11658</v>
      </c>
      <c r="D3576" s="248">
        <v>41484</v>
      </c>
      <c r="E3576" s="248">
        <v>41684</v>
      </c>
      <c r="F3576" s="248">
        <v>42780</v>
      </c>
      <c r="G3576" s="247">
        <v>0</v>
      </c>
      <c r="H3576" s="247" t="s">
        <v>11659</v>
      </c>
      <c r="I3576" s="247" t="s">
        <v>11660</v>
      </c>
      <c r="J3576" s="247" t="s">
        <v>3270</v>
      </c>
      <c r="K3576" s="249" t="s">
        <v>1354</v>
      </c>
      <c r="L3576" s="247" t="s">
        <v>1380</v>
      </c>
      <c r="M3576" s="249" t="s">
        <v>1348</v>
      </c>
      <c r="N3576" s="249">
        <v>100</v>
      </c>
      <c r="O3576" s="249" t="s">
        <v>11661</v>
      </c>
    </row>
    <row r="3577" spans="2:15" ht="15" hidden="1" customHeight="1">
      <c r="B3577" s="247" t="s">
        <v>11662</v>
      </c>
      <c r="C3577" s="247" t="s">
        <v>11663</v>
      </c>
      <c r="D3577" s="248">
        <v>41487</v>
      </c>
      <c r="E3577" s="248">
        <v>41491</v>
      </c>
      <c r="F3577" s="248">
        <v>42587</v>
      </c>
      <c r="G3577" s="247">
        <v>0</v>
      </c>
      <c r="H3577" s="247" t="s">
        <v>5841</v>
      </c>
      <c r="I3577" s="247" t="s">
        <v>5842</v>
      </c>
      <c r="J3577" s="247" t="s">
        <v>3336</v>
      </c>
      <c r="K3577" s="249" t="s">
        <v>1354</v>
      </c>
      <c r="L3577" s="247" t="s">
        <v>3636</v>
      </c>
      <c r="M3577" s="249" t="s">
        <v>1348</v>
      </c>
      <c r="N3577" s="249">
        <v>100</v>
      </c>
      <c r="O3577" s="249" t="s">
        <v>11664</v>
      </c>
    </row>
    <row r="3578" spans="2:15" ht="15" customHeight="1">
      <c r="B3578" s="247" t="s">
        <v>11665</v>
      </c>
      <c r="C3578" s="247" t="s">
        <v>11666</v>
      </c>
      <c r="D3578" s="248">
        <v>41155</v>
      </c>
      <c r="E3578" s="248">
        <v>41934</v>
      </c>
      <c r="F3578" s="248">
        <v>43760</v>
      </c>
      <c r="G3578" s="247">
        <v>1</v>
      </c>
      <c r="H3578" s="247" t="s">
        <v>11430</v>
      </c>
      <c r="I3578" s="247" t="s">
        <v>11431</v>
      </c>
      <c r="J3578" s="247" t="s">
        <v>3270</v>
      </c>
      <c r="K3578" s="249" t="s">
        <v>1354</v>
      </c>
      <c r="L3578" s="247" t="s">
        <v>1380</v>
      </c>
      <c r="M3578" s="249" t="s">
        <v>1348</v>
      </c>
      <c r="N3578" s="249">
        <v>42</v>
      </c>
      <c r="O3578" s="249" t="s">
        <v>3226</v>
      </c>
    </row>
    <row r="3579" spans="2:15" ht="15" hidden="1" customHeight="1">
      <c r="B3579" s="247" t="s">
        <v>11667</v>
      </c>
      <c r="C3579" s="247" t="s">
        <v>11668</v>
      </c>
      <c r="D3579" s="248">
        <v>39777</v>
      </c>
      <c r="E3579" s="248">
        <v>40632</v>
      </c>
      <c r="F3579" s="248">
        <v>43189</v>
      </c>
      <c r="G3579" s="247">
        <v>2</v>
      </c>
      <c r="H3579" s="247" t="s">
        <v>11669</v>
      </c>
      <c r="I3579" s="247" t="s">
        <v>11670</v>
      </c>
      <c r="J3579" s="247" t="s">
        <v>3276</v>
      </c>
      <c r="K3579" s="249" t="s">
        <v>1354</v>
      </c>
      <c r="L3579" s="247" t="s">
        <v>1380</v>
      </c>
      <c r="M3579" s="249" t="s">
        <v>1348</v>
      </c>
      <c r="N3579" s="249">
        <v>22</v>
      </c>
      <c r="O3579" s="249" t="s">
        <v>11671</v>
      </c>
    </row>
    <row r="3580" spans="2:15" ht="15" hidden="1" customHeight="1">
      <c r="B3580" s="247" t="s">
        <v>11672</v>
      </c>
      <c r="C3580" s="247" t="s">
        <v>11673</v>
      </c>
      <c r="D3580" s="248">
        <v>39707</v>
      </c>
      <c r="E3580" s="248">
        <v>40140</v>
      </c>
      <c r="F3580" s="248">
        <v>42331</v>
      </c>
      <c r="G3580" s="247">
        <v>1</v>
      </c>
      <c r="H3580" s="247" t="s">
        <v>11674</v>
      </c>
      <c r="I3580" s="247" t="s">
        <v>11675</v>
      </c>
      <c r="J3580" s="247" t="s">
        <v>7938</v>
      </c>
      <c r="K3580" s="249" t="s">
        <v>1354</v>
      </c>
      <c r="L3580" s="247" t="s">
        <v>1380</v>
      </c>
      <c r="M3580" s="249" t="s">
        <v>1348</v>
      </c>
      <c r="N3580" s="249">
        <v>8</v>
      </c>
      <c r="O3580" s="249" t="s">
        <v>8807</v>
      </c>
    </row>
    <row r="3581" spans="2:15" ht="15" hidden="1" customHeight="1">
      <c r="B3581" s="247" t="s">
        <v>11676</v>
      </c>
      <c r="C3581" s="247" t="s">
        <v>11677</v>
      </c>
      <c r="D3581" s="248">
        <v>39503</v>
      </c>
      <c r="E3581" s="248">
        <v>40010</v>
      </c>
      <c r="F3581" s="248">
        <v>41106</v>
      </c>
      <c r="G3581" s="247">
        <v>0</v>
      </c>
      <c r="H3581" s="247" t="s">
        <v>11511</v>
      </c>
      <c r="I3581" s="247" t="s">
        <v>4123</v>
      </c>
      <c r="J3581" s="247" t="s">
        <v>7938</v>
      </c>
      <c r="K3581" s="249" t="s">
        <v>1354</v>
      </c>
      <c r="L3581" s="247" t="s">
        <v>1380</v>
      </c>
      <c r="M3581" s="249" t="s">
        <v>1348</v>
      </c>
      <c r="N3581" s="249">
        <v>4</v>
      </c>
      <c r="O3581" s="249" t="s">
        <v>11678</v>
      </c>
    </row>
    <row r="3582" spans="2:15" ht="24" hidden="1" customHeight="1">
      <c r="B3582" s="247" t="s">
        <v>11679</v>
      </c>
      <c r="C3582" s="247" t="s">
        <v>11680</v>
      </c>
      <c r="D3582" s="248">
        <v>41073</v>
      </c>
      <c r="E3582" s="248">
        <v>41459</v>
      </c>
      <c r="F3582" s="248">
        <v>42920</v>
      </c>
      <c r="G3582" s="247">
        <v>0</v>
      </c>
      <c r="H3582" s="247" t="s">
        <v>11085</v>
      </c>
      <c r="I3582" s="247" t="s">
        <v>1342</v>
      </c>
      <c r="J3582" s="247" t="s">
        <v>3419</v>
      </c>
      <c r="K3582" s="249" t="s">
        <v>2455</v>
      </c>
      <c r="L3582" s="247" t="s">
        <v>1380</v>
      </c>
      <c r="M3582" s="249" t="s">
        <v>1348</v>
      </c>
      <c r="N3582" s="249">
        <v>10</v>
      </c>
      <c r="O3582" s="249" t="s">
        <v>4054</v>
      </c>
    </row>
    <row r="3583" spans="2:15" ht="24" customHeight="1">
      <c r="B3583" s="247" t="s">
        <v>11681</v>
      </c>
      <c r="C3583" s="247" t="s">
        <v>11682</v>
      </c>
      <c r="D3583" s="248">
        <v>40084</v>
      </c>
      <c r="E3583" s="248">
        <v>40627</v>
      </c>
      <c r="F3583" s="248">
        <v>43549</v>
      </c>
      <c r="G3583" s="247">
        <v>0</v>
      </c>
      <c r="H3583" s="247" t="s">
        <v>8665</v>
      </c>
      <c r="I3583" s="247" t="s">
        <v>8666</v>
      </c>
      <c r="J3583" s="247" t="s">
        <v>3401</v>
      </c>
      <c r="K3583" s="249" t="s">
        <v>3222</v>
      </c>
      <c r="L3583" s="247" t="s">
        <v>1347</v>
      </c>
      <c r="M3583" s="249" t="s">
        <v>1348</v>
      </c>
      <c r="N3583" s="249">
        <v>167</v>
      </c>
      <c r="O3583" s="249" t="s">
        <v>11683</v>
      </c>
    </row>
    <row r="3584" spans="2:15" ht="24" customHeight="1">
      <c r="B3584" s="247" t="s">
        <v>11684</v>
      </c>
      <c r="C3584" s="247" t="s">
        <v>11685</v>
      </c>
      <c r="D3584" s="248">
        <v>40016</v>
      </c>
      <c r="E3584" s="248">
        <v>40259</v>
      </c>
      <c r="F3584" s="248">
        <v>45373</v>
      </c>
      <c r="G3584" s="247">
        <v>1</v>
      </c>
      <c r="H3584" s="247" t="s">
        <v>1385</v>
      </c>
      <c r="I3584" s="247" t="s">
        <v>1386</v>
      </c>
      <c r="J3584" s="247" t="s">
        <v>3401</v>
      </c>
      <c r="K3584" s="249" t="s">
        <v>1890</v>
      </c>
      <c r="L3584" s="247" t="s">
        <v>1347</v>
      </c>
      <c r="M3584" s="249" t="s">
        <v>1348</v>
      </c>
      <c r="N3584" s="249">
        <v>138</v>
      </c>
      <c r="O3584" s="249" t="s">
        <v>11686</v>
      </c>
    </row>
    <row r="3585" spans="2:15" ht="24" customHeight="1">
      <c r="B3585" s="247" t="s">
        <v>11687</v>
      </c>
      <c r="C3585" s="247" t="s">
        <v>11688</v>
      </c>
      <c r="D3585" s="248">
        <v>39987</v>
      </c>
      <c r="E3585" s="248">
        <v>40070</v>
      </c>
      <c r="F3585" s="248">
        <v>47375</v>
      </c>
      <c r="G3585" s="247">
        <v>1</v>
      </c>
      <c r="H3585" s="247" t="s">
        <v>1352</v>
      </c>
      <c r="I3585" s="247" t="s">
        <v>1353</v>
      </c>
      <c r="J3585" s="247" t="s">
        <v>3401</v>
      </c>
      <c r="K3585" s="249" t="s">
        <v>1890</v>
      </c>
      <c r="L3585" s="247" t="s">
        <v>1373</v>
      </c>
      <c r="M3585" s="249" t="s">
        <v>1348</v>
      </c>
      <c r="N3585" s="249">
        <v>4</v>
      </c>
      <c r="O3585" s="249" t="s">
        <v>11689</v>
      </c>
    </row>
    <row r="3586" spans="2:15" ht="24" hidden="1" customHeight="1">
      <c r="B3586" s="247" t="s">
        <v>11690</v>
      </c>
      <c r="C3586" s="247" t="s">
        <v>11691</v>
      </c>
      <c r="D3586" s="248">
        <v>38490</v>
      </c>
      <c r="E3586" s="248">
        <v>38659</v>
      </c>
      <c r="F3586" s="248">
        <v>42311</v>
      </c>
      <c r="G3586" s="247">
        <v>0</v>
      </c>
      <c r="H3586" s="247" t="s">
        <v>11692</v>
      </c>
      <c r="I3586" s="247" t="s">
        <v>11693</v>
      </c>
      <c r="J3586" s="247" t="s">
        <v>3401</v>
      </c>
      <c r="K3586" s="249" t="s">
        <v>1354</v>
      </c>
      <c r="L3586" s="247" t="s">
        <v>1373</v>
      </c>
      <c r="M3586" s="249" t="s">
        <v>1348</v>
      </c>
      <c r="N3586" s="249">
        <v>2</v>
      </c>
      <c r="O3586" s="249" t="s">
        <v>4581</v>
      </c>
    </row>
    <row r="3587" spans="2:15" ht="24" customHeight="1">
      <c r="B3587" s="247" t="s">
        <v>11694</v>
      </c>
      <c r="C3587" s="247" t="s">
        <v>11695</v>
      </c>
      <c r="D3587" s="248">
        <v>38530</v>
      </c>
      <c r="E3587" s="248">
        <v>38624</v>
      </c>
      <c r="F3587" s="248">
        <v>45929</v>
      </c>
      <c r="G3587" s="247">
        <v>1</v>
      </c>
      <c r="H3587" s="247" t="s">
        <v>11696</v>
      </c>
      <c r="I3587" s="247" t="s">
        <v>1342</v>
      </c>
      <c r="J3587" s="247" t="s">
        <v>3401</v>
      </c>
      <c r="K3587" s="249" t="s">
        <v>1890</v>
      </c>
      <c r="L3587" s="247" t="s">
        <v>1347</v>
      </c>
      <c r="M3587" s="249" t="s">
        <v>1348</v>
      </c>
      <c r="N3587" s="249">
        <v>117</v>
      </c>
      <c r="O3587" s="249" t="s">
        <v>11697</v>
      </c>
    </row>
    <row r="3588" spans="2:15" ht="24" customHeight="1">
      <c r="B3588" s="247" t="s">
        <v>11698</v>
      </c>
      <c r="C3588" s="247" t="s">
        <v>11699</v>
      </c>
      <c r="D3588" s="248">
        <v>38377</v>
      </c>
      <c r="E3588" s="248">
        <v>38420</v>
      </c>
      <c r="F3588" s="248">
        <v>45725</v>
      </c>
      <c r="G3588" s="247">
        <v>1</v>
      </c>
      <c r="H3588" s="247" t="s">
        <v>1376</v>
      </c>
      <c r="I3588" s="247" t="s">
        <v>1377</v>
      </c>
      <c r="J3588" s="247" t="s">
        <v>3401</v>
      </c>
      <c r="K3588" s="249" t="s">
        <v>1890</v>
      </c>
      <c r="L3588" s="247" t="s">
        <v>1373</v>
      </c>
      <c r="M3588" s="249" t="s">
        <v>1348</v>
      </c>
      <c r="N3588" s="249">
        <v>4</v>
      </c>
      <c r="O3588" s="249" t="s">
        <v>3317</v>
      </c>
    </row>
    <row r="3589" spans="2:15" ht="24" hidden="1" customHeight="1">
      <c r="B3589" s="247" t="s">
        <v>11700</v>
      </c>
      <c r="C3589" s="247" t="s">
        <v>11701</v>
      </c>
      <c r="D3589" s="248">
        <v>38287</v>
      </c>
      <c r="E3589" s="248">
        <v>38407</v>
      </c>
      <c r="F3589" s="248">
        <v>42059</v>
      </c>
      <c r="G3589" s="247">
        <v>0</v>
      </c>
      <c r="H3589" s="247" t="s">
        <v>11702</v>
      </c>
      <c r="I3589" s="247" t="s">
        <v>1342</v>
      </c>
      <c r="J3589" s="247" t="s">
        <v>3401</v>
      </c>
      <c r="K3589" s="249" t="s">
        <v>1354</v>
      </c>
      <c r="L3589" s="247" t="s">
        <v>1373</v>
      </c>
      <c r="M3589" s="249" t="s">
        <v>1348</v>
      </c>
      <c r="N3589" s="249">
        <v>8</v>
      </c>
      <c r="O3589" s="249" t="s">
        <v>11703</v>
      </c>
    </row>
    <row r="3590" spans="2:15" ht="15" hidden="1" customHeight="1">
      <c r="B3590" s="247" t="s">
        <v>11704</v>
      </c>
      <c r="C3590" s="247" t="s">
        <v>11705</v>
      </c>
      <c r="D3590" s="248">
        <v>40028</v>
      </c>
      <c r="E3590" s="248">
        <v>40632</v>
      </c>
      <c r="F3590" s="248">
        <v>42459</v>
      </c>
      <c r="G3590" s="247">
        <v>1</v>
      </c>
      <c r="H3590" s="247" t="s">
        <v>7035</v>
      </c>
      <c r="I3590" s="247" t="s">
        <v>7036</v>
      </c>
      <c r="J3590" s="247" t="s">
        <v>3276</v>
      </c>
      <c r="K3590" s="249" t="s">
        <v>1354</v>
      </c>
      <c r="L3590" s="247" t="s">
        <v>1380</v>
      </c>
      <c r="M3590" s="249" t="s">
        <v>1348</v>
      </c>
      <c r="N3590" s="249">
        <v>46</v>
      </c>
      <c r="O3590" s="249" t="s">
        <v>11706</v>
      </c>
    </row>
    <row r="3591" spans="2:15" ht="24" hidden="1" customHeight="1">
      <c r="B3591" s="247" t="s">
        <v>11707</v>
      </c>
      <c r="C3591" s="247" t="s">
        <v>11708</v>
      </c>
      <c r="D3591" s="248">
        <v>37677</v>
      </c>
      <c r="E3591" s="248">
        <v>37713</v>
      </c>
      <c r="F3591" s="248">
        <v>41366</v>
      </c>
      <c r="G3591" s="247">
        <v>0</v>
      </c>
      <c r="H3591" s="247" t="s">
        <v>11522</v>
      </c>
      <c r="I3591" s="247" t="s">
        <v>1342</v>
      </c>
      <c r="J3591" s="247" t="s">
        <v>3401</v>
      </c>
      <c r="K3591" s="249" t="s">
        <v>1354</v>
      </c>
      <c r="L3591" s="247" t="s">
        <v>9091</v>
      </c>
      <c r="M3591" s="249" t="s">
        <v>1348</v>
      </c>
      <c r="N3591" s="249">
        <v>0.5</v>
      </c>
      <c r="O3591" s="249" t="s">
        <v>11709</v>
      </c>
    </row>
    <row r="3592" spans="2:15" ht="15" hidden="1" customHeight="1">
      <c r="B3592" s="247" t="s">
        <v>11710</v>
      </c>
      <c r="C3592" s="247" t="s">
        <v>11711</v>
      </c>
      <c r="D3592" s="248">
        <v>41122</v>
      </c>
      <c r="E3592" s="248">
        <v>41491</v>
      </c>
      <c r="F3592" s="248">
        <v>42587</v>
      </c>
      <c r="G3592" s="247">
        <v>0</v>
      </c>
      <c r="H3592" s="247" t="s">
        <v>5841</v>
      </c>
      <c r="I3592" s="247" t="s">
        <v>5842</v>
      </c>
      <c r="J3592" s="247" t="s">
        <v>3336</v>
      </c>
      <c r="K3592" s="249" t="s">
        <v>1354</v>
      </c>
      <c r="L3592" s="247" t="s">
        <v>5970</v>
      </c>
      <c r="M3592" s="249" t="s">
        <v>1348</v>
      </c>
      <c r="N3592" s="249">
        <v>750</v>
      </c>
      <c r="O3592" s="249" t="s">
        <v>11712</v>
      </c>
    </row>
    <row r="3593" spans="2:15" ht="15" hidden="1" customHeight="1">
      <c r="B3593" s="247" t="s">
        <v>11713</v>
      </c>
      <c r="C3593" s="247" t="s">
        <v>11714</v>
      </c>
      <c r="D3593" s="248">
        <v>41122</v>
      </c>
      <c r="E3593" s="248">
        <v>41491</v>
      </c>
      <c r="F3593" s="248">
        <v>42587</v>
      </c>
      <c r="G3593" s="247">
        <v>0</v>
      </c>
      <c r="H3593" s="247" t="s">
        <v>5841</v>
      </c>
      <c r="I3593" s="247" t="s">
        <v>5842</v>
      </c>
      <c r="J3593" s="247" t="s">
        <v>3336</v>
      </c>
      <c r="K3593" s="249" t="s">
        <v>1354</v>
      </c>
      <c r="L3593" s="247" t="s">
        <v>5970</v>
      </c>
      <c r="M3593" s="249" t="s">
        <v>1348</v>
      </c>
      <c r="N3593" s="249">
        <v>260</v>
      </c>
      <c r="O3593" s="249" t="s">
        <v>11715</v>
      </c>
    </row>
    <row r="3594" spans="2:15" ht="15" hidden="1" customHeight="1">
      <c r="B3594" s="247" t="s">
        <v>11716</v>
      </c>
      <c r="C3594" s="247" t="s">
        <v>11717</v>
      </c>
      <c r="D3594" s="248">
        <v>41218</v>
      </c>
      <c r="E3594" s="248">
        <v>41246</v>
      </c>
      <c r="F3594" s="248">
        <v>42341</v>
      </c>
      <c r="G3594" s="247">
        <v>0</v>
      </c>
      <c r="H3594" s="247" t="s">
        <v>3475</v>
      </c>
      <c r="I3594" s="247" t="s">
        <v>3476</v>
      </c>
      <c r="J3594" s="247" t="s">
        <v>3336</v>
      </c>
      <c r="K3594" s="249" t="s">
        <v>1354</v>
      </c>
      <c r="L3594" s="247" t="s">
        <v>3337</v>
      </c>
      <c r="M3594" s="249" t="s">
        <v>1348</v>
      </c>
      <c r="N3594" s="249">
        <v>497</v>
      </c>
      <c r="O3594" s="249" t="s">
        <v>3478</v>
      </c>
    </row>
    <row r="3595" spans="2:15" ht="24" hidden="1" customHeight="1">
      <c r="B3595" s="247" t="s">
        <v>11718</v>
      </c>
      <c r="C3595" s="247" t="s">
        <v>11719</v>
      </c>
      <c r="D3595" s="248">
        <v>39476</v>
      </c>
      <c r="E3595" s="248">
        <v>39867</v>
      </c>
      <c r="F3595" s="248">
        <v>40962</v>
      </c>
      <c r="G3595" s="247">
        <v>0</v>
      </c>
      <c r="H3595" s="247" t="s">
        <v>11720</v>
      </c>
      <c r="I3595" s="247" t="s">
        <v>1342</v>
      </c>
      <c r="J3595" s="247" t="s">
        <v>3276</v>
      </c>
      <c r="K3595" s="249" t="s">
        <v>1354</v>
      </c>
      <c r="L3595" s="247" t="s">
        <v>3337</v>
      </c>
      <c r="M3595" s="249" t="s">
        <v>1348</v>
      </c>
      <c r="N3595" s="249">
        <v>600</v>
      </c>
      <c r="O3595" s="249" t="s">
        <v>11721</v>
      </c>
    </row>
    <row r="3596" spans="2:15" ht="15" hidden="1" customHeight="1">
      <c r="B3596" s="247" t="s">
        <v>11722</v>
      </c>
      <c r="C3596" s="247" t="s">
        <v>11723</v>
      </c>
      <c r="D3596" s="248">
        <v>40898</v>
      </c>
      <c r="E3596" s="248">
        <v>41835</v>
      </c>
      <c r="F3596" s="248">
        <v>42885</v>
      </c>
      <c r="G3596" s="247">
        <v>0</v>
      </c>
      <c r="H3596" s="247" t="s">
        <v>4521</v>
      </c>
      <c r="I3596" s="247" t="s">
        <v>4522</v>
      </c>
      <c r="J3596" s="247" t="s">
        <v>3270</v>
      </c>
      <c r="K3596" s="249" t="s">
        <v>2455</v>
      </c>
      <c r="L3596" s="247" t="s">
        <v>1380</v>
      </c>
      <c r="M3596" s="249" t="s">
        <v>1348</v>
      </c>
      <c r="N3596" s="249">
        <v>41</v>
      </c>
      <c r="O3596" s="249" t="s">
        <v>11724</v>
      </c>
    </row>
    <row r="3597" spans="2:15" ht="15" customHeight="1">
      <c r="B3597" s="247" t="s">
        <v>11725</v>
      </c>
      <c r="C3597" s="247" t="s">
        <v>11726</v>
      </c>
      <c r="D3597" s="248">
        <v>41484</v>
      </c>
      <c r="E3597" s="248">
        <v>41688</v>
      </c>
      <c r="F3597" s="248">
        <v>44245</v>
      </c>
      <c r="G3597" s="247">
        <v>2</v>
      </c>
      <c r="H3597" s="247" t="s">
        <v>11727</v>
      </c>
      <c r="I3597" s="247" t="s">
        <v>10139</v>
      </c>
      <c r="J3597" s="247" t="s">
        <v>3270</v>
      </c>
      <c r="K3597" s="249" t="s">
        <v>1354</v>
      </c>
      <c r="L3597" s="247" t="s">
        <v>1380</v>
      </c>
      <c r="M3597" s="249" t="s">
        <v>1348</v>
      </c>
      <c r="N3597" s="249">
        <v>40</v>
      </c>
      <c r="O3597" s="249" t="s">
        <v>11728</v>
      </c>
    </row>
    <row r="3598" spans="2:15" ht="15" customHeight="1">
      <c r="B3598" s="247" t="s">
        <v>11729</v>
      </c>
      <c r="C3598" s="247" t="s">
        <v>11730</v>
      </c>
      <c r="D3598" s="248">
        <v>40959</v>
      </c>
      <c r="E3598" s="248">
        <v>41674</v>
      </c>
      <c r="F3598" s="248">
        <v>44231</v>
      </c>
      <c r="G3598" s="247">
        <v>2</v>
      </c>
      <c r="H3598" s="247" t="s">
        <v>9878</v>
      </c>
      <c r="I3598" s="247" t="s">
        <v>9879</v>
      </c>
      <c r="J3598" s="247" t="s">
        <v>3270</v>
      </c>
      <c r="K3598" s="249" t="s">
        <v>1354</v>
      </c>
      <c r="L3598" s="247" t="s">
        <v>1380</v>
      </c>
      <c r="M3598" s="249" t="s">
        <v>1348</v>
      </c>
      <c r="N3598" s="249">
        <v>52</v>
      </c>
      <c r="O3598" s="249" t="s">
        <v>11731</v>
      </c>
    </row>
    <row r="3599" spans="2:15" ht="15" hidden="1" customHeight="1">
      <c r="B3599" s="247" t="s">
        <v>11732</v>
      </c>
      <c r="C3599" s="247" t="s">
        <v>11733</v>
      </c>
      <c r="D3599" s="248">
        <v>40540</v>
      </c>
      <c r="E3599" s="248">
        <v>40925</v>
      </c>
      <c r="F3599" s="248">
        <v>42752</v>
      </c>
      <c r="G3599" s="247">
        <v>1</v>
      </c>
      <c r="H3599" s="247" t="s">
        <v>7905</v>
      </c>
      <c r="I3599" s="247" t="s">
        <v>7906</v>
      </c>
      <c r="J3599" s="247" t="s">
        <v>3276</v>
      </c>
      <c r="K3599" s="249" t="s">
        <v>1354</v>
      </c>
      <c r="L3599" s="247" t="s">
        <v>1380</v>
      </c>
      <c r="M3599" s="249" t="s">
        <v>1348</v>
      </c>
      <c r="N3599" s="249">
        <v>50</v>
      </c>
      <c r="O3599" s="249" t="s">
        <v>11734</v>
      </c>
    </row>
    <row r="3600" spans="2:15" ht="15" hidden="1" customHeight="1">
      <c r="B3600" s="247" t="s">
        <v>11735</v>
      </c>
      <c r="C3600" s="247" t="s">
        <v>11736</v>
      </c>
      <c r="D3600" s="248">
        <v>40979</v>
      </c>
      <c r="E3600" s="248">
        <v>41394</v>
      </c>
      <c r="F3600" s="248">
        <v>42490</v>
      </c>
      <c r="G3600" s="247">
        <v>0</v>
      </c>
      <c r="H3600" s="247" t="s">
        <v>8910</v>
      </c>
      <c r="I3600" s="247" t="s">
        <v>8911</v>
      </c>
      <c r="J3600" s="247" t="s">
        <v>3270</v>
      </c>
      <c r="K3600" s="249" t="s">
        <v>2455</v>
      </c>
      <c r="L3600" s="247" t="s">
        <v>1380</v>
      </c>
      <c r="M3600" s="249" t="s">
        <v>1348</v>
      </c>
      <c r="N3600" s="249">
        <v>103</v>
      </c>
      <c r="O3600" s="249" t="s">
        <v>11737</v>
      </c>
    </row>
    <row r="3601" spans="2:15" ht="15" hidden="1" customHeight="1">
      <c r="B3601" s="247" t="s">
        <v>11738</v>
      </c>
      <c r="C3601" s="247" t="s">
        <v>11739</v>
      </c>
      <c r="D3601" s="248">
        <v>40155</v>
      </c>
      <c r="E3601" s="248">
        <v>40669</v>
      </c>
      <c r="F3601" s="248">
        <v>43226</v>
      </c>
      <c r="G3601" s="247">
        <v>2</v>
      </c>
      <c r="H3601" s="247" t="s">
        <v>7288</v>
      </c>
      <c r="I3601" s="247" t="s">
        <v>7289</v>
      </c>
      <c r="J3601" s="247" t="s">
        <v>3276</v>
      </c>
      <c r="K3601" s="249" t="s">
        <v>1354</v>
      </c>
      <c r="L3601" s="247" t="s">
        <v>1380</v>
      </c>
      <c r="M3601" s="249" t="s">
        <v>1348</v>
      </c>
      <c r="N3601" s="249">
        <v>52</v>
      </c>
      <c r="O3601" s="249" t="s">
        <v>11740</v>
      </c>
    </row>
    <row r="3602" spans="2:15" ht="15" hidden="1" customHeight="1">
      <c r="B3602" s="247" t="s">
        <v>11741</v>
      </c>
      <c r="C3602" s="247" t="s">
        <v>11742</v>
      </c>
      <c r="D3602" s="248">
        <v>40568</v>
      </c>
      <c r="E3602" s="248">
        <v>41060</v>
      </c>
      <c r="F3602" s="248">
        <v>42155</v>
      </c>
      <c r="G3602" s="247">
        <v>0</v>
      </c>
      <c r="H3602" s="247" t="s">
        <v>11743</v>
      </c>
      <c r="I3602" s="247" t="s">
        <v>1342</v>
      </c>
      <c r="J3602" s="247" t="s">
        <v>3276</v>
      </c>
      <c r="K3602" s="249" t="s">
        <v>1354</v>
      </c>
      <c r="L3602" s="247" t="s">
        <v>3337</v>
      </c>
      <c r="M3602" s="249" t="s">
        <v>1348</v>
      </c>
      <c r="N3602" s="249">
        <v>454</v>
      </c>
      <c r="O3602" s="249" t="s">
        <v>11744</v>
      </c>
    </row>
    <row r="3603" spans="2:15" ht="15" hidden="1" customHeight="1">
      <c r="B3603" s="247" t="s">
        <v>11745</v>
      </c>
      <c r="C3603" s="247" t="s">
        <v>11746</v>
      </c>
      <c r="D3603" s="248">
        <v>41122</v>
      </c>
      <c r="E3603" s="248">
        <v>41491</v>
      </c>
      <c r="F3603" s="248">
        <v>42587</v>
      </c>
      <c r="G3603" s="247">
        <v>0</v>
      </c>
      <c r="H3603" s="247" t="s">
        <v>11747</v>
      </c>
      <c r="I3603" s="247" t="s">
        <v>1342</v>
      </c>
      <c r="J3603" s="247" t="s">
        <v>3270</v>
      </c>
      <c r="K3603" s="249" t="s">
        <v>2455</v>
      </c>
      <c r="L3603" s="247" t="s">
        <v>1380</v>
      </c>
      <c r="M3603" s="249" t="s">
        <v>1348</v>
      </c>
      <c r="N3603" s="249">
        <v>16</v>
      </c>
      <c r="O3603" s="249" t="s">
        <v>6808</v>
      </c>
    </row>
    <row r="3604" spans="2:15" ht="24" hidden="1" customHeight="1">
      <c r="B3604" s="247" t="s">
        <v>11748</v>
      </c>
      <c r="C3604" s="247" t="s">
        <v>11749</v>
      </c>
      <c r="D3604" s="248">
        <v>39343</v>
      </c>
      <c r="E3604" s="248">
        <v>39716</v>
      </c>
      <c r="F3604" s="248">
        <v>42638</v>
      </c>
      <c r="G3604" s="247">
        <v>2</v>
      </c>
      <c r="H3604" s="247" t="s">
        <v>11750</v>
      </c>
      <c r="I3604" s="247" t="s">
        <v>1342</v>
      </c>
      <c r="J3604" s="247" t="s">
        <v>3276</v>
      </c>
      <c r="K3604" s="249" t="s">
        <v>1354</v>
      </c>
      <c r="L3604" s="247" t="s">
        <v>3337</v>
      </c>
      <c r="M3604" s="249" t="s">
        <v>1348</v>
      </c>
      <c r="N3604" s="249">
        <v>800</v>
      </c>
      <c r="O3604" s="249" t="s">
        <v>11751</v>
      </c>
    </row>
    <row r="3605" spans="2:15" ht="15" customHeight="1">
      <c r="B3605" s="247" t="s">
        <v>11752</v>
      </c>
      <c r="C3605" s="247" t="s">
        <v>11753</v>
      </c>
      <c r="D3605" s="248">
        <v>40967</v>
      </c>
      <c r="E3605" s="248">
        <v>41333</v>
      </c>
      <c r="F3605" s="248">
        <v>43700</v>
      </c>
      <c r="G3605" s="247">
        <v>0</v>
      </c>
      <c r="H3605" s="247" t="s">
        <v>11754</v>
      </c>
      <c r="I3605" s="247" t="s">
        <v>1342</v>
      </c>
      <c r="J3605" s="247" t="s">
        <v>3270</v>
      </c>
      <c r="K3605" s="249" t="s">
        <v>2455</v>
      </c>
      <c r="L3605" s="247" t="s">
        <v>1380</v>
      </c>
      <c r="M3605" s="249" t="s">
        <v>1348</v>
      </c>
      <c r="N3605" s="249">
        <v>138</v>
      </c>
      <c r="O3605" s="249" t="s">
        <v>11755</v>
      </c>
    </row>
    <row r="3606" spans="2:15" ht="24" customHeight="1">
      <c r="B3606" s="247" t="s">
        <v>11756</v>
      </c>
      <c r="C3606" s="247" t="s">
        <v>11757</v>
      </c>
      <c r="D3606" s="248">
        <v>41467</v>
      </c>
      <c r="E3606" s="248">
        <v>41962</v>
      </c>
      <c r="F3606" s="248">
        <v>44154</v>
      </c>
      <c r="G3606" s="247">
        <v>1</v>
      </c>
      <c r="H3606" s="247" t="s">
        <v>10804</v>
      </c>
      <c r="I3606" s="247" t="s">
        <v>1342</v>
      </c>
      <c r="J3606" s="247" t="s">
        <v>3298</v>
      </c>
      <c r="K3606" s="249" t="s">
        <v>1354</v>
      </c>
      <c r="L3606" s="247" t="s">
        <v>1380</v>
      </c>
      <c r="M3606" s="249" t="s">
        <v>1348</v>
      </c>
      <c r="N3606" s="249">
        <v>8</v>
      </c>
      <c r="O3606" s="249" t="s">
        <v>11758</v>
      </c>
    </row>
    <row r="3607" spans="2:15" ht="24" hidden="1" customHeight="1">
      <c r="B3607" s="247" t="s">
        <v>11759</v>
      </c>
      <c r="C3607" s="247" t="s">
        <v>11760</v>
      </c>
      <c r="D3607" s="248">
        <v>40310</v>
      </c>
      <c r="E3607" s="248">
        <v>40802</v>
      </c>
      <c r="F3607" s="248">
        <v>41898</v>
      </c>
      <c r="G3607" s="247">
        <v>0</v>
      </c>
      <c r="H3607" s="247" t="s">
        <v>3899</v>
      </c>
      <c r="I3607" s="247" t="s">
        <v>3900</v>
      </c>
      <c r="J3607" s="247" t="s">
        <v>3276</v>
      </c>
      <c r="K3607" s="249" t="s">
        <v>1354</v>
      </c>
      <c r="L3607" s="247" t="s">
        <v>1380</v>
      </c>
      <c r="M3607" s="249" t="s">
        <v>1348</v>
      </c>
      <c r="N3607" s="249">
        <v>225</v>
      </c>
      <c r="O3607" s="249" t="s">
        <v>11761</v>
      </c>
    </row>
    <row r="3608" spans="2:15" ht="24" customHeight="1">
      <c r="B3608" s="247" t="s">
        <v>11762</v>
      </c>
      <c r="C3608" s="247" t="s">
        <v>11763</v>
      </c>
      <c r="D3608" s="248">
        <v>34284</v>
      </c>
      <c r="E3608" s="248">
        <v>34547</v>
      </c>
      <c r="F3608" s="248">
        <v>45505</v>
      </c>
      <c r="G3608" s="247">
        <v>0</v>
      </c>
      <c r="H3608" s="247" t="s">
        <v>1428</v>
      </c>
      <c r="I3608" s="247" t="s">
        <v>1429</v>
      </c>
      <c r="J3608" s="247" t="s">
        <v>3286</v>
      </c>
      <c r="K3608" s="249" t="s">
        <v>1890</v>
      </c>
      <c r="L3608" s="247" t="s">
        <v>1380</v>
      </c>
      <c r="M3608" s="249" t="s">
        <v>1348</v>
      </c>
      <c r="N3608" s="249">
        <v>187</v>
      </c>
      <c r="O3608" s="249" t="s">
        <v>11764</v>
      </c>
    </row>
    <row r="3609" spans="2:15" ht="15" hidden="1" customHeight="1">
      <c r="B3609" s="247" t="s">
        <v>11765</v>
      </c>
      <c r="C3609" s="247" t="s">
        <v>11766</v>
      </c>
      <c r="D3609" s="248">
        <v>36546</v>
      </c>
      <c r="E3609" s="248">
        <v>36581</v>
      </c>
      <c r="F3609" s="248">
        <v>42944</v>
      </c>
      <c r="G3609" s="247">
        <v>0</v>
      </c>
      <c r="H3609" s="247" t="s">
        <v>11767</v>
      </c>
      <c r="I3609" s="247" t="s">
        <v>11768</v>
      </c>
      <c r="J3609" s="247" t="s">
        <v>3286</v>
      </c>
      <c r="K3609" s="249" t="s">
        <v>2455</v>
      </c>
      <c r="L3609" s="247" t="s">
        <v>1342</v>
      </c>
      <c r="M3609" s="249" t="s">
        <v>1348</v>
      </c>
      <c r="N3609" s="249">
        <v>211.98</v>
      </c>
      <c r="O3609" s="249" t="s">
        <v>11769</v>
      </c>
    </row>
    <row r="3610" spans="2:15" ht="15" hidden="1" customHeight="1">
      <c r="B3610" s="247" t="s">
        <v>11770</v>
      </c>
      <c r="C3610" s="247" t="s">
        <v>11771</v>
      </c>
      <c r="D3610" s="248">
        <v>41040</v>
      </c>
      <c r="E3610" s="248">
        <v>41962</v>
      </c>
      <c r="F3610" s="248">
        <v>43058</v>
      </c>
      <c r="G3610" s="247">
        <v>0</v>
      </c>
      <c r="H3610" s="247" t="s">
        <v>9190</v>
      </c>
      <c r="I3610" s="247" t="s">
        <v>1342</v>
      </c>
      <c r="J3610" s="247" t="s">
        <v>3270</v>
      </c>
      <c r="K3610" s="249" t="s">
        <v>2455</v>
      </c>
      <c r="L3610" s="247" t="s">
        <v>1380</v>
      </c>
      <c r="M3610" s="249" t="s">
        <v>1348</v>
      </c>
      <c r="N3610" s="249">
        <v>11</v>
      </c>
      <c r="O3610" s="249" t="s">
        <v>11772</v>
      </c>
    </row>
    <row r="3611" spans="2:15" ht="15" hidden="1" customHeight="1">
      <c r="B3611" s="247" t="s">
        <v>11773</v>
      </c>
      <c r="C3611" s="247" t="s">
        <v>11774</v>
      </c>
      <c r="D3611" s="248">
        <v>40931</v>
      </c>
      <c r="E3611" s="248">
        <v>41963</v>
      </c>
      <c r="F3611" s="248">
        <v>43059</v>
      </c>
      <c r="G3611" s="247">
        <v>0</v>
      </c>
      <c r="H3611" s="247" t="s">
        <v>11775</v>
      </c>
      <c r="I3611" s="247" t="s">
        <v>1342</v>
      </c>
      <c r="J3611" s="247" t="s">
        <v>3270</v>
      </c>
      <c r="K3611" s="249" t="s">
        <v>1354</v>
      </c>
      <c r="L3611" s="247" t="s">
        <v>1380</v>
      </c>
      <c r="M3611" s="249" t="s">
        <v>1348</v>
      </c>
      <c r="N3611" s="249">
        <v>57</v>
      </c>
      <c r="O3611" s="249" t="s">
        <v>11776</v>
      </c>
    </row>
    <row r="3612" spans="2:15" ht="15" hidden="1" customHeight="1">
      <c r="B3612" s="247" t="s">
        <v>11777</v>
      </c>
      <c r="C3612" s="247" t="s">
        <v>11778</v>
      </c>
      <c r="D3612" s="248">
        <v>40288</v>
      </c>
      <c r="E3612" s="248">
        <v>40735</v>
      </c>
      <c r="F3612" s="248">
        <v>43292</v>
      </c>
      <c r="G3612" s="247">
        <v>2</v>
      </c>
      <c r="H3612" s="247" t="s">
        <v>5987</v>
      </c>
      <c r="I3612" s="247" t="s">
        <v>5988</v>
      </c>
      <c r="J3612" s="247" t="s">
        <v>3276</v>
      </c>
      <c r="K3612" s="249" t="s">
        <v>1354</v>
      </c>
      <c r="L3612" s="247" t="s">
        <v>1380</v>
      </c>
      <c r="M3612" s="249" t="s">
        <v>1348</v>
      </c>
      <c r="N3612" s="249">
        <v>62.5</v>
      </c>
      <c r="O3612" s="249" t="s">
        <v>7523</v>
      </c>
    </row>
    <row r="3613" spans="2:15" ht="24">
      <c r="B3613" s="247" t="s">
        <v>11779</v>
      </c>
      <c r="C3613" s="247" t="s">
        <v>11780</v>
      </c>
      <c r="D3613" s="248">
        <v>41716</v>
      </c>
      <c r="E3613" s="248">
        <v>41962</v>
      </c>
      <c r="F3613" s="248">
        <v>44519</v>
      </c>
      <c r="G3613" s="247">
        <v>1</v>
      </c>
      <c r="H3613" s="247" t="s">
        <v>3785</v>
      </c>
      <c r="I3613" s="247" t="s">
        <v>3786</v>
      </c>
      <c r="J3613" s="247" t="s">
        <v>3419</v>
      </c>
      <c r="K3613" s="249" t="s">
        <v>1890</v>
      </c>
      <c r="L3613" s="247" t="s">
        <v>1380</v>
      </c>
      <c r="M3613" s="249" t="s">
        <v>1348</v>
      </c>
      <c r="N3613" s="249">
        <v>8</v>
      </c>
      <c r="O3613" s="249" t="s">
        <v>11781</v>
      </c>
    </row>
    <row r="3614" spans="2:15" ht="15" hidden="1" customHeight="1">
      <c r="B3614" s="247" t="s">
        <v>11782</v>
      </c>
      <c r="C3614" s="247" t="s">
        <v>11783</v>
      </c>
      <c r="D3614" s="248">
        <v>41170</v>
      </c>
      <c r="E3614" s="248">
        <v>41971</v>
      </c>
      <c r="F3614" s="248">
        <v>43432</v>
      </c>
      <c r="G3614" s="247">
        <v>0</v>
      </c>
      <c r="H3614" s="247" t="s">
        <v>11784</v>
      </c>
      <c r="I3614" s="247" t="s">
        <v>11785</v>
      </c>
      <c r="J3614" s="247" t="s">
        <v>3351</v>
      </c>
      <c r="K3614" s="249" t="s">
        <v>1354</v>
      </c>
      <c r="L3614" s="247" t="s">
        <v>1380</v>
      </c>
      <c r="M3614" s="249" t="s">
        <v>1348</v>
      </c>
      <c r="N3614" s="249">
        <v>10</v>
      </c>
      <c r="O3614" s="249" t="s">
        <v>8894</v>
      </c>
    </row>
    <row r="3615" spans="2:15" ht="15" hidden="1" customHeight="1">
      <c r="B3615" s="247" t="s">
        <v>11786</v>
      </c>
      <c r="C3615" s="247" t="s">
        <v>11787</v>
      </c>
      <c r="D3615" s="248">
        <v>41451</v>
      </c>
      <c r="E3615" s="248">
        <v>41962</v>
      </c>
      <c r="F3615" s="248">
        <v>43423</v>
      </c>
      <c r="G3615" s="247">
        <v>0</v>
      </c>
      <c r="H3615" s="247" t="s">
        <v>11788</v>
      </c>
      <c r="I3615" s="247" t="s">
        <v>11789</v>
      </c>
      <c r="J3615" s="247" t="s">
        <v>3351</v>
      </c>
      <c r="K3615" s="249" t="s">
        <v>1354</v>
      </c>
      <c r="L3615" s="247" t="s">
        <v>1380</v>
      </c>
      <c r="M3615" s="249" t="s">
        <v>1348</v>
      </c>
      <c r="N3615" s="249">
        <v>10</v>
      </c>
      <c r="O3615" s="249" t="s">
        <v>5850</v>
      </c>
    </row>
    <row r="3616" spans="2:15" ht="24" customHeight="1">
      <c r="B3616" s="247" t="s">
        <v>11790</v>
      </c>
      <c r="C3616" s="247" t="s">
        <v>11791</v>
      </c>
      <c r="D3616" s="248">
        <v>41516</v>
      </c>
      <c r="E3616" s="248">
        <v>41927</v>
      </c>
      <c r="F3616" s="248">
        <v>45580</v>
      </c>
      <c r="G3616" s="247">
        <v>0</v>
      </c>
      <c r="H3616" s="247" t="s">
        <v>11792</v>
      </c>
      <c r="I3616" s="247" t="s">
        <v>11793</v>
      </c>
      <c r="J3616" s="247" t="s">
        <v>3401</v>
      </c>
      <c r="K3616" s="249" t="s">
        <v>1890</v>
      </c>
      <c r="L3616" s="247" t="s">
        <v>1373</v>
      </c>
      <c r="M3616" s="249" t="s">
        <v>1348</v>
      </c>
      <c r="N3616" s="249">
        <v>20</v>
      </c>
      <c r="O3616" s="249" t="s">
        <v>11794</v>
      </c>
    </row>
    <row r="3617" spans="2:15" ht="24" customHeight="1">
      <c r="B3617" s="247" t="s">
        <v>11795</v>
      </c>
      <c r="C3617" s="247" t="s">
        <v>11796</v>
      </c>
      <c r="D3617" s="248">
        <v>41257</v>
      </c>
      <c r="E3617" s="248">
        <v>41957</v>
      </c>
      <c r="F3617" s="248">
        <v>43978</v>
      </c>
      <c r="G3617" s="247">
        <v>0</v>
      </c>
      <c r="H3617" s="247" t="s">
        <v>11797</v>
      </c>
      <c r="I3617" s="247" t="s">
        <v>11798</v>
      </c>
      <c r="J3617" s="247" t="s">
        <v>3270</v>
      </c>
      <c r="K3617" s="249" t="s">
        <v>2455</v>
      </c>
      <c r="L3617" s="247" t="s">
        <v>1380</v>
      </c>
      <c r="M3617" s="249" t="s">
        <v>1348</v>
      </c>
      <c r="N3617" s="249">
        <v>67</v>
      </c>
      <c r="O3617" s="249" t="s">
        <v>11799</v>
      </c>
    </row>
    <row r="3618" spans="2:15" ht="15" hidden="1" customHeight="1">
      <c r="B3618" s="247" t="s">
        <v>11800</v>
      </c>
      <c r="C3618" s="247" t="s">
        <v>11801</v>
      </c>
      <c r="D3618" s="248">
        <v>41450</v>
      </c>
      <c r="E3618" s="248">
        <v>41962</v>
      </c>
      <c r="F3618" s="248">
        <v>43058</v>
      </c>
      <c r="G3618" s="247">
        <v>0</v>
      </c>
      <c r="H3618" s="247" t="s">
        <v>11802</v>
      </c>
      <c r="I3618" s="247" t="s">
        <v>11803</v>
      </c>
      <c r="J3618" s="247" t="s">
        <v>3270</v>
      </c>
      <c r="K3618" s="249" t="s">
        <v>2455</v>
      </c>
      <c r="L3618" s="247" t="s">
        <v>1380</v>
      </c>
      <c r="M3618" s="249" t="s">
        <v>1348</v>
      </c>
      <c r="N3618" s="249">
        <v>54</v>
      </c>
      <c r="O3618" s="249" t="s">
        <v>11804</v>
      </c>
    </row>
    <row r="3619" spans="2:15" ht="24" customHeight="1">
      <c r="B3619" s="247" t="s">
        <v>11805</v>
      </c>
      <c r="C3619" s="247" t="s">
        <v>11806</v>
      </c>
      <c r="D3619" s="248">
        <v>40801</v>
      </c>
      <c r="E3619" s="248">
        <v>41963</v>
      </c>
      <c r="F3619" s="248">
        <v>43789</v>
      </c>
      <c r="G3619" s="247">
        <v>1</v>
      </c>
      <c r="H3619" s="247" t="s">
        <v>8780</v>
      </c>
      <c r="I3619" s="247" t="s">
        <v>8781</v>
      </c>
      <c r="J3619" s="247" t="s">
        <v>3270</v>
      </c>
      <c r="K3619" s="249" t="s">
        <v>3222</v>
      </c>
      <c r="L3619" s="247" t="s">
        <v>1380</v>
      </c>
      <c r="M3619" s="249" t="s">
        <v>1348</v>
      </c>
      <c r="N3619" s="249">
        <v>81</v>
      </c>
      <c r="O3619" s="249" t="s">
        <v>11807</v>
      </c>
    </row>
    <row r="3620" spans="2:15" ht="15" hidden="1" customHeight="1">
      <c r="B3620" s="247" t="s">
        <v>11808</v>
      </c>
      <c r="C3620" s="247" t="s">
        <v>11809</v>
      </c>
      <c r="D3620" s="248">
        <v>39734</v>
      </c>
      <c r="E3620" s="248">
        <v>39906</v>
      </c>
      <c r="F3620" s="248">
        <v>41002</v>
      </c>
      <c r="G3620" s="247">
        <v>0</v>
      </c>
      <c r="H3620" s="247" t="s">
        <v>8996</v>
      </c>
      <c r="I3620" s="247" t="s">
        <v>1342</v>
      </c>
      <c r="J3620" s="247" t="s">
        <v>3276</v>
      </c>
      <c r="K3620" s="249" t="s">
        <v>1354</v>
      </c>
      <c r="L3620" s="247" t="s">
        <v>3337</v>
      </c>
      <c r="M3620" s="249" t="s">
        <v>1348</v>
      </c>
      <c r="N3620" s="249">
        <v>2107</v>
      </c>
      <c r="O3620" s="249" t="s">
        <v>5526</v>
      </c>
    </row>
    <row r="3621" spans="2:15" ht="15" customHeight="1">
      <c r="B3621" s="247" t="s">
        <v>11810</v>
      </c>
      <c r="C3621" s="247" t="s">
        <v>11811</v>
      </c>
      <c r="D3621" s="248">
        <v>40102</v>
      </c>
      <c r="E3621" s="248">
        <v>40214</v>
      </c>
      <c r="F3621" s="248">
        <v>51171</v>
      </c>
      <c r="G3621" s="247">
        <v>0</v>
      </c>
      <c r="H3621" s="247" t="s">
        <v>8996</v>
      </c>
      <c r="I3621" s="247" t="s">
        <v>1342</v>
      </c>
      <c r="J3621" s="247" t="s">
        <v>3286</v>
      </c>
      <c r="K3621" s="249" t="s">
        <v>2455</v>
      </c>
      <c r="L3621" s="247" t="s">
        <v>3337</v>
      </c>
      <c r="M3621" s="249" t="s">
        <v>1348</v>
      </c>
      <c r="N3621" s="249">
        <v>242.5</v>
      </c>
      <c r="O3621" s="249" t="s">
        <v>5526</v>
      </c>
    </row>
    <row r="3622" spans="2:15" ht="15" customHeight="1">
      <c r="B3622" s="247" t="s">
        <v>11812</v>
      </c>
      <c r="C3622" s="247" t="s">
        <v>11813</v>
      </c>
      <c r="D3622" s="248">
        <v>40682</v>
      </c>
      <c r="E3622" s="248">
        <v>40739</v>
      </c>
      <c r="F3622" s="248">
        <v>51697</v>
      </c>
      <c r="G3622" s="247">
        <v>0</v>
      </c>
      <c r="H3622" s="247" t="s">
        <v>11814</v>
      </c>
      <c r="I3622" s="247" t="s">
        <v>1342</v>
      </c>
      <c r="J3622" s="247" t="s">
        <v>3286</v>
      </c>
      <c r="K3622" s="249" t="s">
        <v>1890</v>
      </c>
      <c r="L3622" s="247" t="s">
        <v>5970</v>
      </c>
      <c r="M3622" s="249" t="s">
        <v>1348</v>
      </c>
      <c r="N3622" s="249">
        <v>212</v>
      </c>
      <c r="O3622" s="249" t="s">
        <v>11815</v>
      </c>
    </row>
    <row r="3623" spans="2:15" ht="15" hidden="1" customHeight="1">
      <c r="B3623" s="247" t="s">
        <v>11816</v>
      </c>
      <c r="C3623" s="247" t="s">
        <v>11817</v>
      </c>
      <c r="D3623" s="248">
        <v>38751</v>
      </c>
      <c r="E3623" s="248">
        <v>40388</v>
      </c>
      <c r="F3623" s="248">
        <v>42945</v>
      </c>
      <c r="G3623" s="247">
        <v>2</v>
      </c>
      <c r="H3623" s="247" t="s">
        <v>3284</v>
      </c>
      <c r="I3623" s="247" t="s">
        <v>3285</v>
      </c>
      <c r="J3623" s="247" t="s">
        <v>3276</v>
      </c>
      <c r="K3623" s="249" t="s">
        <v>1354</v>
      </c>
      <c r="L3623" s="247" t="s">
        <v>1380</v>
      </c>
      <c r="M3623" s="249" t="s">
        <v>1348</v>
      </c>
      <c r="N3623" s="249">
        <v>79.3</v>
      </c>
      <c r="O3623" s="249" t="s">
        <v>8461</v>
      </c>
    </row>
    <row r="3624" spans="2:15" ht="15" hidden="1" customHeight="1">
      <c r="B3624" s="247" t="s">
        <v>11818</v>
      </c>
      <c r="C3624" s="247" t="s">
        <v>11819</v>
      </c>
      <c r="D3624" s="248">
        <v>40574</v>
      </c>
      <c r="E3624" s="248">
        <v>40823</v>
      </c>
      <c r="F3624" s="248">
        <v>43380</v>
      </c>
      <c r="G3624" s="247">
        <v>2</v>
      </c>
      <c r="H3624" s="247" t="s">
        <v>11820</v>
      </c>
      <c r="I3624" s="247" t="s">
        <v>11821</v>
      </c>
      <c r="J3624" s="247" t="s">
        <v>3276</v>
      </c>
      <c r="K3624" s="249" t="s">
        <v>1354</v>
      </c>
      <c r="L3624" s="247" t="s">
        <v>1380</v>
      </c>
      <c r="M3624" s="249" t="s">
        <v>1348</v>
      </c>
      <c r="N3624" s="249">
        <v>130</v>
      </c>
      <c r="O3624" s="249" t="s">
        <v>11822</v>
      </c>
    </row>
    <row r="3625" spans="2:15" ht="24" customHeight="1">
      <c r="B3625" s="247" t="s">
        <v>11823</v>
      </c>
      <c r="C3625" s="247" t="s">
        <v>11824</v>
      </c>
      <c r="D3625" s="248">
        <v>40088</v>
      </c>
      <c r="E3625" s="248">
        <v>41100</v>
      </c>
      <c r="F3625" s="248">
        <v>44752</v>
      </c>
      <c r="G3625" s="247">
        <v>0</v>
      </c>
      <c r="H3625" s="247" t="s">
        <v>8665</v>
      </c>
      <c r="I3625" s="247" t="s">
        <v>8666</v>
      </c>
      <c r="J3625" s="247" t="s">
        <v>3401</v>
      </c>
      <c r="K3625" s="249" t="s">
        <v>1890</v>
      </c>
      <c r="L3625" s="247" t="s">
        <v>1347</v>
      </c>
      <c r="M3625" s="249" t="s">
        <v>1348</v>
      </c>
      <c r="N3625" s="249">
        <v>143</v>
      </c>
      <c r="O3625" s="249" t="s">
        <v>11825</v>
      </c>
    </row>
    <row r="3626" spans="2:15" ht="15" hidden="1" customHeight="1">
      <c r="B3626" s="247" t="s">
        <v>11826</v>
      </c>
      <c r="C3626" s="247" t="s">
        <v>11827</v>
      </c>
      <c r="D3626" s="248">
        <v>38646</v>
      </c>
      <c r="E3626" s="248">
        <v>40102</v>
      </c>
      <c r="F3626" s="248">
        <v>41198</v>
      </c>
      <c r="G3626" s="247">
        <v>0</v>
      </c>
      <c r="H3626" s="247" t="s">
        <v>11828</v>
      </c>
      <c r="I3626" s="247" t="s">
        <v>11829</v>
      </c>
      <c r="J3626" s="247" t="s">
        <v>3276</v>
      </c>
      <c r="K3626" s="249" t="s">
        <v>1354</v>
      </c>
      <c r="L3626" s="247" t="s">
        <v>1380</v>
      </c>
      <c r="M3626" s="249" t="s">
        <v>1348</v>
      </c>
      <c r="N3626" s="249">
        <v>45</v>
      </c>
      <c r="O3626" s="249" t="s">
        <v>11830</v>
      </c>
    </row>
    <row r="3627" spans="2:15" ht="15" hidden="1" customHeight="1">
      <c r="B3627" s="247" t="s">
        <v>11831</v>
      </c>
      <c r="C3627" s="247" t="s">
        <v>11832</v>
      </c>
      <c r="D3627" s="248">
        <v>38533</v>
      </c>
      <c r="E3627" s="248">
        <v>38898</v>
      </c>
      <c r="F3627" s="248">
        <v>39994</v>
      </c>
      <c r="G3627" s="247">
        <v>0</v>
      </c>
      <c r="H3627" s="247" t="s">
        <v>11833</v>
      </c>
      <c r="I3627" s="247" t="s">
        <v>1342</v>
      </c>
      <c r="J3627" s="247" t="s">
        <v>3276</v>
      </c>
      <c r="K3627" s="249" t="s">
        <v>1354</v>
      </c>
      <c r="L3627" s="247" t="s">
        <v>1380</v>
      </c>
      <c r="M3627" s="249" t="s">
        <v>1348</v>
      </c>
      <c r="N3627" s="249">
        <v>89</v>
      </c>
      <c r="O3627" s="249" t="s">
        <v>11834</v>
      </c>
    </row>
    <row r="3628" spans="2:15" ht="15" hidden="1" customHeight="1">
      <c r="B3628" s="247" t="s">
        <v>11835</v>
      </c>
      <c r="C3628" s="247" t="s">
        <v>11836</v>
      </c>
      <c r="D3628" s="248">
        <v>38715</v>
      </c>
      <c r="E3628" s="248">
        <v>39080</v>
      </c>
      <c r="F3628" s="248">
        <v>40176</v>
      </c>
      <c r="G3628" s="247">
        <v>1</v>
      </c>
      <c r="H3628" s="247" t="s">
        <v>11566</v>
      </c>
      <c r="I3628" s="247" t="s">
        <v>11567</v>
      </c>
      <c r="J3628" s="247" t="s">
        <v>3276</v>
      </c>
      <c r="K3628" s="249" t="s">
        <v>1354</v>
      </c>
      <c r="L3628" s="247" t="s">
        <v>1380</v>
      </c>
      <c r="M3628" s="249" t="s">
        <v>1348</v>
      </c>
      <c r="N3628" s="249">
        <v>71</v>
      </c>
      <c r="O3628" s="249" t="s">
        <v>11837</v>
      </c>
    </row>
    <row r="3629" spans="2:15" ht="15" hidden="1" customHeight="1">
      <c r="B3629" s="247" t="s">
        <v>11838</v>
      </c>
      <c r="C3629" s="247" t="s">
        <v>11839</v>
      </c>
      <c r="D3629" s="248">
        <v>38925</v>
      </c>
      <c r="E3629" s="248">
        <v>39290</v>
      </c>
      <c r="F3629" s="248">
        <v>40386</v>
      </c>
      <c r="G3629" s="247">
        <v>1</v>
      </c>
      <c r="H3629" s="247" t="s">
        <v>11358</v>
      </c>
      <c r="I3629" s="247" t="s">
        <v>11359</v>
      </c>
      <c r="J3629" s="247" t="s">
        <v>3276</v>
      </c>
      <c r="K3629" s="249" t="s">
        <v>1354</v>
      </c>
      <c r="L3629" s="247" t="s">
        <v>1380</v>
      </c>
      <c r="M3629" s="249" t="s">
        <v>1348</v>
      </c>
      <c r="N3629" s="249">
        <v>25</v>
      </c>
      <c r="O3629" s="249" t="s">
        <v>3782</v>
      </c>
    </row>
    <row r="3630" spans="2:15" ht="15" hidden="1" customHeight="1">
      <c r="B3630" s="247" t="s">
        <v>11840</v>
      </c>
      <c r="C3630" s="247" t="s">
        <v>11841</v>
      </c>
      <c r="D3630" s="248">
        <v>39729</v>
      </c>
      <c r="E3630" s="248">
        <v>40094</v>
      </c>
      <c r="F3630" s="248">
        <v>41190</v>
      </c>
      <c r="G3630" s="247">
        <v>0</v>
      </c>
      <c r="H3630" s="247" t="s">
        <v>11842</v>
      </c>
      <c r="I3630" s="247" t="s">
        <v>1342</v>
      </c>
      <c r="J3630" s="247" t="s">
        <v>3276</v>
      </c>
      <c r="K3630" s="249" t="s">
        <v>1354</v>
      </c>
      <c r="L3630" s="247" t="s">
        <v>1380</v>
      </c>
      <c r="M3630" s="249" t="s">
        <v>1348</v>
      </c>
      <c r="N3630" s="249">
        <v>141</v>
      </c>
      <c r="O3630" s="249" t="s">
        <v>11843</v>
      </c>
    </row>
    <row r="3631" spans="2:15" ht="15" hidden="1" customHeight="1">
      <c r="B3631" s="247" t="s">
        <v>11844</v>
      </c>
      <c r="C3631" s="247" t="s">
        <v>11845</v>
      </c>
      <c r="D3631" s="248">
        <v>38925</v>
      </c>
      <c r="E3631" s="248">
        <v>39290</v>
      </c>
      <c r="F3631" s="248">
        <v>40386</v>
      </c>
      <c r="G3631" s="247">
        <v>1</v>
      </c>
      <c r="H3631" s="247" t="s">
        <v>11358</v>
      </c>
      <c r="I3631" s="247" t="s">
        <v>11359</v>
      </c>
      <c r="J3631" s="247" t="s">
        <v>3276</v>
      </c>
      <c r="K3631" s="249" t="s">
        <v>1354</v>
      </c>
      <c r="L3631" s="247" t="s">
        <v>1380</v>
      </c>
      <c r="M3631" s="249" t="s">
        <v>1348</v>
      </c>
      <c r="N3631" s="249">
        <v>75</v>
      </c>
      <c r="O3631" s="249" t="s">
        <v>3890</v>
      </c>
    </row>
    <row r="3632" spans="2:15" ht="15" hidden="1" customHeight="1">
      <c r="B3632" s="247" t="s">
        <v>11846</v>
      </c>
      <c r="C3632" s="247" t="s">
        <v>11847</v>
      </c>
      <c r="D3632" s="248">
        <v>41319</v>
      </c>
      <c r="E3632" s="248">
        <v>41684</v>
      </c>
      <c r="F3632" s="248">
        <v>42780</v>
      </c>
      <c r="G3632" s="247">
        <v>0</v>
      </c>
      <c r="H3632" s="247" t="s">
        <v>11659</v>
      </c>
      <c r="I3632" s="247" t="s">
        <v>11660</v>
      </c>
      <c r="J3632" s="247" t="s">
        <v>3270</v>
      </c>
      <c r="K3632" s="249" t="s">
        <v>2455</v>
      </c>
      <c r="L3632" s="247" t="s">
        <v>1380</v>
      </c>
      <c r="M3632" s="249" t="s">
        <v>1348</v>
      </c>
      <c r="N3632" s="249">
        <v>100</v>
      </c>
      <c r="O3632" s="249" t="s">
        <v>11661</v>
      </c>
    </row>
    <row r="3633" spans="2:15" ht="15" hidden="1" customHeight="1">
      <c r="B3633" s="247" t="s">
        <v>11848</v>
      </c>
      <c r="C3633" s="247" t="s">
        <v>11849</v>
      </c>
      <c r="D3633" s="248">
        <v>39777</v>
      </c>
      <c r="E3633" s="248">
        <v>40142</v>
      </c>
      <c r="F3633" s="248">
        <v>41238</v>
      </c>
      <c r="G3633" s="247">
        <v>0</v>
      </c>
      <c r="H3633" s="247" t="s">
        <v>11647</v>
      </c>
      <c r="I3633" s="247" t="s">
        <v>11648</v>
      </c>
      <c r="J3633" s="247" t="s">
        <v>3276</v>
      </c>
      <c r="K3633" s="249" t="s">
        <v>1354</v>
      </c>
      <c r="L3633" s="247" t="s">
        <v>1380</v>
      </c>
      <c r="M3633" s="249" t="s">
        <v>1348</v>
      </c>
      <c r="N3633" s="249">
        <v>21</v>
      </c>
      <c r="O3633" s="249" t="s">
        <v>11649</v>
      </c>
    </row>
    <row r="3634" spans="2:15" ht="15" hidden="1" customHeight="1">
      <c r="B3634" s="247" t="s">
        <v>11850</v>
      </c>
      <c r="C3634" s="247" t="s">
        <v>11851</v>
      </c>
      <c r="D3634" s="248">
        <v>41466</v>
      </c>
      <c r="E3634" s="248">
        <v>42054</v>
      </c>
      <c r="F3634" s="248">
        <v>43150</v>
      </c>
      <c r="G3634" s="247">
        <v>0</v>
      </c>
      <c r="H3634" s="247" t="s">
        <v>11852</v>
      </c>
      <c r="I3634" s="247" t="s">
        <v>1342</v>
      </c>
      <c r="J3634" s="247" t="s">
        <v>3270</v>
      </c>
      <c r="K3634" s="249" t="s">
        <v>1354</v>
      </c>
      <c r="L3634" s="247" t="s">
        <v>1380</v>
      </c>
      <c r="M3634" s="249" t="s">
        <v>1348</v>
      </c>
      <c r="N3634" s="249">
        <v>100</v>
      </c>
      <c r="O3634" s="249" t="s">
        <v>11853</v>
      </c>
    </row>
    <row r="3635" spans="2:15" ht="15" hidden="1" customHeight="1">
      <c r="B3635" s="247" t="s">
        <v>11854</v>
      </c>
      <c r="C3635" s="247" t="s">
        <v>11855</v>
      </c>
      <c r="D3635" s="248">
        <v>39121</v>
      </c>
      <c r="E3635" s="248">
        <v>40738</v>
      </c>
      <c r="F3635" s="248">
        <v>41834</v>
      </c>
      <c r="G3635" s="247">
        <v>0</v>
      </c>
      <c r="H3635" s="247" t="s">
        <v>8967</v>
      </c>
      <c r="I3635" s="247" t="s">
        <v>8968</v>
      </c>
      <c r="J3635" s="247" t="s">
        <v>3276</v>
      </c>
      <c r="K3635" s="249" t="s">
        <v>1354</v>
      </c>
      <c r="L3635" s="247" t="s">
        <v>1380</v>
      </c>
      <c r="M3635" s="249" t="s">
        <v>1348</v>
      </c>
      <c r="N3635" s="249">
        <v>51</v>
      </c>
      <c r="O3635" s="249" t="s">
        <v>8969</v>
      </c>
    </row>
    <row r="3636" spans="2:15" ht="15" customHeight="1">
      <c r="B3636" s="247" t="s">
        <v>11856</v>
      </c>
      <c r="C3636" s="247" t="s">
        <v>1342</v>
      </c>
      <c r="D3636" s="248">
        <v>40920</v>
      </c>
      <c r="E3636" s="248"/>
      <c r="F3636" s="248"/>
      <c r="G3636" s="247"/>
      <c r="H3636" s="247" t="s">
        <v>9190</v>
      </c>
      <c r="I3636" s="247" t="s">
        <v>1342</v>
      </c>
      <c r="J3636" s="247" t="s">
        <v>3270</v>
      </c>
      <c r="K3636" s="249" t="s">
        <v>1346</v>
      </c>
      <c r="L3636" s="247" t="s">
        <v>1380</v>
      </c>
      <c r="M3636" s="249" t="s">
        <v>1348</v>
      </c>
      <c r="N3636" s="249">
        <v>30</v>
      </c>
      <c r="O3636" s="249" t="s">
        <v>11857</v>
      </c>
    </row>
    <row r="3637" spans="2:15" ht="24" customHeight="1">
      <c r="B3637" s="247" t="s">
        <v>11858</v>
      </c>
      <c r="C3637" s="247" t="s">
        <v>11859</v>
      </c>
      <c r="D3637" s="248">
        <v>40734</v>
      </c>
      <c r="E3637" s="248">
        <v>41100</v>
      </c>
      <c r="F3637" s="248">
        <v>43552</v>
      </c>
      <c r="G3637" s="247">
        <v>0</v>
      </c>
      <c r="H3637" s="247" t="s">
        <v>8665</v>
      </c>
      <c r="I3637" s="247" t="s">
        <v>8666</v>
      </c>
      <c r="J3637" s="247" t="s">
        <v>3401</v>
      </c>
      <c r="K3637" s="249" t="s">
        <v>2455</v>
      </c>
      <c r="L3637" s="247" t="s">
        <v>1347</v>
      </c>
      <c r="M3637" s="249" t="s">
        <v>1348</v>
      </c>
      <c r="N3637" s="249">
        <v>432</v>
      </c>
      <c r="O3637" s="249" t="s">
        <v>8175</v>
      </c>
    </row>
    <row r="3638" spans="2:15" ht="15" customHeight="1">
      <c r="B3638" s="247" t="s">
        <v>11860</v>
      </c>
      <c r="C3638" s="247" t="s">
        <v>11861</v>
      </c>
      <c r="D3638" s="248">
        <v>32815</v>
      </c>
      <c r="E3638" s="248">
        <v>33180</v>
      </c>
      <c r="F3638" s="248">
        <v>44138</v>
      </c>
      <c r="G3638" s="247">
        <v>0</v>
      </c>
      <c r="H3638" s="247" t="s">
        <v>11862</v>
      </c>
      <c r="I3638" s="247" t="s">
        <v>11863</v>
      </c>
      <c r="J3638" s="247" t="s">
        <v>3286</v>
      </c>
      <c r="K3638" s="249" t="s">
        <v>1354</v>
      </c>
      <c r="L3638" s="247" t="s">
        <v>6976</v>
      </c>
      <c r="M3638" s="249" t="s">
        <v>1348</v>
      </c>
      <c r="N3638" s="249">
        <v>1.43</v>
      </c>
      <c r="O3638" s="249" t="s">
        <v>1394</v>
      </c>
    </row>
    <row r="3639" spans="2:15" ht="15" customHeight="1">
      <c r="B3639" s="247" t="s">
        <v>11864</v>
      </c>
      <c r="C3639" s="247" t="s">
        <v>11865</v>
      </c>
      <c r="D3639" s="248">
        <v>34600</v>
      </c>
      <c r="E3639" s="248">
        <v>34663</v>
      </c>
      <c r="F3639" s="248">
        <v>45621</v>
      </c>
      <c r="G3639" s="247">
        <v>0</v>
      </c>
      <c r="H3639" s="247" t="s">
        <v>11866</v>
      </c>
      <c r="I3639" s="247" t="s">
        <v>11867</v>
      </c>
      <c r="J3639" s="247" t="s">
        <v>3286</v>
      </c>
      <c r="K3639" s="249" t="s">
        <v>1890</v>
      </c>
      <c r="L3639" s="247" t="s">
        <v>6976</v>
      </c>
      <c r="M3639" s="249" t="s">
        <v>1348</v>
      </c>
      <c r="N3639" s="249">
        <v>2.0099999999999998</v>
      </c>
      <c r="O3639" s="249" t="s">
        <v>11868</v>
      </c>
    </row>
    <row r="3640" spans="2:15" ht="15" customHeight="1">
      <c r="B3640" s="247" t="s">
        <v>11869</v>
      </c>
      <c r="C3640" s="247" t="s">
        <v>11870</v>
      </c>
      <c r="D3640" s="248">
        <v>35215</v>
      </c>
      <c r="E3640" s="248">
        <v>35580</v>
      </c>
      <c r="F3640" s="248">
        <v>46537</v>
      </c>
      <c r="G3640" s="247">
        <v>0</v>
      </c>
      <c r="H3640" s="247" t="s">
        <v>11871</v>
      </c>
      <c r="I3640" s="247" t="s">
        <v>11872</v>
      </c>
      <c r="J3640" s="247" t="s">
        <v>3286</v>
      </c>
      <c r="K3640" s="249" t="s">
        <v>1890</v>
      </c>
      <c r="L3640" s="247" t="s">
        <v>1380</v>
      </c>
      <c r="M3640" s="249" t="s">
        <v>1348</v>
      </c>
      <c r="N3640" s="249">
        <v>100</v>
      </c>
      <c r="O3640" s="249" t="s">
        <v>11873</v>
      </c>
    </row>
    <row r="3641" spans="2:15" ht="15" hidden="1" customHeight="1">
      <c r="B3641" s="247" t="s">
        <v>11874</v>
      </c>
      <c r="C3641" s="247" t="s">
        <v>11875</v>
      </c>
      <c r="D3641" s="248">
        <v>41411</v>
      </c>
      <c r="E3641" s="248">
        <v>42270</v>
      </c>
      <c r="F3641" s="248">
        <v>43366</v>
      </c>
      <c r="G3641" s="247">
        <v>0</v>
      </c>
      <c r="H3641" s="247" t="s">
        <v>11876</v>
      </c>
      <c r="I3641" s="247" t="s">
        <v>1342</v>
      </c>
      <c r="J3641" s="247" t="s">
        <v>3270</v>
      </c>
      <c r="K3641" s="249" t="s">
        <v>3222</v>
      </c>
      <c r="L3641" s="247" t="s">
        <v>1380</v>
      </c>
      <c r="M3641" s="249" t="s">
        <v>1348</v>
      </c>
      <c r="N3641" s="249">
        <v>65</v>
      </c>
      <c r="O3641" s="249" t="s">
        <v>11877</v>
      </c>
    </row>
    <row r="3642" spans="2:15" ht="15" hidden="1" customHeight="1">
      <c r="B3642" s="247" t="s">
        <v>11878</v>
      </c>
      <c r="C3642" s="247" t="s">
        <v>11879</v>
      </c>
      <c r="D3642" s="248">
        <v>41471</v>
      </c>
      <c r="E3642" s="248">
        <v>42012</v>
      </c>
      <c r="F3642" s="248">
        <v>43108</v>
      </c>
      <c r="G3642" s="247">
        <v>0</v>
      </c>
      <c r="H3642" s="247" t="s">
        <v>11880</v>
      </c>
      <c r="I3642" s="247" t="s">
        <v>1342</v>
      </c>
      <c r="J3642" s="247" t="s">
        <v>3270</v>
      </c>
      <c r="K3642" s="249" t="s">
        <v>2455</v>
      </c>
      <c r="L3642" s="247" t="s">
        <v>1380</v>
      </c>
      <c r="M3642" s="249" t="s">
        <v>1348</v>
      </c>
      <c r="N3642" s="249">
        <v>140</v>
      </c>
      <c r="O3642" s="249" t="s">
        <v>7262</v>
      </c>
    </row>
    <row r="3643" spans="2:15" ht="24" hidden="1" customHeight="1">
      <c r="B3643" s="247" t="s">
        <v>11881</v>
      </c>
      <c r="C3643" s="247" t="s">
        <v>11882</v>
      </c>
      <c r="D3643" s="248">
        <v>41738</v>
      </c>
      <c r="E3643" s="248">
        <v>42012</v>
      </c>
      <c r="F3643" s="248">
        <v>43108</v>
      </c>
      <c r="G3643" s="247">
        <v>0</v>
      </c>
      <c r="H3643" s="247" t="s">
        <v>11883</v>
      </c>
      <c r="I3643" s="247" t="s">
        <v>1342</v>
      </c>
      <c r="J3643" s="247" t="s">
        <v>3298</v>
      </c>
      <c r="K3643" s="249" t="s">
        <v>2455</v>
      </c>
      <c r="L3643" s="247" t="s">
        <v>1380</v>
      </c>
      <c r="M3643" s="249" t="s">
        <v>1348</v>
      </c>
      <c r="N3643" s="249">
        <v>4</v>
      </c>
      <c r="O3643" s="249" t="s">
        <v>6023</v>
      </c>
    </row>
    <row r="3644" spans="2:15" ht="15" customHeight="1">
      <c r="B3644" s="247" t="s">
        <v>11884</v>
      </c>
      <c r="C3644" s="247" t="s">
        <v>1342</v>
      </c>
      <c r="D3644" s="248">
        <v>41484</v>
      </c>
      <c r="E3644" s="248"/>
      <c r="F3644" s="248"/>
      <c r="G3644" s="247"/>
      <c r="H3644" s="247" t="s">
        <v>3586</v>
      </c>
      <c r="I3644" s="247" t="s">
        <v>1342</v>
      </c>
      <c r="J3644" s="247" t="s">
        <v>3270</v>
      </c>
      <c r="K3644" s="249" t="s">
        <v>1346</v>
      </c>
      <c r="L3644" s="247" t="s">
        <v>1380</v>
      </c>
      <c r="M3644" s="249" t="s">
        <v>1348</v>
      </c>
      <c r="N3644" s="249">
        <v>24</v>
      </c>
      <c r="O3644" s="249" t="s">
        <v>11885</v>
      </c>
    </row>
    <row r="3645" spans="2:15" ht="15" customHeight="1">
      <c r="B3645" s="247" t="s">
        <v>11886</v>
      </c>
      <c r="C3645" s="247" t="s">
        <v>1342</v>
      </c>
      <c r="D3645" s="248">
        <v>41484</v>
      </c>
      <c r="E3645" s="248"/>
      <c r="F3645" s="248"/>
      <c r="G3645" s="247"/>
      <c r="H3645" s="247" t="s">
        <v>11887</v>
      </c>
      <c r="I3645" s="247" t="s">
        <v>1342</v>
      </c>
      <c r="J3645" s="247" t="s">
        <v>3336</v>
      </c>
      <c r="K3645" s="249" t="s">
        <v>1346</v>
      </c>
      <c r="L3645" s="247" t="s">
        <v>7037</v>
      </c>
      <c r="M3645" s="249" t="s">
        <v>1348</v>
      </c>
      <c r="N3645" s="249">
        <v>8</v>
      </c>
      <c r="O3645" s="249" t="s">
        <v>11888</v>
      </c>
    </row>
    <row r="3646" spans="2:15" ht="15" hidden="1" customHeight="1">
      <c r="B3646" s="247" t="s">
        <v>11889</v>
      </c>
      <c r="C3646" s="247" t="s">
        <v>11890</v>
      </c>
      <c r="D3646" s="248">
        <v>40699</v>
      </c>
      <c r="E3646" s="248">
        <v>40800</v>
      </c>
      <c r="F3646" s="248">
        <v>41896</v>
      </c>
      <c r="G3646" s="247">
        <v>0</v>
      </c>
      <c r="H3646" s="247" t="s">
        <v>11891</v>
      </c>
      <c r="I3646" s="247" t="s">
        <v>11892</v>
      </c>
      <c r="J3646" s="247" t="s">
        <v>3276</v>
      </c>
      <c r="K3646" s="249" t="s">
        <v>1354</v>
      </c>
      <c r="L3646" s="247" t="s">
        <v>1380</v>
      </c>
      <c r="M3646" s="249" t="s">
        <v>1348</v>
      </c>
      <c r="N3646" s="249">
        <v>50</v>
      </c>
      <c r="O3646" s="249" t="s">
        <v>11893</v>
      </c>
    </row>
    <row r="3647" spans="2:15" ht="15" customHeight="1">
      <c r="B3647" s="247" t="s">
        <v>11894</v>
      </c>
      <c r="C3647" s="247" t="s">
        <v>1342</v>
      </c>
      <c r="D3647" s="248">
        <v>41491</v>
      </c>
      <c r="E3647" s="248"/>
      <c r="F3647" s="248"/>
      <c r="G3647" s="247"/>
      <c r="H3647" s="247" t="s">
        <v>6336</v>
      </c>
      <c r="I3647" s="247" t="s">
        <v>6337</v>
      </c>
      <c r="J3647" s="247" t="s">
        <v>3270</v>
      </c>
      <c r="K3647" s="249" t="s">
        <v>3506</v>
      </c>
      <c r="L3647" s="247" t="s">
        <v>3337</v>
      </c>
      <c r="M3647" s="249" t="s">
        <v>1348</v>
      </c>
      <c r="N3647" s="249">
        <v>450</v>
      </c>
      <c r="O3647" s="249" t="s">
        <v>11895</v>
      </c>
    </row>
    <row r="3648" spans="2:15" ht="25.5" customHeight="1">
      <c r="B3648" s="247" t="s">
        <v>11896</v>
      </c>
      <c r="C3648" s="247" t="s">
        <v>1342</v>
      </c>
      <c r="D3648" s="248">
        <v>41484</v>
      </c>
      <c r="E3648" s="248"/>
      <c r="F3648" s="248"/>
      <c r="G3648" s="247"/>
      <c r="H3648" s="247" t="s">
        <v>11897</v>
      </c>
      <c r="I3648" s="247" t="s">
        <v>1342</v>
      </c>
      <c r="J3648" s="247" t="s">
        <v>3270</v>
      </c>
      <c r="K3648" s="249" t="s">
        <v>3506</v>
      </c>
      <c r="L3648" s="247" t="s">
        <v>1380</v>
      </c>
      <c r="M3648" s="249" t="s">
        <v>1348</v>
      </c>
      <c r="N3648" s="249">
        <v>42</v>
      </c>
      <c r="O3648" s="249" t="s">
        <v>11898</v>
      </c>
    </row>
    <row r="3649" spans="2:15" ht="24" customHeight="1">
      <c r="B3649" s="247" t="s">
        <v>11899</v>
      </c>
      <c r="C3649" s="247" t="s">
        <v>1342</v>
      </c>
      <c r="D3649" s="248">
        <v>41683</v>
      </c>
      <c r="E3649" s="248"/>
      <c r="F3649" s="248"/>
      <c r="G3649" s="247"/>
      <c r="H3649" s="247" t="s">
        <v>11900</v>
      </c>
      <c r="I3649" s="247" t="s">
        <v>1342</v>
      </c>
      <c r="J3649" s="247" t="s">
        <v>3270</v>
      </c>
      <c r="K3649" s="249" t="s">
        <v>1346</v>
      </c>
      <c r="L3649" s="247" t="s">
        <v>1380</v>
      </c>
      <c r="M3649" s="249" t="s">
        <v>1342</v>
      </c>
      <c r="N3649" s="249"/>
      <c r="O3649" s="249" t="s">
        <v>6686</v>
      </c>
    </row>
    <row r="3650" spans="2:15" ht="15" customHeight="1">
      <c r="B3650" s="247" t="s">
        <v>11901</v>
      </c>
      <c r="C3650" s="247" t="s">
        <v>1342</v>
      </c>
      <c r="D3650" s="248">
        <v>41761</v>
      </c>
      <c r="E3650" s="248"/>
      <c r="F3650" s="248"/>
      <c r="G3650" s="247"/>
      <c r="H3650" s="247" t="s">
        <v>4287</v>
      </c>
      <c r="I3650" s="247" t="s">
        <v>4288</v>
      </c>
      <c r="J3650" s="247" t="s">
        <v>3336</v>
      </c>
      <c r="K3650" s="249" t="s">
        <v>1346</v>
      </c>
      <c r="L3650" s="247" t="s">
        <v>3337</v>
      </c>
      <c r="M3650" s="249" t="s">
        <v>1342</v>
      </c>
      <c r="N3650" s="249"/>
      <c r="O3650" s="249" t="s">
        <v>11902</v>
      </c>
    </row>
    <row r="3651" spans="2:15" ht="15" customHeight="1">
      <c r="B3651" s="247" t="s">
        <v>11903</v>
      </c>
      <c r="C3651" s="247" t="s">
        <v>11904</v>
      </c>
      <c r="D3651" s="248">
        <v>41844</v>
      </c>
      <c r="E3651" s="248">
        <v>42955</v>
      </c>
      <c r="F3651" s="248">
        <v>44051</v>
      </c>
      <c r="G3651" s="247">
        <v>0</v>
      </c>
      <c r="H3651" s="247" t="s">
        <v>11905</v>
      </c>
      <c r="I3651" s="247" t="s">
        <v>11906</v>
      </c>
      <c r="J3651" s="247" t="s">
        <v>3270</v>
      </c>
      <c r="K3651" s="249" t="s">
        <v>3222</v>
      </c>
      <c r="L3651" s="247" t="s">
        <v>1380</v>
      </c>
      <c r="M3651" s="249" t="s">
        <v>1348</v>
      </c>
      <c r="N3651" s="249">
        <v>52</v>
      </c>
      <c r="O3651" s="249" t="s">
        <v>11907</v>
      </c>
    </row>
    <row r="3652" spans="2:15" ht="15" customHeight="1">
      <c r="B3652" s="247" t="s">
        <v>11908</v>
      </c>
      <c r="C3652" s="247" t="s">
        <v>1342</v>
      </c>
      <c r="D3652" s="248">
        <v>41473</v>
      </c>
      <c r="E3652" s="248"/>
      <c r="F3652" s="248"/>
      <c r="G3652" s="247"/>
      <c r="H3652" s="247" t="s">
        <v>5084</v>
      </c>
      <c r="I3652" s="247" t="s">
        <v>5085</v>
      </c>
      <c r="J3652" s="247" t="s">
        <v>3270</v>
      </c>
      <c r="K3652" s="249" t="s">
        <v>3506</v>
      </c>
      <c r="L3652" s="247" t="s">
        <v>7037</v>
      </c>
      <c r="M3652" s="249" t="s">
        <v>1348</v>
      </c>
      <c r="N3652" s="249">
        <v>400</v>
      </c>
      <c r="O3652" s="249" t="s">
        <v>11909</v>
      </c>
    </row>
    <row r="3653" spans="2:15" ht="15" customHeight="1">
      <c r="B3653" s="247" t="s">
        <v>11910</v>
      </c>
      <c r="C3653" s="247" t="s">
        <v>1342</v>
      </c>
      <c r="D3653" s="248">
        <v>41799</v>
      </c>
      <c r="E3653" s="248"/>
      <c r="F3653" s="248"/>
      <c r="G3653" s="247"/>
      <c r="H3653" s="247" t="s">
        <v>11911</v>
      </c>
      <c r="I3653" s="247" t="s">
        <v>11912</v>
      </c>
      <c r="J3653" s="247" t="s">
        <v>3270</v>
      </c>
      <c r="K3653" s="249" t="s">
        <v>3506</v>
      </c>
      <c r="L3653" s="247" t="s">
        <v>1380</v>
      </c>
      <c r="M3653" s="249" t="s">
        <v>1348</v>
      </c>
      <c r="N3653" s="249">
        <v>50</v>
      </c>
      <c r="O3653" s="249" t="s">
        <v>5963</v>
      </c>
    </row>
    <row r="3654" spans="2:15" ht="15" customHeight="1">
      <c r="B3654" s="247" t="s">
        <v>11913</v>
      </c>
      <c r="C3654" s="247" t="s">
        <v>1342</v>
      </c>
      <c r="D3654" s="248">
        <v>41758</v>
      </c>
      <c r="E3654" s="248"/>
      <c r="F3654" s="248"/>
      <c r="G3654" s="247"/>
      <c r="H3654" s="247" t="s">
        <v>4224</v>
      </c>
      <c r="I3654" s="247" t="s">
        <v>4225</v>
      </c>
      <c r="J3654" s="247" t="s">
        <v>3270</v>
      </c>
      <c r="K3654" s="249" t="s">
        <v>1346</v>
      </c>
      <c r="L3654" s="247" t="s">
        <v>1380</v>
      </c>
      <c r="M3654" s="249" t="s">
        <v>1348</v>
      </c>
      <c r="N3654" s="249">
        <v>100</v>
      </c>
      <c r="O3654" s="249" t="s">
        <v>4226</v>
      </c>
    </row>
    <row r="3655" spans="2:15" ht="15" customHeight="1">
      <c r="B3655" s="247" t="s">
        <v>11914</v>
      </c>
      <c r="C3655" s="247" t="s">
        <v>1342</v>
      </c>
      <c r="D3655" s="248">
        <v>41745</v>
      </c>
      <c r="E3655" s="248"/>
      <c r="F3655" s="248"/>
      <c r="G3655" s="247"/>
      <c r="H3655" s="247" t="s">
        <v>11915</v>
      </c>
      <c r="I3655" s="247" t="s">
        <v>1342</v>
      </c>
      <c r="J3655" s="247" t="s">
        <v>3270</v>
      </c>
      <c r="K3655" s="249" t="s">
        <v>1346</v>
      </c>
      <c r="L3655" s="247" t="s">
        <v>1380</v>
      </c>
      <c r="M3655" s="249" t="s">
        <v>1342</v>
      </c>
      <c r="N3655" s="249"/>
      <c r="O3655" s="249" t="s">
        <v>11916</v>
      </c>
    </row>
    <row r="3656" spans="2:15" ht="15" customHeight="1">
      <c r="B3656" s="247" t="s">
        <v>11917</v>
      </c>
      <c r="C3656" s="247" t="s">
        <v>1342</v>
      </c>
      <c r="D3656" s="248">
        <v>41822</v>
      </c>
      <c r="E3656" s="248"/>
      <c r="F3656" s="248"/>
      <c r="G3656" s="247"/>
      <c r="H3656" s="247" t="s">
        <v>11918</v>
      </c>
      <c r="I3656" s="247" t="s">
        <v>11919</v>
      </c>
      <c r="J3656" s="247" t="s">
        <v>3270</v>
      </c>
      <c r="K3656" s="249" t="s">
        <v>3506</v>
      </c>
      <c r="L3656" s="247" t="s">
        <v>3322</v>
      </c>
      <c r="M3656" s="249" t="s">
        <v>1348</v>
      </c>
      <c r="N3656" s="249">
        <v>120</v>
      </c>
      <c r="O3656" s="249" t="s">
        <v>11920</v>
      </c>
    </row>
    <row r="3657" spans="2:15" ht="15" hidden="1" customHeight="1">
      <c r="B3657" s="247" t="s">
        <v>11921</v>
      </c>
      <c r="C3657" s="247" t="s">
        <v>11922</v>
      </c>
      <c r="D3657" s="248">
        <v>40470</v>
      </c>
      <c r="E3657" s="248">
        <v>40806</v>
      </c>
      <c r="F3657" s="248">
        <v>41902</v>
      </c>
      <c r="G3657" s="247">
        <v>0</v>
      </c>
      <c r="H3657" s="247" t="s">
        <v>11923</v>
      </c>
      <c r="I3657" s="247" t="s">
        <v>11924</v>
      </c>
      <c r="J3657" s="247" t="s">
        <v>3276</v>
      </c>
      <c r="K3657" s="249" t="s">
        <v>2455</v>
      </c>
      <c r="L3657" s="247" t="s">
        <v>1380</v>
      </c>
      <c r="M3657" s="249" t="s">
        <v>1348</v>
      </c>
      <c r="N3657" s="249">
        <v>34.700000000000003</v>
      </c>
      <c r="O3657" s="249" t="s">
        <v>11925</v>
      </c>
    </row>
    <row r="3658" spans="2:15" ht="24" customHeight="1">
      <c r="B3658" s="247" t="s">
        <v>11926</v>
      </c>
      <c r="C3658" s="247" t="s">
        <v>1342</v>
      </c>
      <c r="D3658" s="248">
        <v>41738</v>
      </c>
      <c r="E3658" s="248"/>
      <c r="F3658" s="248"/>
      <c r="G3658" s="247"/>
      <c r="H3658" s="247" t="s">
        <v>11927</v>
      </c>
      <c r="I3658" s="247" t="s">
        <v>1342</v>
      </c>
      <c r="J3658" s="247" t="s">
        <v>3298</v>
      </c>
      <c r="K3658" s="249" t="s">
        <v>1346</v>
      </c>
      <c r="L3658" s="247" t="s">
        <v>1342</v>
      </c>
      <c r="M3658" s="249" t="s">
        <v>1342</v>
      </c>
      <c r="N3658" s="249"/>
      <c r="O3658" s="249" t="s">
        <v>6023</v>
      </c>
    </row>
    <row r="3659" spans="2:15" ht="24" customHeight="1">
      <c r="B3659" s="247" t="s">
        <v>11928</v>
      </c>
      <c r="C3659" s="247" t="s">
        <v>11929</v>
      </c>
      <c r="D3659" s="248">
        <v>41774</v>
      </c>
      <c r="E3659" s="248">
        <v>43153</v>
      </c>
      <c r="F3659" s="248">
        <v>44249</v>
      </c>
      <c r="G3659" s="247">
        <v>0</v>
      </c>
      <c r="H3659" s="247" t="s">
        <v>4213</v>
      </c>
      <c r="I3659" s="247" t="s">
        <v>4214</v>
      </c>
      <c r="J3659" s="247" t="s">
        <v>3298</v>
      </c>
      <c r="K3659" s="249" t="s">
        <v>1354</v>
      </c>
      <c r="L3659" s="247" t="s">
        <v>1380</v>
      </c>
      <c r="M3659" s="249" t="s">
        <v>1348</v>
      </c>
      <c r="N3659" s="249">
        <v>8</v>
      </c>
      <c r="O3659" s="249" t="s">
        <v>11930</v>
      </c>
    </row>
    <row r="3660" spans="2:15" ht="15" customHeight="1">
      <c r="B3660" s="247" t="s">
        <v>11931</v>
      </c>
      <c r="C3660" s="247" t="s">
        <v>1342</v>
      </c>
      <c r="D3660" s="248">
        <v>41471</v>
      </c>
      <c r="E3660" s="248"/>
      <c r="F3660" s="248"/>
      <c r="G3660" s="247"/>
      <c r="H3660" s="247" t="s">
        <v>11880</v>
      </c>
      <c r="I3660" s="247" t="s">
        <v>1342</v>
      </c>
      <c r="J3660" s="247" t="s">
        <v>3270</v>
      </c>
      <c r="K3660" s="249" t="s">
        <v>1346</v>
      </c>
      <c r="L3660" s="247" t="s">
        <v>1380</v>
      </c>
      <c r="M3660" s="249" t="s">
        <v>1342</v>
      </c>
      <c r="N3660" s="249"/>
      <c r="O3660" s="249" t="s">
        <v>7262</v>
      </c>
    </row>
    <row r="3661" spans="2:15" ht="15" customHeight="1">
      <c r="B3661" s="247" t="s">
        <v>11932</v>
      </c>
      <c r="C3661" s="247" t="s">
        <v>1342</v>
      </c>
      <c r="D3661" s="248">
        <v>41775</v>
      </c>
      <c r="E3661" s="248"/>
      <c r="F3661" s="248"/>
      <c r="G3661" s="247"/>
      <c r="H3661" s="247" t="s">
        <v>11915</v>
      </c>
      <c r="I3661" s="247" t="s">
        <v>1342</v>
      </c>
      <c r="J3661" s="247" t="s">
        <v>3270</v>
      </c>
      <c r="K3661" s="249" t="s">
        <v>3506</v>
      </c>
      <c r="L3661" s="247" t="s">
        <v>1380</v>
      </c>
      <c r="M3661" s="249" t="s">
        <v>1348</v>
      </c>
      <c r="N3661" s="249">
        <v>52</v>
      </c>
      <c r="O3661" s="249" t="s">
        <v>11907</v>
      </c>
    </row>
    <row r="3662" spans="2:15" ht="15" customHeight="1">
      <c r="B3662" s="247" t="s">
        <v>11933</v>
      </c>
      <c r="C3662" s="247" t="s">
        <v>11934</v>
      </c>
      <c r="D3662" s="248">
        <v>41774</v>
      </c>
      <c r="E3662" s="248">
        <v>42970</v>
      </c>
      <c r="F3662" s="248">
        <v>45161</v>
      </c>
      <c r="G3662" s="247">
        <v>1</v>
      </c>
      <c r="H3662" s="247" t="s">
        <v>4600</v>
      </c>
      <c r="I3662" s="247" t="s">
        <v>4601</v>
      </c>
      <c r="J3662" s="247" t="s">
        <v>3270</v>
      </c>
      <c r="K3662" s="249" t="s">
        <v>1890</v>
      </c>
      <c r="L3662" s="247" t="s">
        <v>1380</v>
      </c>
      <c r="M3662" s="249" t="s">
        <v>1348</v>
      </c>
      <c r="N3662" s="249">
        <v>38.1</v>
      </c>
      <c r="O3662" s="249" t="s">
        <v>11935</v>
      </c>
    </row>
    <row r="3663" spans="2:15" ht="24" customHeight="1">
      <c r="B3663" s="247" t="s">
        <v>11936</v>
      </c>
      <c r="C3663" s="247" t="s">
        <v>1342</v>
      </c>
      <c r="D3663" s="248">
        <v>41509</v>
      </c>
      <c r="E3663" s="248"/>
      <c r="F3663" s="248"/>
      <c r="G3663" s="247"/>
      <c r="H3663" s="247" t="s">
        <v>3488</v>
      </c>
      <c r="I3663" s="247" t="s">
        <v>3489</v>
      </c>
      <c r="J3663" s="247" t="s">
        <v>3298</v>
      </c>
      <c r="K3663" s="249" t="s">
        <v>1346</v>
      </c>
      <c r="L3663" s="247" t="s">
        <v>1380</v>
      </c>
      <c r="M3663" s="249" t="s">
        <v>1348</v>
      </c>
      <c r="N3663" s="249">
        <v>10</v>
      </c>
      <c r="O3663" s="249" t="s">
        <v>11937</v>
      </c>
    </row>
    <row r="3664" spans="2:15" ht="15" customHeight="1">
      <c r="B3664" s="247" t="s">
        <v>11938</v>
      </c>
      <c r="C3664" s="247" t="s">
        <v>11939</v>
      </c>
      <c r="D3664" s="248">
        <v>41772</v>
      </c>
      <c r="E3664" s="248">
        <v>42970</v>
      </c>
      <c r="F3664" s="248">
        <v>45161</v>
      </c>
      <c r="G3664" s="247">
        <v>1</v>
      </c>
      <c r="H3664" s="247" t="s">
        <v>4600</v>
      </c>
      <c r="I3664" s="247" t="s">
        <v>4601</v>
      </c>
      <c r="J3664" s="247" t="s">
        <v>3270</v>
      </c>
      <c r="K3664" s="249" t="s">
        <v>1890</v>
      </c>
      <c r="L3664" s="247" t="s">
        <v>1380</v>
      </c>
      <c r="M3664" s="249" t="s">
        <v>1348</v>
      </c>
      <c r="N3664" s="249">
        <v>82.7</v>
      </c>
      <c r="O3664" s="249" t="s">
        <v>11940</v>
      </c>
    </row>
    <row r="3665" spans="2:15" ht="15" customHeight="1">
      <c r="B3665" s="247" t="s">
        <v>11941</v>
      </c>
      <c r="C3665" s="247" t="s">
        <v>1342</v>
      </c>
      <c r="D3665" s="248">
        <v>41778</v>
      </c>
      <c r="E3665" s="248"/>
      <c r="F3665" s="248"/>
      <c r="G3665" s="247"/>
      <c r="H3665" s="247" t="s">
        <v>4768</v>
      </c>
      <c r="I3665" s="247" t="s">
        <v>4769</v>
      </c>
      <c r="J3665" s="247" t="s">
        <v>3270</v>
      </c>
      <c r="K3665" s="249" t="s">
        <v>1346</v>
      </c>
      <c r="L3665" s="247" t="s">
        <v>1380</v>
      </c>
      <c r="M3665" s="249" t="s">
        <v>1342</v>
      </c>
      <c r="N3665" s="249"/>
      <c r="O3665" s="249" t="s">
        <v>11942</v>
      </c>
    </row>
    <row r="3666" spans="2:15" ht="15" customHeight="1">
      <c r="B3666" s="247" t="s">
        <v>11943</v>
      </c>
      <c r="C3666" s="247" t="s">
        <v>1342</v>
      </c>
      <c r="D3666" s="248">
        <v>41520</v>
      </c>
      <c r="E3666" s="248"/>
      <c r="F3666" s="248"/>
      <c r="G3666" s="247"/>
      <c r="H3666" s="247" t="s">
        <v>11944</v>
      </c>
      <c r="I3666" s="247" t="s">
        <v>11945</v>
      </c>
      <c r="J3666" s="247" t="s">
        <v>3270</v>
      </c>
      <c r="K3666" s="249" t="s">
        <v>3506</v>
      </c>
      <c r="L3666" s="247" t="s">
        <v>1380</v>
      </c>
      <c r="M3666" s="249" t="s">
        <v>1348</v>
      </c>
      <c r="N3666" s="249">
        <v>40</v>
      </c>
      <c r="O3666" s="249" t="s">
        <v>11946</v>
      </c>
    </row>
    <row r="3667" spans="2:15" ht="15" customHeight="1">
      <c r="B3667" s="247" t="s">
        <v>11947</v>
      </c>
      <c r="C3667" s="247" t="s">
        <v>1342</v>
      </c>
      <c r="D3667" s="248">
        <v>41521</v>
      </c>
      <c r="E3667" s="248"/>
      <c r="F3667" s="248"/>
      <c r="G3667" s="247"/>
      <c r="H3667" s="247" t="s">
        <v>11948</v>
      </c>
      <c r="I3667" s="247" t="s">
        <v>11949</v>
      </c>
      <c r="J3667" s="247" t="s">
        <v>3336</v>
      </c>
      <c r="K3667" s="249" t="s">
        <v>1346</v>
      </c>
      <c r="L3667" s="247" t="s">
        <v>3337</v>
      </c>
      <c r="M3667" s="249" t="s">
        <v>1348</v>
      </c>
      <c r="N3667" s="249">
        <v>260</v>
      </c>
      <c r="O3667" s="249" t="s">
        <v>7778</v>
      </c>
    </row>
    <row r="3668" spans="2:15" ht="15" hidden="1" customHeight="1">
      <c r="B3668" s="247" t="s">
        <v>11950</v>
      </c>
      <c r="C3668" s="247" t="s">
        <v>11951</v>
      </c>
      <c r="D3668" s="248">
        <v>40470</v>
      </c>
      <c r="E3668" s="248">
        <v>40806</v>
      </c>
      <c r="F3668" s="248">
        <v>41902</v>
      </c>
      <c r="G3668" s="247">
        <v>0</v>
      </c>
      <c r="H3668" s="247" t="s">
        <v>11923</v>
      </c>
      <c r="I3668" s="247" t="s">
        <v>11924</v>
      </c>
      <c r="J3668" s="247" t="s">
        <v>3276</v>
      </c>
      <c r="K3668" s="249" t="s">
        <v>2455</v>
      </c>
      <c r="L3668" s="247" t="s">
        <v>1380</v>
      </c>
      <c r="M3668" s="249" t="s">
        <v>1348</v>
      </c>
      <c r="N3668" s="249">
        <v>20.5</v>
      </c>
      <c r="O3668" s="249" t="s">
        <v>11952</v>
      </c>
    </row>
    <row r="3669" spans="2:15" ht="15" customHeight="1">
      <c r="B3669" s="247" t="s">
        <v>11953</v>
      </c>
      <c r="C3669" s="247" t="s">
        <v>1342</v>
      </c>
      <c r="D3669" s="248">
        <v>41586</v>
      </c>
      <c r="E3669" s="248"/>
      <c r="F3669" s="248"/>
      <c r="G3669" s="247"/>
      <c r="H3669" s="247" t="s">
        <v>5584</v>
      </c>
      <c r="I3669" s="247" t="s">
        <v>5585</v>
      </c>
      <c r="J3669" s="247" t="s">
        <v>3270</v>
      </c>
      <c r="K3669" s="249" t="s">
        <v>1346</v>
      </c>
      <c r="L3669" s="247" t="s">
        <v>1380</v>
      </c>
      <c r="M3669" s="249" t="s">
        <v>1348</v>
      </c>
      <c r="N3669" s="249">
        <v>70</v>
      </c>
      <c r="O3669" s="249" t="s">
        <v>11018</v>
      </c>
    </row>
    <row r="3670" spans="2:15" ht="15" customHeight="1">
      <c r="B3670" s="247" t="s">
        <v>11954</v>
      </c>
      <c r="C3670" s="247" t="s">
        <v>1342</v>
      </c>
      <c r="D3670" s="248">
        <v>41491</v>
      </c>
      <c r="E3670" s="248"/>
      <c r="F3670" s="248"/>
      <c r="G3670" s="247"/>
      <c r="H3670" s="247" t="s">
        <v>11955</v>
      </c>
      <c r="I3670" s="247" t="s">
        <v>11956</v>
      </c>
      <c r="J3670" s="247" t="s">
        <v>3270</v>
      </c>
      <c r="K3670" s="249" t="s">
        <v>1346</v>
      </c>
      <c r="L3670" s="247" t="s">
        <v>1380</v>
      </c>
      <c r="M3670" s="249" t="s">
        <v>1342</v>
      </c>
      <c r="N3670" s="249"/>
      <c r="O3670" s="249" t="s">
        <v>6159</v>
      </c>
    </row>
    <row r="3671" spans="2:15" ht="15" customHeight="1">
      <c r="B3671" s="247" t="s">
        <v>11957</v>
      </c>
      <c r="C3671" s="247" t="s">
        <v>1342</v>
      </c>
      <c r="D3671" s="248">
        <v>41509</v>
      </c>
      <c r="E3671" s="248"/>
      <c r="F3671" s="248"/>
      <c r="G3671" s="247"/>
      <c r="H3671" s="247" t="s">
        <v>11958</v>
      </c>
      <c r="I3671" s="247" t="s">
        <v>1342</v>
      </c>
      <c r="J3671" s="247" t="s">
        <v>3270</v>
      </c>
      <c r="K3671" s="249" t="s">
        <v>1346</v>
      </c>
      <c r="L3671" s="247" t="s">
        <v>1380</v>
      </c>
      <c r="M3671" s="249" t="s">
        <v>1348</v>
      </c>
      <c r="N3671" s="249">
        <v>48</v>
      </c>
      <c r="O3671" s="249" t="s">
        <v>11959</v>
      </c>
    </row>
    <row r="3672" spans="2:15" ht="15" customHeight="1">
      <c r="B3672" s="247" t="s">
        <v>11960</v>
      </c>
      <c r="C3672" s="247" t="s">
        <v>1342</v>
      </c>
      <c r="D3672" s="248">
        <v>41869</v>
      </c>
      <c r="E3672" s="248"/>
      <c r="F3672" s="248"/>
      <c r="G3672" s="247"/>
      <c r="H3672" s="247" t="s">
        <v>11020</v>
      </c>
      <c r="I3672" s="247" t="s">
        <v>4769</v>
      </c>
      <c r="J3672" s="247" t="s">
        <v>3270</v>
      </c>
      <c r="K3672" s="249" t="s">
        <v>1346</v>
      </c>
      <c r="L3672" s="247" t="s">
        <v>1380</v>
      </c>
      <c r="M3672" s="249" t="s">
        <v>1342</v>
      </c>
      <c r="N3672" s="249"/>
      <c r="O3672" s="249" t="s">
        <v>11961</v>
      </c>
    </row>
    <row r="3673" spans="2:15" ht="24" customHeight="1">
      <c r="B3673" s="247" t="s">
        <v>11962</v>
      </c>
      <c r="C3673" s="247" t="s">
        <v>1342</v>
      </c>
      <c r="D3673" s="248">
        <v>41491</v>
      </c>
      <c r="E3673" s="248"/>
      <c r="F3673" s="248"/>
      <c r="G3673" s="247"/>
      <c r="H3673" s="247" t="s">
        <v>5786</v>
      </c>
      <c r="I3673" s="247" t="s">
        <v>5787</v>
      </c>
      <c r="J3673" s="247" t="s">
        <v>3270</v>
      </c>
      <c r="K3673" s="249" t="s">
        <v>1346</v>
      </c>
      <c r="L3673" s="247" t="s">
        <v>1380</v>
      </c>
      <c r="M3673" s="249" t="s">
        <v>1348</v>
      </c>
      <c r="N3673" s="249">
        <v>16</v>
      </c>
      <c r="O3673" s="249" t="s">
        <v>11963</v>
      </c>
    </row>
    <row r="3674" spans="2:15" ht="15" customHeight="1">
      <c r="B3674" s="247" t="s">
        <v>11964</v>
      </c>
      <c r="C3674" s="247" t="s">
        <v>1342</v>
      </c>
      <c r="D3674" s="248">
        <v>41575</v>
      </c>
      <c r="E3674" s="248"/>
      <c r="F3674" s="248"/>
      <c r="G3674" s="247"/>
      <c r="H3674" s="247" t="s">
        <v>11965</v>
      </c>
      <c r="I3674" s="247" t="s">
        <v>1342</v>
      </c>
      <c r="J3674" s="247" t="s">
        <v>3270</v>
      </c>
      <c r="K3674" s="249" t="s">
        <v>1346</v>
      </c>
      <c r="L3674" s="247" t="s">
        <v>1380</v>
      </c>
      <c r="M3674" s="249" t="s">
        <v>1348</v>
      </c>
      <c r="N3674" s="249">
        <v>55</v>
      </c>
      <c r="O3674" s="249" t="s">
        <v>11966</v>
      </c>
    </row>
    <row r="3675" spans="2:15" ht="24" customHeight="1">
      <c r="B3675" s="247" t="s">
        <v>11967</v>
      </c>
      <c r="C3675" s="247" t="s">
        <v>1342</v>
      </c>
      <c r="D3675" s="248">
        <v>41519</v>
      </c>
      <c r="E3675" s="248"/>
      <c r="F3675" s="248"/>
      <c r="G3675" s="247"/>
      <c r="H3675" s="247" t="s">
        <v>11968</v>
      </c>
      <c r="I3675" s="247" t="s">
        <v>1342</v>
      </c>
      <c r="J3675" s="247" t="s">
        <v>3270</v>
      </c>
      <c r="K3675" s="249" t="s">
        <v>1346</v>
      </c>
      <c r="L3675" s="247" t="s">
        <v>1380</v>
      </c>
      <c r="M3675" s="249" t="s">
        <v>1342</v>
      </c>
      <c r="N3675" s="249"/>
      <c r="O3675" s="249" t="s">
        <v>2194</v>
      </c>
    </row>
    <row r="3676" spans="2:15" ht="25.5" customHeight="1">
      <c r="B3676" s="247" t="s">
        <v>11969</v>
      </c>
      <c r="C3676" s="247" t="s">
        <v>1342</v>
      </c>
      <c r="D3676" s="248">
        <v>41604</v>
      </c>
      <c r="E3676" s="248"/>
      <c r="F3676" s="248"/>
      <c r="G3676" s="247"/>
      <c r="H3676" s="247" t="s">
        <v>11970</v>
      </c>
      <c r="I3676" s="247" t="s">
        <v>11971</v>
      </c>
      <c r="J3676" s="247" t="s">
        <v>3270</v>
      </c>
      <c r="K3676" s="249" t="s">
        <v>3506</v>
      </c>
      <c r="L3676" s="247" t="s">
        <v>1380</v>
      </c>
      <c r="M3676" s="249" t="s">
        <v>1348</v>
      </c>
      <c r="N3676" s="249">
        <v>12</v>
      </c>
      <c r="O3676" s="249" t="s">
        <v>11972</v>
      </c>
    </row>
    <row r="3677" spans="2:15" ht="15" customHeight="1">
      <c r="B3677" s="247" t="s">
        <v>11973</v>
      </c>
      <c r="C3677" s="247" t="s">
        <v>1342</v>
      </c>
      <c r="D3677" s="248">
        <v>41513</v>
      </c>
      <c r="E3677" s="248"/>
      <c r="F3677" s="248"/>
      <c r="G3677" s="247"/>
      <c r="H3677" s="247" t="s">
        <v>11974</v>
      </c>
      <c r="I3677" s="247" t="s">
        <v>11975</v>
      </c>
      <c r="J3677" s="247" t="s">
        <v>3270</v>
      </c>
      <c r="K3677" s="249" t="s">
        <v>1346</v>
      </c>
      <c r="L3677" s="247" t="s">
        <v>1380</v>
      </c>
      <c r="M3677" s="249" t="s">
        <v>1342</v>
      </c>
      <c r="N3677" s="249"/>
      <c r="O3677" s="249" t="s">
        <v>11976</v>
      </c>
    </row>
    <row r="3678" spans="2:15" ht="15" customHeight="1">
      <c r="B3678" s="247" t="s">
        <v>11977</v>
      </c>
      <c r="C3678" s="247" t="s">
        <v>1342</v>
      </c>
      <c r="D3678" s="248">
        <v>41464</v>
      </c>
      <c r="E3678" s="248"/>
      <c r="F3678" s="248"/>
      <c r="G3678" s="247"/>
      <c r="H3678" s="247" t="s">
        <v>3753</v>
      </c>
      <c r="I3678" s="247" t="s">
        <v>1342</v>
      </c>
      <c r="J3678" s="247" t="s">
        <v>3270</v>
      </c>
      <c r="K3678" s="249" t="s">
        <v>1346</v>
      </c>
      <c r="L3678" s="247" t="s">
        <v>1380</v>
      </c>
      <c r="M3678" s="249" t="s">
        <v>1348</v>
      </c>
      <c r="N3678" s="249">
        <v>12</v>
      </c>
      <c r="O3678" s="249" t="s">
        <v>10030</v>
      </c>
    </row>
    <row r="3679" spans="2:15" ht="15" hidden="1" customHeight="1">
      <c r="B3679" s="247" t="s">
        <v>11978</v>
      </c>
      <c r="C3679" s="247" t="s">
        <v>11979</v>
      </c>
      <c r="D3679" s="248">
        <v>40122</v>
      </c>
      <c r="E3679" s="248">
        <v>40606</v>
      </c>
      <c r="F3679" s="248">
        <v>42433</v>
      </c>
      <c r="G3679" s="247">
        <v>1</v>
      </c>
      <c r="H3679" s="247" t="s">
        <v>11980</v>
      </c>
      <c r="I3679" s="247" t="s">
        <v>11981</v>
      </c>
      <c r="J3679" s="247" t="s">
        <v>3276</v>
      </c>
      <c r="K3679" s="249" t="s">
        <v>1354</v>
      </c>
      <c r="L3679" s="247" t="s">
        <v>1380</v>
      </c>
      <c r="M3679" s="249" t="s">
        <v>1348</v>
      </c>
      <c r="N3679" s="249">
        <v>92</v>
      </c>
      <c r="O3679" s="249" t="s">
        <v>11982</v>
      </c>
    </row>
    <row r="3680" spans="2:15" ht="24" customHeight="1">
      <c r="B3680" s="247" t="s">
        <v>11983</v>
      </c>
      <c r="C3680" s="247" t="s">
        <v>1342</v>
      </c>
      <c r="D3680" s="248">
        <v>41570</v>
      </c>
      <c r="E3680" s="248"/>
      <c r="F3680" s="248"/>
      <c r="G3680" s="247"/>
      <c r="H3680" s="247" t="s">
        <v>11984</v>
      </c>
      <c r="I3680" s="247" t="s">
        <v>1342</v>
      </c>
      <c r="J3680" s="247" t="s">
        <v>3270</v>
      </c>
      <c r="K3680" s="249" t="s">
        <v>1346</v>
      </c>
      <c r="L3680" s="247" t="s">
        <v>1380</v>
      </c>
      <c r="M3680" s="249" t="s">
        <v>1348</v>
      </c>
      <c r="N3680" s="249">
        <v>48</v>
      </c>
      <c r="O3680" s="249" t="s">
        <v>11985</v>
      </c>
    </row>
    <row r="3681" spans="2:15" ht="24" customHeight="1">
      <c r="B3681" s="247" t="s">
        <v>11986</v>
      </c>
      <c r="C3681" s="247" t="s">
        <v>1342</v>
      </c>
      <c r="D3681" s="248">
        <v>41530</v>
      </c>
      <c r="E3681" s="248"/>
      <c r="F3681" s="248"/>
      <c r="G3681" s="247"/>
      <c r="H3681" s="247" t="s">
        <v>3423</v>
      </c>
      <c r="I3681" s="247" t="s">
        <v>3424</v>
      </c>
      <c r="J3681" s="247" t="s">
        <v>3270</v>
      </c>
      <c r="K3681" s="249" t="s">
        <v>1346</v>
      </c>
      <c r="L3681" s="247" t="s">
        <v>1380</v>
      </c>
      <c r="M3681" s="249" t="s">
        <v>1348</v>
      </c>
      <c r="N3681" s="249">
        <v>38</v>
      </c>
      <c r="O3681" s="249" t="s">
        <v>11987</v>
      </c>
    </row>
    <row r="3682" spans="2:15" ht="15" customHeight="1">
      <c r="B3682" s="247" t="s">
        <v>11988</v>
      </c>
      <c r="C3682" s="247" t="s">
        <v>1342</v>
      </c>
      <c r="D3682" s="248">
        <v>41496</v>
      </c>
      <c r="E3682" s="248"/>
      <c r="F3682" s="248"/>
      <c r="G3682" s="247"/>
      <c r="H3682" s="247" t="s">
        <v>11989</v>
      </c>
      <c r="I3682" s="247" t="s">
        <v>1342</v>
      </c>
      <c r="J3682" s="247" t="s">
        <v>3270</v>
      </c>
      <c r="K3682" s="249" t="s">
        <v>1346</v>
      </c>
      <c r="L3682" s="247" t="s">
        <v>1380</v>
      </c>
      <c r="M3682" s="249" t="s">
        <v>1342</v>
      </c>
      <c r="N3682" s="249"/>
      <c r="O3682" s="249" t="s">
        <v>11990</v>
      </c>
    </row>
    <row r="3683" spans="2:15" ht="15" customHeight="1">
      <c r="B3683" s="247" t="s">
        <v>11991</v>
      </c>
      <c r="C3683" s="247" t="s">
        <v>1342</v>
      </c>
      <c r="D3683" s="248">
        <v>41521</v>
      </c>
      <c r="E3683" s="248"/>
      <c r="F3683" s="248"/>
      <c r="G3683" s="247"/>
      <c r="H3683" s="247" t="s">
        <v>11915</v>
      </c>
      <c r="I3683" s="247" t="s">
        <v>1342</v>
      </c>
      <c r="J3683" s="247" t="s">
        <v>3270</v>
      </c>
      <c r="K3683" s="249" t="s">
        <v>3506</v>
      </c>
      <c r="L3683" s="247" t="s">
        <v>1380</v>
      </c>
      <c r="M3683" s="249" t="s">
        <v>1348</v>
      </c>
      <c r="N3683" s="249">
        <v>50</v>
      </c>
      <c r="O3683" s="249" t="s">
        <v>11907</v>
      </c>
    </row>
    <row r="3684" spans="2:15" ht="15" customHeight="1">
      <c r="B3684" s="247" t="s">
        <v>11992</v>
      </c>
      <c r="C3684" s="247" t="s">
        <v>1342</v>
      </c>
      <c r="D3684" s="248">
        <v>41551</v>
      </c>
      <c r="E3684" s="248"/>
      <c r="F3684" s="248"/>
      <c r="G3684" s="247"/>
      <c r="H3684" s="247" t="s">
        <v>11993</v>
      </c>
      <c r="I3684" s="247" t="s">
        <v>1342</v>
      </c>
      <c r="J3684" s="247" t="s">
        <v>3270</v>
      </c>
      <c r="K3684" s="249" t="s">
        <v>3506</v>
      </c>
      <c r="L3684" s="247" t="s">
        <v>1380</v>
      </c>
      <c r="M3684" s="249" t="s">
        <v>1348</v>
      </c>
      <c r="N3684" s="249">
        <v>48</v>
      </c>
      <c r="O3684" s="249" t="s">
        <v>11987</v>
      </c>
    </row>
    <row r="3685" spans="2:15" ht="15" customHeight="1">
      <c r="B3685" s="247" t="s">
        <v>11994</v>
      </c>
      <c r="C3685" s="247" t="s">
        <v>1342</v>
      </c>
      <c r="D3685" s="248">
        <v>41611</v>
      </c>
      <c r="E3685" s="248"/>
      <c r="F3685" s="248"/>
      <c r="G3685" s="247"/>
      <c r="H3685" s="247" t="s">
        <v>4127</v>
      </c>
      <c r="I3685" s="247" t="s">
        <v>4128</v>
      </c>
      <c r="J3685" s="247" t="s">
        <v>3270</v>
      </c>
      <c r="K3685" s="249" t="s">
        <v>1346</v>
      </c>
      <c r="L3685" s="247" t="s">
        <v>1380</v>
      </c>
      <c r="M3685" s="249" t="s">
        <v>1348</v>
      </c>
      <c r="N3685" s="249">
        <v>42</v>
      </c>
      <c r="O3685" s="249" t="s">
        <v>11995</v>
      </c>
    </row>
    <row r="3686" spans="2:15" ht="15" customHeight="1">
      <c r="B3686" s="247" t="s">
        <v>11996</v>
      </c>
      <c r="C3686" s="247" t="s">
        <v>1342</v>
      </c>
      <c r="D3686" s="248">
        <v>41548</v>
      </c>
      <c r="E3686" s="248"/>
      <c r="F3686" s="248"/>
      <c r="G3686" s="247"/>
      <c r="H3686" s="247" t="s">
        <v>11997</v>
      </c>
      <c r="I3686" s="247" t="s">
        <v>11998</v>
      </c>
      <c r="J3686" s="247" t="s">
        <v>3270</v>
      </c>
      <c r="K3686" s="249" t="s">
        <v>3506</v>
      </c>
      <c r="L3686" s="247" t="s">
        <v>1380</v>
      </c>
      <c r="M3686" s="249" t="s">
        <v>1348</v>
      </c>
      <c r="N3686" s="249">
        <v>40</v>
      </c>
      <c r="O3686" s="249" t="s">
        <v>11999</v>
      </c>
    </row>
    <row r="3687" spans="2:15" ht="15" customHeight="1">
      <c r="B3687" s="247" t="s">
        <v>12000</v>
      </c>
      <c r="C3687" s="247" t="s">
        <v>1342</v>
      </c>
      <c r="D3687" s="248">
        <v>41521</v>
      </c>
      <c r="E3687" s="248"/>
      <c r="F3687" s="248"/>
      <c r="G3687" s="247"/>
      <c r="H3687" s="247" t="s">
        <v>11915</v>
      </c>
      <c r="I3687" s="247" t="s">
        <v>1342</v>
      </c>
      <c r="J3687" s="247" t="s">
        <v>3270</v>
      </c>
      <c r="K3687" s="249" t="s">
        <v>3506</v>
      </c>
      <c r="L3687" s="247" t="s">
        <v>1380</v>
      </c>
      <c r="M3687" s="249" t="s">
        <v>1348</v>
      </c>
      <c r="N3687" s="249">
        <v>82</v>
      </c>
      <c r="O3687" s="249" t="s">
        <v>11916</v>
      </c>
    </row>
    <row r="3688" spans="2:15" ht="15" customHeight="1">
      <c r="B3688" s="247" t="s">
        <v>12001</v>
      </c>
      <c r="C3688" s="247" t="s">
        <v>1342</v>
      </c>
      <c r="D3688" s="248">
        <v>41515</v>
      </c>
      <c r="E3688" s="248"/>
      <c r="F3688" s="248"/>
      <c r="G3688" s="247"/>
      <c r="H3688" s="247" t="s">
        <v>12002</v>
      </c>
      <c r="I3688" s="247" t="s">
        <v>1342</v>
      </c>
      <c r="J3688" s="247" t="s">
        <v>3270</v>
      </c>
      <c r="K3688" s="249" t="s">
        <v>1346</v>
      </c>
      <c r="L3688" s="247" t="s">
        <v>1380</v>
      </c>
      <c r="M3688" s="249" t="s">
        <v>1348</v>
      </c>
      <c r="N3688" s="249">
        <v>40</v>
      </c>
      <c r="O3688" s="249" t="s">
        <v>5576</v>
      </c>
    </row>
    <row r="3689" spans="2:15" ht="15" customHeight="1">
      <c r="B3689" s="247" t="s">
        <v>12003</v>
      </c>
      <c r="C3689" s="247" t="s">
        <v>1342</v>
      </c>
      <c r="D3689" s="248">
        <v>41484</v>
      </c>
      <c r="E3689" s="248"/>
      <c r="F3689" s="248"/>
      <c r="G3689" s="247"/>
      <c r="H3689" s="247" t="s">
        <v>12004</v>
      </c>
      <c r="I3689" s="247" t="s">
        <v>12005</v>
      </c>
      <c r="J3689" s="247" t="s">
        <v>3270</v>
      </c>
      <c r="K3689" s="249" t="s">
        <v>1346</v>
      </c>
      <c r="L3689" s="247" t="s">
        <v>1380</v>
      </c>
      <c r="M3689" s="249" t="s">
        <v>1342</v>
      </c>
      <c r="N3689" s="249"/>
      <c r="O3689" s="249" t="s">
        <v>12006</v>
      </c>
    </row>
    <row r="3690" spans="2:15" ht="15" hidden="1" customHeight="1">
      <c r="B3690" s="247" t="s">
        <v>12007</v>
      </c>
      <c r="C3690" s="247" t="s">
        <v>12008</v>
      </c>
      <c r="D3690" s="248">
        <v>39960</v>
      </c>
      <c r="E3690" s="248">
        <v>40631</v>
      </c>
      <c r="F3690" s="248">
        <v>42458</v>
      </c>
      <c r="G3690" s="247">
        <v>1</v>
      </c>
      <c r="H3690" s="247" t="s">
        <v>4042</v>
      </c>
      <c r="I3690" s="247" t="s">
        <v>4043</v>
      </c>
      <c r="J3690" s="247" t="s">
        <v>3276</v>
      </c>
      <c r="K3690" s="249" t="s">
        <v>1354</v>
      </c>
      <c r="L3690" s="247" t="s">
        <v>1380</v>
      </c>
      <c r="M3690" s="249" t="s">
        <v>1348</v>
      </c>
      <c r="N3690" s="249">
        <v>75</v>
      </c>
      <c r="O3690" s="249" t="s">
        <v>4132</v>
      </c>
    </row>
    <row r="3691" spans="2:15" ht="24" customHeight="1">
      <c r="B3691" s="247" t="s">
        <v>12009</v>
      </c>
      <c r="C3691" s="247" t="s">
        <v>1342</v>
      </c>
      <c r="D3691" s="248">
        <v>41522</v>
      </c>
      <c r="E3691" s="248"/>
      <c r="F3691" s="248"/>
      <c r="G3691" s="247"/>
      <c r="H3691" s="247" t="s">
        <v>11984</v>
      </c>
      <c r="I3691" s="247" t="s">
        <v>1342</v>
      </c>
      <c r="J3691" s="247" t="s">
        <v>3270</v>
      </c>
      <c r="K3691" s="249" t="s">
        <v>1346</v>
      </c>
      <c r="L3691" s="247" t="s">
        <v>1380</v>
      </c>
      <c r="M3691" s="249" t="s">
        <v>1342</v>
      </c>
      <c r="N3691" s="249"/>
      <c r="O3691" s="249" t="s">
        <v>12010</v>
      </c>
    </row>
    <row r="3692" spans="2:15" ht="15" customHeight="1">
      <c r="B3692" s="247" t="s">
        <v>12011</v>
      </c>
      <c r="C3692" s="247" t="s">
        <v>1342</v>
      </c>
      <c r="D3692" s="248">
        <v>41509</v>
      </c>
      <c r="E3692" s="248"/>
      <c r="F3692" s="248"/>
      <c r="G3692" s="247"/>
      <c r="H3692" s="247" t="s">
        <v>7239</v>
      </c>
      <c r="I3692" s="247" t="s">
        <v>7240</v>
      </c>
      <c r="J3692" s="247" t="s">
        <v>3270</v>
      </c>
      <c r="K3692" s="249" t="s">
        <v>1346</v>
      </c>
      <c r="L3692" s="247" t="s">
        <v>1380</v>
      </c>
      <c r="M3692" s="249" t="s">
        <v>1342</v>
      </c>
      <c r="N3692" s="249"/>
      <c r="O3692" s="249" t="s">
        <v>12012</v>
      </c>
    </row>
    <row r="3693" spans="2:15" ht="15" customHeight="1">
      <c r="B3693" s="247" t="s">
        <v>12013</v>
      </c>
      <c r="C3693" s="247" t="s">
        <v>12014</v>
      </c>
      <c r="D3693" s="248">
        <v>41876</v>
      </c>
      <c r="E3693" s="248">
        <v>42124</v>
      </c>
      <c r="F3693" s="248">
        <v>44316</v>
      </c>
      <c r="G3693" s="247">
        <v>2</v>
      </c>
      <c r="H3693" s="247" t="s">
        <v>5123</v>
      </c>
      <c r="I3693" s="247" t="s">
        <v>5124</v>
      </c>
      <c r="J3693" s="247" t="s">
        <v>3270</v>
      </c>
      <c r="K3693" s="249" t="s">
        <v>1354</v>
      </c>
      <c r="L3693" s="247" t="s">
        <v>1380</v>
      </c>
      <c r="M3693" s="249" t="s">
        <v>1348</v>
      </c>
      <c r="N3693" s="249">
        <v>66</v>
      </c>
      <c r="O3693" s="249" t="s">
        <v>12015</v>
      </c>
    </row>
    <row r="3694" spans="2:15" ht="15" customHeight="1">
      <c r="B3694" s="247" t="s">
        <v>12016</v>
      </c>
      <c r="C3694" s="247" t="s">
        <v>1342</v>
      </c>
      <c r="D3694" s="248">
        <v>41857</v>
      </c>
      <c r="E3694" s="248"/>
      <c r="F3694" s="248"/>
      <c r="G3694" s="247"/>
      <c r="H3694" s="247" t="s">
        <v>12017</v>
      </c>
      <c r="I3694" s="247" t="s">
        <v>1342</v>
      </c>
      <c r="J3694" s="247" t="s">
        <v>3270</v>
      </c>
      <c r="K3694" s="249" t="s">
        <v>1346</v>
      </c>
      <c r="L3694" s="247" t="s">
        <v>1380</v>
      </c>
      <c r="M3694" s="249" t="s">
        <v>1348</v>
      </c>
      <c r="N3694" s="249">
        <v>85</v>
      </c>
      <c r="O3694" s="249" t="s">
        <v>12018</v>
      </c>
    </row>
    <row r="3695" spans="2:15" ht="15" customHeight="1">
      <c r="B3695" s="247" t="s">
        <v>12019</v>
      </c>
      <c r="C3695" s="247" t="s">
        <v>12020</v>
      </c>
      <c r="D3695" s="248">
        <v>41773</v>
      </c>
      <c r="E3695" s="248">
        <v>42698</v>
      </c>
      <c r="F3695" s="248">
        <v>44889</v>
      </c>
      <c r="G3695" s="247">
        <v>1</v>
      </c>
      <c r="H3695" s="247" t="s">
        <v>11944</v>
      </c>
      <c r="I3695" s="247" t="s">
        <v>11945</v>
      </c>
      <c r="J3695" s="247" t="s">
        <v>3270</v>
      </c>
      <c r="K3695" s="249" t="s">
        <v>1890</v>
      </c>
      <c r="L3695" s="247" t="s">
        <v>1380</v>
      </c>
      <c r="M3695" s="249" t="s">
        <v>1348</v>
      </c>
      <c r="N3695" s="249">
        <v>65</v>
      </c>
      <c r="O3695" s="249" t="s">
        <v>11589</v>
      </c>
    </row>
    <row r="3696" spans="2:15" ht="15" customHeight="1">
      <c r="B3696" s="247" t="s">
        <v>12021</v>
      </c>
      <c r="C3696" s="247" t="s">
        <v>1342</v>
      </c>
      <c r="D3696" s="248">
        <v>41969</v>
      </c>
      <c r="E3696" s="248"/>
      <c r="F3696" s="248"/>
      <c r="G3696" s="247"/>
      <c r="H3696" s="247" t="s">
        <v>12022</v>
      </c>
      <c r="I3696" s="247" t="s">
        <v>1342</v>
      </c>
      <c r="J3696" s="247" t="s">
        <v>3336</v>
      </c>
      <c r="K3696" s="249" t="s">
        <v>1346</v>
      </c>
      <c r="L3696" s="247" t="s">
        <v>3337</v>
      </c>
      <c r="M3696" s="249" t="s">
        <v>1348</v>
      </c>
      <c r="N3696" s="249">
        <v>799</v>
      </c>
      <c r="O3696" s="249" t="s">
        <v>12023</v>
      </c>
    </row>
    <row r="3697" spans="2:15" ht="15" hidden="1" customHeight="1">
      <c r="B3697" s="247" t="s">
        <v>12024</v>
      </c>
      <c r="C3697" s="247" t="s">
        <v>12025</v>
      </c>
      <c r="D3697" s="248">
        <v>41838</v>
      </c>
      <c r="E3697" s="248">
        <v>42118</v>
      </c>
      <c r="F3697" s="248">
        <v>43214</v>
      </c>
      <c r="G3697" s="247">
        <v>0</v>
      </c>
      <c r="H3697" s="247" t="s">
        <v>6092</v>
      </c>
      <c r="I3697" s="247" t="s">
        <v>6093</v>
      </c>
      <c r="J3697" s="247" t="s">
        <v>3270</v>
      </c>
      <c r="K3697" s="249" t="s">
        <v>3222</v>
      </c>
      <c r="L3697" s="247" t="s">
        <v>1380</v>
      </c>
      <c r="M3697" s="249" t="s">
        <v>1348</v>
      </c>
      <c r="N3697" s="249">
        <v>60</v>
      </c>
      <c r="O3697" s="249" t="s">
        <v>12026</v>
      </c>
    </row>
    <row r="3698" spans="2:15">
      <c r="B3698" s="247" t="s">
        <v>12027</v>
      </c>
      <c r="C3698" s="247" t="s">
        <v>12028</v>
      </c>
      <c r="D3698" s="248">
        <v>41970</v>
      </c>
      <c r="E3698" s="248">
        <v>42656</v>
      </c>
      <c r="F3698" s="248">
        <v>43751</v>
      </c>
      <c r="G3698" s="247">
        <v>0</v>
      </c>
      <c r="H3698" s="247" t="s">
        <v>12029</v>
      </c>
      <c r="I3698" s="247" t="s">
        <v>12030</v>
      </c>
      <c r="J3698" s="247" t="s">
        <v>3270</v>
      </c>
      <c r="K3698" s="249" t="s">
        <v>3222</v>
      </c>
      <c r="L3698" s="247" t="s">
        <v>1380</v>
      </c>
      <c r="M3698" s="249" t="s">
        <v>1348</v>
      </c>
      <c r="N3698" s="249">
        <v>70</v>
      </c>
      <c r="O3698" s="249" t="s">
        <v>12031</v>
      </c>
    </row>
    <row r="3699" spans="2:15" ht="15" customHeight="1">
      <c r="B3699" s="247" t="s">
        <v>12032</v>
      </c>
      <c r="C3699" s="247" t="s">
        <v>1342</v>
      </c>
      <c r="D3699" s="248">
        <v>41871</v>
      </c>
      <c r="E3699" s="248"/>
      <c r="F3699" s="248"/>
      <c r="G3699" s="247"/>
      <c r="H3699" s="247" t="s">
        <v>11452</v>
      </c>
      <c r="I3699" s="247" t="s">
        <v>11453</v>
      </c>
      <c r="J3699" s="247" t="s">
        <v>3270</v>
      </c>
      <c r="K3699" s="249" t="s">
        <v>1346</v>
      </c>
      <c r="L3699" s="247" t="s">
        <v>1380</v>
      </c>
      <c r="M3699" s="249" t="s">
        <v>1348</v>
      </c>
      <c r="N3699" s="249">
        <v>55</v>
      </c>
      <c r="O3699" s="249" t="s">
        <v>3308</v>
      </c>
    </row>
    <row r="3700" spans="2:15" ht="15" customHeight="1">
      <c r="B3700" s="247" t="s">
        <v>12033</v>
      </c>
      <c r="C3700" s="247" t="s">
        <v>12034</v>
      </c>
      <c r="D3700" s="248">
        <v>41612</v>
      </c>
      <c r="E3700" s="248">
        <v>42160</v>
      </c>
      <c r="F3700" s="248">
        <v>45082</v>
      </c>
      <c r="G3700" s="247">
        <v>2</v>
      </c>
      <c r="H3700" s="247" t="s">
        <v>12035</v>
      </c>
      <c r="I3700" s="247" t="s">
        <v>12036</v>
      </c>
      <c r="J3700" s="247" t="s">
        <v>3270</v>
      </c>
      <c r="K3700" s="249" t="s">
        <v>1890</v>
      </c>
      <c r="L3700" s="247" t="s">
        <v>1380</v>
      </c>
      <c r="M3700" s="249" t="s">
        <v>1348</v>
      </c>
      <c r="N3700" s="249">
        <v>22</v>
      </c>
      <c r="O3700" s="249" t="s">
        <v>12037</v>
      </c>
    </row>
    <row r="3701" spans="2:15" ht="15" hidden="1" customHeight="1">
      <c r="B3701" s="247" t="s">
        <v>12038</v>
      </c>
      <c r="C3701" s="247" t="s">
        <v>12039</v>
      </c>
      <c r="D3701" s="248">
        <v>39975</v>
      </c>
      <c r="E3701" s="248">
        <v>40631</v>
      </c>
      <c r="F3701" s="248">
        <v>43188</v>
      </c>
      <c r="G3701" s="247">
        <v>2</v>
      </c>
      <c r="H3701" s="247" t="s">
        <v>4042</v>
      </c>
      <c r="I3701" s="247" t="s">
        <v>4043</v>
      </c>
      <c r="J3701" s="247" t="s">
        <v>3276</v>
      </c>
      <c r="K3701" s="249" t="s">
        <v>1354</v>
      </c>
      <c r="L3701" s="247" t="s">
        <v>1380</v>
      </c>
      <c r="M3701" s="249" t="s">
        <v>1348</v>
      </c>
      <c r="N3701" s="249">
        <v>28</v>
      </c>
      <c r="O3701" s="249" t="s">
        <v>12040</v>
      </c>
    </row>
    <row r="3702" spans="2:15" ht="15" customHeight="1">
      <c r="B3702" s="247" t="s">
        <v>12041</v>
      </c>
      <c r="C3702" s="247" t="s">
        <v>1342</v>
      </c>
      <c r="D3702" s="248">
        <v>41857</v>
      </c>
      <c r="E3702" s="248"/>
      <c r="F3702" s="248"/>
      <c r="G3702" s="247"/>
      <c r="H3702" s="247" t="s">
        <v>12017</v>
      </c>
      <c r="I3702" s="247" t="s">
        <v>1342</v>
      </c>
      <c r="J3702" s="247" t="s">
        <v>3270</v>
      </c>
      <c r="K3702" s="249" t="s">
        <v>1346</v>
      </c>
      <c r="L3702" s="247" t="s">
        <v>1380</v>
      </c>
      <c r="M3702" s="249" t="s">
        <v>1348</v>
      </c>
      <c r="N3702" s="249">
        <v>100</v>
      </c>
      <c r="O3702" s="249" t="s">
        <v>12042</v>
      </c>
    </row>
    <row r="3703" spans="2:15" ht="15" customHeight="1">
      <c r="B3703" s="247" t="s">
        <v>12043</v>
      </c>
      <c r="C3703" s="247" t="s">
        <v>12044</v>
      </c>
      <c r="D3703" s="248">
        <v>41817</v>
      </c>
      <c r="E3703" s="248">
        <v>42241</v>
      </c>
      <c r="F3703" s="248">
        <v>44068</v>
      </c>
      <c r="G3703" s="247">
        <v>1</v>
      </c>
      <c r="H3703" s="247" t="s">
        <v>9778</v>
      </c>
      <c r="I3703" s="247" t="s">
        <v>9779</v>
      </c>
      <c r="J3703" s="247" t="s">
        <v>3270</v>
      </c>
      <c r="K3703" s="249" t="s">
        <v>1354</v>
      </c>
      <c r="L3703" s="247" t="s">
        <v>1380</v>
      </c>
      <c r="M3703" s="249" t="s">
        <v>1348</v>
      </c>
      <c r="N3703" s="249">
        <v>55</v>
      </c>
      <c r="O3703" s="249" t="s">
        <v>8160</v>
      </c>
    </row>
    <row r="3704" spans="2:15" ht="15" customHeight="1">
      <c r="B3704" s="247" t="s">
        <v>12045</v>
      </c>
      <c r="C3704" s="247" t="s">
        <v>12046</v>
      </c>
      <c r="D3704" s="248">
        <v>41807</v>
      </c>
      <c r="E3704" s="248">
        <v>43634</v>
      </c>
      <c r="F3704" s="248">
        <v>44729</v>
      </c>
      <c r="G3704" s="247">
        <v>0</v>
      </c>
      <c r="H3704" s="247" t="s">
        <v>11468</v>
      </c>
      <c r="I3704" s="247" t="s">
        <v>11469</v>
      </c>
      <c r="J3704" s="247" t="s">
        <v>3270</v>
      </c>
      <c r="K3704" s="249" t="s">
        <v>1890</v>
      </c>
      <c r="L3704" s="247" t="s">
        <v>1380</v>
      </c>
      <c r="M3704" s="249" t="s">
        <v>1348</v>
      </c>
      <c r="N3704" s="249">
        <v>35</v>
      </c>
      <c r="O3704" s="249" t="s">
        <v>12047</v>
      </c>
    </row>
    <row r="3705" spans="2:15" ht="15" customHeight="1">
      <c r="B3705" s="247" t="s">
        <v>12048</v>
      </c>
      <c r="C3705" s="247" t="s">
        <v>1342</v>
      </c>
      <c r="D3705" s="248">
        <v>40865</v>
      </c>
      <c r="E3705" s="248"/>
      <c r="F3705" s="248"/>
      <c r="G3705" s="247"/>
      <c r="H3705" s="247" t="s">
        <v>12049</v>
      </c>
      <c r="I3705" s="247" t="s">
        <v>1342</v>
      </c>
      <c r="J3705" s="247" t="s">
        <v>3270</v>
      </c>
      <c r="K3705" s="249" t="s">
        <v>1346</v>
      </c>
      <c r="L3705" s="247" t="s">
        <v>1380</v>
      </c>
      <c r="M3705" s="249" t="s">
        <v>1348</v>
      </c>
      <c r="N3705" s="249">
        <v>40</v>
      </c>
      <c r="O3705" s="249" t="s">
        <v>12050</v>
      </c>
    </row>
    <row r="3706" spans="2:15" ht="15" hidden="1" customHeight="1">
      <c r="B3706" s="247" t="s">
        <v>12051</v>
      </c>
      <c r="C3706" s="247" t="s">
        <v>12052</v>
      </c>
      <c r="D3706" s="248">
        <v>41691</v>
      </c>
      <c r="E3706" s="248">
        <v>42307</v>
      </c>
      <c r="F3706" s="248">
        <v>42832</v>
      </c>
      <c r="G3706" s="247">
        <v>0</v>
      </c>
      <c r="H3706" s="247" t="s">
        <v>3744</v>
      </c>
      <c r="I3706" s="247" t="s">
        <v>3745</v>
      </c>
      <c r="J3706" s="247" t="s">
        <v>3270</v>
      </c>
      <c r="K3706" s="249" t="s">
        <v>2455</v>
      </c>
      <c r="L3706" s="247" t="s">
        <v>1380</v>
      </c>
      <c r="M3706" s="249" t="s">
        <v>1348</v>
      </c>
      <c r="N3706" s="249">
        <v>100</v>
      </c>
      <c r="O3706" s="249" t="s">
        <v>5763</v>
      </c>
    </row>
    <row r="3707" spans="2:15" ht="15" hidden="1" customHeight="1">
      <c r="B3707" s="247" t="s">
        <v>12053</v>
      </c>
      <c r="C3707" s="247" t="s">
        <v>12054</v>
      </c>
      <c r="D3707" s="248">
        <v>41691</v>
      </c>
      <c r="E3707" s="248">
        <v>42307</v>
      </c>
      <c r="F3707" s="248">
        <v>42832</v>
      </c>
      <c r="G3707" s="247">
        <v>0</v>
      </c>
      <c r="H3707" s="247" t="s">
        <v>3744</v>
      </c>
      <c r="I3707" s="247" t="s">
        <v>3745</v>
      </c>
      <c r="J3707" s="247" t="s">
        <v>3270</v>
      </c>
      <c r="K3707" s="249" t="s">
        <v>2455</v>
      </c>
      <c r="L3707" s="247" t="s">
        <v>1380</v>
      </c>
      <c r="M3707" s="249" t="s">
        <v>1348</v>
      </c>
      <c r="N3707" s="249">
        <v>100</v>
      </c>
      <c r="O3707" s="249" t="s">
        <v>5757</v>
      </c>
    </row>
    <row r="3708" spans="2:15" ht="15" hidden="1" customHeight="1">
      <c r="B3708" s="247" t="s">
        <v>12055</v>
      </c>
      <c r="C3708" s="247" t="s">
        <v>12056</v>
      </c>
      <c r="D3708" s="248">
        <v>41691</v>
      </c>
      <c r="E3708" s="248">
        <v>42307</v>
      </c>
      <c r="F3708" s="248">
        <v>42832</v>
      </c>
      <c r="G3708" s="247">
        <v>0</v>
      </c>
      <c r="H3708" s="247" t="s">
        <v>3744</v>
      </c>
      <c r="I3708" s="247" t="s">
        <v>3745</v>
      </c>
      <c r="J3708" s="247" t="s">
        <v>3270</v>
      </c>
      <c r="K3708" s="249" t="s">
        <v>2455</v>
      </c>
      <c r="L3708" s="247" t="s">
        <v>1380</v>
      </c>
      <c r="M3708" s="249" t="s">
        <v>1348</v>
      </c>
      <c r="N3708" s="249">
        <v>30</v>
      </c>
      <c r="O3708" s="249" t="s">
        <v>5752</v>
      </c>
    </row>
    <row r="3709" spans="2:15" ht="15" customHeight="1">
      <c r="B3709" s="247" t="s">
        <v>12057</v>
      </c>
      <c r="C3709" s="247" t="s">
        <v>12058</v>
      </c>
      <c r="D3709" s="248">
        <v>41778</v>
      </c>
      <c r="E3709" s="248">
        <v>42180</v>
      </c>
      <c r="F3709" s="248">
        <v>45102</v>
      </c>
      <c r="G3709" s="247">
        <v>2</v>
      </c>
      <c r="H3709" s="247" t="s">
        <v>4768</v>
      </c>
      <c r="I3709" s="247" t="s">
        <v>4769</v>
      </c>
      <c r="J3709" s="247" t="s">
        <v>3270</v>
      </c>
      <c r="K3709" s="249" t="s">
        <v>1890</v>
      </c>
      <c r="L3709" s="247" t="s">
        <v>1380</v>
      </c>
      <c r="M3709" s="249" t="s">
        <v>1348</v>
      </c>
      <c r="N3709" s="249">
        <v>100</v>
      </c>
      <c r="O3709" s="249" t="s">
        <v>12059</v>
      </c>
    </row>
    <row r="3710" spans="2:15" ht="15" hidden="1" customHeight="1">
      <c r="B3710" s="247" t="s">
        <v>12060</v>
      </c>
      <c r="C3710" s="247" t="s">
        <v>12061</v>
      </c>
      <c r="D3710" s="248">
        <v>41817</v>
      </c>
      <c r="E3710" s="248">
        <v>42264</v>
      </c>
      <c r="F3710" s="248">
        <v>43360</v>
      </c>
      <c r="G3710" s="247">
        <v>0</v>
      </c>
      <c r="H3710" s="247" t="s">
        <v>5432</v>
      </c>
      <c r="I3710" s="247" t="s">
        <v>5433</v>
      </c>
      <c r="J3710" s="247" t="s">
        <v>3270</v>
      </c>
      <c r="K3710" s="249" t="s">
        <v>2455</v>
      </c>
      <c r="L3710" s="247" t="s">
        <v>1380</v>
      </c>
      <c r="M3710" s="249" t="s">
        <v>1348</v>
      </c>
      <c r="N3710" s="249">
        <v>37</v>
      </c>
      <c r="O3710" s="249" t="s">
        <v>9506</v>
      </c>
    </row>
    <row r="3711" spans="2:15" ht="24" customHeight="1">
      <c r="B3711" s="247" t="s">
        <v>12062</v>
      </c>
      <c r="C3711" s="247" t="s">
        <v>1342</v>
      </c>
      <c r="D3711" s="248">
        <v>41823</v>
      </c>
      <c r="E3711" s="248"/>
      <c r="F3711" s="248"/>
      <c r="G3711" s="247"/>
      <c r="H3711" s="247" t="s">
        <v>3933</v>
      </c>
      <c r="I3711" s="247" t="s">
        <v>3934</v>
      </c>
      <c r="J3711" s="247" t="s">
        <v>3270</v>
      </c>
      <c r="K3711" s="249" t="s">
        <v>1346</v>
      </c>
      <c r="L3711" s="247" t="s">
        <v>1380</v>
      </c>
      <c r="M3711" s="249" t="s">
        <v>1348</v>
      </c>
      <c r="N3711" s="249">
        <v>73</v>
      </c>
      <c r="O3711" s="249" t="s">
        <v>12063</v>
      </c>
    </row>
    <row r="3712" spans="2:15" ht="15" hidden="1" customHeight="1">
      <c r="B3712" s="247" t="s">
        <v>12064</v>
      </c>
      <c r="C3712" s="247" t="s">
        <v>12065</v>
      </c>
      <c r="D3712" s="248">
        <v>39980</v>
      </c>
      <c r="E3712" s="248">
        <v>40632</v>
      </c>
      <c r="F3712" s="248">
        <v>43189</v>
      </c>
      <c r="G3712" s="247">
        <v>2</v>
      </c>
      <c r="H3712" s="247" t="s">
        <v>4320</v>
      </c>
      <c r="I3712" s="247" t="s">
        <v>4321</v>
      </c>
      <c r="J3712" s="247" t="s">
        <v>3276</v>
      </c>
      <c r="K3712" s="249" t="s">
        <v>1354</v>
      </c>
      <c r="L3712" s="247" t="s">
        <v>1380</v>
      </c>
      <c r="M3712" s="249" t="s">
        <v>1348</v>
      </c>
      <c r="N3712" s="249">
        <v>60.8</v>
      </c>
      <c r="O3712" s="249" t="s">
        <v>12066</v>
      </c>
    </row>
    <row r="3713" spans="2:15" ht="15" customHeight="1">
      <c r="B3713" s="247" t="s">
        <v>12067</v>
      </c>
      <c r="C3713" s="247" t="s">
        <v>1342</v>
      </c>
      <c r="D3713" s="248">
        <v>41817</v>
      </c>
      <c r="E3713" s="248"/>
      <c r="F3713" s="248"/>
      <c r="G3713" s="247"/>
      <c r="H3713" s="247" t="s">
        <v>12068</v>
      </c>
      <c r="I3713" s="247" t="s">
        <v>12069</v>
      </c>
      <c r="J3713" s="247" t="s">
        <v>3270</v>
      </c>
      <c r="K3713" s="249" t="s">
        <v>1346</v>
      </c>
      <c r="L3713" s="247" t="s">
        <v>1380</v>
      </c>
      <c r="M3713" s="249" t="s">
        <v>1348</v>
      </c>
      <c r="N3713" s="249">
        <v>100</v>
      </c>
      <c r="O3713" s="249" t="s">
        <v>12070</v>
      </c>
    </row>
    <row r="3714" spans="2:15" ht="24" customHeight="1">
      <c r="B3714" s="247" t="s">
        <v>12071</v>
      </c>
      <c r="C3714" s="247" t="s">
        <v>1342</v>
      </c>
      <c r="D3714" s="248">
        <v>41794</v>
      </c>
      <c r="E3714" s="248"/>
      <c r="F3714" s="248"/>
      <c r="G3714" s="247"/>
      <c r="H3714" s="247" t="s">
        <v>3640</v>
      </c>
      <c r="I3714" s="247" t="s">
        <v>3641</v>
      </c>
      <c r="J3714" s="247" t="s">
        <v>3270</v>
      </c>
      <c r="K3714" s="249" t="s">
        <v>1346</v>
      </c>
      <c r="L3714" s="247" t="s">
        <v>1380</v>
      </c>
      <c r="M3714" s="249" t="s">
        <v>1348</v>
      </c>
      <c r="N3714" s="249">
        <v>48</v>
      </c>
      <c r="O3714" s="249" t="s">
        <v>5692</v>
      </c>
    </row>
    <row r="3715" spans="2:15" ht="15" customHeight="1">
      <c r="B3715" s="247" t="s">
        <v>12072</v>
      </c>
      <c r="C3715" s="247" t="s">
        <v>12073</v>
      </c>
      <c r="D3715" s="248">
        <v>41968</v>
      </c>
      <c r="E3715" s="248">
        <v>42170</v>
      </c>
      <c r="F3715" s="248">
        <v>43997</v>
      </c>
      <c r="G3715" s="247">
        <v>1</v>
      </c>
      <c r="H3715" s="247" t="s">
        <v>12074</v>
      </c>
      <c r="I3715" s="247" t="s">
        <v>12075</v>
      </c>
      <c r="J3715" s="247" t="s">
        <v>3270</v>
      </c>
      <c r="K3715" s="249" t="s">
        <v>3222</v>
      </c>
      <c r="L3715" s="247" t="s">
        <v>1380</v>
      </c>
      <c r="M3715" s="249" t="s">
        <v>1348</v>
      </c>
      <c r="N3715" s="249">
        <v>62</v>
      </c>
      <c r="O3715" s="249" t="s">
        <v>12010</v>
      </c>
    </row>
    <row r="3716" spans="2:15" ht="15" customHeight="1">
      <c r="B3716" s="247" t="s">
        <v>12076</v>
      </c>
      <c r="C3716" s="247" t="s">
        <v>12077</v>
      </c>
      <c r="D3716" s="248">
        <v>41968</v>
      </c>
      <c r="E3716" s="248">
        <v>42170</v>
      </c>
      <c r="F3716" s="248">
        <v>43621</v>
      </c>
      <c r="G3716" s="247">
        <v>0</v>
      </c>
      <c r="H3716" s="247" t="s">
        <v>9504</v>
      </c>
      <c r="I3716" s="247" t="s">
        <v>9505</v>
      </c>
      <c r="J3716" s="247" t="s">
        <v>3270</v>
      </c>
      <c r="K3716" s="249" t="s">
        <v>2455</v>
      </c>
      <c r="L3716" s="247" t="s">
        <v>1380</v>
      </c>
      <c r="M3716" s="249" t="s">
        <v>1348</v>
      </c>
      <c r="N3716" s="249">
        <v>40</v>
      </c>
      <c r="O3716" s="249" t="s">
        <v>12078</v>
      </c>
    </row>
    <row r="3717" spans="2:15" ht="15" customHeight="1">
      <c r="B3717" s="247" t="s">
        <v>12079</v>
      </c>
      <c r="C3717" s="247" t="s">
        <v>12080</v>
      </c>
      <c r="D3717" s="248">
        <v>41968</v>
      </c>
      <c r="E3717" s="248">
        <v>42170</v>
      </c>
      <c r="F3717" s="248">
        <v>43621</v>
      </c>
      <c r="G3717" s="247">
        <v>0</v>
      </c>
      <c r="H3717" s="247" t="s">
        <v>9504</v>
      </c>
      <c r="I3717" s="247" t="s">
        <v>9505</v>
      </c>
      <c r="J3717" s="247" t="s">
        <v>3270</v>
      </c>
      <c r="K3717" s="249" t="s">
        <v>2455</v>
      </c>
      <c r="L3717" s="247" t="s">
        <v>1380</v>
      </c>
      <c r="M3717" s="249" t="s">
        <v>1348</v>
      </c>
      <c r="N3717" s="249">
        <v>71</v>
      </c>
      <c r="O3717" s="249" t="s">
        <v>12081</v>
      </c>
    </row>
    <row r="3718" spans="2:15" ht="15" customHeight="1">
      <c r="B3718" s="247" t="s">
        <v>12082</v>
      </c>
      <c r="C3718" s="247" t="s">
        <v>12083</v>
      </c>
      <c r="D3718" s="248">
        <v>41968</v>
      </c>
      <c r="E3718" s="248">
        <v>42193</v>
      </c>
      <c r="F3718" s="248">
        <v>44020</v>
      </c>
      <c r="G3718" s="247">
        <v>1</v>
      </c>
      <c r="H3718" s="247" t="s">
        <v>7109</v>
      </c>
      <c r="I3718" s="247" t="s">
        <v>7110</v>
      </c>
      <c r="J3718" s="247" t="s">
        <v>3270</v>
      </c>
      <c r="K3718" s="249" t="s">
        <v>3222</v>
      </c>
      <c r="L3718" s="247" t="s">
        <v>1380</v>
      </c>
      <c r="M3718" s="249" t="s">
        <v>1348</v>
      </c>
      <c r="N3718" s="249">
        <v>86.45</v>
      </c>
      <c r="O3718" s="249" t="s">
        <v>12084</v>
      </c>
    </row>
    <row r="3719" spans="2:15" ht="15" customHeight="1">
      <c r="B3719" s="247" t="s">
        <v>12085</v>
      </c>
      <c r="C3719" s="247" t="s">
        <v>12086</v>
      </c>
      <c r="D3719" s="248">
        <v>41968</v>
      </c>
      <c r="E3719" s="248">
        <v>42193</v>
      </c>
      <c r="F3719" s="248">
        <v>44020</v>
      </c>
      <c r="G3719" s="247">
        <v>1</v>
      </c>
      <c r="H3719" s="247" t="s">
        <v>4028</v>
      </c>
      <c r="I3719" s="247" t="s">
        <v>4029</v>
      </c>
      <c r="J3719" s="247" t="s">
        <v>3270</v>
      </c>
      <c r="K3719" s="249" t="s">
        <v>3222</v>
      </c>
      <c r="L3719" s="247" t="s">
        <v>1380</v>
      </c>
      <c r="M3719" s="249" t="s">
        <v>1348</v>
      </c>
      <c r="N3719" s="249">
        <v>32</v>
      </c>
      <c r="O3719" s="249" t="s">
        <v>3775</v>
      </c>
    </row>
    <row r="3720" spans="2:15" ht="15" customHeight="1">
      <c r="B3720" s="247" t="s">
        <v>12087</v>
      </c>
      <c r="C3720" s="247" t="s">
        <v>12088</v>
      </c>
      <c r="D3720" s="248">
        <v>41968</v>
      </c>
      <c r="E3720" s="248">
        <v>42166</v>
      </c>
      <c r="F3720" s="248">
        <v>45088</v>
      </c>
      <c r="G3720" s="247">
        <v>2</v>
      </c>
      <c r="H3720" s="247" t="s">
        <v>12074</v>
      </c>
      <c r="I3720" s="247" t="s">
        <v>12075</v>
      </c>
      <c r="J3720" s="247" t="s">
        <v>3270</v>
      </c>
      <c r="K3720" s="249" t="s">
        <v>1890</v>
      </c>
      <c r="L3720" s="247" t="s">
        <v>1380</v>
      </c>
      <c r="M3720" s="249" t="s">
        <v>1348</v>
      </c>
      <c r="N3720" s="249">
        <v>35</v>
      </c>
      <c r="O3720" s="249" t="s">
        <v>5847</v>
      </c>
    </row>
    <row r="3721" spans="2:15" ht="15" customHeight="1">
      <c r="B3721" s="247" t="s">
        <v>12089</v>
      </c>
      <c r="C3721" s="247" t="s">
        <v>12090</v>
      </c>
      <c r="D3721" s="248">
        <v>41855</v>
      </c>
      <c r="E3721" s="248">
        <v>42318</v>
      </c>
      <c r="F3721" s="248">
        <v>44145</v>
      </c>
      <c r="G3721" s="247">
        <v>1</v>
      </c>
      <c r="H3721" s="247" t="s">
        <v>6018</v>
      </c>
      <c r="I3721" s="247" t="s">
        <v>6019</v>
      </c>
      <c r="J3721" s="247" t="s">
        <v>3270</v>
      </c>
      <c r="K3721" s="249" t="s">
        <v>3222</v>
      </c>
      <c r="L3721" s="247" t="s">
        <v>1380</v>
      </c>
      <c r="M3721" s="249" t="s">
        <v>1348</v>
      </c>
      <c r="N3721" s="249">
        <v>75</v>
      </c>
      <c r="O3721" s="249" t="s">
        <v>12091</v>
      </c>
    </row>
    <row r="3722" spans="2:15">
      <c r="B3722" s="247" t="s">
        <v>12092</v>
      </c>
      <c r="C3722" s="247" t="s">
        <v>1342</v>
      </c>
      <c r="D3722" s="248">
        <v>41754</v>
      </c>
      <c r="E3722" s="248"/>
      <c r="F3722" s="248"/>
      <c r="G3722" s="247"/>
      <c r="H3722" s="247" t="s">
        <v>12093</v>
      </c>
      <c r="I3722" s="247" t="s">
        <v>1342</v>
      </c>
      <c r="J3722" s="247" t="s">
        <v>3270</v>
      </c>
      <c r="K3722" s="249" t="s">
        <v>1346</v>
      </c>
      <c r="L3722" s="247" t="s">
        <v>1380</v>
      </c>
      <c r="M3722" s="249" t="s">
        <v>1348</v>
      </c>
      <c r="N3722" s="249">
        <v>30</v>
      </c>
      <c r="O3722" s="249" t="s">
        <v>12094</v>
      </c>
    </row>
    <row r="3723" spans="2:15" ht="15" hidden="1" customHeight="1">
      <c r="B3723" s="247" t="s">
        <v>12095</v>
      </c>
      <c r="C3723" s="247" t="s">
        <v>12096</v>
      </c>
      <c r="D3723" s="248">
        <v>40308</v>
      </c>
      <c r="E3723" s="248">
        <v>40632</v>
      </c>
      <c r="F3723" s="248">
        <v>42459</v>
      </c>
      <c r="G3723" s="247">
        <v>1</v>
      </c>
      <c r="H3723" s="247" t="s">
        <v>5909</v>
      </c>
      <c r="I3723" s="247" t="s">
        <v>5910</v>
      </c>
      <c r="J3723" s="247" t="s">
        <v>3276</v>
      </c>
      <c r="K3723" s="249" t="s">
        <v>2455</v>
      </c>
      <c r="L3723" s="247" t="s">
        <v>1380</v>
      </c>
      <c r="M3723" s="249" t="s">
        <v>1348</v>
      </c>
      <c r="N3723" s="249">
        <v>157</v>
      </c>
      <c r="O3723" s="249" t="s">
        <v>12097</v>
      </c>
    </row>
    <row r="3724" spans="2:15" ht="15" customHeight="1">
      <c r="B3724" s="247" t="s">
        <v>12098</v>
      </c>
      <c r="C3724" s="247" t="s">
        <v>12099</v>
      </c>
      <c r="D3724" s="248">
        <v>41968</v>
      </c>
      <c r="E3724" s="248">
        <v>42172</v>
      </c>
      <c r="F3724" s="248">
        <v>43998</v>
      </c>
      <c r="G3724" s="247">
        <v>1</v>
      </c>
      <c r="H3724" s="247" t="s">
        <v>12100</v>
      </c>
      <c r="I3724" s="247" t="s">
        <v>12101</v>
      </c>
      <c r="J3724" s="247" t="s">
        <v>3270</v>
      </c>
      <c r="K3724" s="249" t="s">
        <v>3222</v>
      </c>
      <c r="L3724" s="247" t="s">
        <v>1380</v>
      </c>
      <c r="M3724" s="249" t="s">
        <v>1348</v>
      </c>
      <c r="N3724" s="249">
        <v>100</v>
      </c>
      <c r="O3724" s="249" t="s">
        <v>12102</v>
      </c>
    </row>
    <row r="3725" spans="2:15" ht="15" customHeight="1">
      <c r="B3725" s="247" t="s">
        <v>12103</v>
      </c>
      <c r="C3725" s="247" t="s">
        <v>12104</v>
      </c>
      <c r="D3725" s="248">
        <v>41956</v>
      </c>
      <c r="E3725" s="248">
        <v>42166</v>
      </c>
      <c r="F3725" s="248">
        <v>43993</v>
      </c>
      <c r="G3725" s="247">
        <v>1</v>
      </c>
      <c r="H3725" s="247" t="s">
        <v>12074</v>
      </c>
      <c r="I3725" s="247" t="s">
        <v>12075</v>
      </c>
      <c r="J3725" s="247" t="s">
        <v>3270</v>
      </c>
      <c r="K3725" s="249" t="s">
        <v>3222</v>
      </c>
      <c r="L3725" s="247" t="s">
        <v>1380</v>
      </c>
      <c r="M3725" s="249" t="s">
        <v>1348</v>
      </c>
      <c r="N3725" s="249">
        <v>30</v>
      </c>
      <c r="O3725" s="249" t="s">
        <v>12105</v>
      </c>
    </row>
    <row r="3726" spans="2:15" ht="15" customHeight="1">
      <c r="B3726" s="247" t="s">
        <v>12106</v>
      </c>
      <c r="C3726" s="247" t="s">
        <v>12107</v>
      </c>
      <c r="D3726" s="248">
        <v>41968</v>
      </c>
      <c r="E3726" s="248">
        <v>42166</v>
      </c>
      <c r="F3726" s="248">
        <v>43993</v>
      </c>
      <c r="G3726" s="247">
        <v>1</v>
      </c>
      <c r="H3726" s="247" t="s">
        <v>12108</v>
      </c>
      <c r="I3726" s="247" t="s">
        <v>11359</v>
      </c>
      <c r="J3726" s="247" t="s">
        <v>3270</v>
      </c>
      <c r="K3726" s="249" t="s">
        <v>2455</v>
      </c>
      <c r="L3726" s="247" t="s">
        <v>1380</v>
      </c>
      <c r="M3726" s="249" t="s">
        <v>1348</v>
      </c>
      <c r="N3726" s="249">
        <v>88</v>
      </c>
      <c r="O3726" s="249" t="s">
        <v>12109</v>
      </c>
    </row>
    <row r="3727" spans="2:15" ht="15" customHeight="1">
      <c r="B3727" s="247" t="s">
        <v>12110</v>
      </c>
      <c r="C3727" s="247" t="s">
        <v>12111</v>
      </c>
      <c r="D3727" s="248">
        <v>41968</v>
      </c>
      <c r="E3727" s="248">
        <v>42180</v>
      </c>
      <c r="F3727" s="248">
        <v>44007</v>
      </c>
      <c r="G3727" s="247">
        <v>1</v>
      </c>
      <c r="H3727" s="247" t="s">
        <v>12108</v>
      </c>
      <c r="I3727" s="247" t="s">
        <v>11359</v>
      </c>
      <c r="J3727" s="247" t="s">
        <v>3270</v>
      </c>
      <c r="K3727" s="249" t="s">
        <v>3222</v>
      </c>
      <c r="L3727" s="247" t="s">
        <v>1380</v>
      </c>
      <c r="M3727" s="249" t="s">
        <v>1348</v>
      </c>
      <c r="N3727" s="249">
        <v>100</v>
      </c>
      <c r="O3727" s="249" t="s">
        <v>12112</v>
      </c>
    </row>
    <row r="3728" spans="2:15" ht="15" customHeight="1">
      <c r="B3728" s="247" t="s">
        <v>12113</v>
      </c>
      <c r="C3728" s="247" t="s">
        <v>12114</v>
      </c>
      <c r="D3728" s="248">
        <v>41968</v>
      </c>
      <c r="E3728" s="248">
        <v>42170</v>
      </c>
      <c r="F3728" s="248">
        <v>43997</v>
      </c>
      <c r="G3728" s="247">
        <v>1</v>
      </c>
      <c r="H3728" s="247" t="s">
        <v>4033</v>
      </c>
      <c r="I3728" s="247" t="s">
        <v>4034</v>
      </c>
      <c r="J3728" s="247" t="s">
        <v>3270</v>
      </c>
      <c r="K3728" s="249" t="s">
        <v>1354</v>
      </c>
      <c r="L3728" s="247" t="s">
        <v>1380</v>
      </c>
      <c r="M3728" s="249" t="s">
        <v>1348</v>
      </c>
      <c r="N3728" s="249">
        <v>100</v>
      </c>
      <c r="O3728" s="249" t="s">
        <v>12115</v>
      </c>
    </row>
    <row r="3729" spans="2:15" ht="15" customHeight="1">
      <c r="B3729" s="247" t="s">
        <v>12116</v>
      </c>
      <c r="C3729" s="247" t="s">
        <v>12117</v>
      </c>
      <c r="D3729" s="248">
        <v>41710</v>
      </c>
      <c r="E3729" s="248">
        <v>42170</v>
      </c>
      <c r="F3729" s="248">
        <v>45092</v>
      </c>
      <c r="G3729" s="247">
        <v>2</v>
      </c>
      <c r="H3729" s="247" t="s">
        <v>12118</v>
      </c>
      <c r="I3729" s="247" t="s">
        <v>4919</v>
      </c>
      <c r="J3729" s="247" t="s">
        <v>3270</v>
      </c>
      <c r="K3729" s="249" t="s">
        <v>1890</v>
      </c>
      <c r="L3729" s="247" t="s">
        <v>1380</v>
      </c>
      <c r="M3729" s="249" t="s">
        <v>1348</v>
      </c>
      <c r="N3729" s="249">
        <v>21.66</v>
      </c>
      <c r="O3729" s="249" t="s">
        <v>12119</v>
      </c>
    </row>
    <row r="3730" spans="2:15" ht="15" customHeight="1">
      <c r="B3730" s="247" t="s">
        <v>12120</v>
      </c>
      <c r="C3730" s="247" t="s">
        <v>12121</v>
      </c>
      <c r="D3730" s="248">
        <v>41968</v>
      </c>
      <c r="E3730" s="248">
        <v>42139</v>
      </c>
      <c r="F3730" s="248">
        <v>45061</v>
      </c>
      <c r="G3730" s="247">
        <v>2</v>
      </c>
      <c r="H3730" s="247" t="s">
        <v>9097</v>
      </c>
      <c r="I3730" s="247" t="s">
        <v>9098</v>
      </c>
      <c r="J3730" s="247" t="s">
        <v>3270</v>
      </c>
      <c r="K3730" s="249" t="s">
        <v>1890</v>
      </c>
      <c r="L3730" s="247" t="s">
        <v>1380</v>
      </c>
      <c r="M3730" s="249" t="s">
        <v>1348</v>
      </c>
      <c r="N3730" s="249">
        <v>100</v>
      </c>
      <c r="O3730" s="249" t="s">
        <v>12122</v>
      </c>
    </row>
    <row r="3731" spans="2:15" ht="15" hidden="1" customHeight="1">
      <c r="B3731" s="247" t="s">
        <v>12123</v>
      </c>
      <c r="C3731" s="247" t="s">
        <v>12124</v>
      </c>
      <c r="D3731" s="248">
        <v>41549</v>
      </c>
      <c r="E3731" s="248">
        <v>44326</v>
      </c>
      <c r="F3731" s="248">
        <v>45421</v>
      </c>
      <c r="G3731" s="247">
        <v>0</v>
      </c>
      <c r="H3731" s="247" t="s">
        <v>9325</v>
      </c>
      <c r="I3731" s="247" t="s">
        <v>9326</v>
      </c>
      <c r="J3731" s="247" t="s">
        <v>3270</v>
      </c>
      <c r="K3731" s="249" t="s">
        <v>1890</v>
      </c>
      <c r="L3731" s="247" t="s">
        <v>1380</v>
      </c>
      <c r="M3731" s="249" t="s">
        <v>1348</v>
      </c>
      <c r="N3731" s="249">
        <v>50</v>
      </c>
      <c r="O3731" s="249" t="s">
        <v>12125</v>
      </c>
    </row>
    <row r="3732" spans="2:15" ht="15" hidden="1" customHeight="1">
      <c r="B3732" s="247" t="s">
        <v>12126</v>
      </c>
      <c r="C3732" s="247" t="s">
        <v>12127</v>
      </c>
      <c r="D3732" s="248">
        <v>41549</v>
      </c>
      <c r="E3732" s="248">
        <v>42139</v>
      </c>
      <c r="F3732" s="248">
        <v>43235</v>
      </c>
      <c r="G3732" s="247">
        <v>0</v>
      </c>
      <c r="H3732" s="247" t="s">
        <v>9325</v>
      </c>
      <c r="I3732" s="247" t="s">
        <v>9326</v>
      </c>
      <c r="J3732" s="247" t="s">
        <v>3270</v>
      </c>
      <c r="K3732" s="249" t="s">
        <v>2455</v>
      </c>
      <c r="L3732" s="247" t="s">
        <v>1380</v>
      </c>
      <c r="M3732" s="249" t="s">
        <v>1348</v>
      </c>
      <c r="N3732" s="249">
        <v>65</v>
      </c>
      <c r="O3732" s="249" t="s">
        <v>12128</v>
      </c>
    </row>
    <row r="3733" spans="2:15" ht="15" hidden="1" customHeight="1">
      <c r="B3733" s="247" t="s">
        <v>12129</v>
      </c>
      <c r="C3733" s="247" t="s">
        <v>12130</v>
      </c>
      <c r="D3733" s="248">
        <v>41502</v>
      </c>
      <c r="E3733" s="248">
        <v>42192</v>
      </c>
      <c r="F3733" s="248">
        <v>43288</v>
      </c>
      <c r="G3733" s="247">
        <v>0</v>
      </c>
      <c r="H3733" s="247" t="s">
        <v>11669</v>
      </c>
      <c r="I3733" s="247" t="s">
        <v>11670</v>
      </c>
      <c r="J3733" s="247" t="s">
        <v>3270</v>
      </c>
      <c r="K3733" s="249" t="s">
        <v>3222</v>
      </c>
      <c r="L3733" s="247" t="s">
        <v>1380</v>
      </c>
      <c r="M3733" s="249" t="s">
        <v>1348</v>
      </c>
      <c r="N3733" s="249">
        <v>100</v>
      </c>
      <c r="O3733" s="249" t="s">
        <v>9491</v>
      </c>
    </row>
    <row r="3734" spans="2:15" ht="15" customHeight="1">
      <c r="B3734" s="247" t="s">
        <v>12131</v>
      </c>
      <c r="C3734" s="247" t="s">
        <v>12132</v>
      </c>
      <c r="D3734" s="248">
        <v>40129</v>
      </c>
      <c r="E3734" s="248">
        <v>40715</v>
      </c>
      <c r="F3734" s="248">
        <v>43748</v>
      </c>
      <c r="G3734" s="247">
        <v>2</v>
      </c>
      <c r="H3734" s="247" t="s">
        <v>8952</v>
      </c>
      <c r="I3734" s="247" t="s">
        <v>8953</v>
      </c>
      <c r="J3734" s="247" t="s">
        <v>3276</v>
      </c>
      <c r="K3734" s="249" t="s">
        <v>1354</v>
      </c>
      <c r="L3734" s="247" t="s">
        <v>1380</v>
      </c>
      <c r="M3734" s="249" t="s">
        <v>1348</v>
      </c>
      <c r="N3734" s="249">
        <v>166</v>
      </c>
      <c r="O3734" s="249" t="s">
        <v>12133</v>
      </c>
    </row>
    <row r="3735" spans="2:15" ht="15" hidden="1" customHeight="1">
      <c r="B3735" s="247" t="s">
        <v>12134</v>
      </c>
      <c r="C3735" s="247" t="s">
        <v>12135</v>
      </c>
      <c r="D3735" s="248">
        <v>40350</v>
      </c>
      <c r="E3735" s="248">
        <v>40632</v>
      </c>
      <c r="F3735" s="248">
        <v>41728</v>
      </c>
      <c r="G3735" s="247">
        <v>0</v>
      </c>
      <c r="H3735" s="247" t="s">
        <v>4208</v>
      </c>
      <c r="I3735" s="247" t="s">
        <v>4209</v>
      </c>
      <c r="J3735" s="247" t="s">
        <v>3276</v>
      </c>
      <c r="K3735" s="249" t="s">
        <v>1354</v>
      </c>
      <c r="L3735" s="247" t="s">
        <v>1380</v>
      </c>
      <c r="M3735" s="249" t="s">
        <v>1348</v>
      </c>
      <c r="N3735" s="249">
        <v>139</v>
      </c>
      <c r="O3735" s="249" t="s">
        <v>10808</v>
      </c>
    </row>
    <row r="3736" spans="2:15" ht="15" hidden="1" customHeight="1">
      <c r="B3736" s="247" t="s">
        <v>12136</v>
      </c>
      <c r="C3736" s="247" t="s">
        <v>12137</v>
      </c>
      <c r="D3736" s="248">
        <v>41718</v>
      </c>
      <c r="E3736" s="248">
        <v>42242</v>
      </c>
      <c r="F3736" s="248">
        <v>43338</v>
      </c>
      <c r="G3736" s="247">
        <v>0</v>
      </c>
      <c r="H3736" s="247" t="s">
        <v>12138</v>
      </c>
      <c r="I3736" s="247" t="s">
        <v>12139</v>
      </c>
      <c r="J3736" s="247" t="s">
        <v>3270</v>
      </c>
      <c r="K3736" s="249" t="s">
        <v>3222</v>
      </c>
      <c r="L3736" s="247" t="s">
        <v>1380</v>
      </c>
      <c r="M3736" s="249" t="s">
        <v>1348</v>
      </c>
      <c r="N3736" s="249">
        <v>49</v>
      </c>
      <c r="O3736" s="249" t="s">
        <v>12140</v>
      </c>
    </row>
    <row r="3737" spans="2:15" ht="15" hidden="1" customHeight="1">
      <c r="B3737" s="247" t="s">
        <v>12141</v>
      </c>
      <c r="C3737" s="247" t="s">
        <v>12142</v>
      </c>
      <c r="D3737" s="248">
        <v>41792</v>
      </c>
      <c r="E3737" s="248">
        <v>42054</v>
      </c>
      <c r="F3737" s="248">
        <v>43150</v>
      </c>
      <c r="G3737" s="247">
        <v>0</v>
      </c>
      <c r="H3737" s="247" t="s">
        <v>12143</v>
      </c>
      <c r="I3737" s="247" t="s">
        <v>1342</v>
      </c>
      <c r="J3737" s="247" t="s">
        <v>3270</v>
      </c>
      <c r="K3737" s="249" t="s">
        <v>3222</v>
      </c>
      <c r="L3737" s="247" t="s">
        <v>1380</v>
      </c>
      <c r="M3737" s="249" t="s">
        <v>1348</v>
      </c>
      <c r="N3737" s="249">
        <v>45</v>
      </c>
      <c r="O3737" s="249" t="s">
        <v>12144</v>
      </c>
    </row>
    <row r="3738" spans="2:15" ht="15" hidden="1" customHeight="1">
      <c r="B3738" s="247" t="s">
        <v>12145</v>
      </c>
      <c r="C3738" s="247" t="s">
        <v>12146</v>
      </c>
      <c r="D3738" s="248">
        <v>41557</v>
      </c>
      <c r="E3738" s="248">
        <v>42003</v>
      </c>
      <c r="F3738" s="248">
        <v>43099</v>
      </c>
      <c r="G3738" s="247">
        <v>0</v>
      </c>
      <c r="H3738" s="247" t="s">
        <v>12147</v>
      </c>
      <c r="I3738" s="247" t="s">
        <v>1342</v>
      </c>
      <c r="J3738" s="247" t="s">
        <v>3270</v>
      </c>
      <c r="K3738" s="249" t="s">
        <v>1354</v>
      </c>
      <c r="L3738" s="247" t="s">
        <v>3337</v>
      </c>
      <c r="M3738" s="249" t="s">
        <v>1348</v>
      </c>
      <c r="N3738" s="249">
        <v>800</v>
      </c>
      <c r="O3738" s="249" t="s">
        <v>12148</v>
      </c>
    </row>
    <row r="3739" spans="2:15" ht="15" customHeight="1">
      <c r="B3739" s="247" t="s">
        <v>12149</v>
      </c>
      <c r="C3739" s="247" t="s">
        <v>12150</v>
      </c>
      <c r="D3739" s="248">
        <v>41695</v>
      </c>
      <c r="E3739" s="248">
        <v>42054</v>
      </c>
      <c r="F3739" s="248">
        <v>44611</v>
      </c>
      <c r="G3739" s="247">
        <v>1</v>
      </c>
      <c r="H3739" s="247" t="s">
        <v>11020</v>
      </c>
      <c r="I3739" s="247" t="s">
        <v>4769</v>
      </c>
      <c r="J3739" s="247" t="s">
        <v>3270</v>
      </c>
      <c r="K3739" s="249" t="s">
        <v>1890</v>
      </c>
      <c r="L3739" s="247" t="s">
        <v>1380</v>
      </c>
      <c r="M3739" s="249" t="s">
        <v>1348</v>
      </c>
      <c r="N3739" s="249">
        <v>83.1</v>
      </c>
      <c r="O3739" s="249" t="s">
        <v>12151</v>
      </c>
    </row>
    <row r="3740" spans="2:15" ht="15" customHeight="1">
      <c r="B3740" s="247" t="s">
        <v>12152</v>
      </c>
      <c r="C3740" s="247" t="s">
        <v>12153</v>
      </c>
      <c r="D3740" s="248">
        <v>41694</v>
      </c>
      <c r="E3740" s="248">
        <v>42004</v>
      </c>
      <c r="F3740" s="248">
        <v>43830</v>
      </c>
      <c r="G3740" s="247">
        <v>1</v>
      </c>
      <c r="H3740" s="247" t="s">
        <v>10901</v>
      </c>
      <c r="I3740" s="247" t="s">
        <v>10902</v>
      </c>
      <c r="J3740" s="247" t="s">
        <v>3270</v>
      </c>
      <c r="K3740" s="249" t="s">
        <v>3222</v>
      </c>
      <c r="L3740" s="247" t="s">
        <v>1380</v>
      </c>
      <c r="M3740" s="249" t="s">
        <v>1348</v>
      </c>
      <c r="N3740" s="249">
        <v>16</v>
      </c>
      <c r="O3740" s="249" t="s">
        <v>12154</v>
      </c>
    </row>
    <row r="3741" spans="2:15" ht="15" customHeight="1">
      <c r="B3741" s="247" t="s">
        <v>12155</v>
      </c>
      <c r="C3741" s="247" t="s">
        <v>12156</v>
      </c>
      <c r="D3741" s="248">
        <v>41705</v>
      </c>
      <c r="E3741" s="248">
        <v>42732</v>
      </c>
      <c r="F3741" s="248">
        <v>43827</v>
      </c>
      <c r="G3741" s="247">
        <v>0</v>
      </c>
      <c r="H3741" s="247" t="s">
        <v>4715</v>
      </c>
      <c r="I3741" s="247" t="s">
        <v>4716</v>
      </c>
      <c r="J3741" s="247" t="s">
        <v>3270</v>
      </c>
      <c r="K3741" s="249" t="s">
        <v>3222</v>
      </c>
      <c r="L3741" s="247" t="s">
        <v>1380</v>
      </c>
      <c r="M3741" s="249" t="s">
        <v>1348</v>
      </c>
      <c r="N3741" s="249">
        <v>59</v>
      </c>
      <c r="O3741" s="249" t="s">
        <v>9671</v>
      </c>
    </row>
    <row r="3742" spans="2:15" ht="24" hidden="1" customHeight="1">
      <c r="B3742" s="247" t="s">
        <v>12157</v>
      </c>
      <c r="C3742" s="247" t="s">
        <v>12158</v>
      </c>
      <c r="D3742" s="248">
        <v>41528</v>
      </c>
      <c r="E3742" s="248">
        <v>42138</v>
      </c>
      <c r="F3742" s="248">
        <v>43234</v>
      </c>
      <c r="G3742" s="247">
        <v>0</v>
      </c>
      <c r="H3742" s="247" t="s">
        <v>3445</v>
      </c>
      <c r="I3742" s="247" t="s">
        <v>3446</v>
      </c>
      <c r="J3742" s="247" t="s">
        <v>3298</v>
      </c>
      <c r="K3742" s="249" t="s">
        <v>3222</v>
      </c>
      <c r="L3742" s="247" t="s">
        <v>1380</v>
      </c>
      <c r="M3742" s="249" t="s">
        <v>1348</v>
      </c>
      <c r="N3742" s="249">
        <v>8</v>
      </c>
      <c r="O3742" s="249" t="s">
        <v>7678</v>
      </c>
    </row>
    <row r="3743" spans="2:15" ht="15" hidden="1" customHeight="1">
      <c r="B3743" s="247" t="s">
        <v>12159</v>
      </c>
      <c r="C3743" s="247" t="s">
        <v>12160</v>
      </c>
      <c r="D3743" s="248">
        <v>41639</v>
      </c>
      <c r="E3743" s="248">
        <v>42025</v>
      </c>
      <c r="F3743" s="248">
        <v>43121</v>
      </c>
      <c r="G3743" s="247">
        <v>0</v>
      </c>
      <c r="H3743" s="247" t="s">
        <v>12143</v>
      </c>
      <c r="I3743" s="247" t="s">
        <v>1342</v>
      </c>
      <c r="J3743" s="247" t="s">
        <v>3270</v>
      </c>
      <c r="K3743" s="249" t="s">
        <v>3222</v>
      </c>
      <c r="L3743" s="247" t="s">
        <v>1380</v>
      </c>
      <c r="M3743" s="249" t="s">
        <v>1348</v>
      </c>
      <c r="N3743" s="249">
        <v>100</v>
      </c>
      <c r="O3743" s="249" t="s">
        <v>12161</v>
      </c>
    </row>
    <row r="3744" spans="2:15" ht="15" hidden="1" customHeight="1">
      <c r="B3744" s="247" t="s">
        <v>12162</v>
      </c>
      <c r="C3744" s="247" t="s">
        <v>12163</v>
      </c>
      <c r="D3744" s="248">
        <v>41703</v>
      </c>
      <c r="E3744" s="248">
        <v>42158</v>
      </c>
      <c r="F3744" s="248">
        <v>43254</v>
      </c>
      <c r="G3744" s="247">
        <v>0</v>
      </c>
      <c r="H3744" s="247" t="s">
        <v>4715</v>
      </c>
      <c r="I3744" s="247" t="s">
        <v>4716</v>
      </c>
      <c r="J3744" s="247" t="s">
        <v>3270</v>
      </c>
      <c r="K3744" s="249" t="s">
        <v>3222</v>
      </c>
      <c r="L3744" s="247" t="s">
        <v>1380</v>
      </c>
      <c r="M3744" s="249" t="s">
        <v>1348</v>
      </c>
      <c r="N3744" s="249">
        <v>44</v>
      </c>
      <c r="O3744" s="249" t="s">
        <v>12164</v>
      </c>
    </row>
    <row r="3745" spans="2:15" ht="15" customHeight="1">
      <c r="B3745" s="247" t="s">
        <v>12165</v>
      </c>
      <c r="C3745" s="247" t="s">
        <v>12166</v>
      </c>
      <c r="D3745" s="248">
        <v>41680</v>
      </c>
      <c r="E3745" s="248">
        <v>42654</v>
      </c>
      <c r="F3745" s="248">
        <v>43749</v>
      </c>
      <c r="G3745" s="247">
        <v>0</v>
      </c>
      <c r="H3745" s="247" t="s">
        <v>12167</v>
      </c>
      <c r="I3745" s="247" t="s">
        <v>12168</v>
      </c>
      <c r="J3745" s="247" t="s">
        <v>3270</v>
      </c>
      <c r="K3745" s="249" t="s">
        <v>1354</v>
      </c>
      <c r="L3745" s="247" t="s">
        <v>1380</v>
      </c>
      <c r="M3745" s="249" t="s">
        <v>1348</v>
      </c>
      <c r="N3745" s="249">
        <v>75</v>
      </c>
      <c r="O3745" s="249" t="s">
        <v>12169</v>
      </c>
    </row>
    <row r="3746" spans="2:15" ht="15" hidden="1" customHeight="1">
      <c r="B3746" s="247" t="s">
        <v>12170</v>
      </c>
      <c r="C3746" s="247" t="s">
        <v>12171</v>
      </c>
      <c r="D3746" s="248">
        <v>40092</v>
      </c>
      <c r="E3746" s="248">
        <v>40632</v>
      </c>
      <c r="F3746" s="248">
        <v>43189</v>
      </c>
      <c r="G3746" s="247">
        <v>2</v>
      </c>
      <c r="H3746" s="247" t="s">
        <v>12172</v>
      </c>
      <c r="I3746" s="247" t="s">
        <v>12173</v>
      </c>
      <c r="J3746" s="247" t="s">
        <v>3276</v>
      </c>
      <c r="K3746" s="249" t="s">
        <v>1354</v>
      </c>
      <c r="L3746" s="247" t="s">
        <v>1380</v>
      </c>
      <c r="M3746" s="249" t="s">
        <v>1348</v>
      </c>
      <c r="N3746" s="249">
        <v>28</v>
      </c>
      <c r="O3746" s="249" t="s">
        <v>3451</v>
      </c>
    </row>
    <row r="3747" spans="2:15" ht="15" hidden="1" customHeight="1">
      <c r="B3747" s="247" t="s">
        <v>12174</v>
      </c>
      <c r="C3747" s="247" t="s">
        <v>12175</v>
      </c>
      <c r="D3747" s="248">
        <v>41485</v>
      </c>
      <c r="E3747" s="248">
        <v>41996</v>
      </c>
      <c r="F3747" s="248">
        <v>43092</v>
      </c>
      <c r="G3747" s="247">
        <v>0</v>
      </c>
      <c r="H3747" s="247" t="s">
        <v>12176</v>
      </c>
      <c r="I3747" s="247" t="s">
        <v>1342</v>
      </c>
      <c r="J3747" s="247" t="s">
        <v>3270</v>
      </c>
      <c r="K3747" s="249" t="s">
        <v>3222</v>
      </c>
      <c r="L3747" s="247" t="s">
        <v>1380</v>
      </c>
      <c r="M3747" s="249" t="s">
        <v>1348</v>
      </c>
      <c r="N3747" s="249">
        <v>40</v>
      </c>
      <c r="O3747" s="249" t="s">
        <v>12177</v>
      </c>
    </row>
    <row r="3748" spans="2:15" ht="15" customHeight="1">
      <c r="B3748" s="247" t="s">
        <v>12178</v>
      </c>
      <c r="C3748" s="247" t="s">
        <v>1342</v>
      </c>
      <c r="D3748" s="248">
        <v>41497</v>
      </c>
      <c r="E3748" s="248"/>
      <c r="F3748" s="248"/>
      <c r="G3748" s="247"/>
      <c r="H3748" s="247" t="s">
        <v>12179</v>
      </c>
      <c r="I3748" s="247" t="s">
        <v>1342</v>
      </c>
      <c r="J3748" s="247" t="s">
        <v>3270</v>
      </c>
      <c r="K3748" s="249" t="s">
        <v>1346</v>
      </c>
      <c r="L3748" s="247" t="s">
        <v>1380</v>
      </c>
      <c r="M3748" s="249" t="s">
        <v>1348</v>
      </c>
      <c r="N3748" s="249">
        <v>16</v>
      </c>
      <c r="O3748" s="249" t="s">
        <v>12180</v>
      </c>
    </row>
    <row r="3749" spans="2:15" ht="24" customHeight="1">
      <c r="B3749" s="247" t="s">
        <v>12181</v>
      </c>
      <c r="C3749" s="247" t="s">
        <v>1342</v>
      </c>
      <c r="D3749" s="248">
        <v>41654</v>
      </c>
      <c r="E3749" s="248"/>
      <c r="F3749" s="248"/>
      <c r="G3749" s="247"/>
      <c r="H3749" s="247" t="s">
        <v>12182</v>
      </c>
      <c r="I3749" s="247" t="s">
        <v>12183</v>
      </c>
      <c r="J3749" s="247" t="s">
        <v>3298</v>
      </c>
      <c r="K3749" s="249" t="s">
        <v>1346</v>
      </c>
      <c r="L3749" s="247" t="s">
        <v>1380</v>
      </c>
      <c r="M3749" s="249" t="s">
        <v>1348</v>
      </c>
      <c r="N3749" s="249">
        <v>8</v>
      </c>
      <c r="O3749" s="249" t="s">
        <v>12184</v>
      </c>
    </row>
    <row r="3750" spans="2:15" ht="15" customHeight="1">
      <c r="B3750" s="247" t="s">
        <v>12185</v>
      </c>
      <c r="C3750" s="247" t="s">
        <v>1342</v>
      </c>
      <c r="D3750" s="248">
        <v>41473</v>
      </c>
      <c r="E3750" s="248"/>
      <c r="F3750" s="248"/>
      <c r="G3750" s="247"/>
      <c r="H3750" s="247" t="s">
        <v>5084</v>
      </c>
      <c r="I3750" s="247" t="s">
        <v>5085</v>
      </c>
      <c r="J3750" s="247" t="s">
        <v>3270</v>
      </c>
      <c r="K3750" s="249" t="s">
        <v>1346</v>
      </c>
      <c r="L3750" s="247" t="s">
        <v>1380</v>
      </c>
      <c r="M3750" s="249" t="s">
        <v>1348</v>
      </c>
      <c r="N3750" s="249">
        <v>65</v>
      </c>
      <c r="O3750" s="249" t="s">
        <v>12186</v>
      </c>
    </row>
    <row r="3751" spans="2:15" ht="24" customHeight="1">
      <c r="B3751" s="247" t="s">
        <v>12187</v>
      </c>
      <c r="C3751" s="247" t="s">
        <v>12188</v>
      </c>
      <c r="D3751" s="248">
        <v>41778</v>
      </c>
      <c r="E3751" s="248">
        <v>42720</v>
      </c>
      <c r="F3751" s="248">
        <v>43815</v>
      </c>
      <c r="G3751" s="247">
        <v>0</v>
      </c>
      <c r="H3751" s="247" t="s">
        <v>12189</v>
      </c>
      <c r="I3751" s="247" t="s">
        <v>12190</v>
      </c>
      <c r="J3751" s="247" t="s">
        <v>3270</v>
      </c>
      <c r="K3751" s="249" t="s">
        <v>2455</v>
      </c>
      <c r="L3751" s="247" t="s">
        <v>1380</v>
      </c>
      <c r="M3751" s="249" t="s">
        <v>1348</v>
      </c>
      <c r="N3751" s="249">
        <v>72</v>
      </c>
      <c r="O3751" s="249" t="s">
        <v>11018</v>
      </c>
    </row>
    <row r="3752" spans="2:15" ht="15" customHeight="1">
      <c r="B3752" s="247" t="s">
        <v>12191</v>
      </c>
      <c r="C3752" s="247" t="s">
        <v>1342</v>
      </c>
      <c r="D3752" s="248">
        <v>41478</v>
      </c>
      <c r="E3752" s="248"/>
      <c r="F3752" s="248"/>
      <c r="G3752" s="247"/>
      <c r="H3752" s="247" t="s">
        <v>12192</v>
      </c>
      <c r="I3752" s="247" t="s">
        <v>1342</v>
      </c>
      <c r="J3752" s="247" t="s">
        <v>3270</v>
      </c>
      <c r="K3752" s="249" t="s">
        <v>1346</v>
      </c>
      <c r="L3752" s="247" t="s">
        <v>1380</v>
      </c>
      <c r="M3752" s="249" t="s">
        <v>1348</v>
      </c>
      <c r="N3752" s="249">
        <v>60</v>
      </c>
      <c r="O3752" s="249" t="s">
        <v>12193</v>
      </c>
    </row>
    <row r="3753" spans="2:15" ht="15" customHeight="1">
      <c r="B3753" s="247" t="s">
        <v>12194</v>
      </c>
      <c r="C3753" s="247" t="s">
        <v>1342</v>
      </c>
      <c r="D3753" s="248">
        <v>41558</v>
      </c>
      <c r="E3753" s="248"/>
      <c r="F3753" s="248"/>
      <c r="G3753" s="247"/>
      <c r="H3753" s="247" t="s">
        <v>12195</v>
      </c>
      <c r="I3753" s="247" t="s">
        <v>1342</v>
      </c>
      <c r="J3753" s="247" t="s">
        <v>3270</v>
      </c>
      <c r="K3753" s="249" t="s">
        <v>1346</v>
      </c>
      <c r="L3753" s="247" t="s">
        <v>1380</v>
      </c>
      <c r="M3753" s="249" t="s">
        <v>1348</v>
      </c>
      <c r="N3753" s="249">
        <v>45</v>
      </c>
      <c r="O3753" s="249" t="s">
        <v>12196</v>
      </c>
    </row>
    <row r="3754" spans="2:15" ht="15" customHeight="1">
      <c r="B3754" s="247" t="s">
        <v>12197</v>
      </c>
      <c r="C3754" s="247" t="s">
        <v>1342</v>
      </c>
      <c r="D3754" s="248">
        <v>41484</v>
      </c>
      <c r="E3754" s="248"/>
      <c r="F3754" s="248"/>
      <c r="G3754" s="247"/>
      <c r="H3754" s="247" t="s">
        <v>12004</v>
      </c>
      <c r="I3754" s="247" t="s">
        <v>12005</v>
      </c>
      <c r="J3754" s="247" t="s">
        <v>3270</v>
      </c>
      <c r="K3754" s="249" t="s">
        <v>1346</v>
      </c>
      <c r="L3754" s="247" t="s">
        <v>1380</v>
      </c>
      <c r="M3754" s="249" t="s">
        <v>1348</v>
      </c>
      <c r="N3754" s="249">
        <v>11</v>
      </c>
      <c r="O3754" s="249" t="s">
        <v>8448</v>
      </c>
    </row>
    <row r="3755" spans="2:15" ht="15" customHeight="1">
      <c r="B3755" s="247" t="s">
        <v>12198</v>
      </c>
      <c r="C3755" s="247" t="s">
        <v>12199</v>
      </c>
      <c r="D3755" s="248">
        <v>41502</v>
      </c>
      <c r="E3755" s="248">
        <v>42193</v>
      </c>
      <c r="F3755" s="248">
        <v>43703</v>
      </c>
      <c r="G3755" s="247">
        <v>0</v>
      </c>
      <c r="H3755" s="247" t="s">
        <v>12200</v>
      </c>
      <c r="I3755" s="247" t="s">
        <v>8965</v>
      </c>
      <c r="J3755" s="247" t="s">
        <v>3270</v>
      </c>
      <c r="K3755" s="249" t="s">
        <v>2455</v>
      </c>
      <c r="L3755" s="247" t="s">
        <v>1380</v>
      </c>
      <c r="M3755" s="249" t="s">
        <v>1348</v>
      </c>
      <c r="N3755" s="249">
        <v>72</v>
      </c>
      <c r="O3755" s="249" t="s">
        <v>8982</v>
      </c>
    </row>
    <row r="3756" spans="2:15" ht="24" customHeight="1">
      <c r="B3756" s="247" t="s">
        <v>12201</v>
      </c>
      <c r="C3756" s="247" t="s">
        <v>12202</v>
      </c>
      <c r="D3756" s="248">
        <v>41621</v>
      </c>
      <c r="E3756" s="248">
        <v>42698</v>
      </c>
      <c r="F3756" s="248">
        <v>43793</v>
      </c>
      <c r="G3756" s="247">
        <v>0</v>
      </c>
      <c r="H3756" s="247" t="s">
        <v>12203</v>
      </c>
      <c r="I3756" s="247" t="s">
        <v>12204</v>
      </c>
      <c r="J3756" s="247" t="s">
        <v>3298</v>
      </c>
      <c r="K3756" s="249" t="s">
        <v>2455</v>
      </c>
      <c r="L3756" s="247" t="s">
        <v>1380</v>
      </c>
      <c r="M3756" s="249" t="s">
        <v>1348</v>
      </c>
      <c r="N3756" s="249">
        <v>8</v>
      </c>
      <c r="O3756" s="249" t="s">
        <v>12205</v>
      </c>
    </row>
    <row r="3757" spans="2:15" ht="15" hidden="1" customHeight="1">
      <c r="B3757" s="247" t="s">
        <v>12206</v>
      </c>
      <c r="C3757" s="247" t="s">
        <v>12207</v>
      </c>
      <c r="D3757" s="248">
        <v>40343</v>
      </c>
      <c r="E3757" s="248">
        <v>40632</v>
      </c>
      <c r="F3757" s="248">
        <v>41728</v>
      </c>
      <c r="G3757" s="247">
        <v>0</v>
      </c>
      <c r="H3757" s="247" t="s">
        <v>12208</v>
      </c>
      <c r="I3757" s="247" t="s">
        <v>1342</v>
      </c>
      <c r="J3757" s="247" t="s">
        <v>3276</v>
      </c>
      <c r="K3757" s="249" t="s">
        <v>2455</v>
      </c>
      <c r="L3757" s="247" t="s">
        <v>1380</v>
      </c>
      <c r="M3757" s="249" t="s">
        <v>1348</v>
      </c>
      <c r="N3757" s="249">
        <v>115</v>
      </c>
      <c r="O3757" s="249" t="s">
        <v>12209</v>
      </c>
    </row>
    <row r="3758" spans="2:15" ht="24" hidden="1" customHeight="1">
      <c r="B3758" s="247" t="s">
        <v>12210</v>
      </c>
      <c r="C3758" s="247" t="s">
        <v>12211</v>
      </c>
      <c r="D3758" s="248">
        <v>41555</v>
      </c>
      <c r="E3758" s="248">
        <v>42264</v>
      </c>
      <c r="F3758" s="248">
        <v>43360</v>
      </c>
      <c r="G3758" s="247">
        <v>0</v>
      </c>
      <c r="H3758" s="247" t="s">
        <v>3433</v>
      </c>
      <c r="I3758" s="247" t="s">
        <v>3434</v>
      </c>
      <c r="J3758" s="247" t="s">
        <v>3298</v>
      </c>
      <c r="K3758" s="249" t="s">
        <v>3222</v>
      </c>
      <c r="L3758" s="247" t="s">
        <v>1380</v>
      </c>
      <c r="M3758" s="249" t="s">
        <v>1348</v>
      </c>
      <c r="N3758" s="249">
        <v>8</v>
      </c>
      <c r="O3758" s="249" t="s">
        <v>12212</v>
      </c>
    </row>
    <row r="3759" spans="2:15" ht="24" customHeight="1">
      <c r="B3759" s="247" t="s">
        <v>12213</v>
      </c>
      <c r="C3759" s="247" t="s">
        <v>1342</v>
      </c>
      <c r="D3759" s="248">
        <v>41522</v>
      </c>
      <c r="E3759" s="248"/>
      <c r="F3759" s="248"/>
      <c r="G3759" s="247"/>
      <c r="H3759" s="247" t="s">
        <v>11984</v>
      </c>
      <c r="I3759" s="247" t="s">
        <v>1342</v>
      </c>
      <c r="J3759" s="247" t="s">
        <v>3270</v>
      </c>
      <c r="K3759" s="249" t="s">
        <v>1346</v>
      </c>
      <c r="L3759" s="247" t="s">
        <v>1380</v>
      </c>
      <c r="M3759" s="249" t="s">
        <v>1348</v>
      </c>
      <c r="N3759" s="249">
        <v>10</v>
      </c>
      <c r="O3759" s="249" t="s">
        <v>8448</v>
      </c>
    </row>
    <row r="3760" spans="2:15" ht="15" customHeight="1">
      <c r="B3760" s="247" t="s">
        <v>12214</v>
      </c>
      <c r="C3760" s="247" t="s">
        <v>1342</v>
      </c>
      <c r="D3760" s="248">
        <v>41487</v>
      </c>
      <c r="E3760" s="248"/>
      <c r="F3760" s="248"/>
      <c r="G3760" s="247"/>
      <c r="H3760" s="247" t="s">
        <v>12179</v>
      </c>
      <c r="I3760" s="247" t="s">
        <v>1342</v>
      </c>
      <c r="J3760" s="247" t="s">
        <v>3270</v>
      </c>
      <c r="K3760" s="249" t="s">
        <v>1346</v>
      </c>
      <c r="L3760" s="247" t="s">
        <v>1380</v>
      </c>
      <c r="M3760" s="249" t="s">
        <v>1348</v>
      </c>
      <c r="N3760" s="249">
        <v>60</v>
      </c>
      <c r="O3760" s="249" t="s">
        <v>6312</v>
      </c>
    </row>
    <row r="3761" spans="2:15" ht="15" customHeight="1">
      <c r="B3761" s="247" t="s">
        <v>12215</v>
      </c>
      <c r="C3761" s="247" t="s">
        <v>12216</v>
      </c>
      <c r="D3761" s="248">
        <v>41767</v>
      </c>
      <c r="E3761" s="248">
        <v>41879</v>
      </c>
      <c r="F3761" s="248">
        <v>43705</v>
      </c>
      <c r="G3761" s="247">
        <v>1</v>
      </c>
      <c r="H3761" s="247" t="s">
        <v>5432</v>
      </c>
      <c r="I3761" s="247" t="s">
        <v>5433</v>
      </c>
      <c r="J3761" s="247" t="s">
        <v>3270</v>
      </c>
      <c r="K3761" s="249" t="s">
        <v>2455</v>
      </c>
      <c r="L3761" s="247" t="s">
        <v>1380</v>
      </c>
      <c r="M3761" s="249" t="s">
        <v>1348</v>
      </c>
      <c r="N3761" s="249">
        <v>100</v>
      </c>
      <c r="O3761" s="249" t="s">
        <v>9424</v>
      </c>
    </row>
    <row r="3762" spans="2:15" ht="15" customHeight="1">
      <c r="B3762" s="247" t="s">
        <v>12217</v>
      </c>
      <c r="C3762" s="247" t="s">
        <v>12218</v>
      </c>
      <c r="D3762" s="248">
        <v>41435</v>
      </c>
      <c r="E3762" s="248">
        <v>42677</v>
      </c>
      <c r="F3762" s="248">
        <v>43772</v>
      </c>
      <c r="G3762" s="247">
        <v>0</v>
      </c>
      <c r="H3762" s="247" t="s">
        <v>3515</v>
      </c>
      <c r="I3762" s="247" t="s">
        <v>3516</v>
      </c>
      <c r="J3762" s="247" t="s">
        <v>3270</v>
      </c>
      <c r="K3762" s="249" t="s">
        <v>3222</v>
      </c>
      <c r="L3762" s="247" t="s">
        <v>1380</v>
      </c>
      <c r="M3762" s="249" t="s">
        <v>1348</v>
      </c>
      <c r="N3762" s="249">
        <v>50</v>
      </c>
      <c r="O3762" s="249" t="s">
        <v>12219</v>
      </c>
    </row>
    <row r="3763" spans="2:15" ht="15" customHeight="1">
      <c r="B3763" s="247" t="s">
        <v>12220</v>
      </c>
      <c r="C3763" s="247" t="s">
        <v>12221</v>
      </c>
      <c r="D3763" s="248">
        <v>41450</v>
      </c>
      <c r="E3763" s="248">
        <v>42664</v>
      </c>
      <c r="F3763" s="248">
        <v>43759</v>
      </c>
      <c r="G3763" s="247">
        <v>0</v>
      </c>
      <c r="H3763" s="247" t="s">
        <v>3712</v>
      </c>
      <c r="I3763" s="247" t="s">
        <v>3713</v>
      </c>
      <c r="J3763" s="247" t="s">
        <v>3270</v>
      </c>
      <c r="K3763" s="249" t="s">
        <v>1354</v>
      </c>
      <c r="L3763" s="247" t="s">
        <v>1380</v>
      </c>
      <c r="M3763" s="249" t="s">
        <v>1348</v>
      </c>
      <c r="N3763" s="249">
        <v>65</v>
      </c>
      <c r="O3763" s="249" t="s">
        <v>12222</v>
      </c>
    </row>
    <row r="3764" spans="2:15" ht="15" customHeight="1">
      <c r="B3764" s="247" t="s">
        <v>12223</v>
      </c>
      <c r="C3764" s="247" t="s">
        <v>1342</v>
      </c>
      <c r="D3764" s="248">
        <v>40920</v>
      </c>
      <c r="E3764" s="248"/>
      <c r="F3764" s="248"/>
      <c r="G3764" s="247"/>
      <c r="H3764" s="247" t="s">
        <v>9190</v>
      </c>
      <c r="I3764" s="247" t="s">
        <v>1342</v>
      </c>
      <c r="J3764" s="247" t="s">
        <v>3270</v>
      </c>
      <c r="K3764" s="249" t="s">
        <v>1346</v>
      </c>
      <c r="L3764" s="247" t="s">
        <v>1380</v>
      </c>
      <c r="M3764" s="249" t="s">
        <v>1348</v>
      </c>
      <c r="N3764" s="249">
        <v>82</v>
      </c>
      <c r="O3764" s="249" t="s">
        <v>12224</v>
      </c>
    </row>
    <row r="3765" spans="2:15" ht="15" customHeight="1">
      <c r="B3765" s="247" t="s">
        <v>12225</v>
      </c>
      <c r="C3765" s="247" t="s">
        <v>1342</v>
      </c>
      <c r="D3765" s="248">
        <v>41282</v>
      </c>
      <c r="E3765" s="248"/>
      <c r="F3765" s="248"/>
      <c r="G3765" s="247"/>
      <c r="H3765" s="247" t="s">
        <v>12226</v>
      </c>
      <c r="I3765" s="247" t="s">
        <v>1342</v>
      </c>
      <c r="J3765" s="247" t="s">
        <v>3270</v>
      </c>
      <c r="K3765" s="249" t="s">
        <v>1346</v>
      </c>
      <c r="L3765" s="247" t="s">
        <v>1380</v>
      </c>
      <c r="M3765" s="249" t="s">
        <v>1348</v>
      </c>
      <c r="N3765" s="249">
        <v>63</v>
      </c>
      <c r="O3765" s="249" t="s">
        <v>12227</v>
      </c>
    </row>
    <row r="3766" spans="2:15" ht="24" customHeight="1">
      <c r="B3766" s="247" t="s">
        <v>12228</v>
      </c>
      <c r="C3766" s="247" t="s">
        <v>1342</v>
      </c>
      <c r="D3766" s="248">
        <v>40822</v>
      </c>
      <c r="E3766" s="248"/>
      <c r="F3766" s="248"/>
      <c r="G3766" s="247"/>
      <c r="H3766" s="247" t="s">
        <v>12229</v>
      </c>
      <c r="I3766" s="247" t="s">
        <v>12230</v>
      </c>
      <c r="J3766" s="247" t="s">
        <v>3270</v>
      </c>
      <c r="K3766" s="249" t="s">
        <v>1346</v>
      </c>
      <c r="L3766" s="247" t="s">
        <v>1380</v>
      </c>
      <c r="M3766" s="249" t="s">
        <v>1348</v>
      </c>
      <c r="N3766" s="249">
        <v>214</v>
      </c>
      <c r="O3766" s="249" t="s">
        <v>5904</v>
      </c>
    </row>
    <row r="3767" spans="2:15" ht="15" hidden="1" customHeight="1">
      <c r="B3767" s="247" t="s">
        <v>12231</v>
      </c>
      <c r="C3767" s="247" t="s">
        <v>12232</v>
      </c>
      <c r="D3767" s="248">
        <v>41430</v>
      </c>
      <c r="E3767" s="248">
        <v>42318</v>
      </c>
      <c r="F3767" s="248">
        <v>43414</v>
      </c>
      <c r="G3767" s="247">
        <v>1</v>
      </c>
      <c r="H3767" s="247" t="s">
        <v>3417</v>
      </c>
      <c r="I3767" s="247" t="s">
        <v>3418</v>
      </c>
      <c r="J3767" s="247" t="s">
        <v>3270</v>
      </c>
      <c r="K3767" s="249" t="s">
        <v>3222</v>
      </c>
      <c r="L3767" s="247" t="s">
        <v>1380</v>
      </c>
      <c r="M3767" s="249" t="s">
        <v>1348</v>
      </c>
      <c r="N3767" s="249">
        <v>40</v>
      </c>
      <c r="O3767" s="249" t="s">
        <v>12164</v>
      </c>
    </row>
    <row r="3768" spans="2:15" ht="15" hidden="1" customHeight="1">
      <c r="B3768" s="247" t="s">
        <v>12233</v>
      </c>
      <c r="C3768" s="247" t="s">
        <v>12234</v>
      </c>
      <c r="D3768" s="248">
        <v>40233</v>
      </c>
      <c r="E3768" s="248">
        <v>40696</v>
      </c>
      <c r="F3768" s="248">
        <v>43253</v>
      </c>
      <c r="G3768" s="247">
        <v>2</v>
      </c>
      <c r="H3768" s="247" t="s">
        <v>11406</v>
      </c>
      <c r="I3768" s="247" t="s">
        <v>4483</v>
      </c>
      <c r="J3768" s="247" t="s">
        <v>3276</v>
      </c>
      <c r="K3768" s="249" t="s">
        <v>1354</v>
      </c>
      <c r="L3768" s="247" t="s">
        <v>1380</v>
      </c>
      <c r="M3768" s="249" t="s">
        <v>1348</v>
      </c>
      <c r="N3768" s="249">
        <v>48</v>
      </c>
      <c r="O3768" s="249" t="s">
        <v>12235</v>
      </c>
    </row>
    <row r="3769" spans="2:15" ht="24" customHeight="1">
      <c r="B3769" s="247" t="s">
        <v>12236</v>
      </c>
      <c r="C3769" s="247" t="s">
        <v>12237</v>
      </c>
      <c r="D3769" s="248">
        <v>40794</v>
      </c>
      <c r="E3769" s="248">
        <v>42678</v>
      </c>
      <c r="F3769" s="248">
        <v>43773</v>
      </c>
      <c r="G3769" s="247">
        <v>0</v>
      </c>
      <c r="H3769" s="247" t="s">
        <v>4539</v>
      </c>
      <c r="I3769" s="247" t="s">
        <v>4540</v>
      </c>
      <c r="J3769" s="247" t="s">
        <v>3270</v>
      </c>
      <c r="K3769" s="249" t="s">
        <v>1354</v>
      </c>
      <c r="L3769" s="247" t="s">
        <v>1380</v>
      </c>
      <c r="M3769" s="249" t="s">
        <v>1348</v>
      </c>
      <c r="N3769" s="249">
        <v>42</v>
      </c>
      <c r="O3769" s="249" t="s">
        <v>12238</v>
      </c>
    </row>
    <row r="3770" spans="2:15" ht="15" customHeight="1">
      <c r="B3770" s="247" t="s">
        <v>12239</v>
      </c>
      <c r="C3770" s="247" t="s">
        <v>12240</v>
      </c>
      <c r="D3770" s="248">
        <v>40942</v>
      </c>
      <c r="E3770" s="248">
        <v>42107</v>
      </c>
      <c r="F3770" s="248">
        <v>43934</v>
      </c>
      <c r="G3770" s="247">
        <v>1</v>
      </c>
      <c r="H3770" s="247" t="s">
        <v>12241</v>
      </c>
      <c r="I3770" s="247" t="s">
        <v>12242</v>
      </c>
      <c r="J3770" s="247" t="s">
        <v>3270</v>
      </c>
      <c r="K3770" s="249" t="s">
        <v>1354</v>
      </c>
      <c r="L3770" s="247" t="s">
        <v>1380</v>
      </c>
      <c r="M3770" s="249" t="s">
        <v>1348</v>
      </c>
      <c r="N3770" s="249">
        <v>100</v>
      </c>
      <c r="O3770" s="249" t="s">
        <v>12243</v>
      </c>
    </row>
    <row r="3771" spans="2:15" ht="15" customHeight="1">
      <c r="B3771" s="247" t="s">
        <v>12244</v>
      </c>
      <c r="C3771" s="247" t="s">
        <v>12245</v>
      </c>
      <c r="D3771" s="248">
        <v>41218</v>
      </c>
      <c r="E3771" s="248">
        <v>42193</v>
      </c>
      <c r="F3771" s="248">
        <v>45115</v>
      </c>
      <c r="G3771" s="247">
        <v>2</v>
      </c>
      <c r="H3771" s="247" t="s">
        <v>12246</v>
      </c>
      <c r="I3771" s="247" t="s">
        <v>6559</v>
      </c>
      <c r="J3771" s="247" t="s">
        <v>3270</v>
      </c>
      <c r="K3771" s="249" t="s">
        <v>1890</v>
      </c>
      <c r="L3771" s="247" t="s">
        <v>1380</v>
      </c>
      <c r="M3771" s="249" t="s">
        <v>1348</v>
      </c>
      <c r="N3771" s="249">
        <v>85.54</v>
      </c>
      <c r="O3771" s="249" t="s">
        <v>6023</v>
      </c>
    </row>
    <row r="3772" spans="2:15" ht="15" customHeight="1">
      <c r="B3772" s="247" t="s">
        <v>12247</v>
      </c>
      <c r="C3772" s="247" t="s">
        <v>12248</v>
      </c>
      <c r="D3772" s="248">
        <v>41374</v>
      </c>
      <c r="E3772" s="248">
        <v>42082</v>
      </c>
      <c r="F3772" s="248">
        <v>45004</v>
      </c>
      <c r="G3772" s="247">
        <v>2</v>
      </c>
      <c r="H3772" s="247" t="s">
        <v>6589</v>
      </c>
      <c r="I3772" s="247" t="s">
        <v>6590</v>
      </c>
      <c r="J3772" s="247" t="s">
        <v>3270</v>
      </c>
      <c r="K3772" s="249" t="s">
        <v>1890</v>
      </c>
      <c r="L3772" s="247" t="s">
        <v>1380</v>
      </c>
      <c r="M3772" s="249" t="s">
        <v>1348</v>
      </c>
      <c r="N3772" s="249">
        <v>30</v>
      </c>
      <c r="O3772" s="249" t="s">
        <v>12249</v>
      </c>
    </row>
    <row r="3773" spans="2:15" ht="15" customHeight="1">
      <c r="B3773" s="247" t="s">
        <v>12250</v>
      </c>
      <c r="C3773" s="247" t="s">
        <v>12251</v>
      </c>
      <c r="D3773" s="248">
        <v>41431</v>
      </c>
      <c r="E3773" s="248">
        <v>42832</v>
      </c>
      <c r="F3773" s="248">
        <v>43928</v>
      </c>
      <c r="G3773" s="247">
        <v>0</v>
      </c>
      <c r="H3773" s="247" t="s">
        <v>1343</v>
      </c>
      <c r="I3773" s="247" t="s">
        <v>1344</v>
      </c>
      <c r="J3773" s="247" t="s">
        <v>3270</v>
      </c>
      <c r="K3773" s="249" t="s">
        <v>3222</v>
      </c>
      <c r="L3773" s="247" t="s">
        <v>1380</v>
      </c>
      <c r="M3773" s="249" t="s">
        <v>1348</v>
      </c>
      <c r="N3773" s="249">
        <v>54</v>
      </c>
      <c r="O3773" s="249" t="s">
        <v>12252</v>
      </c>
    </row>
    <row r="3774" spans="2:15" ht="15" customHeight="1">
      <c r="B3774" s="247" t="s">
        <v>12253</v>
      </c>
      <c r="C3774" s="247" t="s">
        <v>12254</v>
      </c>
      <c r="D3774" s="248">
        <v>41467</v>
      </c>
      <c r="E3774" s="248">
        <v>42123</v>
      </c>
      <c r="F3774" s="248">
        <v>43950</v>
      </c>
      <c r="G3774" s="247">
        <v>1</v>
      </c>
      <c r="H3774" s="247" t="s">
        <v>3445</v>
      </c>
      <c r="I3774" s="247" t="s">
        <v>3446</v>
      </c>
      <c r="J3774" s="247" t="s">
        <v>3270</v>
      </c>
      <c r="K3774" s="249" t="s">
        <v>1354</v>
      </c>
      <c r="L3774" s="247" t="s">
        <v>1380</v>
      </c>
      <c r="M3774" s="249" t="s">
        <v>1348</v>
      </c>
      <c r="N3774" s="249">
        <v>100</v>
      </c>
      <c r="O3774" s="249" t="s">
        <v>9785</v>
      </c>
    </row>
    <row r="3775" spans="2:15" ht="15" customHeight="1">
      <c r="B3775" s="247" t="s">
        <v>12255</v>
      </c>
      <c r="C3775" s="247" t="s">
        <v>12256</v>
      </c>
      <c r="D3775" s="248">
        <v>41128</v>
      </c>
      <c r="E3775" s="248">
        <v>42900</v>
      </c>
      <c r="F3775" s="248">
        <v>43996</v>
      </c>
      <c r="G3775" s="247">
        <v>0</v>
      </c>
      <c r="H3775" s="247" t="s">
        <v>12257</v>
      </c>
      <c r="I3775" s="247" t="s">
        <v>12258</v>
      </c>
      <c r="J3775" s="247" t="s">
        <v>3270</v>
      </c>
      <c r="K3775" s="249" t="s">
        <v>3222</v>
      </c>
      <c r="L3775" s="247" t="s">
        <v>1380</v>
      </c>
      <c r="M3775" s="249" t="s">
        <v>1348</v>
      </c>
      <c r="N3775" s="249">
        <v>30</v>
      </c>
      <c r="O3775" s="249" t="s">
        <v>6192</v>
      </c>
    </row>
    <row r="3776" spans="2:15" ht="15" customHeight="1">
      <c r="B3776" s="247" t="s">
        <v>12259</v>
      </c>
      <c r="C3776" s="247" t="s">
        <v>1342</v>
      </c>
      <c r="D3776" s="248">
        <v>40602</v>
      </c>
      <c r="E3776" s="248"/>
      <c r="F3776" s="248"/>
      <c r="G3776" s="247"/>
      <c r="H3776" s="247" t="s">
        <v>3488</v>
      </c>
      <c r="I3776" s="247" t="s">
        <v>3489</v>
      </c>
      <c r="J3776" s="247" t="s">
        <v>3270</v>
      </c>
      <c r="K3776" s="249" t="s">
        <v>1346</v>
      </c>
      <c r="L3776" s="247" t="s">
        <v>1380</v>
      </c>
      <c r="M3776" s="249" t="s">
        <v>1348</v>
      </c>
      <c r="N3776" s="249">
        <v>100</v>
      </c>
      <c r="O3776" s="249" t="s">
        <v>12260</v>
      </c>
    </row>
    <row r="3777" spans="2:15" ht="24" customHeight="1">
      <c r="B3777" s="247" t="s">
        <v>12261</v>
      </c>
      <c r="C3777" s="247" t="s">
        <v>12262</v>
      </c>
      <c r="D3777" s="248">
        <v>39654</v>
      </c>
      <c r="E3777" s="248">
        <v>42787</v>
      </c>
      <c r="F3777" s="248">
        <v>43882</v>
      </c>
      <c r="G3777" s="247">
        <v>0</v>
      </c>
      <c r="H3777" s="247" t="s">
        <v>12263</v>
      </c>
      <c r="I3777" s="247" t="s">
        <v>12264</v>
      </c>
      <c r="J3777" s="247" t="s">
        <v>3270</v>
      </c>
      <c r="K3777" s="249" t="s">
        <v>1354</v>
      </c>
      <c r="L3777" s="247" t="s">
        <v>1380</v>
      </c>
      <c r="M3777" s="249" t="s">
        <v>1348</v>
      </c>
      <c r="N3777" s="249">
        <v>100</v>
      </c>
      <c r="O3777" s="249" t="s">
        <v>12265</v>
      </c>
    </row>
    <row r="3778" spans="2:15" ht="15" hidden="1" customHeight="1">
      <c r="B3778" s="247" t="s">
        <v>12266</v>
      </c>
      <c r="C3778" s="247" t="s">
        <v>12267</v>
      </c>
      <c r="D3778" s="248">
        <v>40784</v>
      </c>
      <c r="E3778" s="248">
        <v>42090</v>
      </c>
      <c r="F3778" s="248">
        <v>43186</v>
      </c>
      <c r="G3778" s="247">
        <v>0</v>
      </c>
      <c r="H3778" s="247" t="s">
        <v>12268</v>
      </c>
      <c r="I3778" s="247" t="s">
        <v>1342</v>
      </c>
      <c r="J3778" s="247" t="s">
        <v>3270</v>
      </c>
      <c r="K3778" s="249" t="s">
        <v>3222</v>
      </c>
      <c r="L3778" s="247" t="s">
        <v>1380</v>
      </c>
      <c r="M3778" s="249" t="s">
        <v>1348</v>
      </c>
      <c r="N3778" s="249">
        <v>78</v>
      </c>
      <c r="O3778" s="249" t="s">
        <v>12269</v>
      </c>
    </row>
    <row r="3779" spans="2:15" ht="15" hidden="1" customHeight="1">
      <c r="B3779" s="247" t="s">
        <v>12270</v>
      </c>
      <c r="C3779" s="247" t="s">
        <v>12271</v>
      </c>
      <c r="D3779" s="248">
        <v>40511</v>
      </c>
      <c r="E3779" s="248">
        <v>40800</v>
      </c>
      <c r="F3779" s="248">
        <v>41896</v>
      </c>
      <c r="G3779" s="247">
        <v>0</v>
      </c>
      <c r="H3779" s="247" t="s">
        <v>12272</v>
      </c>
      <c r="I3779" s="247" t="s">
        <v>1418</v>
      </c>
      <c r="J3779" s="247" t="s">
        <v>3276</v>
      </c>
      <c r="K3779" s="249" t="s">
        <v>1354</v>
      </c>
      <c r="L3779" s="247" t="s">
        <v>1380</v>
      </c>
      <c r="M3779" s="249" t="s">
        <v>1348</v>
      </c>
      <c r="N3779" s="249">
        <v>30</v>
      </c>
      <c r="O3779" s="249" t="s">
        <v>12273</v>
      </c>
    </row>
    <row r="3780" spans="2:15" ht="15" customHeight="1">
      <c r="B3780" s="247" t="s">
        <v>12274</v>
      </c>
      <c r="C3780" s="247" t="s">
        <v>1342</v>
      </c>
      <c r="D3780" s="248">
        <v>41305</v>
      </c>
      <c r="E3780" s="248"/>
      <c r="F3780" s="248"/>
      <c r="G3780" s="247"/>
      <c r="H3780" s="247" t="s">
        <v>12275</v>
      </c>
      <c r="I3780" s="247" t="s">
        <v>12276</v>
      </c>
      <c r="J3780" s="247" t="s">
        <v>3270</v>
      </c>
      <c r="K3780" s="249" t="s">
        <v>1346</v>
      </c>
      <c r="L3780" s="247" t="s">
        <v>1380</v>
      </c>
      <c r="M3780" s="249" t="s">
        <v>1348</v>
      </c>
      <c r="N3780" s="249">
        <v>72</v>
      </c>
      <c r="O3780" s="249" t="s">
        <v>12277</v>
      </c>
    </row>
    <row r="3781" spans="2:15" ht="15" customHeight="1">
      <c r="B3781" s="247" t="s">
        <v>12278</v>
      </c>
      <c r="C3781" s="247" t="s">
        <v>12279</v>
      </c>
      <c r="D3781" s="248">
        <v>40819</v>
      </c>
      <c r="E3781" s="248">
        <v>42123</v>
      </c>
      <c r="F3781" s="248">
        <v>43950</v>
      </c>
      <c r="G3781" s="247">
        <v>1</v>
      </c>
      <c r="H3781" s="247" t="s">
        <v>6510</v>
      </c>
      <c r="I3781" s="247" t="s">
        <v>6511</v>
      </c>
      <c r="J3781" s="247" t="s">
        <v>3270</v>
      </c>
      <c r="K3781" s="249" t="s">
        <v>2455</v>
      </c>
      <c r="L3781" s="247" t="s">
        <v>1380</v>
      </c>
      <c r="M3781" s="249" t="s">
        <v>1348</v>
      </c>
      <c r="N3781" s="249">
        <v>100</v>
      </c>
      <c r="O3781" s="249" t="s">
        <v>5618</v>
      </c>
    </row>
    <row r="3782" spans="2:15" ht="15" customHeight="1">
      <c r="B3782" s="247" t="s">
        <v>12280</v>
      </c>
      <c r="C3782" s="247" t="s">
        <v>1342</v>
      </c>
      <c r="D3782" s="248">
        <v>41047</v>
      </c>
      <c r="E3782" s="248"/>
      <c r="F3782" s="248"/>
      <c r="G3782" s="247"/>
      <c r="H3782" s="247" t="s">
        <v>9519</v>
      </c>
      <c r="I3782" s="247" t="s">
        <v>9520</v>
      </c>
      <c r="J3782" s="247" t="s">
        <v>3270</v>
      </c>
      <c r="K3782" s="249" t="s">
        <v>1346</v>
      </c>
      <c r="L3782" s="247" t="s">
        <v>1380</v>
      </c>
      <c r="M3782" s="249" t="s">
        <v>1348</v>
      </c>
      <c r="N3782" s="249">
        <v>100</v>
      </c>
      <c r="O3782" s="249" t="s">
        <v>12281</v>
      </c>
    </row>
    <row r="3783" spans="2:15" ht="15" customHeight="1">
      <c r="B3783" s="247" t="s">
        <v>12282</v>
      </c>
      <c r="C3783" s="247" t="s">
        <v>12283</v>
      </c>
      <c r="D3783" s="248">
        <v>41057</v>
      </c>
      <c r="E3783" s="248">
        <v>42319</v>
      </c>
      <c r="F3783" s="248">
        <v>45240</v>
      </c>
      <c r="G3783" s="247">
        <v>2</v>
      </c>
      <c r="H3783" s="247" t="s">
        <v>12284</v>
      </c>
      <c r="I3783" s="247" t="s">
        <v>12285</v>
      </c>
      <c r="J3783" s="247" t="s">
        <v>3270</v>
      </c>
      <c r="K3783" s="249" t="s">
        <v>1890</v>
      </c>
      <c r="L3783" s="247" t="s">
        <v>1380</v>
      </c>
      <c r="M3783" s="249" t="s">
        <v>1348</v>
      </c>
      <c r="N3783" s="249">
        <v>100</v>
      </c>
      <c r="O3783" s="249" t="s">
        <v>12286</v>
      </c>
    </row>
    <row r="3784" spans="2:15" ht="15" customHeight="1">
      <c r="B3784" s="247" t="s">
        <v>12287</v>
      </c>
      <c r="C3784" s="247" t="s">
        <v>12288</v>
      </c>
      <c r="D3784" s="248">
        <v>40759</v>
      </c>
      <c r="E3784" s="248">
        <v>43389</v>
      </c>
      <c r="F3784" s="248">
        <v>44485</v>
      </c>
      <c r="G3784" s="247">
        <v>0</v>
      </c>
      <c r="H3784" s="247" t="s">
        <v>3279</v>
      </c>
      <c r="I3784" s="247" t="s">
        <v>3280</v>
      </c>
      <c r="J3784" s="247" t="s">
        <v>3270</v>
      </c>
      <c r="K3784" s="249" t="s">
        <v>1354</v>
      </c>
      <c r="L3784" s="247" t="s">
        <v>1380</v>
      </c>
      <c r="M3784" s="249" t="s">
        <v>1348</v>
      </c>
      <c r="N3784" s="249">
        <v>25</v>
      </c>
      <c r="O3784" s="249" t="s">
        <v>12289</v>
      </c>
    </row>
    <row r="3785" spans="2:15" ht="15" hidden="1" customHeight="1">
      <c r="B3785" s="247" t="s">
        <v>12290</v>
      </c>
      <c r="C3785" s="247" t="s">
        <v>12291</v>
      </c>
      <c r="D3785" s="248">
        <v>41114</v>
      </c>
      <c r="E3785" s="248">
        <v>42193</v>
      </c>
      <c r="F3785" s="248">
        <v>43289</v>
      </c>
      <c r="G3785" s="247">
        <v>0</v>
      </c>
      <c r="H3785" s="247" t="s">
        <v>12292</v>
      </c>
      <c r="I3785" s="247" t="s">
        <v>1342</v>
      </c>
      <c r="J3785" s="247" t="s">
        <v>3270</v>
      </c>
      <c r="K3785" s="249" t="s">
        <v>3222</v>
      </c>
      <c r="L3785" s="247" t="s">
        <v>1380</v>
      </c>
      <c r="M3785" s="249" t="s">
        <v>1348</v>
      </c>
      <c r="N3785" s="249">
        <v>44</v>
      </c>
      <c r="O3785" s="249" t="s">
        <v>12293</v>
      </c>
    </row>
    <row r="3786" spans="2:15" ht="24" customHeight="1">
      <c r="B3786" s="247" t="s">
        <v>12294</v>
      </c>
      <c r="C3786" s="247" t="s">
        <v>1342</v>
      </c>
      <c r="D3786" s="248">
        <v>40770</v>
      </c>
      <c r="E3786" s="248"/>
      <c r="F3786" s="248"/>
      <c r="G3786" s="247"/>
      <c r="H3786" s="247" t="s">
        <v>12295</v>
      </c>
      <c r="I3786" s="247" t="s">
        <v>1342</v>
      </c>
      <c r="J3786" s="247" t="s">
        <v>3270</v>
      </c>
      <c r="K3786" s="249" t="s">
        <v>1346</v>
      </c>
      <c r="L3786" s="247" t="s">
        <v>1380</v>
      </c>
      <c r="M3786" s="249" t="s">
        <v>1348</v>
      </c>
      <c r="N3786" s="249">
        <v>56</v>
      </c>
      <c r="O3786" s="249" t="s">
        <v>12296</v>
      </c>
    </row>
    <row r="3787" spans="2:15" ht="24" customHeight="1">
      <c r="B3787" s="247" t="s">
        <v>12297</v>
      </c>
      <c r="C3787" s="247" t="s">
        <v>1342</v>
      </c>
      <c r="D3787" s="248">
        <v>41522</v>
      </c>
      <c r="E3787" s="248"/>
      <c r="F3787" s="248"/>
      <c r="G3787" s="247"/>
      <c r="H3787" s="247" t="s">
        <v>11984</v>
      </c>
      <c r="I3787" s="247" t="s">
        <v>1342</v>
      </c>
      <c r="J3787" s="247" t="s">
        <v>3270</v>
      </c>
      <c r="K3787" s="249" t="s">
        <v>1346</v>
      </c>
      <c r="L3787" s="247" t="s">
        <v>1380</v>
      </c>
      <c r="M3787" s="249" t="s">
        <v>1348</v>
      </c>
      <c r="N3787" s="249">
        <v>23</v>
      </c>
      <c r="O3787" s="249" t="s">
        <v>12298</v>
      </c>
    </row>
    <row r="3788" spans="2:15" ht="15" hidden="1" customHeight="1">
      <c r="B3788" s="247" t="s">
        <v>12299</v>
      </c>
      <c r="C3788" s="247" t="s">
        <v>12300</v>
      </c>
      <c r="D3788" s="248">
        <v>41453</v>
      </c>
      <c r="E3788" s="248">
        <v>42054</v>
      </c>
      <c r="F3788" s="248">
        <v>43150</v>
      </c>
      <c r="G3788" s="247">
        <v>0</v>
      </c>
      <c r="H3788" s="247" t="s">
        <v>12301</v>
      </c>
      <c r="I3788" s="247" t="s">
        <v>12302</v>
      </c>
      <c r="J3788" s="247" t="s">
        <v>3270</v>
      </c>
      <c r="K3788" s="249" t="s">
        <v>2455</v>
      </c>
      <c r="L3788" s="247" t="s">
        <v>1380</v>
      </c>
      <c r="M3788" s="249" t="s">
        <v>1348</v>
      </c>
      <c r="N3788" s="249">
        <v>55</v>
      </c>
      <c r="O3788" s="249" t="s">
        <v>3507</v>
      </c>
    </row>
    <row r="3789" spans="2:15" ht="15" customHeight="1">
      <c r="B3789" s="247" t="s">
        <v>12303</v>
      </c>
      <c r="C3789" s="247" t="s">
        <v>1342</v>
      </c>
      <c r="D3789" s="248">
        <v>41102</v>
      </c>
      <c r="E3789" s="248"/>
      <c r="F3789" s="248"/>
      <c r="G3789" s="247"/>
      <c r="H3789" s="247" t="s">
        <v>9783</v>
      </c>
      <c r="I3789" s="247" t="s">
        <v>9784</v>
      </c>
      <c r="J3789" s="247" t="s">
        <v>3270</v>
      </c>
      <c r="K3789" s="249" t="s">
        <v>1346</v>
      </c>
      <c r="L3789" s="247" t="s">
        <v>1380</v>
      </c>
      <c r="M3789" s="249" t="s">
        <v>1348</v>
      </c>
      <c r="N3789" s="249">
        <v>63</v>
      </c>
      <c r="O3789" s="249" t="s">
        <v>4255</v>
      </c>
    </row>
    <row r="3790" spans="2:15" ht="15" hidden="1" customHeight="1">
      <c r="B3790" s="247" t="s">
        <v>12304</v>
      </c>
      <c r="C3790" s="247" t="s">
        <v>12305</v>
      </c>
      <c r="D3790" s="248">
        <v>40430</v>
      </c>
      <c r="E3790" s="248">
        <v>40878</v>
      </c>
      <c r="F3790" s="248">
        <v>42705</v>
      </c>
      <c r="G3790" s="247">
        <v>1</v>
      </c>
      <c r="H3790" s="247" t="s">
        <v>4067</v>
      </c>
      <c r="I3790" s="247" t="s">
        <v>4068</v>
      </c>
      <c r="J3790" s="247" t="s">
        <v>3276</v>
      </c>
      <c r="K3790" s="249" t="s">
        <v>1354</v>
      </c>
      <c r="L3790" s="247" t="s">
        <v>1380</v>
      </c>
      <c r="M3790" s="249" t="s">
        <v>1348</v>
      </c>
      <c r="N3790" s="249">
        <v>154.19999999999999</v>
      </c>
      <c r="O3790" s="249" t="s">
        <v>12306</v>
      </c>
    </row>
    <row r="3791" spans="2:15" ht="24" customHeight="1">
      <c r="B3791" s="247" t="s">
        <v>12307</v>
      </c>
      <c r="C3791" s="247" t="s">
        <v>1342</v>
      </c>
      <c r="D3791" s="248">
        <v>41477</v>
      </c>
      <c r="E3791" s="248"/>
      <c r="F3791" s="248"/>
      <c r="G3791" s="247"/>
      <c r="H3791" s="247" t="s">
        <v>12308</v>
      </c>
      <c r="I3791" s="247" t="s">
        <v>1342</v>
      </c>
      <c r="J3791" s="247" t="s">
        <v>3270</v>
      </c>
      <c r="K3791" s="249" t="s">
        <v>1346</v>
      </c>
      <c r="L3791" s="247" t="s">
        <v>1380</v>
      </c>
      <c r="M3791" s="249" t="s">
        <v>1348</v>
      </c>
      <c r="N3791" s="249">
        <v>80</v>
      </c>
      <c r="O3791" s="249" t="s">
        <v>8594</v>
      </c>
    </row>
    <row r="3792" spans="2:15" ht="15" customHeight="1">
      <c r="B3792" s="247" t="s">
        <v>12309</v>
      </c>
      <c r="C3792" s="247" t="s">
        <v>1342</v>
      </c>
      <c r="D3792" s="248">
        <v>41452</v>
      </c>
      <c r="E3792" s="248"/>
      <c r="F3792" s="248"/>
      <c r="G3792" s="247"/>
      <c r="H3792" s="247" t="s">
        <v>4155</v>
      </c>
      <c r="I3792" s="247" t="s">
        <v>4156</v>
      </c>
      <c r="J3792" s="247" t="s">
        <v>3270</v>
      </c>
      <c r="K3792" s="249" t="s">
        <v>1346</v>
      </c>
      <c r="L3792" s="247" t="s">
        <v>1380</v>
      </c>
      <c r="M3792" s="249" t="s">
        <v>1348</v>
      </c>
      <c r="N3792" s="249">
        <v>40</v>
      </c>
      <c r="O3792" s="249" t="s">
        <v>12310</v>
      </c>
    </row>
    <row r="3793" spans="2:15" ht="15" customHeight="1">
      <c r="B3793" s="247" t="s">
        <v>12311</v>
      </c>
      <c r="C3793" s="247" t="s">
        <v>1342</v>
      </c>
      <c r="D3793" s="248">
        <v>40912</v>
      </c>
      <c r="E3793" s="248"/>
      <c r="F3793" s="248"/>
      <c r="G3793" s="247"/>
      <c r="H3793" s="247" t="s">
        <v>4595</v>
      </c>
      <c r="I3793" s="247" t="s">
        <v>4596</v>
      </c>
      <c r="J3793" s="247" t="s">
        <v>3270</v>
      </c>
      <c r="K3793" s="249" t="s">
        <v>1346</v>
      </c>
      <c r="L3793" s="247" t="s">
        <v>1380</v>
      </c>
      <c r="M3793" s="249" t="s">
        <v>1348</v>
      </c>
      <c r="N3793" s="249">
        <v>50</v>
      </c>
      <c r="O3793" s="249" t="s">
        <v>12312</v>
      </c>
    </row>
    <row r="3794" spans="2:15" ht="15" customHeight="1">
      <c r="B3794" s="247" t="s">
        <v>12313</v>
      </c>
      <c r="C3794" s="247" t="s">
        <v>1342</v>
      </c>
      <c r="D3794" s="248">
        <v>40204</v>
      </c>
      <c r="E3794" s="248"/>
      <c r="F3794" s="248"/>
      <c r="G3794" s="247"/>
      <c r="H3794" s="247" t="s">
        <v>3663</v>
      </c>
      <c r="I3794" s="247" t="s">
        <v>3664</v>
      </c>
      <c r="J3794" s="247" t="s">
        <v>3270</v>
      </c>
      <c r="K3794" s="249" t="s">
        <v>1346</v>
      </c>
      <c r="L3794" s="247" t="s">
        <v>1380</v>
      </c>
      <c r="M3794" s="249" t="s">
        <v>1348</v>
      </c>
      <c r="N3794" s="249">
        <v>21</v>
      </c>
      <c r="O3794" s="249" t="s">
        <v>3727</v>
      </c>
    </row>
    <row r="3795" spans="2:15" ht="24" customHeight="1">
      <c r="B3795" s="247" t="s">
        <v>12314</v>
      </c>
      <c r="C3795" s="247" t="s">
        <v>12315</v>
      </c>
      <c r="D3795" s="248">
        <v>41247</v>
      </c>
      <c r="E3795" s="248">
        <v>42675</v>
      </c>
      <c r="F3795" s="248">
        <v>44865</v>
      </c>
      <c r="G3795" s="247">
        <v>1</v>
      </c>
      <c r="H3795" s="247" t="s">
        <v>2301</v>
      </c>
      <c r="I3795" s="247" t="s">
        <v>2302</v>
      </c>
      <c r="J3795" s="247" t="s">
        <v>3298</v>
      </c>
      <c r="K3795" s="249" t="s">
        <v>1890</v>
      </c>
      <c r="L3795" s="247" t="s">
        <v>1380</v>
      </c>
      <c r="M3795" s="249" t="s">
        <v>1348</v>
      </c>
      <c r="N3795" s="249">
        <v>10</v>
      </c>
      <c r="O3795" s="249" t="s">
        <v>12316</v>
      </c>
    </row>
    <row r="3796" spans="2:15" ht="15" customHeight="1">
      <c r="B3796" s="247" t="s">
        <v>12317</v>
      </c>
      <c r="C3796" s="247" t="s">
        <v>12318</v>
      </c>
      <c r="D3796" s="248">
        <v>41407</v>
      </c>
      <c r="E3796" s="248">
        <v>42241</v>
      </c>
      <c r="F3796" s="248">
        <v>44068</v>
      </c>
      <c r="G3796" s="247">
        <v>1</v>
      </c>
      <c r="H3796" s="247" t="s">
        <v>5745</v>
      </c>
      <c r="I3796" s="247" t="s">
        <v>5746</v>
      </c>
      <c r="J3796" s="247" t="s">
        <v>3270</v>
      </c>
      <c r="K3796" s="249" t="s">
        <v>3222</v>
      </c>
      <c r="L3796" s="247" t="s">
        <v>1380</v>
      </c>
      <c r="M3796" s="249" t="s">
        <v>1348</v>
      </c>
      <c r="N3796" s="249">
        <v>63.1</v>
      </c>
      <c r="O3796" s="249" t="s">
        <v>12319</v>
      </c>
    </row>
    <row r="3797" spans="2:15" ht="15" customHeight="1">
      <c r="B3797" s="247" t="s">
        <v>12320</v>
      </c>
      <c r="C3797" s="247" t="s">
        <v>1342</v>
      </c>
      <c r="D3797" s="248">
        <v>42033</v>
      </c>
      <c r="E3797" s="248"/>
      <c r="F3797" s="248"/>
      <c r="G3797" s="247"/>
      <c r="H3797" s="247" t="s">
        <v>12321</v>
      </c>
      <c r="I3797" s="247" t="s">
        <v>1342</v>
      </c>
      <c r="J3797" s="247" t="s">
        <v>3270</v>
      </c>
      <c r="K3797" s="249" t="s">
        <v>1346</v>
      </c>
      <c r="L3797" s="247" t="s">
        <v>1380</v>
      </c>
      <c r="M3797" s="249" t="s">
        <v>1348</v>
      </c>
      <c r="N3797" s="249">
        <v>44</v>
      </c>
      <c r="O3797" s="249" t="s">
        <v>11181</v>
      </c>
    </row>
    <row r="3798" spans="2:15" ht="15" customHeight="1">
      <c r="B3798" s="247" t="s">
        <v>12322</v>
      </c>
      <c r="C3798" s="247" t="s">
        <v>1342</v>
      </c>
      <c r="D3798" s="248">
        <v>41369</v>
      </c>
      <c r="E3798" s="248"/>
      <c r="F3798" s="248"/>
      <c r="G3798" s="247"/>
      <c r="H3798" s="247" t="s">
        <v>12323</v>
      </c>
      <c r="I3798" s="247" t="s">
        <v>1342</v>
      </c>
      <c r="J3798" s="247" t="s">
        <v>3270</v>
      </c>
      <c r="K3798" s="249" t="s">
        <v>1346</v>
      </c>
      <c r="L3798" s="247" t="s">
        <v>1380</v>
      </c>
      <c r="M3798" s="249" t="s">
        <v>1348</v>
      </c>
      <c r="N3798" s="249">
        <v>8</v>
      </c>
      <c r="O3798" s="249" t="s">
        <v>10653</v>
      </c>
    </row>
    <row r="3799" spans="2:15" ht="15" customHeight="1">
      <c r="B3799" s="247" t="s">
        <v>12324</v>
      </c>
      <c r="C3799" s="247" t="s">
        <v>1342</v>
      </c>
      <c r="D3799" s="248">
        <v>41213</v>
      </c>
      <c r="E3799" s="248"/>
      <c r="F3799" s="248"/>
      <c r="G3799" s="247"/>
      <c r="H3799" s="247" t="s">
        <v>12325</v>
      </c>
      <c r="I3799" s="247" t="s">
        <v>1342</v>
      </c>
      <c r="J3799" s="247" t="s">
        <v>3270</v>
      </c>
      <c r="K3799" s="249" t="s">
        <v>1346</v>
      </c>
      <c r="L3799" s="247" t="s">
        <v>1380</v>
      </c>
      <c r="M3799" s="249" t="s">
        <v>1348</v>
      </c>
      <c r="N3799" s="249">
        <v>22</v>
      </c>
      <c r="O3799" s="249" t="s">
        <v>5593</v>
      </c>
    </row>
    <row r="3800" spans="2:15" ht="15" customHeight="1">
      <c r="B3800" s="247" t="s">
        <v>12326</v>
      </c>
      <c r="C3800" s="247" t="s">
        <v>12327</v>
      </c>
      <c r="D3800" s="248">
        <v>41253</v>
      </c>
      <c r="E3800" s="248">
        <v>42107</v>
      </c>
      <c r="F3800" s="248">
        <v>45029</v>
      </c>
      <c r="G3800" s="247">
        <v>2</v>
      </c>
      <c r="H3800" s="247" t="s">
        <v>12246</v>
      </c>
      <c r="I3800" s="247" t="s">
        <v>6559</v>
      </c>
      <c r="J3800" s="247" t="s">
        <v>3270</v>
      </c>
      <c r="K3800" s="249" t="s">
        <v>1890</v>
      </c>
      <c r="L3800" s="247" t="s">
        <v>1380</v>
      </c>
      <c r="M3800" s="249" t="s">
        <v>1348</v>
      </c>
      <c r="N3800" s="249">
        <v>56.25</v>
      </c>
      <c r="O3800" s="249" t="s">
        <v>12328</v>
      </c>
    </row>
    <row r="3801" spans="2:15" ht="15" hidden="1" customHeight="1">
      <c r="B3801" s="247" t="s">
        <v>12329</v>
      </c>
      <c r="C3801" s="247" t="s">
        <v>12330</v>
      </c>
      <c r="D3801" s="248">
        <v>40616</v>
      </c>
      <c r="E3801" s="248">
        <v>41058</v>
      </c>
      <c r="F3801" s="248">
        <v>42153</v>
      </c>
      <c r="G3801" s="247">
        <v>0</v>
      </c>
      <c r="H3801" s="247" t="s">
        <v>9077</v>
      </c>
      <c r="I3801" s="247" t="s">
        <v>9078</v>
      </c>
      <c r="J3801" s="247" t="s">
        <v>3270</v>
      </c>
      <c r="K3801" s="249" t="s">
        <v>1354</v>
      </c>
      <c r="L3801" s="247" t="s">
        <v>1380</v>
      </c>
      <c r="M3801" s="249" t="s">
        <v>1348</v>
      </c>
      <c r="N3801" s="249">
        <v>54</v>
      </c>
      <c r="O3801" s="249" t="s">
        <v>12331</v>
      </c>
    </row>
    <row r="3802" spans="2:15" ht="15" customHeight="1">
      <c r="B3802" s="247" t="s">
        <v>12332</v>
      </c>
      <c r="C3802" s="247" t="s">
        <v>1342</v>
      </c>
      <c r="D3802" s="248">
        <v>41404</v>
      </c>
      <c r="E3802" s="248"/>
      <c r="F3802" s="248"/>
      <c r="G3802" s="247"/>
      <c r="H3802" s="247" t="s">
        <v>12333</v>
      </c>
      <c r="I3802" s="247" t="s">
        <v>1342</v>
      </c>
      <c r="J3802" s="247" t="s">
        <v>3270</v>
      </c>
      <c r="K3802" s="249" t="s">
        <v>1346</v>
      </c>
      <c r="L3802" s="247" t="s">
        <v>1380</v>
      </c>
      <c r="M3802" s="249" t="s">
        <v>1348</v>
      </c>
      <c r="N3802" s="249">
        <v>58</v>
      </c>
      <c r="O3802" s="249" t="s">
        <v>12334</v>
      </c>
    </row>
    <row r="3803" spans="2:15" ht="15" hidden="1" customHeight="1">
      <c r="B3803" s="247" t="s">
        <v>12335</v>
      </c>
      <c r="C3803" s="247" t="s">
        <v>12336</v>
      </c>
      <c r="D3803" s="248">
        <v>41135</v>
      </c>
      <c r="E3803" s="248">
        <v>42186</v>
      </c>
      <c r="F3803" s="248">
        <v>43282</v>
      </c>
      <c r="G3803" s="247">
        <v>0</v>
      </c>
      <c r="H3803" s="247" t="s">
        <v>5814</v>
      </c>
      <c r="I3803" s="247" t="s">
        <v>5815</v>
      </c>
      <c r="J3803" s="247" t="s">
        <v>3270</v>
      </c>
      <c r="K3803" s="249" t="s">
        <v>3222</v>
      </c>
      <c r="L3803" s="247" t="s">
        <v>1380</v>
      </c>
      <c r="M3803" s="249" t="s">
        <v>1348</v>
      </c>
      <c r="N3803" s="249">
        <v>99</v>
      </c>
      <c r="O3803" s="249" t="s">
        <v>12337</v>
      </c>
    </row>
    <row r="3804" spans="2:15" ht="15" customHeight="1">
      <c r="B3804" s="247" t="s">
        <v>12338</v>
      </c>
      <c r="C3804" s="247" t="s">
        <v>12339</v>
      </c>
      <c r="D3804" s="248">
        <v>40973</v>
      </c>
      <c r="E3804" s="248">
        <v>43788</v>
      </c>
      <c r="F3804" s="248">
        <v>44883</v>
      </c>
      <c r="G3804" s="247">
        <v>0</v>
      </c>
      <c r="H3804" s="247" t="s">
        <v>4595</v>
      </c>
      <c r="I3804" s="247" t="s">
        <v>4596</v>
      </c>
      <c r="J3804" s="247" t="s">
        <v>3270</v>
      </c>
      <c r="K3804" s="249" t="s">
        <v>1890</v>
      </c>
      <c r="L3804" s="247" t="s">
        <v>1380</v>
      </c>
      <c r="M3804" s="249" t="s">
        <v>1348</v>
      </c>
      <c r="N3804" s="249">
        <v>70</v>
      </c>
      <c r="O3804" s="249" t="s">
        <v>12340</v>
      </c>
    </row>
    <row r="3805" spans="2:15" ht="15" customHeight="1">
      <c r="B3805" s="247" t="s">
        <v>12341</v>
      </c>
      <c r="C3805" s="247" t="s">
        <v>12342</v>
      </c>
      <c r="D3805" s="248">
        <v>41136</v>
      </c>
      <c r="E3805" s="248">
        <v>42318</v>
      </c>
      <c r="F3805" s="248">
        <v>44145</v>
      </c>
      <c r="G3805" s="247">
        <v>1</v>
      </c>
      <c r="H3805" s="247" t="s">
        <v>12343</v>
      </c>
      <c r="I3805" s="247" t="s">
        <v>12344</v>
      </c>
      <c r="J3805" s="247" t="s">
        <v>3270</v>
      </c>
      <c r="K3805" s="249" t="s">
        <v>3222</v>
      </c>
      <c r="L3805" s="247" t="s">
        <v>1380</v>
      </c>
      <c r="M3805" s="249" t="s">
        <v>1348</v>
      </c>
      <c r="N3805" s="249">
        <v>70</v>
      </c>
      <c r="O3805" s="249" t="s">
        <v>12345</v>
      </c>
    </row>
    <row r="3806" spans="2:15" ht="15" customHeight="1">
      <c r="B3806" s="247" t="s">
        <v>12346</v>
      </c>
      <c r="C3806" s="247" t="s">
        <v>12347</v>
      </c>
      <c r="D3806" s="248">
        <v>41444</v>
      </c>
      <c r="E3806" s="248">
        <v>41996</v>
      </c>
      <c r="F3806" s="248">
        <v>43822</v>
      </c>
      <c r="G3806" s="247">
        <v>1</v>
      </c>
      <c r="H3806" s="247" t="s">
        <v>12348</v>
      </c>
      <c r="I3806" s="247" t="s">
        <v>1342</v>
      </c>
      <c r="J3806" s="247" t="s">
        <v>3270</v>
      </c>
      <c r="K3806" s="249" t="s">
        <v>1354</v>
      </c>
      <c r="L3806" s="247" t="s">
        <v>1380</v>
      </c>
      <c r="M3806" s="249" t="s">
        <v>1348</v>
      </c>
      <c r="N3806" s="249">
        <v>20</v>
      </c>
      <c r="O3806" s="249" t="s">
        <v>4272</v>
      </c>
    </row>
    <row r="3807" spans="2:15" ht="15" hidden="1" customHeight="1">
      <c r="B3807" s="247" t="s">
        <v>12349</v>
      </c>
      <c r="C3807" s="247" t="s">
        <v>12350</v>
      </c>
      <c r="D3807" s="248">
        <v>41352</v>
      </c>
      <c r="E3807" s="248">
        <v>42004</v>
      </c>
      <c r="F3807" s="248">
        <v>43100</v>
      </c>
      <c r="G3807" s="247">
        <v>0</v>
      </c>
      <c r="H3807" s="247" t="s">
        <v>12351</v>
      </c>
      <c r="I3807" s="247" t="s">
        <v>12352</v>
      </c>
      <c r="J3807" s="247" t="s">
        <v>3270</v>
      </c>
      <c r="K3807" s="249" t="s">
        <v>1354</v>
      </c>
      <c r="L3807" s="247" t="s">
        <v>3322</v>
      </c>
      <c r="M3807" s="249" t="s">
        <v>1348</v>
      </c>
      <c r="N3807" s="249">
        <v>800</v>
      </c>
      <c r="O3807" s="249" t="s">
        <v>12353</v>
      </c>
    </row>
    <row r="3808" spans="2:15" ht="24" hidden="1" customHeight="1">
      <c r="B3808" s="247" t="s">
        <v>12354</v>
      </c>
      <c r="C3808" s="247" t="s">
        <v>12355</v>
      </c>
      <c r="D3808" s="248">
        <v>41330</v>
      </c>
      <c r="E3808" s="248">
        <v>42004</v>
      </c>
      <c r="F3808" s="248">
        <v>43100</v>
      </c>
      <c r="G3808" s="247">
        <v>0</v>
      </c>
      <c r="H3808" s="247" t="s">
        <v>3393</v>
      </c>
      <c r="I3808" s="247" t="s">
        <v>3394</v>
      </c>
      <c r="J3808" s="247" t="s">
        <v>3298</v>
      </c>
      <c r="K3808" s="249" t="s">
        <v>1354</v>
      </c>
      <c r="L3808" s="247" t="s">
        <v>1380</v>
      </c>
      <c r="M3808" s="249" t="s">
        <v>1348</v>
      </c>
      <c r="N3808" s="249">
        <v>8</v>
      </c>
      <c r="O3808" s="249" t="s">
        <v>12356</v>
      </c>
    </row>
    <row r="3809" spans="2:15" ht="24" hidden="1" customHeight="1">
      <c r="B3809" s="247" t="s">
        <v>12357</v>
      </c>
      <c r="C3809" s="247" t="s">
        <v>12358</v>
      </c>
      <c r="D3809" s="248">
        <v>41276</v>
      </c>
      <c r="E3809" s="248">
        <v>42004</v>
      </c>
      <c r="F3809" s="248">
        <v>43100</v>
      </c>
      <c r="G3809" s="247">
        <v>0</v>
      </c>
      <c r="H3809" s="247" t="s">
        <v>11797</v>
      </c>
      <c r="I3809" s="247" t="s">
        <v>11798</v>
      </c>
      <c r="J3809" s="247" t="s">
        <v>3270</v>
      </c>
      <c r="K3809" s="249" t="s">
        <v>1354</v>
      </c>
      <c r="L3809" s="247" t="s">
        <v>1380</v>
      </c>
      <c r="M3809" s="249" t="s">
        <v>1348</v>
      </c>
      <c r="N3809" s="249">
        <v>36</v>
      </c>
      <c r="O3809" s="249" t="s">
        <v>12359</v>
      </c>
    </row>
    <row r="3810" spans="2:15" ht="15" customHeight="1">
      <c r="B3810" s="247" t="s">
        <v>12360</v>
      </c>
      <c r="C3810" s="247" t="s">
        <v>12361</v>
      </c>
      <c r="D3810" s="248">
        <v>41246</v>
      </c>
      <c r="E3810" s="248">
        <v>42004</v>
      </c>
      <c r="F3810" s="248">
        <v>44561</v>
      </c>
      <c r="G3810" s="247">
        <v>2</v>
      </c>
      <c r="H3810" s="247" t="s">
        <v>12362</v>
      </c>
      <c r="I3810" s="247" t="s">
        <v>12363</v>
      </c>
      <c r="J3810" s="247" t="s">
        <v>3270</v>
      </c>
      <c r="K3810" s="249" t="s">
        <v>1890</v>
      </c>
      <c r="L3810" s="247" t="s">
        <v>1380</v>
      </c>
      <c r="M3810" s="249" t="s">
        <v>1348</v>
      </c>
      <c r="N3810" s="249">
        <v>43.14</v>
      </c>
      <c r="O3810" s="249" t="s">
        <v>12364</v>
      </c>
    </row>
    <row r="3811" spans="2:15" ht="15" hidden="1" customHeight="1">
      <c r="B3811" s="247" t="s">
        <v>12365</v>
      </c>
      <c r="C3811" s="247" t="s">
        <v>12366</v>
      </c>
      <c r="D3811" s="248">
        <v>41004</v>
      </c>
      <c r="E3811" s="248">
        <v>41869</v>
      </c>
      <c r="F3811" s="248">
        <v>42965</v>
      </c>
      <c r="G3811" s="247">
        <v>0</v>
      </c>
      <c r="H3811" s="247" t="s">
        <v>4768</v>
      </c>
      <c r="I3811" s="247" t="s">
        <v>4769</v>
      </c>
      <c r="J3811" s="247" t="s">
        <v>3270</v>
      </c>
      <c r="K3811" s="249" t="s">
        <v>2455</v>
      </c>
      <c r="L3811" s="247" t="s">
        <v>1380</v>
      </c>
      <c r="M3811" s="249" t="s">
        <v>1348</v>
      </c>
      <c r="N3811" s="249">
        <v>100</v>
      </c>
      <c r="O3811" s="249" t="s">
        <v>4682</v>
      </c>
    </row>
    <row r="3812" spans="2:15" ht="15" hidden="1" customHeight="1">
      <c r="B3812" s="247" t="s">
        <v>12367</v>
      </c>
      <c r="C3812" s="247" t="s">
        <v>12368</v>
      </c>
      <c r="D3812" s="248">
        <v>40616</v>
      </c>
      <c r="E3812" s="248">
        <v>41058</v>
      </c>
      <c r="F3812" s="248">
        <v>42153</v>
      </c>
      <c r="G3812" s="247">
        <v>0</v>
      </c>
      <c r="H3812" s="247" t="s">
        <v>9077</v>
      </c>
      <c r="I3812" s="247" t="s">
        <v>9078</v>
      </c>
      <c r="J3812" s="247" t="s">
        <v>3270</v>
      </c>
      <c r="K3812" s="249" t="s">
        <v>1354</v>
      </c>
      <c r="L3812" s="247" t="s">
        <v>1380</v>
      </c>
      <c r="M3812" s="249" t="s">
        <v>1348</v>
      </c>
      <c r="N3812" s="249">
        <v>12</v>
      </c>
      <c r="O3812" s="249" t="s">
        <v>12369</v>
      </c>
    </row>
    <row r="3813" spans="2:15" ht="15" hidden="1" customHeight="1">
      <c r="B3813" s="247" t="s">
        <v>12370</v>
      </c>
      <c r="C3813" s="247" t="s">
        <v>12371</v>
      </c>
      <c r="D3813" s="248">
        <v>41509</v>
      </c>
      <c r="E3813" s="248">
        <v>42004</v>
      </c>
      <c r="F3813" s="248">
        <v>43465</v>
      </c>
      <c r="G3813" s="247">
        <v>0</v>
      </c>
      <c r="H3813" s="247" t="s">
        <v>8299</v>
      </c>
      <c r="I3813" s="247" t="s">
        <v>8300</v>
      </c>
      <c r="J3813" s="247" t="s">
        <v>3351</v>
      </c>
      <c r="K3813" s="249" t="s">
        <v>1354</v>
      </c>
      <c r="L3813" s="247" t="s">
        <v>1380</v>
      </c>
      <c r="M3813" s="249" t="s">
        <v>1348</v>
      </c>
      <c r="N3813" s="249">
        <v>10</v>
      </c>
      <c r="O3813" s="249" t="s">
        <v>11734</v>
      </c>
    </row>
    <row r="3814" spans="2:15" ht="15" hidden="1" customHeight="1">
      <c r="B3814" s="247" t="s">
        <v>12372</v>
      </c>
      <c r="C3814" s="247" t="s">
        <v>12373</v>
      </c>
      <c r="D3814" s="248">
        <v>41842</v>
      </c>
      <c r="E3814" s="248">
        <v>42004</v>
      </c>
      <c r="F3814" s="248">
        <v>43465</v>
      </c>
      <c r="G3814" s="247">
        <v>0</v>
      </c>
      <c r="H3814" s="247" t="s">
        <v>9620</v>
      </c>
      <c r="I3814" s="247" t="s">
        <v>9621</v>
      </c>
      <c r="J3814" s="247" t="s">
        <v>3351</v>
      </c>
      <c r="K3814" s="249" t="s">
        <v>1354</v>
      </c>
      <c r="L3814" s="247" t="s">
        <v>1380</v>
      </c>
      <c r="M3814" s="249" t="s">
        <v>1348</v>
      </c>
      <c r="N3814" s="249">
        <v>10</v>
      </c>
      <c r="O3814" s="249" t="s">
        <v>12374</v>
      </c>
    </row>
    <row r="3815" spans="2:15" ht="15" customHeight="1">
      <c r="B3815" s="247" t="s">
        <v>12375</v>
      </c>
      <c r="C3815" s="247" t="s">
        <v>12376</v>
      </c>
      <c r="D3815" s="248">
        <v>41870</v>
      </c>
      <c r="E3815" s="248">
        <v>42970</v>
      </c>
      <c r="F3815" s="248">
        <v>44066</v>
      </c>
      <c r="G3815" s="247">
        <v>0</v>
      </c>
      <c r="H3815" s="247" t="s">
        <v>4600</v>
      </c>
      <c r="I3815" s="247" t="s">
        <v>4601</v>
      </c>
      <c r="J3815" s="247" t="s">
        <v>3270</v>
      </c>
      <c r="K3815" s="249" t="s">
        <v>3222</v>
      </c>
      <c r="L3815" s="247" t="s">
        <v>1380</v>
      </c>
      <c r="M3815" s="249" t="s">
        <v>1348</v>
      </c>
      <c r="N3815" s="249">
        <v>80.8</v>
      </c>
      <c r="O3815" s="249" t="s">
        <v>12377</v>
      </c>
    </row>
    <row r="3816" spans="2:15" ht="15" customHeight="1">
      <c r="B3816" s="247" t="s">
        <v>12378</v>
      </c>
      <c r="C3816" s="247" t="s">
        <v>1342</v>
      </c>
      <c r="D3816" s="248">
        <v>41999</v>
      </c>
      <c r="E3816" s="248"/>
      <c r="F3816" s="248"/>
      <c r="G3816" s="247"/>
      <c r="H3816" s="247" t="s">
        <v>3445</v>
      </c>
      <c r="I3816" s="247" t="s">
        <v>3446</v>
      </c>
      <c r="J3816" s="247" t="s">
        <v>3270</v>
      </c>
      <c r="K3816" s="249" t="s">
        <v>1346</v>
      </c>
      <c r="L3816" s="247" t="s">
        <v>3384</v>
      </c>
      <c r="M3816" s="249" t="s">
        <v>1348</v>
      </c>
      <c r="N3816" s="249">
        <v>175</v>
      </c>
      <c r="O3816" s="249" t="s">
        <v>12379</v>
      </c>
    </row>
    <row r="3817" spans="2:15" ht="15" customHeight="1">
      <c r="B3817" s="247" t="s">
        <v>12380</v>
      </c>
      <c r="C3817" s="247" t="s">
        <v>1342</v>
      </c>
      <c r="D3817" s="248">
        <v>42006</v>
      </c>
      <c r="E3817" s="248"/>
      <c r="F3817" s="248"/>
      <c r="G3817" s="247"/>
      <c r="H3817" s="247" t="s">
        <v>3648</v>
      </c>
      <c r="I3817" s="247" t="s">
        <v>3649</v>
      </c>
      <c r="J3817" s="247" t="s">
        <v>3270</v>
      </c>
      <c r="K3817" s="249" t="s">
        <v>1346</v>
      </c>
      <c r="L3817" s="247" t="s">
        <v>1380</v>
      </c>
      <c r="M3817" s="249" t="s">
        <v>1348</v>
      </c>
      <c r="N3817" s="249">
        <v>20</v>
      </c>
      <c r="O3817" s="249" t="s">
        <v>7072</v>
      </c>
    </row>
    <row r="3818" spans="2:15" ht="15" customHeight="1">
      <c r="B3818" s="247" t="s">
        <v>12381</v>
      </c>
      <c r="C3818" s="247" t="s">
        <v>1342</v>
      </c>
      <c r="D3818" s="248">
        <v>41996</v>
      </c>
      <c r="E3818" s="248"/>
      <c r="F3818" s="248"/>
      <c r="G3818" s="247"/>
      <c r="H3818" s="247" t="s">
        <v>3875</v>
      </c>
      <c r="I3818" s="247" t="s">
        <v>3876</v>
      </c>
      <c r="J3818" s="247" t="s">
        <v>3270</v>
      </c>
      <c r="K3818" s="249" t="s">
        <v>1346</v>
      </c>
      <c r="L3818" s="247" t="s">
        <v>1380</v>
      </c>
      <c r="M3818" s="249" t="s">
        <v>1348</v>
      </c>
      <c r="N3818" s="249">
        <v>75</v>
      </c>
      <c r="O3818" s="249" t="s">
        <v>12382</v>
      </c>
    </row>
    <row r="3819" spans="2:15" ht="15" customHeight="1">
      <c r="B3819" s="247" t="s">
        <v>12383</v>
      </c>
      <c r="C3819" s="247" t="s">
        <v>1342</v>
      </c>
      <c r="D3819" s="248">
        <v>41814</v>
      </c>
      <c r="E3819" s="248"/>
      <c r="F3819" s="248"/>
      <c r="G3819" s="247"/>
      <c r="H3819" s="247" t="s">
        <v>12384</v>
      </c>
      <c r="I3819" s="247" t="s">
        <v>1342</v>
      </c>
      <c r="J3819" s="247" t="s">
        <v>3270</v>
      </c>
      <c r="K3819" s="249" t="s">
        <v>1346</v>
      </c>
      <c r="L3819" s="247" t="s">
        <v>1380</v>
      </c>
      <c r="M3819" s="249" t="s">
        <v>1342</v>
      </c>
      <c r="N3819" s="249"/>
      <c r="O3819" s="249" t="s">
        <v>6808</v>
      </c>
    </row>
    <row r="3820" spans="2:15" ht="24" customHeight="1">
      <c r="B3820" s="247" t="s">
        <v>12385</v>
      </c>
      <c r="C3820" s="247" t="s">
        <v>12386</v>
      </c>
      <c r="D3820" s="248">
        <v>42020</v>
      </c>
      <c r="E3820" s="248">
        <v>42536</v>
      </c>
      <c r="F3820" s="248">
        <v>44727</v>
      </c>
      <c r="G3820" s="247">
        <v>1</v>
      </c>
      <c r="H3820" s="247" t="s">
        <v>3302</v>
      </c>
      <c r="I3820" s="247" t="s">
        <v>3303</v>
      </c>
      <c r="J3820" s="247" t="s">
        <v>3270</v>
      </c>
      <c r="K3820" s="249" t="s">
        <v>1890</v>
      </c>
      <c r="L3820" s="247" t="s">
        <v>1380</v>
      </c>
      <c r="M3820" s="249" t="s">
        <v>1348</v>
      </c>
      <c r="N3820" s="249">
        <v>54.76</v>
      </c>
      <c r="O3820" s="249" t="s">
        <v>3304</v>
      </c>
    </row>
    <row r="3821" spans="2:15" ht="15" customHeight="1">
      <c r="B3821" s="247" t="s">
        <v>12387</v>
      </c>
      <c r="C3821" s="247" t="s">
        <v>1342</v>
      </c>
      <c r="D3821" s="248">
        <v>41269</v>
      </c>
      <c r="E3821" s="248"/>
      <c r="F3821" s="248"/>
      <c r="G3821" s="247"/>
      <c r="H3821" s="247" t="s">
        <v>12388</v>
      </c>
      <c r="I3821" s="247" t="s">
        <v>1342</v>
      </c>
      <c r="J3821" s="247" t="s">
        <v>3270</v>
      </c>
      <c r="K3821" s="249" t="s">
        <v>1346</v>
      </c>
      <c r="L3821" s="247" t="s">
        <v>3384</v>
      </c>
      <c r="M3821" s="249" t="s">
        <v>1342</v>
      </c>
      <c r="N3821" s="249"/>
      <c r="O3821" s="249" t="s">
        <v>3550</v>
      </c>
    </row>
    <row r="3822" spans="2:15" ht="15" customHeight="1">
      <c r="B3822" s="247" t="s">
        <v>12389</v>
      </c>
      <c r="C3822" s="247" t="s">
        <v>1342</v>
      </c>
      <c r="D3822" s="248">
        <v>41981</v>
      </c>
      <c r="E3822" s="248"/>
      <c r="F3822" s="248"/>
      <c r="G3822" s="247"/>
      <c r="H3822" s="247" t="s">
        <v>5987</v>
      </c>
      <c r="I3822" s="247" t="s">
        <v>5988</v>
      </c>
      <c r="J3822" s="247" t="s">
        <v>3270</v>
      </c>
      <c r="K3822" s="249" t="s">
        <v>1346</v>
      </c>
      <c r="L3822" s="247" t="s">
        <v>1380</v>
      </c>
      <c r="M3822" s="249" t="s">
        <v>1348</v>
      </c>
      <c r="N3822" s="249">
        <v>27.4</v>
      </c>
      <c r="O3822" s="249" t="s">
        <v>5989</v>
      </c>
    </row>
    <row r="3823" spans="2:15" ht="15" hidden="1" customHeight="1">
      <c r="B3823" s="247" t="s">
        <v>12390</v>
      </c>
      <c r="C3823" s="247" t="s">
        <v>12391</v>
      </c>
      <c r="D3823" s="248">
        <v>40661</v>
      </c>
      <c r="E3823" s="248">
        <v>41061</v>
      </c>
      <c r="F3823" s="248">
        <v>42156</v>
      </c>
      <c r="G3823" s="247">
        <v>0</v>
      </c>
      <c r="H3823" s="247" t="s">
        <v>12392</v>
      </c>
      <c r="I3823" s="247" t="s">
        <v>12393</v>
      </c>
      <c r="J3823" s="247" t="s">
        <v>3270</v>
      </c>
      <c r="K3823" s="249" t="s">
        <v>1354</v>
      </c>
      <c r="L3823" s="247" t="s">
        <v>1380</v>
      </c>
      <c r="M3823" s="249" t="s">
        <v>1348</v>
      </c>
      <c r="N3823" s="249">
        <v>79.319999999999993</v>
      </c>
      <c r="O3823" s="249" t="s">
        <v>3451</v>
      </c>
    </row>
    <row r="3824" spans="2:15" ht="24" customHeight="1">
      <c r="B3824" s="247" t="s">
        <v>12394</v>
      </c>
      <c r="C3824" s="247" t="s">
        <v>1342</v>
      </c>
      <c r="D3824" s="248">
        <v>41025</v>
      </c>
      <c r="E3824" s="248"/>
      <c r="F3824" s="248"/>
      <c r="G3824" s="247"/>
      <c r="H3824" s="247" t="s">
        <v>8088</v>
      </c>
      <c r="I3824" s="247" t="s">
        <v>8089</v>
      </c>
      <c r="J3824" s="247" t="s">
        <v>3270</v>
      </c>
      <c r="K3824" s="249" t="s">
        <v>1346</v>
      </c>
      <c r="L3824" s="247" t="s">
        <v>1380</v>
      </c>
      <c r="M3824" s="249" t="s">
        <v>1348</v>
      </c>
      <c r="N3824" s="249">
        <v>64</v>
      </c>
      <c r="O3824" s="249" t="s">
        <v>8117</v>
      </c>
    </row>
    <row r="3825" spans="2:15" ht="36" customHeight="1">
      <c r="B3825" s="247" t="s">
        <v>12395</v>
      </c>
      <c r="C3825" s="247" t="s">
        <v>1342</v>
      </c>
      <c r="D3825" s="248">
        <v>40833</v>
      </c>
      <c r="E3825" s="248"/>
      <c r="F3825" s="248"/>
      <c r="G3825" s="247"/>
      <c r="H3825" s="247" t="s">
        <v>7936</v>
      </c>
      <c r="I3825" s="247" t="s">
        <v>7937</v>
      </c>
      <c r="J3825" s="247" t="s">
        <v>3270</v>
      </c>
      <c r="K3825" s="249" t="s">
        <v>1346</v>
      </c>
      <c r="L3825" s="247" t="s">
        <v>1380</v>
      </c>
      <c r="M3825" s="249" t="s">
        <v>1348</v>
      </c>
      <c r="N3825" s="249">
        <v>53</v>
      </c>
      <c r="O3825" s="249" t="s">
        <v>8557</v>
      </c>
    </row>
    <row r="3826" spans="2:15" ht="24" customHeight="1">
      <c r="B3826" s="247" t="s">
        <v>12396</v>
      </c>
      <c r="C3826" s="247" t="s">
        <v>1342</v>
      </c>
      <c r="D3826" s="248">
        <v>41324</v>
      </c>
      <c r="E3826" s="248"/>
      <c r="F3826" s="248"/>
      <c r="G3826" s="247"/>
      <c r="H3826" s="247" t="s">
        <v>12397</v>
      </c>
      <c r="I3826" s="247" t="s">
        <v>12398</v>
      </c>
      <c r="J3826" s="247" t="s">
        <v>3270</v>
      </c>
      <c r="K3826" s="249" t="s">
        <v>1346</v>
      </c>
      <c r="L3826" s="247" t="s">
        <v>1380</v>
      </c>
      <c r="M3826" s="249" t="s">
        <v>1348</v>
      </c>
      <c r="N3826" s="249">
        <v>23</v>
      </c>
      <c r="O3826" s="249" t="s">
        <v>12399</v>
      </c>
    </row>
    <row r="3827" spans="2:15" ht="24" customHeight="1">
      <c r="B3827" s="247" t="s">
        <v>12400</v>
      </c>
      <c r="C3827" s="247" t="s">
        <v>1342</v>
      </c>
      <c r="D3827" s="248">
        <v>40562</v>
      </c>
      <c r="E3827" s="248"/>
      <c r="F3827" s="248"/>
      <c r="G3827" s="247"/>
      <c r="H3827" s="247" t="s">
        <v>12401</v>
      </c>
      <c r="I3827" s="247" t="s">
        <v>12402</v>
      </c>
      <c r="J3827" s="247" t="s">
        <v>3298</v>
      </c>
      <c r="K3827" s="249" t="s">
        <v>1346</v>
      </c>
      <c r="L3827" s="247" t="s">
        <v>1380</v>
      </c>
      <c r="M3827" s="249" t="s">
        <v>1348</v>
      </c>
      <c r="N3827" s="249">
        <v>27</v>
      </c>
      <c r="O3827" s="249" t="s">
        <v>12403</v>
      </c>
    </row>
    <row r="3828" spans="2:15" ht="15" customHeight="1">
      <c r="B3828" s="247" t="s">
        <v>12404</v>
      </c>
      <c r="C3828" s="247" t="s">
        <v>1342</v>
      </c>
      <c r="D3828" s="248">
        <v>41324</v>
      </c>
      <c r="E3828" s="248"/>
      <c r="F3828" s="248"/>
      <c r="G3828" s="247"/>
      <c r="H3828" s="247" t="s">
        <v>12405</v>
      </c>
      <c r="I3828" s="247" t="s">
        <v>12406</v>
      </c>
      <c r="J3828" s="247" t="s">
        <v>3270</v>
      </c>
      <c r="K3828" s="249" t="s">
        <v>1346</v>
      </c>
      <c r="L3828" s="247" t="s">
        <v>1380</v>
      </c>
      <c r="M3828" s="249" t="s">
        <v>1348</v>
      </c>
      <c r="N3828" s="249">
        <v>100</v>
      </c>
      <c r="O3828" s="249" t="s">
        <v>12407</v>
      </c>
    </row>
    <row r="3829" spans="2:15" ht="15" customHeight="1">
      <c r="B3829" s="247" t="s">
        <v>12408</v>
      </c>
      <c r="C3829" s="247" t="s">
        <v>1342</v>
      </c>
      <c r="D3829" s="248">
        <v>40941</v>
      </c>
      <c r="E3829" s="248"/>
      <c r="F3829" s="248"/>
      <c r="G3829" s="247"/>
      <c r="H3829" s="247" t="s">
        <v>7424</v>
      </c>
      <c r="I3829" s="247" t="s">
        <v>7425</v>
      </c>
      <c r="J3829" s="247" t="s">
        <v>3270</v>
      </c>
      <c r="K3829" s="249" t="s">
        <v>1346</v>
      </c>
      <c r="L3829" s="247" t="s">
        <v>3384</v>
      </c>
      <c r="M3829" s="249" t="s">
        <v>1348</v>
      </c>
      <c r="N3829" s="249">
        <v>337</v>
      </c>
      <c r="O3829" s="249" t="s">
        <v>12409</v>
      </c>
    </row>
    <row r="3830" spans="2:15" ht="15" customHeight="1">
      <c r="B3830" s="247" t="s">
        <v>12410</v>
      </c>
      <c r="C3830" s="247" t="s">
        <v>1342</v>
      </c>
      <c r="D3830" s="248">
        <v>41100</v>
      </c>
      <c r="E3830" s="248"/>
      <c r="F3830" s="248"/>
      <c r="G3830" s="247"/>
      <c r="H3830" s="247" t="s">
        <v>12411</v>
      </c>
      <c r="I3830" s="247" t="s">
        <v>12412</v>
      </c>
      <c r="J3830" s="247" t="s">
        <v>3270</v>
      </c>
      <c r="K3830" s="249" t="s">
        <v>1346</v>
      </c>
      <c r="L3830" s="247" t="s">
        <v>1380</v>
      </c>
      <c r="M3830" s="249" t="s">
        <v>1348</v>
      </c>
      <c r="N3830" s="249">
        <v>72</v>
      </c>
      <c r="O3830" s="249" t="s">
        <v>12413</v>
      </c>
    </row>
    <row r="3831" spans="2:15" ht="15" customHeight="1">
      <c r="B3831" s="247" t="s">
        <v>12414</v>
      </c>
      <c r="C3831" s="247" t="s">
        <v>1342</v>
      </c>
      <c r="D3831" s="248">
        <v>40952</v>
      </c>
      <c r="E3831" s="248"/>
      <c r="F3831" s="248"/>
      <c r="G3831" s="247"/>
      <c r="H3831" s="247" t="s">
        <v>9701</v>
      </c>
      <c r="I3831" s="247" t="s">
        <v>9702</v>
      </c>
      <c r="J3831" s="247" t="s">
        <v>3270</v>
      </c>
      <c r="K3831" s="249" t="s">
        <v>1346</v>
      </c>
      <c r="L3831" s="247" t="s">
        <v>1380</v>
      </c>
      <c r="M3831" s="249" t="s">
        <v>1348</v>
      </c>
      <c r="N3831" s="249">
        <v>43</v>
      </c>
      <c r="O3831" s="249" t="s">
        <v>12415</v>
      </c>
    </row>
    <row r="3832" spans="2:15" ht="15" customHeight="1">
      <c r="B3832" s="247" t="s">
        <v>12416</v>
      </c>
      <c r="C3832" s="247" t="s">
        <v>12417</v>
      </c>
      <c r="D3832" s="248">
        <v>40947</v>
      </c>
      <c r="E3832" s="248">
        <v>43390</v>
      </c>
      <c r="F3832" s="248">
        <v>44486</v>
      </c>
      <c r="G3832" s="247">
        <v>0</v>
      </c>
      <c r="H3832" s="247" t="s">
        <v>5607</v>
      </c>
      <c r="I3832" s="247" t="s">
        <v>5608</v>
      </c>
      <c r="J3832" s="247" t="s">
        <v>3336</v>
      </c>
      <c r="K3832" s="249" t="s">
        <v>1354</v>
      </c>
      <c r="L3832" s="247" t="s">
        <v>3592</v>
      </c>
      <c r="M3832" s="249" t="s">
        <v>1348</v>
      </c>
      <c r="N3832" s="249">
        <v>326</v>
      </c>
      <c r="O3832" s="249" t="s">
        <v>12418</v>
      </c>
    </row>
    <row r="3833" spans="2:15" ht="15" customHeight="1">
      <c r="B3833" s="247" t="s">
        <v>12419</v>
      </c>
      <c r="C3833" s="247" t="s">
        <v>1342</v>
      </c>
      <c r="D3833" s="248">
        <v>40891</v>
      </c>
      <c r="E3833" s="248"/>
      <c r="F3833" s="248"/>
      <c r="G3833" s="247"/>
      <c r="H3833" s="247" t="s">
        <v>12420</v>
      </c>
      <c r="I3833" s="247" t="s">
        <v>1342</v>
      </c>
      <c r="J3833" s="247" t="s">
        <v>3270</v>
      </c>
      <c r="K3833" s="249" t="s">
        <v>1346</v>
      </c>
      <c r="L3833" s="247" t="s">
        <v>1380</v>
      </c>
      <c r="M3833" s="249" t="s">
        <v>1348</v>
      </c>
      <c r="N3833" s="249">
        <v>32</v>
      </c>
      <c r="O3833" s="249" t="s">
        <v>12421</v>
      </c>
    </row>
    <row r="3834" spans="2:15" ht="15" hidden="1" customHeight="1">
      <c r="B3834" s="247" t="s">
        <v>12422</v>
      </c>
      <c r="C3834" s="247" t="s">
        <v>12423</v>
      </c>
      <c r="D3834" s="248">
        <v>40812</v>
      </c>
      <c r="E3834" s="248">
        <v>41205</v>
      </c>
      <c r="F3834" s="248">
        <v>42300</v>
      </c>
      <c r="G3834" s="247">
        <v>0</v>
      </c>
      <c r="H3834" s="247" t="s">
        <v>11828</v>
      </c>
      <c r="I3834" s="247" t="s">
        <v>11829</v>
      </c>
      <c r="J3834" s="247" t="s">
        <v>3270</v>
      </c>
      <c r="K3834" s="249" t="s">
        <v>1354</v>
      </c>
      <c r="L3834" s="247" t="s">
        <v>1380</v>
      </c>
      <c r="M3834" s="249" t="s">
        <v>1348</v>
      </c>
      <c r="N3834" s="249">
        <v>110</v>
      </c>
      <c r="O3834" s="249" t="s">
        <v>9375</v>
      </c>
    </row>
    <row r="3835" spans="2:15" ht="15" customHeight="1">
      <c r="B3835" s="247" t="s">
        <v>12424</v>
      </c>
      <c r="C3835" s="247" t="s">
        <v>1342</v>
      </c>
      <c r="D3835" s="248">
        <v>41135</v>
      </c>
      <c r="E3835" s="248"/>
      <c r="F3835" s="248"/>
      <c r="G3835" s="247"/>
      <c r="H3835" s="247" t="s">
        <v>12425</v>
      </c>
      <c r="I3835" s="247" t="s">
        <v>12426</v>
      </c>
      <c r="J3835" s="247" t="s">
        <v>3270</v>
      </c>
      <c r="K3835" s="249" t="s">
        <v>1346</v>
      </c>
      <c r="L3835" s="247" t="s">
        <v>1380</v>
      </c>
      <c r="M3835" s="249" t="s">
        <v>1348</v>
      </c>
      <c r="N3835" s="249">
        <v>51</v>
      </c>
      <c r="O3835" s="249" t="s">
        <v>12427</v>
      </c>
    </row>
    <row r="3836" spans="2:15" ht="15" customHeight="1">
      <c r="B3836" s="247" t="s">
        <v>12428</v>
      </c>
      <c r="C3836" s="247" t="s">
        <v>1342</v>
      </c>
      <c r="D3836" s="248">
        <v>41173</v>
      </c>
      <c r="E3836" s="248"/>
      <c r="F3836" s="248"/>
      <c r="G3836" s="247"/>
      <c r="H3836" s="247" t="s">
        <v>12429</v>
      </c>
      <c r="I3836" s="247" t="s">
        <v>1342</v>
      </c>
      <c r="J3836" s="247" t="s">
        <v>3270</v>
      </c>
      <c r="K3836" s="249" t="s">
        <v>1346</v>
      </c>
      <c r="L3836" s="247" t="s">
        <v>3384</v>
      </c>
      <c r="M3836" s="249" t="s">
        <v>1348</v>
      </c>
      <c r="N3836" s="249">
        <v>109</v>
      </c>
      <c r="O3836" s="249" t="s">
        <v>12430</v>
      </c>
    </row>
    <row r="3837" spans="2:15" ht="15" customHeight="1">
      <c r="B3837" s="247" t="s">
        <v>12431</v>
      </c>
      <c r="C3837" s="247" t="s">
        <v>1342</v>
      </c>
      <c r="D3837" s="248">
        <v>41401</v>
      </c>
      <c r="E3837" s="248"/>
      <c r="F3837" s="248"/>
      <c r="G3837" s="247"/>
      <c r="H3837" s="247" t="s">
        <v>12432</v>
      </c>
      <c r="I3837" s="247" t="s">
        <v>12433</v>
      </c>
      <c r="J3837" s="247" t="s">
        <v>3270</v>
      </c>
      <c r="K3837" s="249" t="s">
        <v>1346</v>
      </c>
      <c r="L3837" s="247" t="s">
        <v>1380</v>
      </c>
      <c r="M3837" s="249" t="s">
        <v>1348</v>
      </c>
      <c r="N3837" s="249">
        <v>100</v>
      </c>
      <c r="O3837" s="249" t="s">
        <v>7735</v>
      </c>
    </row>
    <row r="3838" spans="2:15" ht="15" customHeight="1">
      <c r="B3838" s="247" t="s">
        <v>12434</v>
      </c>
      <c r="C3838" s="247" t="s">
        <v>1342</v>
      </c>
      <c r="D3838" s="248">
        <v>41423</v>
      </c>
      <c r="E3838" s="248"/>
      <c r="F3838" s="248"/>
      <c r="G3838" s="247"/>
      <c r="H3838" s="247" t="s">
        <v>5845</v>
      </c>
      <c r="I3838" s="247" t="s">
        <v>5846</v>
      </c>
      <c r="J3838" s="247" t="s">
        <v>3270</v>
      </c>
      <c r="K3838" s="249" t="s">
        <v>1346</v>
      </c>
      <c r="L3838" s="247" t="s">
        <v>1380</v>
      </c>
      <c r="M3838" s="249" t="s">
        <v>1348</v>
      </c>
      <c r="N3838" s="249">
        <v>70</v>
      </c>
      <c r="O3838" s="249" t="s">
        <v>12435</v>
      </c>
    </row>
    <row r="3839" spans="2:15" ht="15" customHeight="1">
      <c r="B3839" s="247" t="s">
        <v>12436</v>
      </c>
      <c r="C3839" s="247" t="s">
        <v>1342</v>
      </c>
      <c r="D3839" s="248">
        <v>40941</v>
      </c>
      <c r="E3839" s="248"/>
      <c r="F3839" s="248"/>
      <c r="G3839" s="247"/>
      <c r="H3839" s="247" t="s">
        <v>12437</v>
      </c>
      <c r="I3839" s="247" t="s">
        <v>1342</v>
      </c>
      <c r="J3839" s="247" t="s">
        <v>3270</v>
      </c>
      <c r="K3839" s="249" t="s">
        <v>1346</v>
      </c>
      <c r="L3839" s="247" t="s">
        <v>1380</v>
      </c>
      <c r="M3839" s="249" t="s">
        <v>1348</v>
      </c>
      <c r="N3839" s="249">
        <v>80</v>
      </c>
      <c r="O3839" s="249" t="s">
        <v>12438</v>
      </c>
    </row>
    <row r="3840" spans="2:15" ht="15" customHeight="1">
      <c r="B3840" s="247" t="s">
        <v>12439</v>
      </c>
      <c r="C3840" s="247" t="s">
        <v>1342</v>
      </c>
      <c r="D3840" s="248">
        <v>41358</v>
      </c>
      <c r="E3840" s="248"/>
      <c r="F3840" s="248"/>
      <c r="G3840" s="247"/>
      <c r="H3840" s="247" t="s">
        <v>8996</v>
      </c>
      <c r="I3840" s="247" t="s">
        <v>1342</v>
      </c>
      <c r="J3840" s="247" t="s">
        <v>3336</v>
      </c>
      <c r="K3840" s="249" t="s">
        <v>1346</v>
      </c>
      <c r="L3840" s="247" t="s">
        <v>3337</v>
      </c>
      <c r="M3840" s="249" t="s">
        <v>1348</v>
      </c>
      <c r="N3840" s="249">
        <v>795</v>
      </c>
      <c r="O3840" s="249" t="s">
        <v>5948</v>
      </c>
    </row>
    <row r="3841" spans="2:15" ht="15" customHeight="1">
      <c r="B3841" s="247" t="s">
        <v>12440</v>
      </c>
      <c r="C3841" s="247" t="s">
        <v>1342</v>
      </c>
      <c r="D3841" s="248">
        <v>40870</v>
      </c>
      <c r="E3841" s="248"/>
      <c r="F3841" s="248"/>
      <c r="G3841" s="247"/>
      <c r="H3841" s="247" t="s">
        <v>12441</v>
      </c>
      <c r="I3841" s="247" t="s">
        <v>1342</v>
      </c>
      <c r="J3841" s="247" t="s">
        <v>3270</v>
      </c>
      <c r="K3841" s="249" t="s">
        <v>1346</v>
      </c>
      <c r="L3841" s="247" t="s">
        <v>1380</v>
      </c>
      <c r="M3841" s="249" t="s">
        <v>1348</v>
      </c>
      <c r="N3841" s="249">
        <v>95</v>
      </c>
      <c r="O3841" s="249" t="s">
        <v>12442</v>
      </c>
    </row>
    <row r="3842" spans="2:15" ht="15" customHeight="1">
      <c r="B3842" s="247" t="s">
        <v>12443</v>
      </c>
      <c r="C3842" s="247" t="s">
        <v>1342</v>
      </c>
      <c r="D3842" s="248">
        <v>41103</v>
      </c>
      <c r="E3842" s="248"/>
      <c r="F3842" s="248"/>
      <c r="G3842" s="247"/>
      <c r="H3842" s="247" t="s">
        <v>5188</v>
      </c>
      <c r="I3842" s="247" t="s">
        <v>1342</v>
      </c>
      <c r="J3842" s="247" t="s">
        <v>3270</v>
      </c>
      <c r="K3842" s="249" t="s">
        <v>1346</v>
      </c>
      <c r="L3842" s="247" t="s">
        <v>1342</v>
      </c>
      <c r="M3842" s="249" t="s">
        <v>1348</v>
      </c>
      <c r="N3842" s="249">
        <v>80</v>
      </c>
      <c r="O3842" s="249" t="s">
        <v>12444</v>
      </c>
    </row>
    <row r="3843" spans="2:15" ht="25.5" customHeight="1">
      <c r="B3843" s="247" t="s">
        <v>12445</v>
      </c>
      <c r="C3843" s="247" t="s">
        <v>1342</v>
      </c>
      <c r="D3843" s="248">
        <v>41165</v>
      </c>
      <c r="E3843" s="248"/>
      <c r="F3843" s="248"/>
      <c r="G3843" s="247"/>
      <c r="H3843" s="247" t="s">
        <v>5004</v>
      </c>
      <c r="I3843" s="247" t="s">
        <v>5005</v>
      </c>
      <c r="J3843" s="247" t="s">
        <v>3270</v>
      </c>
      <c r="K3843" s="249" t="s">
        <v>1346</v>
      </c>
      <c r="L3843" s="247" t="s">
        <v>1380</v>
      </c>
      <c r="M3843" s="249" t="s">
        <v>1348</v>
      </c>
      <c r="N3843" s="249">
        <v>15</v>
      </c>
      <c r="O3843" s="249" t="s">
        <v>12446</v>
      </c>
    </row>
    <row r="3844" spans="2:15" ht="15" customHeight="1">
      <c r="B3844" s="247" t="s">
        <v>12447</v>
      </c>
      <c r="C3844" s="247" t="s">
        <v>1342</v>
      </c>
      <c r="D3844" s="248">
        <v>41456</v>
      </c>
      <c r="E3844" s="248"/>
      <c r="F3844" s="248"/>
      <c r="G3844" s="247"/>
      <c r="H3844" s="247" t="s">
        <v>4492</v>
      </c>
      <c r="I3844" s="247" t="s">
        <v>1342</v>
      </c>
      <c r="J3844" s="247" t="s">
        <v>3270</v>
      </c>
      <c r="K3844" s="249" t="s">
        <v>1346</v>
      </c>
      <c r="L3844" s="247" t="s">
        <v>1380</v>
      </c>
      <c r="M3844" s="249" t="s">
        <v>1348</v>
      </c>
      <c r="N3844" s="249">
        <v>55</v>
      </c>
      <c r="O3844" s="249" t="s">
        <v>12448</v>
      </c>
    </row>
    <row r="3845" spans="2:15" ht="15" hidden="1" customHeight="1">
      <c r="B3845" s="247" t="s">
        <v>12449</v>
      </c>
      <c r="C3845" s="247" t="s">
        <v>12450</v>
      </c>
      <c r="D3845" s="248">
        <v>40458</v>
      </c>
      <c r="E3845" s="248">
        <v>40631</v>
      </c>
      <c r="F3845" s="248">
        <v>41727</v>
      </c>
      <c r="G3845" s="247">
        <v>0</v>
      </c>
      <c r="H3845" s="247" t="s">
        <v>5734</v>
      </c>
      <c r="I3845" s="247" t="s">
        <v>1342</v>
      </c>
      <c r="J3845" s="247" t="s">
        <v>3276</v>
      </c>
      <c r="K3845" s="249" t="s">
        <v>1354</v>
      </c>
      <c r="L3845" s="247" t="s">
        <v>1380</v>
      </c>
      <c r="M3845" s="249" t="s">
        <v>1348</v>
      </c>
      <c r="N3845" s="249">
        <v>130</v>
      </c>
      <c r="O3845" s="249" t="s">
        <v>12451</v>
      </c>
    </row>
    <row r="3846" spans="2:15" ht="15" hidden="1" customHeight="1">
      <c r="B3846" s="247" t="s">
        <v>12452</v>
      </c>
      <c r="C3846" s="247" t="s">
        <v>12453</v>
      </c>
      <c r="D3846" s="248">
        <v>40521</v>
      </c>
      <c r="E3846" s="248">
        <v>41128</v>
      </c>
      <c r="F3846" s="248">
        <v>42954</v>
      </c>
      <c r="G3846" s="247">
        <v>1</v>
      </c>
      <c r="H3846" s="247" t="s">
        <v>4052</v>
      </c>
      <c r="I3846" s="247" t="s">
        <v>4053</v>
      </c>
      <c r="J3846" s="247" t="s">
        <v>3270</v>
      </c>
      <c r="K3846" s="249" t="s">
        <v>1354</v>
      </c>
      <c r="L3846" s="247" t="s">
        <v>1380</v>
      </c>
      <c r="M3846" s="249" t="s">
        <v>1348</v>
      </c>
      <c r="N3846" s="249">
        <v>21</v>
      </c>
      <c r="O3846" s="249" t="s">
        <v>4054</v>
      </c>
    </row>
    <row r="3847" spans="2:15" ht="24" customHeight="1">
      <c r="B3847" s="247" t="s">
        <v>12454</v>
      </c>
      <c r="C3847" s="247" t="s">
        <v>1342</v>
      </c>
      <c r="D3847" s="248">
        <v>41038</v>
      </c>
      <c r="E3847" s="248"/>
      <c r="F3847" s="248"/>
      <c r="G3847" s="247"/>
      <c r="H3847" s="247" t="s">
        <v>4539</v>
      </c>
      <c r="I3847" s="247" t="s">
        <v>4540</v>
      </c>
      <c r="J3847" s="247" t="s">
        <v>3270</v>
      </c>
      <c r="K3847" s="249" t="s">
        <v>1346</v>
      </c>
      <c r="L3847" s="247" t="s">
        <v>3322</v>
      </c>
      <c r="M3847" s="249" t="s">
        <v>1348</v>
      </c>
      <c r="N3847" s="249">
        <v>800</v>
      </c>
      <c r="O3847" s="249" t="s">
        <v>12455</v>
      </c>
    </row>
    <row r="3848" spans="2:15" ht="15" customHeight="1">
      <c r="B3848" s="247" t="s">
        <v>12456</v>
      </c>
      <c r="C3848" s="247" t="s">
        <v>1342</v>
      </c>
      <c r="D3848" s="248">
        <v>40812</v>
      </c>
      <c r="E3848" s="248"/>
      <c r="F3848" s="248"/>
      <c r="G3848" s="247"/>
      <c r="H3848" s="247" t="s">
        <v>12457</v>
      </c>
      <c r="I3848" s="247" t="s">
        <v>12458</v>
      </c>
      <c r="J3848" s="247" t="s">
        <v>8257</v>
      </c>
      <c r="K3848" s="249" t="s">
        <v>1346</v>
      </c>
      <c r="L3848" s="247" t="s">
        <v>1380</v>
      </c>
      <c r="M3848" s="249" t="s">
        <v>1348</v>
      </c>
      <c r="N3848" s="249">
        <v>58</v>
      </c>
      <c r="O3848" s="249" t="s">
        <v>12459</v>
      </c>
    </row>
    <row r="3849" spans="2:15" ht="15" customHeight="1">
      <c r="B3849" s="247" t="s">
        <v>12460</v>
      </c>
      <c r="C3849" s="247" t="s">
        <v>1342</v>
      </c>
      <c r="D3849" s="248">
        <v>40977</v>
      </c>
      <c r="E3849" s="248"/>
      <c r="F3849" s="248"/>
      <c r="G3849" s="247"/>
      <c r="H3849" s="247" t="s">
        <v>12461</v>
      </c>
      <c r="I3849" s="247" t="s">
        <v>1342</v>
      </c>
      <c r="J3849" s="247" t="s">
        <v>3270</v>
      </c>
      <c r="K3849" s="249" t="s">
        <v>1346</v>
      </c>
      <c r="L3849" s="247" t="s">
        <v>1380</v>
      </c>
      <c r="M3849" s="249" t="s">
        <v>1348</v>
      </c>
      <c r="N3849" s="249">
        <v>70</v>
      </c>
      <c r="O3849" s="249" t="s">
        <v>12462</v>
      </c>
    </row>
    <row r="3850" spans="2:15" ht="15" customHeight="1">
      <c r="B3850" s="247" t="s">
        <v>12463</v>
      </c>
      <c r="C3850" s="247" t="s">
        <v>1342</v>
      </c>
      <c r="D3850" s="248">
        <v>41416</v>
      </c>
      <c r="E3850" s="248"/>
      <c r="F3850" s="248"/>
      <c r="G3850" s="247"/>
      <c r="H3850" s="247" t="s">
        <v>12464</v>
      </c>
      <c r="I3850" s="247" t="s">
        <v>1342</v>
      </c>
      <c r="J3850" s="247" t="s">
        <v>3270</v>
      </c>
      <c r="K3850" s="249" t="s">
        <v>1346</v>
      </c>
      <c r="L3850" s="247" t="s">
        <v>1380</v>
      </c>
      <c r="M3850" s="249" t="s">
        <v>1348</v>
      </c>
      <c r="N3850" s="249">
        <v>130</v>
      </c>
      <c r="O3850" s="249" t="s">
        <v>5293</v>
      </c>
    </row>
    <row r="3851" spans="2:15" ht="15" customHeight="1">
      <c r="B3851" s="247" t="s">
        <v>12465</v>
      </c>
      <c r="C3851" s="247" t="s">
        <v>1342</v>
      </c>
      <c r="D3851" s="248">
        <v>40966</v>
      </c>
      <c r="E3851" s="248"/>
      <c r="F3851" s="248"/>
      <c r="G3851" s="247"/>
      <c r="H3851" s="247" t="s">
        <v>12461</v>
      </c>
      <c r="I3851" s="247" t="s">
        <v>1342</v>
      </c>
      <c r="J3851" s="247" t="s">
        <v>3270</v>
      </c>
      <c r="K3851" s="249" t="s">
        <v>1346</v>
      </c>
      <c r="L3851" s="247" t="s">
        <v>1380</v>
      </c>
      <c r="M3851" s="249" t="s">
        <v>1348</v>
      </c>
      <c r="N3851" s="249">
        <v>70</v>
      </c>
      <c r="O3851" s="249" t="s">
        <v>12466</v>
      </c>
    </row>
    <row r="3852" spans="2:15" ht="15" customHeight="1">
      <c r="B3852" s="247" t="s">
        <v>12467</v>
      </c>
      <c r="C3852" s="247" t="s">
        <v>1342</v>
      </c>
      <c r="D3852" s="248">
        <v>41436</v>
      </c>
      <c r="E3852" s="248"/>
      <c r="F3852" s="248"/>
      <c r="G3852" s="247"/>
      <c r="H3852" s="247" t="s">
        <v>12468</v>
      </c>
      <c r="I3852" s="247" t="s">
        <v>12469</v>
      </c>
      <c r="J3852" s="247" t="s">
        <v>3270</v>
      </c>
      <c r="K3852" s="249" t="s">
        <v>1346</v>
      </c>
      <c r="L3852" s="247" t="s">
        <v>1380</v>
      </c>
      <c r="M3852" s="249" t="s">
        <v>1348</v>
      </c>
      <c r="N3852" s="249">
        <v>60</v>
      </c>
      <c r="O3852" s="249" t="s">
        <v>12470</v>
      </c>
    </row>
    <row r="3853" spans="2:15" ht="15" customHeight="1">
      <c r="B3853" s="247" t="s">
        <v>12471</v>
      </c>
      <c r="C3853" s="247" t="s">
        <v>1342</v>
      </c>
      <c r="D3853" s="248">
        <v>41393</v>
      </c>
      <c r="E3853" s="248"/>
      <c r="F3853" s="248"/>
      <c r="G3853" s="247"/>
      <c r="H3853" s="247" t="s">
        <v>12472</v>
      </c>
      <c r="I3853" s="247" t="s">
        <v>12473</v>
      </c>
      <c r="J3853" s="247" t="s">
        <v>3270</v>
      </c>
      <c r="K3853" s="249" t="s">
        <v>1346</v>
      </c>
      <c r="L3853" s="247" t="s">
        <v>1380</v>
      </c>
      <c r="M3853" s="249" t="s">
        <v>1348</v>
      </c>
      <c r="N3853" s="249">
        <v>77</v>
      </c>
      <c r="O3853" s="249" t="s">
        <v>12474</v>
      </c>
    </row>
    <row r="3854" spans="2:15" ht="15" customHeight="1">
      <c r="B3854" s="247" t="s">
        <v>12475</v>
      </c>
      <c r="C3854" s="247" t="s">
        <v>1342</v>
      </c>
      <c r="D3854" s="248">
        <v>41352</v>
      </c>
      <c r="E3854" s="248"/>
      <c r="F3854" s="248"/>
      <c r="G3854" s="247"/>
      <c r="H3854" s="247" t="s">
        <v>12476</v>
      </c>
      <c r="I3854" s="247" t="s">
        <v>1342</v>
      </c>
      <c r="J3854" s="247" t="s">
        <v>3270</v>
      </c>
      <c r="K3854" s="249" t="s">
        <v>1346</v>
      </c>
      <c r="L3854" s="247" t="s">
        <v>1380</v>
      </c>
      <c r="M3854" s="249" t="s">
        <v>1348</v>
      </c>
      <c r="N3854" s="249">
        <v>104</v>
      </c>
      <c r="O3854" s="249" t="s">
        <v>4016</v>
      </c>
    </row>
    <row r="3855" spans="2:15" ht="15" customHeight="1">
      <c r="B3855" s="247" t="s">
        <v>12477</v>
      </c>
      <c r="C3855" s="247" t="s">
        <v>1342</v>
      </c>
      <c r="D3855" s="248">
        <v>40795</v>
      </c>
      <c r="E3855" s="248"/>
      <c r="F3855" s="248"/>
      <c r="G3855" s="247"/>
      <c r="H3855" s="247" t="s">
        <v>12457</v>
      </c>
      <c r="I3855" s="247" t="s">
        <v>12458</v>
      </c>
      <c r="J3855" s="247" t="s">
        <v>3270</v>
      </c>
      <c r="K3855" s="249" t="s">
        <v>1346</v>
      </c>
      <c r="L3855" s="247" t="s">
        <v>1380</v>
      </c>
      <c r="M3855" s="249" t="s">
        <v>1348</v>
      </c>
      <c r="N3855" s="249">
        <v>60</v>
      </c>
      <c r="O3855" s="249" t="s">
        <v>12478</v>
      </c>
    </row>
    <row r="3856" spans="2:15" ht="15" customHeight="1">
      <c r="B3856" s="247" t="s">
        <v>12479</v>
      </c>
      <c r="C3856" s="247" t="s">
        <v>1342</v>
      </c>
      <c r="D3856" s="248">
        <v>41431</v>
      </c>
      <c r="E3856" s="248"/>
      <c r="F3856" s="248"/>
      <c r="G3856" s="247"/>
      <c r="H3856" s="247" t="s">
        <v>4615</v>
      </c>
      <c r="I3856" s="247" t="s">
        <v>4616</v>
      </c>
      <c r="J3856" s="247" t="s">
        <v>3336</v>
      </c>
      <c r="K3856" s="249" t="s">
        <v>1346</v>
      </c>
      <c r="L3856" s="247" t="s">
        <v>3337</v>
      </c>
      <c r="M3856" s="249" t="s">
        <v>1348</v>
      </c>
      <c r="N3856" s="249">
        <v>275</v>
      </c>
      <c r="O3856" s="249" t="s">
        <v>12480</v>
      </c>
    </row>
    <row r="3857" spans="2:15" ht="15" hidden="1" customHeight="1">
      <c r="B3857" s="247" t="s">
        <v>12481</v>
      </c>
      <c r="C3857" s="247" t="s">
        <v>12482</v>
      </c>
      <c r="D3857" s="248">
        <v>40728</v>
      </c>
      <c r="E3857" s="248">
        <v>41253</v>
      </c>
      <c r="F3857" s="248">
        <v>42348</v>
      </c>
      <c r="G3857" s="247">
        <v>0</v>
      </c>
      <c r="H3857" s="247" t="s">
        <v>12483</v>
      </c>
      <c r="I3857" s="247" t="s">
        <v>1342</v>
      </c>
      <c r="J3857" s="247" t="s">
        <v>3270</v>
      </c>
      <c r="K3857" s="249" t="s">
        <v>1354</v>
      </c>
      <c r="L3857" s="247" t="s">
        <v>1380</v>
      </c>
      <c r="M3857" s="249" t="s">
        <v>1348</v>
      </c>
      <c r="N3857" s="249">
        <v>150</v>
      </c>
      <c r="O3857" s="249" t="s">
        <v>12484</v>
      </c>
    </row>
    <row r="3858" spans="2:15" ht="15" customHeight="1">
      <c r="B3858" s="247" t="s">
        <v>12485</v>
      </c>
      <c r="C3858" s="247" t="s">
        <v>1342</v>
      </c>
      <c r="D3858" s="248">
        <v>40557</v>
      </c>
      <c r="E3858" s="248"/>
      <c r="F3858" s="248"/>
      <c r="G3858" s="247"/>
      <c r="H3858" s="247" t="s">
        <v>12486</v>
      </c>
      <c r="I3858" s="247" t="s">
        <v>1342</v>
      </c>
      <c r="J3858" s="247" t="s">
        <v>3270</v>
      </c>
      <c r="K3858" s="249" t="s">
        <v>1346</v>
      </c>
      <c r="L3858" s="247" t="s">
        <v>4433</v>
      </c>
      <c r="M3858" s="249" t="s">
        <v>1348</v>
      </c>
      <c r="N3858" s="249">
        <v>20</v>
      </c>
      <c r="O3858" s="249" t="s">
        <v>12487</v>
      </c>
    </row>
    <row r="3859" spans="2:15" ht="15" customHeight="1">
      <c r="B3859" s="247" t="s">
        <v>12488</v>
      </c>
      <c r="C3859" s="247" t="s">
        <v>1342</v>
      </c>
      <c r="D3859" s="248">
        <v>40934</v>
      </c>
      <c r="E3859" s="248"/>
      <c r="F3859" s="248"/>
      <c r="G3859" s="247"/>
      <c r="H3859" s="247" t="s">
        <v>7088</v>
      </c>
      <c r="I3859" s="247" t="s">
        <v>7089</v>
      </c>
      <c r="J3859" s="247" t="s">
        <v>3270</v>
      </c>
      <c r="K3859" s="249" t="s">
        <v>1346</v>
      </c>
      <c r="L3859" s="247" t="s">
        <v>1380</v>
      </c>
      <c r="M3859" s="249" t="s">
        <v>1348</v>
      </c>
      <c r="N3859" s="249">
        <v>145</v>
      </c>
      <c r="O3859" s="249" t="s">
        <v>12489</v>
      </c>
    </row>
    <row r="3860" spans="2:15" ht="24" customHeight="1">
      <c r="B3860" s="247" t="s">
        <v>12490</v>
      </c>
      <c r="C3860" s="247" t="s">
        <v>1342</v>
      </c>
      <c r="D3860" s="248">
        <v>41131</v>
      </c>
      <c r="E3860" s="248"/>
      <c r="F3860" s="248"/>
      <c r="G3860" s="247"/>
      <c r="H3860" s="247" t="s">
        <v>12491</v>
      </c>
      <c r="I3860" s="247" t="s">
        <v>1342</v>
      </c>
      <c r="J3860" s="247" t="s">
        <v>3270</v>
      </c>
      <c r="K3860" s="249" t="s">
        <v>1346</v>
      </c>
      <c r="L3860" s="247" t="s">
        <v>1380</v>
      </c>
      <c r="M3860" s="249" t="s">
        <v>1348</v>
      </c>
      <c r="N3860" s="249">
        <v>75</v>
      </c>
      <c r="O3860" s="249" t="s">
        <v>7466</v>
      </c>
    </row>
    <row r="3861" spans="2:15" ht="15" customHeight="1">
      <c r="B3861" s="247" t="s">
        <v>12492</v>
      </c>
      <c r="C3861" s="247" t="s">
        <v>1342</v>
      </c>
      <c r="D3861" s="248">
        <v>41117</v>
      </c>
      <c r="E3861" s="248"/>
      <c r="F3861" s="248"/>
      <c r="G3861" s="247"/>
      <c r="H3861" s="247" t="s">
        <v>12493</v>
      </c>
      <c r="I3861" s="247" t="s">
        <v>1342</v>
      </c>
      <c r="J3861" s="247" t="s">
        <v>3270</v>
      </c>
      <c r="K3861" s="249" t="s">
        <v>1346</v>
      </c>
      <c r="L3861" s="247" t="s">
        <v>1380</v>
      </c>
      <c r="M3861" s="249" t="s">
        <v>1348</v>
      </c>
      <c r="N3861" s="249">
        <v>50</v>
      </c>
      <c r="O3861" s="249" t="s">
        <v>12494</v>
      </c>
    </row>
    <row r="3862" spans="2:15" ht="15" customHeight="1">
      <c r="B3862" s="247" t="s">
        <v>12495</v>
      </c>
      <c r="C3862" s="247" t="s">
        <v>1342</v>
      </c>
      <c r="D3862" s="248">
        <v>40899</v>
      </c>
      <c r="E3862" s="248"/>
      <c r="F3862" s="248"/>
      <c r="G3862" s="247"/>
      <c r="H3862" s="247" t="s">
        <v>12496</v>
      </c>
      <c r="I3862" s="247" t="s">
        <v>1342</v>
      </c>
      <c r="J3862" s="247" t="s">
        <v>8257</v>
      </c>
      <c r="K3862" s="249" t="s">
        <v>1346</v>
      </c>
      <c r="L3862" s="247" t="s">
        <v>1380</v>
      </c>
      <c r="M3862" s="249" t="s">
        <v>1348</v>
      </c>
      <c r="N3862" s="249">
        <v>30</v>
      </c>
      <c r="O3862" s="249" t="s">
        <v>12497</v>
      </c>
    </row>
    <row r="3863" spans="2:15" ht="15" customHeight="1">
      <c r="B3863" s="247" t="s">
        <v>12498</v>
      </c>
      <c r="C3863" s="247" t="s">
        <v>1342</v>
      </c>
      <c r="D3863" s="248">
        <v>41438</v>
      </c>
      <c r="E3863" s="248"/>
      <c r="F3863" s="248"/>
      <c r="G3863" s="247"/>
      <c r="H3863" s="247" t="s">
        <v>6564</v>
      </c>
      <c r="I3863" s="247" t="s">
        <v>6565</v>
      </c>
      <c r="J3863" s="247" t="s">
        <v>3270</v>
      </c>
      <c r="K3863" s="249" t="s">
        <v>1346</v>
      </c>
      <c r="L3863" s="247" t="s">
        <v>1380</v>
      </c>
      <c r="M3863" s="249" t="s">
        <v>1348</v>
      </c>
      <c r="N3863" s="249">
        <v>75</v>
      </c>
      <c r="O3863" s="249" t="s">
        <v>12499</v>
      </c>
    </row>
    <row r="3864" spans="2:15" ht="15" customHeight="1">
      <c r="B3864" s="247" t="s">
        <v>12500</v>
      </c>
      <c r="C3864" s="247" t="s">
        <v>1342</v>
      </c>
      <c r="D3864" s="248">
        <v>41408</v>
      </c>
      <c r="E3864" s="248"/>
      <c r="F3864" s="248"/>
      <c r="G3864" s="247"/>
      <c r="H3864" s="247" t="s">
        <v>7597</v>
      </c>
      <c r="I3864" s="247" t="s">
        <v>7598</v>
      </c>
      <c r="J3864" s="247" t="s">
        <v>3270</v>
      </c>
      <c r="K3864" s="249" t="s">
        <v>1346</v>
      </c>
      <c r="L3864" s="247" t="s">
        <v>3384</v>
      </c>
      <c r="M3864" s="249" t="s">
        <v>1348</v>
      </c>
      <c r="N3864" s="249">
        <v>303</v>
      </c>
      <c r="O3864" s="249" t="s">
        <v>12501</v>
      </c>
    </row>
    <row r="3865" spans="2:15" ht="15" customHeight="1">
      <c r="B3865" s="247" t="s">
        <v>12502</v>
      </c>
      <c r="C3865" s="247" t="s">
        <v>1342</v>
      </c>
      <c r="D3865" s="248">
        <v>41145</v>
      </c>
      <c r="E3865" s="248"/>
      <c r="F3865" s="248"/>
      <c r="G3865" s="247"/>
      <c r="H3865" s="247" t="s">
        <v>7424</v>
      </c>
      <c r="I3865" s="247" t="s">
        <v>7425</v>
      </c>
      <c r="J3865" s="247" t="s">
        <v>3270</v>
      </c>
      <c r="K3865" s="249" t="s">
        <v>1346</v>
      </c>
      <c r="L3865" s="247" t="s">
        <v>3337</v>
      </c>
      <c r="M3865" s="249" t="s">
        <v>1348</v>
      </c>
      <c r="N3865" s="249">
        <v>525</v>
      </c>
      <c r="O3865" s="249" t="s">
        <v>4896</v>
      </c>
    </row>
    <row r="3866" spans="2:15" ht="15" customHeight="1">
      <c r="B3866" s="247" t="s">
        <v>12503</v>
      </c>
      <c r="C3866" s="247" t="s">
        <v>1342</v>
      </c>
      <c r="D3866" s="248">
        <v>41438</v>
      </c>
      <c r="E3866" s="248"/>
      <c r="F3866" s="248"/>
      <c r="G3866" s="247"/>
      <c r="H3866" s="247" t="s">
        <v>6564</v>
      </c>
      <c r="I3866" s="247" t="s">
        <v>6565</v>
      </c>
      <c r="J3866" s="247" t="s">
        <v>3270</v>
      </c>
      <c r="K3866" s="249" t="s">
        <v>1346</v>
      </c>
      <c r="L3866" s="247" t="s">
        <v>1380</v>
      </c>
      <c r="M3866" s="249" t="s">
        <v>1348</v>
      </c>
      <c r="N3866" s="249">
        <v>24</v>
      </c>
      <c r="O3866" s="249" t="s">
        <v>5067</v>
      </c>
    </row>
    <row r="3867" spans="2:15" ht="15" customHeight="1">
      <c r="B3867" s="247" t="s">
        <v>12504</v>
      </c>
      <c r="C3867" s="247" t="s">
        <v>1342</v>
      </c>
      <c r="D3867" s="248">
        <v>40456</v>
      </c>
      <c r="E3867" s="248"/>
      <c r="F3867" s="248"/>
      <c r="G3867" s="247"/>
      <c r="H3867" s="247" t="s">
        <v>12505</v>
      </c>
      <c r="I3867" s="247" t="s">
        <v>1342</v>
      </c>
      <c r="J3867" s="247" t="s">
        <v>3270</v>
      </c>
      <c r="K3867" s="249" t="s">
        <v>1346</v>
      </c>
      <c r="L3867" s="247" t="s">
        <v>1380</v>
      </c>
      <c r="M3867" s="249" t="s">
        <v>1348</v>
      </c>
      <c r="N3867" s="249">
        <v>127</v>
      </c>
      <c r="O3867" s="249" t="s">
        <v>12506</v>
      </c>
    </row>
    <row r="3868" spans="2:15" ht="15" customHeight="1">
      <c r="B3868" s="247" t="s">
        <v>12507</v>
      </c>
      <c r="C3868" s="247" t="s">
        <v>12508</v>
      </c>
      <c r="D3868" s="248">
        <v>40898</v>
      </c>
      <c r="E3868" s="248">
        <v>41835</v>
      </c>
      <c r="F3868" s="248">
        <v>44391</v>
      </c>
      <c r="G3868" s="247">
        <v>2</v>
      </c>
      <c r="H3868" s="247" t="s">
        <v>4521</v>
      </c>
      <c r="I3868" s="247" t="s">
        <v>4522</v>
      </c>
      <c r="J3868" s="247" t="s">
        <v>3270</v>
      </c>
      <c r="K3868" s="249" t="s">
        <v>1354</v>
      </c>
      <c r="L3868" s="247" t="s">
        <v>1380</v>
      </c>
      <c r="M3868" s="249" t="s">
        <v>1348</v>
      </c>
      <c r="N3868" s="249">
        <v>69</v>
      </c>
      <c r="O3868" s="249" t="s">
        <v>12509</v>
      </c>
    </row>
    <row r="3869" spans="2:15" ht="15" hidden="1" customHeight="1">
      <c r="B3869" s="247" t="s">
        <v>12510</v>
      </c>
      <c r="C3869" s="247" t="s">
        <v>12511</v>
      </c>
      <c r="D3869" s="248">
        <v>41379</v>
      </c>
      <c r="E3869" s="248">
        <v>42111</v>
      </c>
      <c r="F3869" s="248">
        <v>43207</v>
      </c>
      <c r="G3869" s="247">
        <v>0</v>
      </c>
      <c r="H3869" s="247" t="s">
        <v>12512</v>
      </c>
      <c r="I3869" s="247" t="s">
        <v>12513</v>
      </c>
      <c r="J3869" s="247" t="s">
        <v>3270</v>
      </c>
      <c r="K3869" s="249" t="s">
        <v>3222</v>
      </c>
      <c r="L3869" s="247" t="s">
        <v>1380</v>
      </c>
      <c r="M3869" s="249" t="s">
        <v>1348</v>
      </c>
      <c r="N3869" s="249">
        <v>60</v>
      </c>
      <c r="O3869" s="249" t="s">
        <v>12514</v>
      </c>
    </row>
    <row r="3870" spans="2:15" ht="15" customHeight="1">
      <c r="B3870" s="247" t="s">
        <v>12515</v>
      </c>
      <c r="C3870" s="247" t="s">
        <v>1342</v>
      </c>
      <c r="D3870" s="248">
        <v>41306</v>
      </c>
      <c r="E3870" s="248"/>
      <c r="F3870" s="248"/>
      <c r="G3870" s="247"/>
      <c r="H3870" s="247" t="s">
        <v>12516</v>
      </c>
      <c r="I3870" s="247" t="s">
        <v>12517</v>
      </c>
      <c r="J3870" s="247" t="s">
        <v>3270</v>
      </c>
      <c r="K3870" s="249" t="s">
        <v>1346</v>
      </c>
      <c r="L3870" s="247" t="s">
        <v>1380</v>
      </c>
      <c r="M3870" s="249" t="s">
        <v>1348</v>
      </c>
      <c r="N3870" s="249">
        <v>54</v>
      </c>
      <c r="O3870" s="249" t="s">
        <v>12518</v>
      </c>
    </row>
    <row r="3871" spans="2:15" ht="24">
      <c r="B3871" s="247" t="s">
        <v>12519</v>
      </c>
      <c r="C3871" s="247" t="s">
        <v>1342</v>
      </c>
      <c r="D3871" s="248">
        <v>40878</v>
      </c>
      <c r="E3871" s="248"/>
      <c r="F3871" s="248"/>
      <c r="G3871" s="247"/>
      <c r="H3871" s="247" t="s">
        <v>12520</v>
      </c>
      <c r="I3871" s="247" t="s">
        <v>1342</v>
      </c>
      <c r="J3871" s="247" t="s">
        <v>3270</v>
      </c>
      <c r="K3871" s="249" t="s">
        <v>1346</v>
      </c>
      <c r="L3871" s="247" t="s">
        <v>1380</v>
      </c>
      <c r="M3871" s="249" t="s">
        <v>1348</v>
      </c>
      <c r="N3871" s="249">
        <v>773</v>
      </c>
      <c r="O3871" s="249" t="s">
        <v>12521</v>
      </c>
    </row>
    <row r="3872" spans="2:15" ht="24">
      <c r="B3872" s="247" t="s">
        <v>12522</v>
      </c>
      <c r="C3872" s="247" t="s">
        <v>1342</v>
      </c>
      <c r="D3872" s="248">
        <v>41244</v>
      </c>
      <c r="E3872" s="248"/>
      <c r="F3872" s="248"/>
      <c r="G3872" s="247"/>
      <c r="H3872" s="247" t="s">
        <v>12520</v>
      </c>
      <c r="I3872" s="247" t="s">
        <v>1342</v>
      </c>
      <c r="J3872" s="247" t="s">
        <v>3270</v>
      </c>
      <c r="K3872" s="249" t="s">
        <v>1346</v>
      </c>
      <c r="L3872" s="247" t="s">
        <v>1380</v>
      </c>
      <c r="M3872" s="249" t="s">
        <v>1348</v>
      </c>
      <c r="N3872" s="249">
        <v>921</v>
      </c>
      <c r="O3872" s="249" t="s">
        <v>12523</v>
      </c>
    </row>
    <row r="3873" spans="2:15" ht="15" hidden="1" customHeight="1">
      <c r="B3873" s="247" t="s">
        <v>12524</v>
      </c>
      <c r="C3873" s="247" t="s">
        <v>12525</v>
      </c>
      <c r="D3873" s="248">
        <v>41330</v>
      </c>
      <c r="E3873" s="248">
        <v>42139</v>
      </c>
      <c r="F3873" s="248">
        <v>43235</v>
      </c>
      <c r="G3873" s="247">
        <v>0</v>
      </c>
      <c r="H3873" s="247" t="s">
        <v>12526</v>
      </c>
      <c r="I3873" s="247" t="s">
        <v>12527</v>
      </c>
      <c r="J3873" s="247" t="s">
        <v>3270</v>
      </c>
      <c r="K3873" s="249" t="s">
        <v>3222</v>
      </c>
      <c r="L3873" s="247" t="s">
        <v>1380</v>
      </c>
      <c r="M3873" s="249" t="s">
        <v>1348</v>
      </c>
      <c r="N3873" s="249">
        <v>50</v>
      </c>
      <c r="O3873" s="249" t="s">
        <v>12528</v>
      </c>
    </row>
    <row r="3874" spans="2:15" ht="15" customHeight="1">
      <c r="B3874" s="247" t="s">
        <v>12529</v>
      </c>
      <c r="C3874" s="247" t="s">
        <v>1342</v>
      </c>
      <c r="D3874" s="248">
        <v>40757</v>
      </c>
      <c r="E3874" s="248"/>
      <c r="F3874" s="248"/>
      <c r="G3874" s="247"/>
      <c r="H3874" s="247" t="s">
        <v>10038</v>
      </c>
      <c r="I3874" s="247" t="s">
        <v>1342</v>
      </c>
      <c r="J3874" s="247" t="s">
        <v>3270</v>
      </c>
      <c r="K3874" s="249" t="s">
        <v>1346</v>
      </c>
      <c r="L3874" s="247" t="s">
        <v>1380</v>
      </c>
      <c r="M3874" s="249" t="s">
        <v>1348</v>
      </c>
      <c r="N3874" s="249">
        <v>30</v>
      </c>
      <c r="O3874" s="249" t="s">
        <v>12530</v>
      </c>
    </row>
    <row r="3875" spans="2:15" ht="15" customHeight="1">
      <c r="B3875" s="247" t="s">
        <v>12531</v>
      </c>
      <c r="C3875" s="247" t="s">
        <v>1342</v>
      </c>
      <c r="D3875" s="248">
        <v>41501</v>
      </c>
      <c r="E3875" s="248"/>
      <c r="F3875" s="248"/>
      <c r="G3875" s="247"/>
      <c r="H3875" s="247" t="s">
        <v>12532</v>
      </c>
      <c r="I3875" s="247" t="s">
        <v>1342</v>
      </c>
      <c r="J3875" s="247" t="s">
        <v>3270</v>
      </c>
      <c r="K3875" s="249" t="s">
        <v>1346</v>
      </c>
      <c r="L3875" s="247" t="s">
        <v>1380</v>
      </c>
      <c r="M3875" s="249" t="s">
        <v>1348</v>
      </c>
      <c r="N3875" s="249">
        <v>95</v>
      </c>
      <c r="O3875" s="249" t="s">
        <v>12533</v>
      </c>
    </row>
    <row r="3876" spans="2:15" ht="15" customHeight="1">
      <c r="B3876" s="247" t="s">
        <v>12534</v>
      </c>
      <c r="C3876" s="247" t="s">
        <v>1342</v>
      </c>
      <c r="D3876" s="248">
        <v>41352</v>
      </c>
      <c r="E3876" s="248"/>
      <c r="F3876" s="248"/>
      <c r="G3876" s="247"/>
      <c r="H3876" s="247" t="s">
        <v>12351</v>
      </c>
      <c r="I3876" s="247" t="s">
        <v>12352</v>
      </c>
      <c r="J3876" s="247" t="s">
        <v>3270</v>
      </c>
      <c r="K3876" s="249" t="s">
        <v>1346</v>
      </c>
      <c r="L3876" s="247" t="s">
        <v>1380</v>
      </c>
      <c r="M3876" s="249" t="s">
        <v>1348</v>
      </c>
      <c r="N3876" s="249">
        <v>36</v>
      </c>
      <c r="O3876" s="249" t="s">
        <v>1368</v>
      </c>
    </row>
    <row r="3877" spans="2:15" ht="15" customHeight="1">
      <c r="B3877" s="247" t="s">
        <v>12535</v>
      </c>
      <c r="C3877" s="247" t="s">
        <v>1342</v>
      </c>
      <c r="D3877" s="248">
        <v>40519</v>
      </c>
      <c r="E3877" s="248"/>
      <c r="F3877" s="248"/>
      <c r="G3877" s="247"/>
      <c r="H3877" s="247" t="s">
        <v>7088</v>
      </c>
      <c r="I3877" s="247" t="s">
        <v>7089</v>
      </c>
      <c r="J3877" s="247" t="s">
        <v>3270</v>
      </c>
      <c r="K3877" s="249" t="s">
        <v>1346</v>
      </c>
      <c r="L3877" s="247" t="s">
        <v>1380</v>
      </c>
      <c r="M3877" s="249" t="s">
        <v>1348</v>
      </c>
      <c r="N3877" s="249">
        <v>110</v>
      </c>
      <c r="O3877" s="249" t="s">
        <v>12536</v>
      </c>
    </row>
    <row r="3878" spans="2:15" ht="15" customHeight="1">
      <c r="B3878" s="247" t="s">
        <v>12537</v>
      </c>
      <c r="C3878" s="247" t="s">
        <v>1342</v>
      </c>
      <c r="D3878" s="248">
        <v>40909</v>
      </c>
      <c r="E3878" s="248"/>
      <c r="F3878" s="248"/>
      <c r="G3878" s="247"/>
      <c r="H3878" s="247" t="s">
        <v>8910</v>
      </c>
      <c r="I3878" s="247" t="s">
        <v>8911</v>
      </c>
      <c r="J3878" s="247" t="s">
        <v>3270</v>
      </c>
      <c r="K3878" s="249" t="s">
        <v>1346</v>
      </c>
      <c r="L3878" s="247" t="s">
        <v>1380</v>
      </c>
      <c r="M3878" s="249" t="s">
        <v>1348</v>
      </c>
      <c r="N3878" s="249">
        <v>103</v>
      </c>
      <c r="O3878" s="249" t="s">
        <v>9543</v>
      </c>
    </row>
    <row r="3879" spans="2:15" ht="15" customHeight="1">
      <c r="B3879" s="247" t="s">
        <v>12538</v>
      </c>
      <c r="C3879" s="247" t="s">
        <v>12539</v>
      </c>
      <c r="D3879" s="248">
        <v>40823</v>
      </c>
      <c r="E3879" s="248">
        <v>41835</v>
      </c>
      <c r="F3879" s="248">
        <v>43661</v>
      </c>
      <c r="G3879" s="247">
        <v>1</v>
      </c>
      <c r="H3879" s="247" t="s">
        <v>10489</v>
      </c>
      <c r="I3879" s="247" t="s">
        <v>10490</v>
      </c>
      <c r="J3879" s="247" t="s">
        <v>3270</v>
      </c>
      <c r="K3879" s="249" t="s">
        <v>3222</v>
      </c>
      <c r="L3879" s="247" t="s">
        <v>1380</v>
      </c>
      <c r="M3879" s="249" t="s">
        <v>1348</v>
      </c>
      <c r="N3879" s="249">
        <v>41</v>
      </c>
      <c r="O3879" s="249" t="s">
        <v>11724</v>
      </c>
    </row>
    <row r="3880" spans="2:15" ht="15" hidden="1" customHeight="1">
      <c r="B3880" s="247" t="s">
        <v>12540</v>
      </c>
      <c r="C3880" s="247" t="s">
        <v>12541</v>
      </c>
      <c r="D3880" s="248">
        <v>40905</v>
      </c>
      <c r="E3880" s="248">
        <v>42160</v>
      </c>
      <c r="F3880" s="248">
        <v>43256</v>
      </c>
      <c r="G3880" s="247">
        <v>0</v>
      </c>
      <c r="H3880" s="247" t="s">
        <v>12542</v>
      </c>
      <c r="I3880" s="247" t="s">
        <v>12543</v>
      </c>
      <c r="J3880" s="247" t="s">
        <v>3270</v>
      </c>
      <c r="K3880" s="249" t="s">
        <v>3222</v>
      </c>
      <c r="L3880" s="247" t="s">
        <v>1380</v>
      </c>
      <c r="M3880" s="249" t="s">
        <v>1348</v>
      </c>
      <c r="N3880" s="249">
        <v>52</v>
      </c>
      <c r="O3880" s="249" t="s">
        <v>12544</v>
      </c>
    </row>
    <row r="3881" spans="2:15" ht="15" customHeight="1">
      <c r="B3881" s="247" t="s">
        <v>12545</v>
      </c>
      <c r="C3881" s="247" t="s">
        <v>12546</v>
      </c>
      <c r="D3881" s="248">
        <v>40891</v>
      </c>
      <c r="E3881" s="248">
        <v>42768</v>
      </c>
      <c r="F3881" s="248">
        <v>43863</v>
      </c>
      <c r="G3881" s="247">
        <v>0</v>
      </c>
      <c r="H3881" s="247" t="s">
        <v>4728</v>
      </c>
      <c r="I3881" s="247" t="s">
        <v>4676</v>
      </c>
      <c r="J3881" s="247" t="s">
        <v>3270</v>
      </c>
      <c r="K3881" s="249" t="s">
        <v>3222</v>
      </c>
      <c r="L3881" s="247" t="s">
        <v>1380</v>
      </c>
      <c r="M3881" s="249" t="s">
        <v>1348</v>
      </c>
      <c r="N3881" s="249">
        <v>196</v>
      </c>
      <c r="O3881" s="249" t="s">
        <v>12547</v>
      </c>
    </row>
    <row r="3882" spans="2:15" ht="15" customHeight="1">
      <c r="B3882" s="247" t="s">
        <v>12548</v>
      </c>
      <c r="C3882" s="247" t="s">
        <v>1342</v>
      </c>
      <c r="D3882" s="248">
        <v>41402</v>
      </c>
      <c r="E3882" s="248"/>
      <c r="F3882" s="248"/>
      <c r="G3882" s="247"/>
      <c r="H3882" s="247" t="s">
        <v>12549</v>
      </c>
      <c r="I3882" s="247" t="s">
        <v>1342</v>
      </c>
      <c r="J3882" s="247" t="s">
        <v>3270</v>
      </c>
      <c r="K3882" s="249" t="s">
        <v>1346</v>
      </c>
      <c r="L3882" s="247" t="s">
        <v>1380</v>
      </c>
      <c r="M3882" s="249" t="s">
        <v>1348</v>
      </c>
      <c r="N3882" s="249">
        <v>18</v>
      </c>
      <c r="O3882" s="249" t="s">
        <v>12550</v>
      </c>
    </row>
    <row r="3883" spans="2:15" ht="15" hidden="1" customHeight="1">
      <c r="B3883" s="247" t="s">
        <v>12551</v>
      </c>
      <c r="C3883" s="247" t="s">
        <v>12552</v>
      </c>
      <c r="D3883" s="248">
        <v>41109</v>
      </c>
      <c r="E3883" s="248">
        <v>42111</v>
      </c>
      <c r="F3883" s="248">
        <v>43207</v>
      </c>
      <c r="G3883" s="247">
        <v>0</v>
      </c>
      <c r="H3883" s="247" t="s">
        <v>6336</v>
      </c>
      <c r="I3883" s="247" t="s">
        <v>6337</v>
      </c>
      <c r="J3883" s="247" t="s">
        <v>3336</v>
      </c>
      <c r="K3883" s="249" t="s">
        <v>3222</v>
      </c>
      <c r="L3883" s="247" t="s">
        <v>3337</v>
      </c>
      <c r="M3883" s="249" t="s">
        <v>1348</v>
      </c>
      <c r="N3883" s="249">
        <v>275</v>
      </c>
      <c r="O3883" s="249" t="s">
        <v>12553</v>
      </c>
    </row>
    <row r="3884" spans="2:15" ht="15" hidden="1" customHeight="1">
      <c r="B3884" s="247" t="s">
        <v>12554</v>
      </c>
      <c r="C3884" s="247" t="s">
        <v>12555</v>
      </c>
      <c r="D3884" s="248">
        <v>41379</v>
      </c>
      <c r="E3884" s="248">
        <v>43924</v>
      </c>
      <c r="F3884" s="248">
        <v>45019</v>
      </c>
      <c r="G3884" s="247">
        <v>2</v>
      </c>
      <c r="H3884" s="247" t="s">
        <v>12512</v>
      </c>
      <c r="I3884" s="247" t="s">
        <v>12513</v>
      </c>
      <c r="J3884" s="247" t="s">
        <v>3270</v>
      </c>
      <c r="K3884" s="249" t="s">
        <v>1890</v>
      </c>
      <c r="L3884" s="247" t="s">
        <v>1380</v>
      </c>
      <c r="M3884" s="249" t="s">
        <v>1348</v>
      </c>
      <c r="N3884" s="249">
        <v>16.8</v>
      </c>
      <c r="O3884" s="249" t="s">
        <v>12556</v>
      </c>
    </row>
    <row r="3885" spans="2:15" ht="24" customHeight="1">
      <c r="B3885" s="247" t="s">
        <v>12557</v>
      </c>
      <c r="C3885" s="247" t="s">
        <v>1342</v>
      </c>
      <c r="D3885" s="248">
        <v>40507</v>
      </c>
      <c r="E3885" s="248"/>
      <c r="F3885" s="248"/>
      <c r="G3885" s="247"/>
      <c r="H3885" s="247" t="s">
        <v>12558</v>
      </c>
      <c r="I3885" s="247" t="s">
        <v>1342</v>
      </c>
      <c r="J3885" s="247" t="s">
        <v>3270</v>
      </c>
      <c r="K3885" s="249" t="s">
        <v>1346</v>
      </c>
      <c r="L3885" s="247" t="s">
        <v>1380</v>
      </c>
      <c r="M3885" s="249" t="s">
        <v>1348</v>
      </c>
      <c r="N3885" s="249">
        <v>10</v>
      </c>
      <c r="O3885" s="249" t="s">
        <v>4906</v>
      </c>
    </row>
    <row r="3886" spans="2:15" ht="15" customHeight="1">
      <c r="B3886" s="247" t="s">
        <v>12559</v>
      </c>
      <c r="C3886" s="247" t="s">
        <v>12560</v>
      </c>
      <c r="D3886" s="248">
        <v>40718</v>
      </c>
      <c r="E3886" s="248">
        <v>42734</v>
      </c>
      <c r="F3886" s="248">
        <v>44559</v>
      </c>
      <c r="G3886" s="247">
        <v>1</v>
      </c>
      <c r="H3886" s="247" t="s">
        <v>12561</v>
      </c>
      <c r="I3886" s="247" t="s">
        <v>12562</v>
      </c>
      <c r="J3886" s="247" t="s">
        <v>3270</v>
      </c>
      <c r="K3886" s="249" t="s">
        <v>1890</v>
      </c>
      <c r="L3886" s="247" t="s">
        <v>1380</v>
      </c>
      <c r="M3886" s="249" t="s">
        <v>1348</v>
      </c>
      <c r="N3886" s="249">
        <v>13</v>
      </c>
      <c r="O3886" s="249" t="s">
        <v>12563</v>
      </c>
    </row>
    <row r="3887" spans="2:15" ht="15" hidden="1" customHeight="1">
      <c r="B3887" s="247" t="s">
        <v>12564</v>
      </c>
      <c r="C3887" s="247" t="s">
        <v>12565</v>
      </c>
      <c r="D3887" s="248">
        <v>41040</v>
      </c>
      <c r="E3887" s="248">
        <v>42139</v>
      </c>
      <c r="F3887" s="248">
        <v>43235</v>
      </c>
      <c r="G3887" s="247">
        <v>0</v>
      </c>
      <c r="H3887" s="247" t="s">
        <v>8346</v>
      </c>
      <c r="I3887" s="247" t="s">
        <v>8347</v>
      </c>
      <c r="J3887" s="247" t="s">
        <v>3270</v>
      </c>
      <c r="K3887" s="249" t="s">
        <v>3222</v>
      </c>
      <c r="L3887" s="247" t="s">
        <v>1380</v>
      </c>
      <c r="M3887" s="249" t="s">
        <v>1348</v>
      </c>
      <c r="N3887" s="249">
        <v>92.5</v>
      </c>
      <c r="O3887" s="249" t="s">
        <v>12566</v>
      </c>
    </row>
    <row r="3888" spans="2:15" ht="15" customHeight="1">
      <c r="B3888" s="247" t="s">
        <v>12567</v>
      </c>
      <c r="C3888" s="247" t="s">
        <v>1342</v>
      </c>
      <c r="D3888" s="248">
        <v>40812</v>
      </c>
      <c r="E3888" s="248"/>
      <c r="F3888" s="248"/>
      <c r="G3888" s="247"/>
      <c r="H3888" s="247" t="s">
        <v>12568</v>
      </c>
      <c r="I3888" s="247" t="s">
        <v>12569</v>
      </c>
      <c r="J3888" s="247" t="s">
        <v>3270</v>
      </c>
      <c r="K3888" s="249" t="s">
        <v>1346</v>
      </c>
      <c r="L3888" s="247" t="s">
        <v>1380</v>
      </c>
      <c r="M3888" s="249" t="s">
        <v>1348</v>
      </c>
      <c r="N3888" s="249">
        <v>56</v>
      </c>
      <c r="O3888" s="249" t="s">
        <v>6965</v>
      </c>
    </row>
    <row r="3889" spans="2:15" ht="15" hidden="1" customHeight="1">
      <c r="B3889" s="247" t="s">
        <v>12570</v>
      </c>
      <c r="C3889" s="247" t="s">
        <v>12571</v>
      </c>
      <c r="D3889" s="248">
        <v>40932</v>
      </c>
      <c r="E3889" s="248">
        <v>42139</v>
      </c>
      <c r="F3889" s="248">
        <v>43235</v>
      </c>
      <c r="G3889" s="247">
        <v>0</v>
      </c>
      <c r="H3889" s="247" t="s">
        <v>5053</v>
      </c>
      <c r="I3889" s="247" t="s">
        <v>5054</v>
      </c>
      <c r="J3889" s="247" t="s">
        <v>3270</v>
      </c>
      <c r="K3889" s="249" t="s">
        <v>3222</v>
      </c>
      <c r="L3889" s="247" t="s">
        <v>1380</v>
      </c>
      <c r="M3889" s="249" t="s">
        <v>1348</v>
      </c>
      <c r="N3889" s="249">
        <v>100</v>
      </c>
      <c r="O3889" s="249" t="s">
        <v>12572</v>
      </c>
    </row>
    <row r="3890" spans="2:15" ht="15" hidden="1" customHeight="1">
      <c r="B3890" s="247" t="s">
        <v>12573</v>
      </c>
      <c r="C3890" s="247" t="s">
        <v>12574</v>
      </c>
      <c r="D3890" s="248">
        <v>40458</v>
      </c>
      <c r="E3890" s="248">
        <v>41795</v>
      </c>
      <c r="F3890" s="248">
        <v>42891</v>
      </c>
      <c r="G3890" s="247">
        <v>0</v>
      </c>
      <c r="H3890" s="247" t="s">
        <v>4208</v>
      </c>
      <c r="I3890" s="247" t="s">
        <v>4209</v>
      </c>
      <c r="J3890" s="247" t="s">
        <v>3336</v>
      </c>
      <c r="K3890" s="249" t="s">
        <v>1354</v>
      </c>
      <c r="L3890" s="247" t="s">
        <v>3337</v>
      </c>
      <c r="M3890" s="249" t="s">
        <v>1348</v>
      </c>
      <c r="N3890" s="249">
        <v>325</v>
      </c>
      <c r="O3890" s="249" t="s">
        <v>12575</v>
      </c>
    </row>
    <row r="3891" spans="2:15" ht="15" customHeight="1">
      <c r="B3891" s="247" t="s">
        <v>12576</v>
      </c>
      <c r="C3891" s="247" t="s">
        <v>1342</v>
      </c>
      <c r="D3891" s="248">
        <v>41435</v>
      </c>
      <c r="E3891" s="248"/>
      <c r="F3891" s="248"/>
      <c r="G3891" s="247"/>
      <c r="H3891" s="247" t="s">
        <v>3383</v>
      </c>
      <c r="I3891" s="247" t="s">
        <v>1342</v>
      </c>
      <c r="J3891" s="247" t="s">
        <v>3336</v>
      </c>
      <c r="K3891" s="249" t="s">
        <v>1346</v>
      </c>
      <c r="L3891" s="247" t="s">
        <v>3337</v>
      </c>
      <c r="M3891" s="249" t="s">
        <v>1348</v>
      </c>
      <c r="N3891" s="249">
        <v>780</v>
      </c>
      <c r="O3891" s="249" t="s">
        <v>10033</v>
      </c>
    </row>
    <row r="3892" spans="2:15" ht="15" customHeight="1">
      <c r="B3892" s="247" t="s">
        <v>12577</v>
      </c>
      <c r="C3892" s="247" t="s">
        <v>12578</v>
      </c>
      <c r="D3892" s="248">
        <v>40752</v>
      </c>
      <c r="E3892" s="248">
        <v>42865</v>
      </c>
      <c r="F3892" s="248">
        <v>43961</v>
      </c>
      <c r="G3892" s="247">
        <v>0</v>
      </c>
      <c r="H3892" s="247" t="s">
        <v>12579</v>
      </c>
      <c r="I3892" s="247" t="s">
        <v>12580</v>
      </c>
      <c r="J3892" s="247" t="s">
        <v>3270</v>
      </c>
      <c r="K3892" s="249" t="s">
        <v>3222</v>
      </c>
      <c r="L3892" s="247" t="s">
        <v>1380</v>
      </c>
      <c r="M3892" s="249" t="s">
        <v>1348</v>
      </c>
      <c r="N3892" s="249">
        <v>100</v>
      </c>
      <c r="O3892" s="249" t="s">
        <v>12581</v>
      </c>
    </row>
    <row r="3893" spans="2:15" ht="24">
      <c r="B3893" s="247" t="s">
        <v>12582</v>
      </c>
      <c r="C3893" s="247" t="s">
        <v>1342</v>
      </c>
      <c r="D3893" s="248">
        <v>40744</v>
      </c>
      <c r="E3893" s="248"/>
      <c r="F3893" s="248"/>
      <c r="G3893" s="247"/>
      <c r="H3893" s="247" t="s">
        <v>12520</v>
      </c>
      <c r="I3893" s="247" t="s">
        <v>1342</v>
      </c>
      <c r="J3893" s="247" t="s">
        <v>3270</v>
      </c>
      <c r="K3893" s="249" t="s">
        <v>1346</v>
      </c>
      <c r="L3893" s="247" t="s">
        <v>3616</v>
      </c>
      <c r="M3893" s="249" t="s">
        <v>1348</v>
      </c>
      <c r="N3893" s="249">
        <v>298</v>
      </c>
      <c r="O3893" s="249" t="s">
        <v>12409</v>
      </c>
    </row>
    <row r="3894" spans="2:15" ht="15" customHeight="1">
      <c r="B3894" s="247" t="s">
        <v>12583</v>
      </c>
      <c r="C3894" s="247" t="s">
        <v>12584</v>
      </c>
      <c r="D3894" s="248">
        <v>41358</v>
      </c>
      <c r="E3894" s="248">
        <v>41443</v>
      </c>
      <c r="F3894" s="248">
        <v>44000</v>
      </c>
      <c r="G3894" s="247">
        <v>2</v>
      </c>
      <c r="H3894" s="247" t="s">
        <v>3576</v>
      </c>
      <c r="I3894" s="247" t="s">
        <v>3577</v>
      </c>
      <c r="J3894" s="247" t="s">
        <v>3270</v>
      </c>
      <c r="K3894" s="249" t="s">
        <v>3222</v>
      </c>
      <c r="L3894" s="247" t="s">
        <v>3322</v>
      </c>
      <c r="M3894" s="249" t="s">
        <v>1348</v>
      </c>
      <c r="N3894" s="249">
        <v>800</v>
      </c>
      <c r="O3894" s="249" t="s">
        <v>12585</v>
      </c>
    </row>
    <row r="3895" spans="2:15" ht="15" customHeight="1">
      <c r="B3895" s="247" t="s">
        <v>12586</v>
      </c>
      <c r="C3895" s="247" t="s">
        <v>12587</v>
      </c>
      <c r="D3895" s="248">
        <v>41115</v>
      </c>
      <c r="E3895" s="248">
        <v>42678</v>
      </c>
      <c r="F3895" s="248">
        <v>43773</v>
      </c>
      <c r="G3895" s="247">
        <v>0</v>
      </c>
      <c r="H3895" s="247" t="s">
        <v>4213</v>
      </c>
      <c r="I3895" s="247" t="s">
        <v>4214</v>
      </c>
      <c r="J3895" s="247" t="s">
        <v>3270</v>
      </c>
      <c r="K3895" s="249" t="s">
        <v>1354</v>
      </c>
      <c r="L3895" s="247" t="s">
        <v>12588</v>
      </c>
      <c r="M3895" s="249" t="s">
        <v>1348</v>
      </c>
      <c r="N3895" s="249">
        <v>100</v>
      </c>
      <c r="O3895" s="249" t="s">
        <v>12589</v>
      </c>
    </row>
    <row r="3896" spans="2:15" ht="15" customHeight="1">
      <c r="B3896" s="247" t="s">
        <v>12590</v>
      </c>
      <c r="C3896" s="247" t="s">
        <v>1342</v>
      </c>
      <c r="D3896" s="248">
        <v>41296</v>
      </c>
      <c r="E3896" s="248"/>
      <c r="F3896" s="248"/>
      <c r="G3896" s="247"/>
      <c r="H3896" s="247" t="s">
        <v>12591</v>
      </c>
      <c r="I3896" s="247" t="s">
        <v>12592</v>
      </c>
      <c r="J3896" s="247" t="s">
        <v>3270</v>
      </c>
      <c r="K3896" s="249" t="s">
        <v>1346</v>
      </c>
      <c r="L3896" s="247" t="s">
        <v>1380</v>
      </c>
      <c r="M3896" s="249" t="s">
        <v>1348</v>
      </c>
      <c r="N3896" s="249">
        <v>43</v>
      </c>
      <c r="O3896" s="249" t="s">
        <v>12593</v>
      </c>
    </row>
    <row r="3897" spans="2:15" ht="24" customHeight="1">
      <c r="B3897" s="247" t="s">
        <v>12594</v>
      </c>
      <c r="C3897" s="247" t="s">
        <v>1342</v>
      </c>
      <c r="D3897" s="248">
        <v>41333</v>
      </c>
      <c r="E3897" s="248"/>
      <c r="F3897" s="248"/>
      <c r="G3897" s="247"/>
      <c r="H3897" s="247" t="s">
        <v>12595</v>
      </c>
      <c r="I3897" s="247" t="s">
        <v>1342</v>
      </c>
      <c r="J3897" s="247" t="s">
        <v>3270</v>
      </c>
      <c r="K3897" s="249" t="s">
        <v>1346</v>
      </c>
      <c r="L3897" s="247" t="s">
        <v>1380</v>
      </c>
      <c r="M3897" s="249" t="s">
        <v>1348</v>
      </c>
      <c r="N3897" s="249">
        <v>22</v>
      </c>
      <c r="O3897" s="249" t="s">
        <v>6434</v>
      </c>
    </row>
    <row r="3898" spans="2:15" ht="24" customHeight="1">
      <c r="B3898" s="247" t="s">
        <v>12596</v>
      </c>
      <c r="C3898" s="247" t="s">
        <v>1342</v>
      </c>
      <c r="D3898" s="248">
        <v>40498</v>
      </c>
      <c r="E3898" s="248"/>
      <c r="F3898" s="248"/>
      <c r="G3898" s="247"/>
      <c r="H3898" s="247" t="s">
        <v>12597</v>
      </c>
      <c r="I3898" s="247" t="s">
        <v>1342</v>
      </c>
      <c r="J3898" s="247" t="s">
        <v>3298</v>
      </c>
      <c r="K3898" s="249" t="s">
        <v>1346</v>
      </c>
      <c r="L3898" s="247" t="s">
        <v>1380</v>
      </c>
      <c r="M3898" s="249" t="s">
        <v>1348</v>
      </c>
      <c r="N3898" s="249">
        <v>48</v>
      </c>
      <c r="O3898" s="249" t="s">
        <v>12598</v>
      </c>
    </row>
    <row r="3899" spans="2:15" ht="25.5">
      <c r="B3899" s="247" t="s">
        <v>12599</v>
      </c>
      <c r="C3899" s="247" t="s">
        <v>1342</v>
      </c>
      <c r="D3899" s="248">
        <v>40718</v>
      </c>
      <c r="E3899" s="248"/>
      <c r="F3899" s="248"/>
      <c r="G3899" s="247"/>
      <c r="H3899" s="247" t="s">
        <v>8645</v>
      </c>
      <c r="I3899" s="247" t="s">
        <v>8646</v>
      </c>
      <c r="J3899" s="247" t="s">
        <v>3270</v>
      </c>
      <c r="K3899" s="249" t="s">
        <v>1346</v>
      </c>
      <c r="L3899" s="247" t="s">
        <v>1380</v>
      </c>
      <c r="M3899" s="249" t="s">
        <v>1348</v>
      </c>
      <c r="N3899" s="249">
        <v>41</v>
      </c>
      <c r="O3899" s="249" t="s">
        <v>7790</v>
      </c>
    </row>
    <row r="3900" spans="2:15" ht="24" customHeight="1">
      <c r="B3900" s="247" t="s">
        <v>12600</v>
      </c>
      <c r="C3900" s="247" t="s">
        <v>1342</v>
      </c>
      <c r="D3900" s="248">
        <v>41438</v>
      </c>
      <c r="E3900" s="248"/>
      <c r="F3900" s="248"/>
      <c r="G3900" s="247"/>
      <c r="H3900" s="247" t="s">
        <v>12601</v>
      </c>
      <c r="I3900" s="247" t="s">
        <v>1342</v>
      </c>
      <c r="J3900" s="247" t="s">
        <v>3270</v>
      </c>
      <c r="K3900" s="249" t="s">
        <v>1346</v>
      </c>
      <c r="L3900" s="247" t="s">
        <v>1380</v>
      </c>
      <c r="M3900" s="249" t="s">
        <v>1348</v>
      </c>
      <c r="N3900" s="249">
        <v>119</v>
      </c>
      <c r="O3900" s="249" t="s">
        <v>5211</v>
      </c>
    </row>
    <row r="3901" spans="2:15" ht="15" hidden="1" customHeight="1">
      <c r="B3901" s="247" t="s">
        <v>12602</v>
      </c>
      <c r="C3901" s="247" t="s">
        <v>12603</v>
      </c>
      <c r="D3901" s="248">
        <v>40577</v>
      </c>
      <c r="E3901" s="248">
        <v>40823</v>
      </c>
      <c r="F3901" s="248">
        <v>41919</v>
      </c>
      <c r="G3901" s="247">
        <v>0</v>
      </c>
      <c r="H3901" s="247" t="s">
        <v>12604</v>
      </c>
      <c r="I3901" s="247" t="s">
        <v>1342</v>
      </c>
      <c r="J3901" s="247" t="s">
        <v>3276</v>
      </c>
      <c r="K3901" s="249" t="s">
        <v>2455</v>
      </c>
      <c r="L3901" s="247" t="s">
        <v>1380</v>
      </c>
      <c r="M3901" s="249" t="s">
        <v>1348</v>
      </c>
      <c r="N3901" s="249">
        <v>54</v>
      </c>
      <c r="O3901" s="249" t="s">
        <v>4518</v>
      </c>
    </row>
    <row r="3902" spans="2:15" ht="15" customHeight="1">
      <c r="B3902" s="247" t="s">
        <v>12605</v>
      </c>
      <c r="C3902" s="247" t="s">
        <v>1342</v>
      </c>
      <c r="D3902" s="248">
        <v>40784</v>
      </c>
      <c r="E3902" s="248"/>
      <c r="F3902" s="248"/>
      <c r="G3902" s="247"/>
      <c r="H3902" s="247" t="s">
        <v>12606</v>
      </c>
      <c r="I3902" s="247" t="s">
        <v>1342</v>
      </c>
      <c r="J3902" s="247" t="s">
        <v>3270</v>
      </c>
      <c r="K3902" s="249" t="s">
        <v>1346</v>
      </c>
      <c r="L3902" s="247" t="s">
        <v>1380</v>
      </c>
      <c r="M3902" s="249" t="s">
        <v>1348</v>
      </c>
      <c r="N3902" s="249">
        <v>130</v>
      </c>
      <c r="O3902" s="249" t="s">
        <v>12607</v>
      </c>
    </row>
    <row r="3903" spans="2:15" ht="15" customHeight="1">
      <c r="B3903" s="247" t="s">
        <v>12608</v>
      </c>
      <c r="C3903" s="247" t="s">
        <v>1342</v>
      </c>
      <c r="D3903" s="248">
        <v>40865</v>
      </c>
      <c r="E3903" s="248"/>
      <c r="F3903" s="248"/>
      <c r="G3903" s="247"/>
      <c r="H3903" s="247" t="s">
        <v>12049</v>
      </c>
      <c r="I3903" s="247" t="s">
        <v>1342</v>
      </c>
      <c r="J3903" s="247" t="s">
        <v>3270</v>
      </c>
      <c r="K3903" s="249" t="s">
        <v>1346</v>
      </c>
      <c r="L3903" s="247" t="s">
        <v>1380</v>
      </c>
      <c r="M3903" s="249" t="s">
        <v>1348</v>
      </c>
      <c r="N3903" s="249">
        <v>106</v>
      </c>
      <c r="O3903" s="249" t="s">
        <v>12609</v>
      </c>
    </row>
    <row r="3904" spans="2:15" ht="15" customHeight="1">
      <c r="B3904" s="247" t="s">
        <v>12610</v>
      </c>
      <c r="C3904" s="247" t="s">
        <v>1342</v>
      </c>
      <c r="D3904" s="248">
        <v>40469</v>
      </c>
      <c r="E3904" s="248"/>
      <c r="F3904" s="248"/>
      <c r="G3904" s="247"/>
      <c r="H3904" s="247" t="s">
        <v>3663</v>
      </c>
      <c r="I3904" s="247" t="s">
        <v>3664</v>
      </c>
      <c r="J3904" s="247" t="s">
        <v>3270</v>
      </c>
      <c r="K3904" s="249" t="s">
        <v>1346</v>
      </c>
      <c r="L3904" s="247" t="s">
        <v>1380</v>
      </c>
      <c r="M3904" s="249" t="s">
        <v>1348</v>
      </c>
      <c r="N3904" s="249">
        <v>201</v>
      </c>
      <c r="O3904" s="249" t="s">
        <v>12611</v>
      </c>
    </row>
    <row r="3905" spans="2:15" ht="24" customHeight="1">
      <c r="B3905" s="247" t="s">
        <v>12612</v>
      </c>
      <c r="C3905" s="247" t="s">
        <v>1342</v>
      </c>
      <c r="D3905" s="248">
        <v>41065</v>
      </c>
      <c r="E3905" s="248"/>
      <c r="F3905" s="248"/>
      <c r="G3905" s="247"/>
      <c r="H3905" s="247" t="s">
        <v>12491</v>
      </c>
      <c r="I3905" s="247" t="s">
        <v>1342</v>
      </c>
      <c r="J3905" s="247" t="s">
        <v>3270</v>
      </c>
      <c r="K3905" s="249" t="s">
        <v>1346</v>
      </c>
      <c r="L3905" s="247" t="s">
        <v>1380</v>
      </c>
      <c r="M3905" s="249" t="s">
        <v>1348</v>
      </c>
      <c r="N3905" s="249">
        <v>75</v>
      </c>
      <c r="O3905" s="249" t="s">
        <v>12589</v>
      </c>
    </row>
    <row r="3906" spans="2:15" ht="24" customHeight="1">
      <c r="B3906" s="247" t="s">
        <v>12613</v>
      </c>
      <c r="C3906" s="247" t="s">
        <v>1342</v>
      </c>
      <c r="D3906" s="248">
        <v>41467</v>
      </c>
      <c r="E3906" s="248"/>
      <c r="F3906" s="248"/>
      <c r="G3906" s="247"/>
      <c r="H3906" s="247" t="s">
        <v>3488</v>
      </c>
      <c r="I3906" s="247" t="s">
        <v>3489</v>
      </c>
      <c r="J3906" s="247" t="s">
        <v>3298</v>
      </c>
      <c r="K3906" s="249" t="s">
        <v>1346</v>
      </c>
      <c r="L3906" s="247" t="s">
        <v>1380</v>
      </c>
      <c r="M3906" s="249" t="s">
        <v>1348</v>
      </c>
      <c r="N3906" s="249">
        <v>10</v>
      </c>
      <c r="O3906" s="249" t="s">
        <v>12614</v>
      </c>
    </row>
    <row r="3907" spans="2:15" ht="15" customHeight="1">
      <c r="B3907" s="247" t="s">
        <v>12615</v>
      </c>
      <c r="C3907" s="247" t="s">
        <v>1342</v>
      </c>
      <c r="D3907" s="248">
        <v>41389</v>
      </c>
      <c r="E3907" s="248"/>
      <c r="F3907" s="248"/>
      <c r="G3907" s="247"/>
      <c r="H3907" s="247" t="s">
        <v>6943</v>
      </c>
      <c r="I3907" s="247" t="s">
        <v>6944</v>
      </c>
      <c r="J3907" s="247" t="s">
        <v>3270</v>
      </c>
      <c r="K3907" s="249" t="s">
        <v>1346</v>
      </c>
      <c r="L3907" s="247" t="s">
        <v>1380</v>
      </c>
      <c r="M3907" s="249" t="s">
        <v>1348</v>
      </c>
      <c r="N3907" s="249">
        <v>51</v>
      </c>
      <c r="O3907" s="249" t="s">
        <v>12616</v>
      </c>
    </row>
    <row r="3908" spans="2:15" ht="15" customHeight="1">
      <c r="B3908" s="247" t="s">
        <v>12617</v>
      </c>
      <c r="C3908" s="247" t="s">
        <v>1342</v>
      </c>
      <c r="D3908" s="248">
        <v>40770</v>
      </c>
      <c r="E3908" s="248"/>
      <c r="F3908" s="248"/>
      <c r="G3908" s="247"/>
      <c r="H3908" s="247" t="s">
        <v>12618</v>
      </c>
      <c r="I3908" s="247" t="s">
        <v>1342</v>
      </c>
      <c r="J3908" s="247" t="s">
        <v>3270</v>
      </c>
      <c r="K3908" s="249" t="s">
        <v>1346</v>
      </c>
      <c r="L3908" s="247" t="s">
        <v>1380</v>
      </c>
      <c r="M3908" s="249" t="s">
        <v>1348</v>
      </c>
      <c r="N3908" s="249">
        <v>56</v>
      </c>
      <c r="O3908" s="249" t="s">
        <v>12619</v>
      </c>
    </row>
    <row r="3909" spans="2:15" ht="15" customHeight="1">
      <c r="B3909" s="247" t="s">
        <v>12620</v>
      </c>
      <c r="C3909" s="247" t="s">
        <v>1342</v>
      </c>
      <c r="D3909" s="248">
        <v>40451</v>
      </c>
      <c r="E3909" s="248"/>
      <c r="F3909" s="248"/>
      <c r="G3909" s="247"/>
      <c r="H3909" s="247" t="s">
        <v>3722</v>
      </c>
      <c r="I3909" s="247" t="s">
        <v>3723</v>
      </c>
      <c r="J3909" s="247" t="s">
        <v>3270</v>
      </c>
      <c r="K3909" s="249" t="s">
        <v>1346</v>
      </c>
      <c r="L3909" s="247" t="s">
        <v>1380</v>
      </c>
      <c r="M3909" s="249" t="s">
        <v>1348</v>
      </c>
      <c r="N3909" s="249">
        <v>250</v>
      </c>
      <c r="O3909" s="249" t="s">
        <v>3873</v>
      </c>
    </row>
    <row r="3910" spans="2:15" ht="24" customHeight="1">
      <c r="B3910" s="247" t="s">
        <v>12621</v>
      </c>
      <c r="C3910" s="247" t="s">
        <v>1342</v>
      </c>
      <c r="D3910" s="248">
        <v>41333</v>
      </c>
      <c r="E3910" s="248"/>
      <c r="F3910" s="248"/>
      <c r="G3910" s="247"/>
      <c r="H3910" s="247" t="s">
        <v>12595</v>
      </c>
      <c r="I3910" s="247" t="s">
        <v>1342</v>
      </c>
      <c r="J3910" s="247" t="s">
        <v>3270</v>
      </c>
      <c r="K3910" s="249" t="s">
        <v>1346</v>
      </c>
      <c r="L3910" s="247" t="s">
        <v>1380</v>
      </c>
      <c r="M3910" s="249" t="s">
        <v>1348</v>
      </c>
      <c r="N3910" s="249">
        <v>80</v>
      </c>
      <c r="O3910" s="249" t="s">
        <v>12622</v>
      </c>
    </row>
    <row r="3911" spans="2:15" ht="15" customHeight="1">
      <c r="B3911" s="247" t="s">
        <v>12623</v>
      </c>
      <c r="C3911" s="247" t="s">
        <v>12624</v>
      </c>
      <c r="D3911" s="248">
        <v>41061</v>
      </c>
      <c r="E3911" s="248">
        <v>42682</v>
      </c>
      <c r="F3911" s="248">
        <v>43777</v>
      </c>
      <c r="G3911" s="247">
        <v>0</v>
      </c>
      <c r="H3911" s="247" t="s">
        <v>5053</v>
      </c>
      <c r="I3911" s="247" t="s">
        <v>5054</v>
      </c>
      <c r="J3911" s="247" t="s">
        <v>3270</v>
      </c>
      <c r="K3911" s="249" t="s">
        <v>3222</v>
      </c>
      <c r="L3911" s="247" t="s">
        <v>1380</v>
      </c>
      <c r="M3911" s="249" t="s">
        <v>1348</v>
      </c>
      <c r="N3911" s="249">
        <v>100</v>
      </c>
      <c r="O3911" s="249" t="s">
        <v>12625</v>
      </c>
    </row>
    <row r="3912" spans="2:15" ht="15" hidden="1" customHeight="1">
      <c r="B3912" s="247" t="s">
        <v>12626</v>
      </c>
      <c r="C3912" s="247" t="s">
        <v>12627</v>
      </c>
      <c r="D3912" s="248">
        <v>40492</v>
      </c>
      <c r="E3912" s="248">
        <v>40907</v>
      </c>
      <c r="F3912" s="248">
        <v>42003</v>
      </c>
      <c r="G3912" s="247">
        <v>0</v>
      </c>
      <c r="H3912" s="247" t="s">
        <v>7827</v>
      </c>
      <c r="I3912" s="247" t="s">
        <v>7828</v>
      </c>
      <c r="J3912" s="247" t="s">
        <v>3276</v>
      </c>
      <c r="K3912" s="249" t="s">
        <v>1354</v>
      </c>
      <c r="L3912" s="247" t="s">
        <v>1380</v>
      </c>
      <c r="M3912" s="249" t="s">
        <v>1348</v>
      </c>
      <c r="N3912" s="249">
        <v>180</v>
      </c>
      <c r="O3912" s="249" t="s">
        <v>12628</v>
      </c>
    </row>
    <row r="3913" spans="2:15" ht="15" customHeight="1">
      <c r="B3913" s="247" t="s">
        <v>12629</v>
      </c>
      <c r="C3913" s="247" t="s">
        <v>12630</v>
      </c>
      <c r="D3913" s="248">
        <v>36147</v>
      </c>
      <c r="E3913" s="248">
        <v>36376</v>
      </c>
      <c r="F3913" s="248">
        <v>47334</v>
      </c>
      <c r="G3913" s="247">
        <v>0</v>
      </c>
      <c r="H3913" s="247" t="s">
        <v>1422</v>
      </c>
      <c r="I3913" s="247" t="s">
        <v>1423</v>
      </c>
      <c r="J3913" s="247" t="s">
        <v>3286</v>
      </c>
      <c r="K3913" s="249" t="s">
        <v>1890</v>
      </c>
      <c r="L3913" s="247" t="s">
        <v>1380</v>
      </c>
      <c r="M3913" s="249" t="s">
        <v>1348</v>
      </c>
      <c r="N3913" s="249">
        <v>211.2</v>
      </c>
      <c r="O3913" s="249" t="s">
        <v>12631</v>
      </c>
    </row>
    <row r="3914" spans="2:15" ht="15" customHeight="1">
      <c r="B3914" s="247" t="s">
        <v>12632</v>
      </c>
      <c r="C3914" s="247" t="s">
        <v>12633</v>
      </c>
      <c r="D3914" s="248">
        <v>35600</v>
      </c>
      <c r="E3914" s="248">
        <v>35779</v>
      </c>
      <c r="F3914" s="248">
        <v>46736</v>
      </c>
      <c r="G3914" s="247">
        <v>0</v>
      </c>
      <c r="H3914" s="247" t="s">
        <v>1671</v>
      </c>
      <c r="I3914" s="247" t="s">
        <v>1672</v>
      </c>
      <c r="J3914" s="247" t="s">
        <v>3286</v>
      </c>
      <c r="K3914" s="249" t="s">
        <v>1890</v>
      </c>
      <c r="L3914" s="247" t="s">
        <v>1380</v>
      </c>
      <c r="M3914" s="249" t="s">
        <v>1348</v>
      </c>
      <c r="N3914" s="249">
        <v>113</v>
      </c>
      <c r="O3914" s="249" t="s">
        <v>12634</v>
      </c>
    </row>
    <row r="3915" spans="2:15" ht="15" customHeight="1">
      <c r="B3915" s="247" t="s">
        <v>12635</v>
      </c>
      <c r="C3915" s="247" t="s">
        <v>1342</v>
      </c>
      <c r="D3915" s="248">
        <v>41444</v>
      </c>
      <c r="E3915" s="248"/>
      <c r="F3915" s="248"/>
      <c r="G3915" s="247"/>
      <c r="H3915" s="247" t="s">
        <v>3566</v>
      </c>
      <c r="I3915" s="247" t="s">
        <v>3567</v>
      </c>
      <c r="J3915" s="247" t="s">
        <v>3336</v>
      </c>
      <c r="K3915" s="249" t="s">
        <v>1346</v>
      </c>
      <c r="L3915" s="247" t="s">
        <v>3337</v>
      </c>
      <c r="M3915" s="249" t="s">
        <v>1348</v>
      </c>
      <c r="N3915" s="249">
        <v>787</v>
      </c>
      <c r="O3915" s="249" t="s">
        <v>12636</v>
      </c>
    </row>
    <row r="3916" spans="2:15" ht="15" customHeight="1">
      <c r="B3916" s="247" t="s">
        <v>12637</v>
      </c>
      <c r="C3916" s="247" t="s">
        <v>1342</v>
      </c>
      <c r="D3916" s="248">
        <v>41444</v>
      </c>
      <c r="E3916" s="248"/>
      <c r="F3916" s="248"/>
      <c r="G3916" s="247"/>
      <c r="H3916" s="247" t="s">
        <v>3566</v>
      </c>
      <c r="I3916" s="247" t="s">
        <v>3567</v>
      </c>
      <c r="J3916" s="247" t="s">
        <v>3336</v>
      </c>
      <c r="K3916" s="249" t="s">
        <v>1346</v>
      </c>
      <c r="L3916" s="247" t="s">
        <v>3337</v>
      </c>
      <c r="M3916" s="249" t="s">
        <v>1348</v>
      </c>
      <c r="N3916" s="249">
        <v>737</v>
      </c>
      <c r="O3916" s="249" t="s">
        <v>12638</v>
      </c>
    </row>
    <row r="3917" spans="2:15" ht="15" customHeight="1">
      <c r="B3917" s="247" t="s">
        <v>12639</v>
      </c>
      <c r="C3917" s="247" t="s">
        <v>1342</v>
      </c>
      <c r="D3917" s="248">
        <v>41444</v>
      </c>
      <c r="E3917" s="248"/>
      <c r="F3917" s="248"/>
      <c r="G3917" s="247"/>
      <c r="H3917" s="247" t="s">
        <v>3566</v>
      </c>
      <c r="I3917" s="247" t="s">
        <v>3567</v>
      </c>
      <c r="J3917" s="247" t="s">
        <v>3336</v>
      </c>
      <c r="K3917" s="249" t="s">
        <v>1346</v>
      </c>
      <c r="L3917" s="247" t="s">
        <v>3337</v>
      </c>
      <c r="M3917" s="249" t="s">
        <v>1348</v>
      </c>
      <c r="N3917" s="249">
        <v>800</v>
      </c>
      <c r="O3917" s="249" t="s">
        <v>12640</v>
      </c>
    </row>
    <row r="3918" spans="2:15" ht="15" customHeight="1">
      <c r="B3918" s="247" t="s">
        <v>12641</v>
      </c>
      <c r="C3918" s="247" t="s">
        <v>12642</v>
      </c>
      <c r="D3918" s="248">
        <v>41220</v>
      </c>
      <c r="E3918" s="248">
        <v>42139</v>
      </c>
      <c r="F3918" s="248">
        <v>43966</v>
      </c>
      <c r="G3918" s="247">
        <v>1</v>
      </c>
      <c r="H3918" s="247" t="s">
        <v>3566</v>
      </c>
      <c r="I3918" s="247" t="s">
        <v>3567</v>
      </c>
      <c r="J3918" s="247" t="s">
        <v>3270</v>
      </c>
      <c r="K3918" s="249" t="s">
        <v>3222</v>
      </c>
      <c r="L3918" s="247" t="s">
        <v>1380</v>
      </c>
      <c r="M3918" s="249" t="s">
        <v>1348</v>
      </c>
      <c r="N3918" s="249">
        <v>50</v>
      </c>
      <c r="O3918" s="249" t="s">
        <v>12643</v>
      </c>
    </row>
    <row r="3919" spans="2:15" ht="24" customHeight="1">
      <c r="B3919" s="247" t="s">
        <v>12644</v>
      </c>
      <c r="C3919" s="247" t="s">
        <v>12645</v>
      </c>
      <c r="D3919" s="248">
        <v>40735</v>
      </c>
      <c r="E3919" s="248">
        <v>42678</v>
      </c>
      <c r="F3919" s="248">
        <v>43773</v>
      </c>
      <c r="G3919" s="247">
        <v>0</v>
      </c>
      <c r="H3919" s="247" t="s">
        <v>4539</v>
      </c>
      <c r="I3919" s="247" t="s">
        <v>4540</v>
      </c>
      <c r="J3919" s="247" t="s">
        <v>3270</v>
      </c>
      <c r="K3919" s="249" t="s">
        <v>3222</v>
      </c>
      <c r="L3919" s="247" t="s">
        <v>1380</v>
      </c>
      <c r="M3919" s="249" t="s">
        <v>1348</v>
      </c>
      <c r="N3919" s="249">
        <v>40</v>
      </c>
      <c r="O3919" s="249" t="s">
        <v>12646</v>
      </c>
    </row>
    <row r="3920" spans="2:15" ht="15" customHeight="1">
      <c r="B3920" s="247" t="s">
        <v>12647</v>
      </c>
      <c r="C3920" s="247" t="s">
        <v>1342</v>
      </c>
      <c r="D3920" s="248">
        <v>40938</v>
      </c>
      <c r="E3920" s="248"/>
      <c r="F3920" s="248"/>
      <c r="G3920" s="247"/>
      <c r="H3920" s="247" t="s">
        <v>12648</v>
      </c>
      <c r="I3920" s="247" t="s">
        <v>1342</v>
      </c>
      <c r="J3920" s="247" t="s">
        <v>3270</v>
      </c>
      <c r="K3920" s="249" t="s">
        <v>1346</v>
      </c>
      <c r="L3920" s="247" t="s">
        <v>1380</v>
      </c>
      <c r="M3920" s="249" t="s">
        <v>1348</v>
      </c>
      <c r="N3920" s="249">
        <v>125</v>
      </c>
      <c r="O3920" s="249" t="s">
        <v>12649</v>
      </c>
    </row>
    <row r="3921" spans="2:15" ht="24" customHeight="1">
      <c r="B3921" s="247" t="s">
        <v>12650</v>
      </c>
      <c r="C3921" s="247" t="s">
        <v>1342</v>
      </c>
      <c r="D3921" s="248">
        <v>41766</v>
      </c>
      <c r="E3921" s="248"/>
      <c r="F3921" s="248"/>
      <c r="G3921" s="247"/>
      <c r="H3921" s="247" t="s">
        <v>4847</v>
      </c>
      <c r="I3921" s="247" t="s">
        <v>1342</v>
      </c>
      <c r="J3921" s="247" t="s">
        <v>3270</v>
      </c>
      <c r="K3921" s="249" t="s">
        <v>1346</v>
      </c>
      <c r="L3921" s="247" t="s">
        <v>1380</v>
      </c>
      <c r="M3921" s="249" t="s">
        <v>1348</v>
      </c>
      <c r="N3921" s="249">
        <v>70</v>
      </c>
      <c r="O3921" s="249" t="s">
        <v>12651</v>
      </c>
    </row>
    <row r="3922" spans="2:15" ht="15" customHeight="1">
      <c r="B3922" s="247" t="s">
        <v>12652</v>
      </c>
      <c r="C3922" s="247" t="s">
        <v>1342</v>
      </c>
      <c r="D3922" s="248">
        <v>41766</v>
      </c>
      <c r="E3922" s="248"/>
      <c r="F3922" s="248"/>
      <c r="G3922" s="247"/>
      <c r="H3922" s="247" t="s">
        <v>12653</v>
      </c>
      <c r="I3922" s="247" t="s">
        <v>12654</v>
      </c>
      <c r="J3922" s="247" t="s">
        <v>3270</v>
      </c>
      <c r="K3922" s="249" t="s">
        <v>1346</v>
      </c>
      <c r="L3922" s="247" t="s">
        <v>1380</v>
      </c>
      <c r="M3922" s="249" t="s">
        <v>1348</v>
      </c>
      <c r="N3922" s="249">
        <v>4</v>
      </c>
      <c r="O3922" s="249" t="s">
        <v>12655</v>
      </c>
    </row>
    <row r="3923" spans="2:15" ht="15" hidden="1" customHeight="1">
      <c r="B3923" s="247" t="s">
        <v>12656</v>
      </c>
      <c r="C3923" s="247" t="s">
        <v>12657</v>
      </c>
      <c r="D3923" s="248">
        <v>40893</v>
      </c>
      <c r="E3923" s="248">
        <v>41291</v>
      </c>
      <c r="F3923" s="248">
        <v>43117</v>
      </c>
      <c r="G3923" s="247">
        <v>1</v>
      </c>
      <c r="H3923" s="247" t="s">
        <v>4224</v>
      </c>
      <c r="I3923" s="247" t="s">
        <v>4225</v>
      </c>
      <c r="J3923" s="247" t="s">
        <v>3270</v>
      </c>
      <c r="K3923" s="249" t="s">
        <v>3222</v>
      </c>
      <c r="L3923" s="247" t="s">
        <v>1380</v>
      </c>
      <c r="M3923" s="249" t="s">
        <v>1348</v>
      </c>
      <c r="N3923" s="249">
        <v>62</v>
      </c>
      <c r="O3923" s="249" t="s">
        <v>4338</v>
      </c>
    </row>
    <row r="3924" spans="2:15" ht="15" customHeight="1">
      <c r="B3924" s="247" t="s">
        <v>12658</v>
      </c>
      <c r="C3924" s="247" t="s">
        <v>12659</v>
      </c>
      <c r="D3924" s="248">
        <v>41135</v>
      </c>
      <c r="E3924" s="248">
        <v>43829</v>
      </c>
      <c r="F3924" s="248">
        <v>44925</v>
      </c>
      <c r="G3924" s="247">
        <v>1</v>
      </c>
      <c r="H3924" s="247" t="s">
        <v>12660</v>
      </c>
      <c r="I3924" s="247" t="s">
        <v>12661</v>
      </c>
      <c r="J3924" s="247" t="s">
        <v>3270</v>
      </c>
      <c r="K3924" s="249" t="s">
        <v>1890</v>
      </c>
      <c r="L3924" s="247" t="s">
        <v>1380</v>
      </c>
      <c r="M3924" s="249" t="s">
        <v>1348</v>
      </c>
      <c r="N3924" s="249">
        <v>15</v>
      </c>
      <c r="O3924" s="249" t="s">
        <v>12662</v>
      </c>
    </row>
    <row r="3925" spans="2:15" ht="15" customHeight="1">
      <c r="B3925" s="247" t="s">
        <v>12663</v>
      </c>
      <c r="C3925" s="247" t="s">
        <v>12664</v>
      </c>
      <c r="D3925" s="248">
        <v>41352</v>
      </c>
      <c r="E3925" s="248">
        <v>42097</v>
      </c>
      <c r="F3925" s="248">
        <v>45019</v>
      </c>
      <c r="G3925" s="247">
        <v>2</v>
      </c>
      <c r="H3925" s="247" t="s">
        <v>5987</v>
      </c>
      <c r="I3925" s="247" t="s">
        <v>5988</v>
      </c>
      <c r="J3925" s="247" t="s">
        <v>3270</v>
      </c>
      <c r="K3925" s="249" t="s">
        <v>1890</v>
      </c>
      <c r="L3925" s="247" t="s">
        <v>1380</v>
      </c>
      <c r="M3925" s="249" t="s">
        <v>1348</v>
      </c>
      <c r="N3925" s="249">
        <v>62.5</v>
      </c>
      <c r="O3925" s="249" t="s">
        <v>12665</v>
      </c>
    </row>
    <row r="3926" spans="2:15" ht="15" customHeight="1">
      <c r="B3926" s="247" t="s">
        <v>12666</v>
      </c>
      <c r="C3926" s="247" t="s">
        <v>12667</v>
      </c>
      <c r="D3926" s="248">
        <v>40932</v>
      </c>
      <c r="E3926" s="248">
        <v>42537</v>
      </c>
      <c r="F3926" s="248">
        <v>43632</v>
      </c>
      <c r="G3926" s="247">
        <v>0</v>
      </c>
      <c r="H3926" s="247" t="s">
        <v>5053</v>
      </c>
      <c r="I3926" s="247" t="s">
        <v>5054</v>
      </c>
      <c r="J3926" s="247" t="s">
        <v>3270</v>
      </c>
      <c r="K3926" s="249" t="s">
        <v>3222</v>
      </c>
      <c r="L3926" s="247" t="s">
        <v>1380</v>
      </c>
      <c r="M3926" s="249" t="s">
        <v>1348</v>
      </c>
      <c r="N3926" s="249">
        <v>100</v>
      </c>
      <c r="O3926" s="249" t="s">
        <v>12668</v>
      </c>
    </row>
    <row r="3927" spans="2:15" ht="15" customHeight="1">
      <c r="B3927" s="247" t="s">
        <v>12669</v>
      </c>
      <c r="C3927" s="247" t="s">
        <v>12670</v>
      </c>
      <c r="D3927" s="248">
        <v>41393</v>
      </c>
      <c r="E3927" s="248">
        <v>42310</v>
      </c>
      <c r="F3927" s="248">
        <v>43700</v>
      </c>
      <c r="G3927" s="247">
        <v>0</v>
      </c>
      <c r="H3927" s="247" t="s">
        <v>3566</v>
      </c>
      <c r="I3927" s="247" t="s">
        <v>3567</v>
      </c>
      <c r="J3927" s="247" t="s">
        <v>3270</v>
      </c>
      <c r="K3927" s="249" t="s">
        <v>2455</v>
      </c>
      <c r="L3927" s="247" t="s">
        <v>1380</v>
      </c>
      <c r="M3927" s="249" t="s">
        <v>1348</v>
      </c>
      <c r="N3927" s="249">
        <v>18</v>
      </c>
      <c r="O3927" s="249" t="s">
        <v>8733</v>
      </c>
    </row>
    <row r="3928" spans="2:15" ht="15" customHeight="1">
      <c r="B3928" s="247" t="s">
        <v>12671</v>
      </c>
      <c r="C3928" s="247" t="s">
        <v>12672</v>
      </c>
      <c r="D3928" s="248">
        <v>41425</v>
      </c>
      <c r="E3928" s="248">
        <v>42865</v>
      </c>
      <c r="F3928" s="248">
        <v>43961</v>
      </c>
      <c r="G3928" s="247">
        <v>0</v>
      </c>
      <c r="H3928" s="247" t="s">
        <v>12673</v>
      </c>
      <c r="I3928" s="247" t="s">
        <v>12674</v>
      </c>
      <c r="J3928" s="247" t="s">
        <v>3270</v>
      </c>
      <c r="K3928" s="249" t="s">
        <v>3222</v>
      </c>
      <c r="L3928" s="247" t="s">
        <v>1380</v>
      </c>
      <c r="M3928" s="249" t="s">
        <v>1348</v>
      </c>
      <c r="N3928" s="249">
        <v>58</v>
      </c>
      <c r="O3928" s="249" t="s">
        <v>12675</v>
      </c>
    </row>
    <row r="3929" spans="2:15" ht="15" customHeight="1">
      <c r="B3929" s="247" t="s">
        <v>12676</v>
      </c>
      <c r="C3929" s="247" t="s">
        <v>1342</v>
      </c>
      <c r="D3929" s="248">
        <v>40822</v>
      </c>
      <c r="E3929" s="248"/>
      <c r="F3929" s="248"/>
      <c r="G3929" s="247"/>
      <c r="H3929" s="247" t="s">
        <v>12677</v>
      </c>
      <c r="I3929" s="247" t="s">
        <v>12678</v>
      </c>
      <c r="J3929" s="247" t="s">
        <v>3270</v>
      </c>
      <c r="K3929" s="249" t="s">
        <v>1346</v>
      </c>
      <c r="L3929" s="247" t="s">
        <v>1380</v>
      </c>
      <c r="M3929" s="249" t="s">
        <v>1348</v>
      </c>
      <c r="N3929" s="249">
        <v>20</v>
      </c>
      <c r="O3929" s="249" t="s">
        <v>5553</v>
      </c>
    </row>
    <row r="3930" spans="2:15" ht="15" customHeight="1">
      <c r="B3930" s="247" t="s">
        <v>12679</v>
      </c>
      <c r="C3930" s="247" t="s">
        <v>1342</v>
      </c>
      <c r="D3930" s="248">
        <v>39637</v>
      </c>
      <c r="E3930" s="248"/>
      <c r="F3930" s="248"/>
      <c r="G3930" s="247"/>
      <c r="H3930" s="247" t="s">
        <v>8346</v>
      </c>
      <c r="I3930" s="247" t="s">
        <v>8347</v>
      </c>
      <c r="J3930" s="247" t="s">
        <v>3270</v>
      </c>
      <c r="K3930" s="249" t="s">
        <v>1346</v>
      </c>
      <c r="L3930" s="247" t="s">
        <v>1380</v>
      </c>
      <c r="M3930" s="249" t="s">
        <v>1348</v>
      </c>
      <c r="N3930" s="249">
        <v>16</v>
      </c>
      <c r="O3930" s="249" t="s">
        <v>12680</v>
      </c>
    </row>
    <row r="3931" spans="2:15" ht="15" customHeight="1">
      <c r="B3931" s="247" t="s">
        <v>12681</v>
      </c>
      <c r="C3931" s="247" t="s">
        <v>12682</v>
      </c>
      <c r="D3931" s="248">
        <v>40609</v>
      </c>
      <c r="E3931" s="248">
        <v>43091</v>
      </c>
      <c r="F3931" s="248">
        <v>44187</v>
      </c>
      <c r="G3931" s="247">
        <v>0</v>
      </c>
      <c r="H3931" s="247" t="s">
        <v>3279</v>
      </c>
      <c r="I3931" s="247" t="s">
        <v>3280</v>
      </c>
      <c r="J3931" s="247" t="s">
        <v>3336</v>
      </c>
      <c r="K3931" s="249" t="s">
        <v>1354</v>
      </c>
      <c r="L3931" s="247" t="s">
        <v>3337</v>
      </c>
      <c r="M3931" s="249" t="s">
        <v>1348</v>
      </c>
      <c r="N3931" s="249">
        <v>340</v>
      </c>
      <c r="O3931" s="249" t="s">
        <v>12683</v>
      </c>
    </row>
    <row r="3932" spans="2:15" ht="15" customHeight="1">
      <c r="B3932" s="247" t="s">
        <v>12684</v>
      </c>
      <c r="C3932" s="247" t="s">
        <v>1342</v>
      </c>
      <c r="D3932" s="248">
        <v>41654</v>
      </c>
      <c r="E3932" s="248"/>
      <c r="F3932" s="248"/>
      <c r="G3932" s="247"/>
      <c r="H3932" s="247" t="s">
        <v>12182</v>
      </c>
      <c r="I3932" s="247" t="s">
        <v>12183</v>
      </c>
      <c r="J3932" s="247" t="s">
        <v>3270</v>
      </c>
      <c r="K3932" s="249" t="s">
        <v>3506</v>
      </c>
      <c r="L3932" s="247" t="s">
        <v>1380</v>
      </c>
      <c r="M3932" s="249" t="s">
        <v>1348</v>
      </c>
      <c r="N3932" s="249">
        <v>65</v>
      </c>
      <c r="O3932" s="249" t="s">
        <v>12685</v>
      </c>
    </row>
    <row r="3933" spans="2:15" ht="15" customHeight="1">
      <c r="B3933" s="247" t="s">
        <v>12686</v>
      </c>
      <c r="C3933" s="247" t="s">
        <v>1342</v>
      </c>
      <c r="D3933" s="248">
        <v>41123</v>
      </c>
      <c r="E3933" s="248"/>
      <c r="F3933" s="248"/>
      <c r="G3933" s="247"/>
      <c r="H3933" s="247" t="s">
        <v>1343</v>
      </c>
      <c r="I3933" s="247" t="s">
        <v>1344</v>
      </c>
      <c r="J3933" s="247" t="s">
        <v>3336</v>
      </c>
      <c r="K3933" s="249" t="s">
        <v>1346</v>
      </c>
      <c r="L3933" s="247" t="s">
        <v>12687</v>
      </c>
      <c r="M3933" s="249" t="s">
        <v>1348</v>
      </c>
      <c r="N3933" s="249">
        <v>500</v>
      </c>
      <c r="O3933" s="249" t="s">
        <v>12688</v>
      </c>
    </row>
    <row r="3934" spans="2:15" ht="15" customHeight="1">
      <c r="B3934" s="247" t="s">
        <v>12689</v>
      </c>
      <c r="C3934" s="247" t="s">
        <v>12690</v>
      </c>
      <c r="D3934" s="248">
        <v>40756</v>
      </c>
      <c r="E3934" s="248">
        <v>41291</v>
      </c>
      <c r="F3934" s="248">
        <v>43847</v>
      </c>
      <c r="G3934" s="247">
        <v>2</v>
      </c>
      <c r="H3934" s="247" t="s">
        <v>5156</v>
      </c>
      <c r="I3934" s="247" t="s">
        <v>5157</v>
      </c>
      <c r="J3934" s="247" t="s">
        <v>3336</v>
      </c>
      <c r="K3934" s="249" t="s">
        <v>1354</v>
      </c>
      <c r="L3934" s="247" t="s">
        <v>3636</v>
      </c>
      <c r="M3934" s="249" t="s">
        <v>1348</v>
      </c>
      <c r="N3934" s="249">
        <v>200</v>
      </c>
      <c r="O3934" s="249" t="s">
        <v>12691</v>
      </c>
    </row>
    <row r="3935" spans="2:15" ht="24" customHeight="1">
      <c r="B3935" s="247" t="s">
        <v>12692</v>
      </c>
      <c r="C3935" s="247" t="s">
        <v>12693</v>
      </c>
      <c r="D3935" s="248">
        <v>30683</v>
      </c>
      <c r="E3935" s="248">
        <v>31033</v>
      </c>
      <c r="F3935" s="248">
        <v>48676</v>
      </c>
      <c r="G3935" s="247">
        <v>0</v>
      </c>
      <c r="H3935" s="247" t="s">
        <v>12694</v>
      </c>
      <c r="I3935" s="247" t="s">
        <v>1418</v>
      </c>
      <c r="J3935" s="247" t="s">
        <v>3286</v>
      </c>
      <c r="K3935" s="249" t="s">
        <v>1890</v>
      </c>
      <c r="L3935" s="247" t="s">
        <v>1380</v>
      </c>
      <c r="M3935" s="249" t="s">
        <v>1348</v>
      </c>
      <c r="N3935" s="249">
        <v>387.2</v>
      </c>
      <c r="O3935" s="249" t="s">
        <v>12695</v>
      </c>
    </row>
    <row r="3936" spans="2:15" ht="15" customHeight="1">
      <c r="B3936" s="247" t="s">
        <v>12696</v>
      </c>
      <c r="C3936" s="247" t="s">
        <v>12697</v>
      </c>
      <c r="D3936" s="248">
        <v>32510</v>
      </c>
      <c r="E3936" s="248">
        <v>32596</v>
      </c>
      <c r="F3936" s="248">
        <v>47206</v>
      </c>
      <c r="G3936" s="247">
        <v>2</v>
      </c>
      <c r="H3936" s="247" t="s">
        <v>1411</v>
      </c>
      <c r="I3936" s="247" t="s">
        <v>1342</v>
      </c>
      <c r="J3936" s="247" t="s">
        <v>3286</v>
      </c>
      <c r="K3936" s="249" t="s">
        <v>1890</v>
      </c>
      <c r="L3936" s="247" t="s">
        <v>1380</v>
      </c>
      <c r="M3936" s="249" t="s">
        <v>1348</v>
      </c>
      <c r="N3936" s="249">
        <v>200.6</v>
      </c>
      <c r="O3936" s="249" t="s">
        <v>12698</v>
      </c>
    </row>
    <row r="3937" spans="2:15" ht="24" customHeight="1">
      <c r="B3937" s="247" t="s">
        <v>12699</v>
      </c>
      <c r="C3937" s="247" t="s">
        <v>12700</v>
      </c>
      <c r="D3937" s="248">
        <v>36162</v>
      </c>
      <c r="E3937" s="248">
        <v>36356</v>
      </c>
      <c r="F3937" s="248">
        <v>47314</v>
      </c>
      <c r="G3937" s="247">
        <v>0</v>
      </c>
      <c r="H3937" s="247" t="s">
        <v>1551</v>
      </c>
      <c r="I3937" s="247" t="s">
        <v>1342</v>
      </c>
      <c r="J3937" s="247" t="s">
        <v>3286</v>
      </c>
      <c r="K3937" s="249" t="s">
        <v>1890</v>
      </c>
      <c r="L3937" s="247" t="s">
        <v>1380</v>
      </c>
      <c r="M3937" s="249" t="s">
        <v>1348</v>
      </c>
      <c r="N3937" s="249">
        <v>261.22500000000002</v>
      </c>
      <c r="O3937" s="249" t="s">
        <v>12701</v>
      </c>
    </row>
    <row r="3938" spans="2:15" ht="15" customHeight="1">
      <c r="B3938" s="247" t="s">
        <v>12702</v>
      </c>
      <c r="C3938" s="247" t="s">
        <v>12703</v>
      </c>
      <c r="D3938" s="248">
        <v>35066</v>
      </c>
      <c r="E3938" s="248">
        <v>35173</v>
      </c>
      <c r="F3938" s="248">
        <v>46130</v>
      </c>
      <c r="G3938" s="247">
        <v>0</v>
      </c>
      <c r="H3938" s="247" t="s">
        <v>12704</v>
      </c>
      <c r="I3938" s="247" t="s">
        <v>12527</v>
      </c>
      <c r="J3938" s="247" t="s">
        <v>3286</v>
      </c>
      <c r="K3938" s="249" t="s">
        <v>1890</v>
      </c>
      <c r="L3938" s="247" t="s">
        <v>3636</v>
      </c>
      <c r="M3938" s="249" t="s">
        <v>1348</v>
      </c>
      <c r="N3938" s="249">
        <v>60</v>
      </c>
      <c r="O3938" s="249" t="s">
        <v>6266</v>
      </c>
    </row>
    <row r="3939" spans="2:15" ht="15" customHeight="1">
      <c r="B3939" s="247" t="s">
        <v>12705</v>
      </c>
      <c r="C3939" s="247" t="s">
        <v>1342</v>
      </c>
      <c r="D3939" s="248">
        <v>41969</v>
      </c>
      <c r="E3939" s="248"/>
      <c r="F3939" s="248"/>
      <c r="G3939" s="247"/>
      <c r="H3939" s="247" t="s">
        <v>3566</v>
      </c>
      <c r="I3939" s="247" t="s">
        <v>3567</v>
      </c>
      <c r="J3939" s="247" t="s">
        <v>3270</v>
      </c>
      <c r="K3939" s="249" t="s">
        <v>1346</v>
      </c>
      <c r="L3939" s="247" t="s">
        <v>1380</v>
      </c>
      <c r="M3939" s="249" t="s">
        <v>1348</v>
      </c>
      <c r="N3939" s="249">
        <v>50</v>
      </c>
      <c r="O3939" s="249" t="s">
        <v>12593</v>
      </c>
    </row>
    <row r="3940" spans="2:15" ht="15" customHeight="1">
      <c r="B3940" s="247" t="s">
        <v>12706</v>
      </c>
      <c r="C3940" s="247" t="s">
        <v>1342</v>
      </c>
      <c r="D3940" s="248">
        <v>41978</v>
      </c>
      <c r="E3940" s="248"/>
      <c r="F3940" s="248"/>
      <c r="G3940" s="247"/>
      <c r="H3940" s="247" t="s">
        <v>5845</v>
      </c>
      <c r="I3940" s="247" t="s">
        <v>5846</v>
      </c>
      <c r="J3940" s="247" t="s">
        <v>3270</v>
      </c>
      <c r="K3940" s="249" t="s">
        <v>1346</v>
      </c>
      <c r="L3940" s="247" t="s">
        <v>1380</v>
      </c>
      <c r="M3940" s="249" t="s">
        <v>1348</v>
      </c>
      <c r="N3940" s="249">
        <v>35</v>
      </c>
      <c r="O3940" s="249" t="s">
        <v>12707</v>
      </c>
    </row>
    <row r="3941" spans="2:15" ht="15" customHeight="1">
      <c r="B3941" s="247" t="s">
        <v>12708</v>
      </c>
      <c r="C3941" s="247" t="s">
        <v>1342</v>
      </c>
      <c r="D3941" s="248">
        <v>41978</v>
      </c>
      <c r="E3941" s="248"/>
      <c r="F3941" s="248"/>
      <c r="G3941" s="247"/>
      <c r="H3941" s="247" t="s">
        <v>5845</v>
      </c>
      <c r="I3941" s="247" t="s">
        <v>5846</v>
      </c>
      <c r="J3941" s="247" t="s">
        <v>3270</v>
      </c>
      <c r="K3941" s="249" t="s">
        <v>1346</v>
      </c>
      <c r="L3941" s="247" t="s">
        <v>1380</v>
      </c>
      <c r="M3941" s="249" t="s">
        <v>1348</v>
      </c>
      <c r="N3941" s="249">
        <v>75</v>
      </c>
      <c r="O3941" s="249" t="s">
        <v>12709</v>
      </c>
    </row>
    <row r="3942" spans="2:15" ht="15" customHeight="1">
      <c r="B3942" s="247" t="s">
        <v>12710</v>
      </c>
      <c r="C3942" s="247" t="s">
        <v>1342</v>
      </c>
      <c r="D3942" s="248">
        <v>42062</v>
      </c>
      <c r="E3942" s="248"/>
      <c r="F3942" s="248"/>
      <c r="G3942" s="247"/>
      <c r="H3942" s="247" t="s">
        <v>12711</v>
      </c>
      <c r="I3942" s="247" t="s">
        <v>12712</v>
      </c>
      <c r="J3942" s="247" t="s">
        <v>3291</v>
      </c>
      <c r="K3942" s="249" t="s">
        <v>1346</v>
      </c>
      <c r="L3942" s="247" t="s">
        <v>3322</v>
      </c>
      <c r="M3942" s="249" t="s">
        <v>1342</v>
      </c>
      <c r="N3942" s="249"/>
      <c r="O3942" s="249" t="s">
        <v>12713</v>
      </c>
    </row>
    <row r="3943" spans="2:15" ht="15" customHeight="1">
      <c r="B3943" s="247" t="s">
        <v>12714</v>
      </c>
      <c r="C3943" s="247" t="s">
        <v>1342</v>
      </c>
      <c r="D3943" s="248">
        <v>42065</v>
      </c>
      <c r="E3943" s="248"/>
      <c r="F3943" s="248"/>
      <c r="G3943" s="247"/>
      <c r="H3943" s="247" t="s">
        <v>3571</v>
      </c>
      <c r="I3943" s="247" t="s">
        <v>3572</v>
      </c>
      <c r="J3943" s="247" t="s">
        <v>3291</v>
      </c>
      <c r="K3943" s="249" t="s">
        <v>1346</v>
      </c>
      <c r="L3943" s="247" t="s">
        <v>1380</v>
      </c>
      <c r="M3943" s="249" t="s">
        <v>1342</v>
      </c>
      <c r="N3943" s="249"/>
      <c r="O3943" s="249" t="s">
        <v>3573</v>
      </c>
    </row>
    <row r="3944" spans="2:15" ht="15" customHeight="1">
      <c r="B3944" s="247" t="s">
        <v>12715</v>
      </c>
      <c r="C3944" s="247" t="s">
        <v>1342</v>
      </c>
      <c r="D3944" s="248">
        <v>42066</v>
      </c>
      <c r="E3944" s="248"/>
      <c r="F3944" s="248"/>
      <c r="G3944" s="247"/>
      <c r="H3944" s="247" t="s">
        <v>6462</v>
      </c>
      <c r="I3944" s="247" t="s">
        <v>6463</v>
      </c>
      <c r="J3944" s="247" t="s">
        <v>3270</v>
      </c>
      <c r="K3944" s="249" t="s">
        <v>1346</v>
      </c>
      <c r="L3944" s="247" t="s">
        <v>1380</v>
      </c>
      <c r="M3944" s="249" t="s">
        <v>1342</v>
      </c>
      <c r="N3944" s="249"/>
      <c r="O3944" s="249" t="s">
        <v>3782</v>
      </c>
    </row>
    <row r="3945" spans="2:15" ht="15" customHeight="1">
      <c r="B3945" s="247" t="s">
        <v>12716</v>
      </c>
      <c r="C3945" s="247" t="s">
        <v>12717</v>
      </c>
      <c r="D3945" s="248">
        <v>40763</v>
      </c>
      <c r="E3945" s="248">
        <v>41295</v>
      </c>
      <c r="F3945" s="248">
        <v>43851</v>
      </c>
      <c r="G3945" s="247">
        <v>2</v>
      </c>
      <c r="H3945" s="247" t="s">
        <v>9886</v>
      </c>
      <c r="I3945" s="247" t="s">
        <v>9887</v>
      </c>
      <c r="J3945" s="247" t="s">
        <v>3270</v>
      </c>
      <c r="K3945" s="249" t="s">
        <v>1354</v>
      </c>
      <c r="L3945" s="247" t="s">
        <v>1380</v>
      </c>
      <c r="M3945" s="249" t="s">
        <v>1348</v>
      </c>
      <c r="N3945" s="249">
        <v>16</v>
      </c>
      <c r="O3945" s="249" t="s">
        <v>9521</v>
      </c>
    </row>
    <row r="3946" spans="2:15" ht="15" customHeight="1">
      <c r="B3946" s="247" t="s">
        <v>12718</v>
      </c>
      <c r="C3946" s="247" t="s">
        <v>1342</v>
      </c>
      <c r="D3946" s="248">
        <v>41975</v>
      </c>
      <c r="E3946" s="248"/>
      <c r="F3946" s="248"/>
      <c r="G3946" s="247"/>
      <c r="H3946" s="247" t="s">
        <v>4287</v>
      </c>
      <c r="I3946" s="247" t="s">
        <v>4288</v>
      </c>
      <c r="J3946" s="247" t="s">
        <v>3270</v>
      </c>
      <c r="K3946" s="249" t="s">
        <v>1346</v>
      </c>
      <c r="L3946" s="247" t="s">
        <v>1380</v>
      </c>
      <c r="M3946" s="249" t="s">
        <v>1348</v>
      </c>
      <c r="N3946" s="249">
        <v>70</v>
      </c>
      <c r="O3946" s="249" t="s">
        <v>12719</v>
      </c>
    </row>
    <row r="3947" spans="2:15" ht="15" customHeight="1">
      <c r="B3947" s="247" t="s">
        <v>12720</v>
      </c>
      <c r="C3947" s="247" t="s">
        <v>1342</v>
      </c>
      <c r="D3947" s="248">
        <v>41991</v>
      </c>
      <c r="E3947" s="248"/>
      <c r="F3947" s="248"/>
      <c r="G3947" s="247"/>
      <c r="H3947" s="247" t="s">
        <v>3903</v>
      </c>
      <c r="I3947" s="247" t="s">
        <v>1342</v>
      </c>
      <c r="J3947" s="247" t="s">
        <v>3270</v>
      </c>
      <c r="K3947" s="249" t="s">
        <v>1346</v>
      </c>
      <c r="L3947" s="247" t="s">
        <v>1380</v>
      </c>
      <c r="M3947" s="249" t="s">
        <v>1348</v>
      </c>
      <c r="N3947" s="249">
        <v>246</v>
      </c>
      <c r="O3947" s="249" t="s">
        <v>12084</v>
      </c>
    </row>
    <row r="3948" spans="2:15" ht="15" customHeight="1">
      <c r="B3948" s="247" t="s">
        <v>12721</v>
      </c>
      <c r="C3948" s="247" t="s">
        <v>1342</v>
      </c>
      <c r="D3948" s="248">
        <v>42033</v>
      </c>
      <c r="E3948" s="248"/>
      <c r="F3948" s="248"/>
      <c r="G3948" s="247"/>
      <c r="H3948" s="247" t="s">
        <v>12722</v>
      </c>
      <c r="I3948" s="247" t="s">
        <v>12723</v>
      </c>
      <c r="J3948" s="247" t="s">
        <v>3270</v>
      </c>
      <c r="K3948" s="249" t="s">
        <v>1346</v>
      </c>
      <c r="L3948" s="247" t="s">
        <v>1380</v>
      </c>
      <c r="M3948" s="249" t="s">
        <v>1348</v>
      </c>
      <c r="N3948" s="249">
        <v>54</v>
      </c>
      <c r="O3948" s="249" t="s">
        <v>12724</v>
      </c>
    </row>
    <row r="3949" spans="2:15" ht="15" customHeight="1">
      <c r="B3949" s="247" t="s">
        <v>12725</v>
      </c>
      <c r="C3949" s="247" t="s">
        <v>1342</v>
      </c>
      <c r="D3949" s="248">
        <v>41969</v>
      </c>
      <c r="E3949" s="248"/>
      <c r="F3949" s="248"/>
      <c r="G3949" s="247"/>
      <c r="H3949" s="247" t="s">
        <v>3268</v>
      </c>
      <c r="I3949" s="247" t="s">
        <v>3269</v>
      </c>
      <c r="J3949" s="247" t="s">
        <v>3270</v>
      </c>
      <c r="K3949" s="249" t="s">
        <v>1346</v>
      </c>
      <c r="L3949" s="247" t="s">
        <v>1380</v>
      </c>
      <c r="M3949" s="249" t="s">
        <v>1348</v>
      </c>
      <c r="N3949" s="249">
        <v>30</v>
      </c>
      <c r="O3949" s="249" t="s">
        <v>12726</v>
      </c>
    </row>
    <row r="3950" spans="2:15" ht="15" customHeight="1">
      <c r="B3950" s="247" t="s">
        <v>12727</v>
      </c>
      <c r="C3950" s="247" t="s">
        <v>12728</v>
      </c>
      <c r="D3950" s="248">
        <v>42004</v>
      </c>
      <c r="E3950" s="248">
        <v>42947</v>
      </c>
      <c r="F3950" s="248">
        <v>44043</v>
      </c>
      <c r="G3950" s="247">
        <v>0</v>
      </c>
      <c r="H3950" s="247" t="s">
        <v>1343</v>
      </c>
      <c r="I3950" s="247" t="s">
        <v>1344</v>
      </c>
      <c r="J3950" s="247" t="s">
        <v>3270</v>
      </c>
      <c r="K3950" s="249" t="s">
        <v>3222</v>
      </c>
      <c r="L3950" s="247" t="s">
        <v>1380</v>
      </c>
      <c r="M3950" s="249" t="s">
        <v>1348</v>
      </c>
      <c r="N3950" s="249">
        <v>40</v>
      </c>
      <c r="O3950" s="249" t="s">
        <v>12729</v>
      </c>
    </row>
    <row r="3951" spans="2:15" ht="15" customHeight="1">
      <c r="B3951" s="247" t="s">
        <v>12730</v>
      </c>
      <c r="C3951" s="247" t="s">
        <v>1342</v>
      </c>
      <c r="D3951" s="248">
        <v>42054</v>
      </c>
      <c r="E3951" s="248"/>
      <c r="F3951" s="248"/>
      <c r="G3951" s="247"/>
      <c r="H3951" s="247" t="s">
        <v>6018</v>
      </c>
      <c r="I3951" s="247" t="s">
        <v>6019</v>
      </c>
      <c r="J3951" s="247" t="s">
        <v>3270</v>
      </c>
      <c r="K3951" s="249" t="s">
        <v>1346</v>
      </c>
      <c r="L3951" s="247" t="s">
        <v>1380</v>
      </c>
      <c r="M3951" s="249" t="s">
        <v>1348</v>
      </c>
      <c r="N3951" s="249">
        <v>73</v>
      </c>
      <c r="O3951" s="249" t="s">
        <v>12731</v>
      </c>
    </row>
    <row r="3952" spans="2:15" ht="24" customHeight="1">
      <c r="B3952" s="247" t="s">
        <v>12732</v>
      </c>
      <c r="C3952" s="247" t="s">
        <v>1342</v>
      </c>
      <c r="D3952" s="248">
        <v>42067</v>
      </c>
      <c r="E3952" s="248"/>
      <c r="F3952" s="248"/>
      <c r="G3952" s="247"/>
      <c r="H3952" s="247" t="s">
        <v>4584</v>
      </c>
      <c r="I3952" s="247" t="s">
        <v>4585</v>
      </c>
      <c r="J3952" s="247" t="s">
        <v>3419</v>
      </c>
      <c r="K3952" s="249" t="s">
        <v>1346</v>
      </c>
      <c r="L3952" s="247" t="s">
        <v>1380</v>
      </c>
      <c r="M3952" s="249" t="s">
        <v>1342</v>
      </c>
      <c r="N3952" s="249"/>
      <c r="O3952" s="249" t="s">
        <v>5018</v>
      </c>
    </row>
    <row r="3953" spans="2:15" ht="24" customHeight="1">
      <c r="B3953" s="247" t="s">
        <v>12733</v>
      </c>
      <c r="C3953" s="247" t="s">
        <v>1342</v>
      </c>
      <c r="D3953" s="248">
        <v>41971</v>
      </c>
      <c r="E3953" s="248"/>
      <c r="F3953" s="248"/>
      <c r="G3953" s="247"/>
      <c r="H3953" s="247" t="s">
        <v>12734</v>
      </c>
      <c r="I3953" s="247" t="s">
        <v>1342</v>
      </c>
      <c r="J3953" s="247" t="s">
        <v>3270</v>
      </c>
      <c r="K3953" s="249" t="s">
        <v>1346</v>
      </c>
      <c r="L3953" s="247" t="s">
        <v>1380</v>
      </c>
      <c r="M3953" s="249" t="s">
        <v>1348</v>
      </c>
      <c r="N3953" s="249">
        <v>38</v>
      </c>
      <c r="O3953" s="249" t="s">
        <v>12735</v>
      </c>
    </row>
    <row r="3954" spans="2:15">
      <c r="B3954" s="247" t="s">
        <v>12736</v>
      </c>
      <c r="C3954" s="247" t="s">
        <v>1342</v>
      </c>
      <c r="D3954" s="248">
        <v>41971</v>
      </c>
      <c r="E3954" s="248"/>
      <c r="F3954" s="248"/>
      <c r="G3954" s="247"/>
      <c r="H3954" s="247" t="s">
        <v>12737</v>
      </c>
      <c r="I3954" s="247" t="s">
        <v>1342</v>
      </c>
      <c r="J3954" s="247" t="s">
        <v>3270</v>
      </c>
      <c r="K3954" s="249" t="s">
        <v>1346</v>
      </c>
      <c r="L3954" s="247" t="s">
        <v>1380</v>
      </c>
      <c r="M3954" s="249" t="s">
        <v>1342</v>
      </c>
      <c r="N3954" s="249"/>
      <c r="O3954" s="249" t="s">
        <v>1342</v>
      </c>
    </row>
    <row r="3955" spans="2:15" ht="15" customHeight="1">
      <c r="B3955" s="247" t="s">
        <v>12738</v>
      </c>
      <c r="C3955" s="247" t="s">
        <v>1342</v>
      </c>
      <c r="D3955" s="248">
        <v>41971</v>
      </c>
      <c r="E3955" s="248"/>
      <c r="F3955" s="248"/>
      <c r="G3955" s="247"/>
      <c r="H3955" s="247" t="s">
        <v>12737</v>
      </c>
      <c r="I3955" s="247" t="s">
        <v>1342</v>
      </c>
      <c r="J3955" s="247" t="s">
        <v>3270</v>
      </c>
      <c r="K3955" s="249" t="s">
        <v>1346</v>
      </c>
      <c r="L3955" s="247" t="s">
        <v>1380</v>
      </c>
      <c r="M3955" s="249" t="s">
        <v>1348</v>
      </c>
      <c r="N3955" s="249">
        <v>37</v>
      </c>
      <c r="O3955" s="249" t="s">
        <v>12739</v>
      </c>
    </row>
    <row r="3956" spans="2:15" ht="15" hidden="1" customHeight="1">
      <c r="B3956" s="247" t="s">
        <v>12740</v>
      </c>
      <c r="C3956" s="247" t="s">
        <v>12741</v>
      </c>
      <c r="D3956" s="248">
        <v>40290</v>
      </c>
      <c r="E3956" s="248">
        <v>40620</v>
      </c>
      <c r="F3956" s="248">
        <v>41716</v>
      </c>
      <c r="G3956" s="247">
        <v>0</v>
      </c>
      <c r="H3956" s="247" t="s">
        <v>4757</v>
      </c>
      <c r="I3956" s="247" t="s">
        <v>4758</v>
      </c>
      <c r="J3956" s="247" t="s">
        <v>3276</v>
      </c>
      <c r="K3956" s="249" t="s">
        <v>1354</v>
      </c>
      <c r="L3956" s="247" t="s">
        <v>1380</v>
      </c>
      <c r="M3956" s="249" t="s">
        <v>1348</v>
      </c>
      <c r="N3956" s="249">
        <v>36</v>
      </c>
      <c r="O3956" s="249" t="s">
        <v>1342</v>
      </c>
    </row>
    <row r="3957" spans="2:15" ht="15" hidden="1" customHeight="1">
      <c r="B3957" s="247" t="s">
        <v>12742</v>
      </c>
      <c r="C3957" s="247" t="s">
        <v>12743</v>
      </c>
      <c r="D3957" s="248">
        <v>40835</v>
      </c>
      <c r="E3957" s="248">
        <v>41291</v>
      </c>
      <c r="F3957" s="248">
        <v>42386</v>
      </c>
      <c r="G3957" s="247">
        <v>0</v>
      </c>
      <c r="H3957" s="247" t="s">
        <v>7424</v>
      </c>
      <c r="I3957" s="247" t="s">
        <v>7425</v>
      </c>
      <c r="J3957" s="247" t="s">
        <v>3270</v>
      </c>
      <c r="K3957" s="249" t="s">
        <v>1354</v>
      </c>
      <c r="L3957" s="247" t="s">
        <v>1380</v>
      </c>
      <c r="M3957" s="249" t="s">
        <v>1348</v>
      </c>
      <c r="N3957" s="249">
        <v>56</v>
      </c>
      <c r="O3957" s="249" t="s">
        <v>8521</v>
      </c>
    </row>
    <row r="3958" spans="2:15" ht="15" customHeight="1">
      <c r="B3958" s="247" t="s">
        <v>12744</v>
      </c>
      <c r="C3958" s="247" t="s">
        <v>1342</v>
      </c>
      <c r="D3958" s="248">
        <v>41970</v>
      </c>
      <c r="E3958" s="248"/>
      <c r="F3958" s="248"/>
      <c r="G3958" s="247"/>
      <c r="H3958" s="247" t="s">
        <v>12745</v>
      </c>
      <c r="I3958" s="247" t="s">
        <v>1342</v>
      </c>
      <c r="J3958" s="247" t="s">
        <v>3270</v>
      </c>
      <c r="K3958" s="249" t="s">
        <v>1346</v>
      </c>
      <c r="L3958" s="247" t="s">
        <v>1380</v>
      </c>
      <c r="M3958" s="249" t="s">
        <v>1348</v>
      </c>
      <c r="N3958" s="249">
        <v>100</v>
      </c>
      <c r="O3958" s="249" t="s">
        <v>12102</v>
      </c>
    </row>
    <row r="3959" spans="2:15" ht="15" customHeight="1">
      <c r="B3959" s="247" t="s">
        <v>12746</v>
      </c>
      <c r="C3959" s="247" t="s">
        <v>1342</v>
      </c>
      <c r="D3959" s="248">
        <v>41995</v>
      </c>
      <c r="E3959" s="248"/>
      <c r="F3959" s="248"/>
      <c r="G3959" s="247"/>
      <c r="H3959" s="247" t="s">
        <v>7288</v>
      </c>
      <c r="I3959" s="247" t="s">
        <v>7289</v>
      </c>
      <c r="J3959" s="247" t="s">
        <v>3270</v>
      </c>
      <c r="K3959" s="249" t="s">
        <v>1346</v>
      </c>
      <c r="L3959" s="247" t="s">
        <v>1380</v>
      </c>
      <c r="M3959" s="249" t="s">
        <v>1348</v>
      </c>
      <c r="N3959" s="249">
        <v>33</v>
      </c>
      <c r="O3959" s="249" t="s">
        <v>3724</v>
      </c>
    </row>
    <row r="3960" spans="2:15" ht="15" customHeight="1">
      <c r="B3960" s="247" t="s">
        <v>12747</v>
      </c>
      <c r="C3960" s="247" t="s">
        <v>1342</v>
      </c>
      <c r="D3960" s="248">
        <v>42033</v>
      </c>
      <c r="E3960" s="248"/>
      <c r="F3960" s="248"/>
      <c r="G3960" s="247"/>
      <c r="H3960" s="247" t="s">
        <v>12722</v>
      </c>
      <c r="I3960" s="247" t="s">
        <v>12723</v>
      </c>
      <c r="J3960" s="247" t="s">
        <v>3270</v>
      </c>
      <c r="K3960" s="249" t="s">
        <v>1346</v>
      </c>
      <c r="L3960" s="247" t="s">
        <v>1380</v>
      </c>
      <c r="M3960" s="249" t="s">
        <v>1348</v>
      </c>
      <c r="N3960" s="249">
        <v>34</v>
      </c>
      <c r="O3960" s="249" t="s">
        <v>3890</v>
      </c>
    </row>
    <row r="3961" spans="2:15" ht="15" customHeight="1">
      <c r="B3961" s="247" t="s">
        <v>12748</v>
      </c>
      <c r="C3961" s="247" t="s">
        <v>1342</v>
      </c>
      <c r="D3961" s="248">
        <v>41978</v>
      </c>
      <c r="E3961" s="248"/>
      <c r="F3961" s="248"/>
      <c r="G3961" s="247"/>
      <c r="H3961" s="247" t="s">
        <v>5845</v>
      </c>
      <c r="I3961" s="247" t="s">
        <v>5846</v>
      </c>
      <c r="J3961" s="247" t="s">
        <v>3270</v>
      </c>
      <c r="K3961" s="249" t="s">
        <v>1346</v>
      </c>
      <c r="L3961" s="247" t="s">
        <v>1380</v>
      </c>
      <c r="M3961" s="249" t="s">
        <v>1348</v>
      </c>
      <c r="N3961" s="249">
        <v>28</v>
      </c>
      <c r="O3961" s="249" t="s">
        <v>5752</v>
      </c>
    </row>
    <row r="3962" spans="2:15" ht="15" customHeight="1">
      <c r="B3962" s="247" t="s">
        <v>12749</v>
      </c>
      <c r="C3962" s="247" t="s">
        <v>1342</v>
      </c>
      <c r="D3962" s="248">
        <v>41970</v>
      </c>
      <c r="E3962" s="248"/>
      <c r="F3962" s="248"/>
      <c r="G3962" s="247"/>
      <c r="H3962" s="247" t="s">
        <v>4715</v>
      </c>
      <c r="I3962" s="247" t="s">
        <v>4716</v>
      </c>
      <c r="J3962" s="247" t="s">
        <v>3336</v>
      </c>
      <c r="K3962" s="249" t="s">
        <v>1346</v>
      </c>
      <c r="L3962" s="247" t="s">
        <v>3592</v>
      </c>
      <c r="M3962" s="249" t="s">
        <v>1348</v>
      </c>
      <c r="N3962" s="249">
        <v>875</v>
      </c>
      <c r="O3962" s="249" t="s">
        <v>4717</v>
      </c>
    </row>
    <row r="3963" spans="2:15" ht="15" customHeight="1">
      <c r="B3963" s="247" t="s">
        <v>12750</v>
      </c>
      <c r="C3963" s="247" t="s">
        <v>1342</v>
      </c>
      <c r="D3963" s="248">
        <v>41969</v>
      </c>
      <c r="E3963" s="248"/>
      <c r="F3963" s="248"/>
      <c r="G3963" s="247"/>
      <c r="H3963" s="247" t="s">
        <v>12751</v>
      </c>
      <c r="I3963" s="247" t="s">
        <v>1342</v>
      </c>
      <c r="J3963" s="247" t="s">
        <v>3270</v>
      </c>
      <c r="K3963" s="249" t="s">
        <v>1346</v>
      </c>
      <c r="L3963" s="247" t="s">
        <v>1380</v>
      </c>
      <c r="M3963" s="249" t="s">
        <v>1348</v>
      </c>
      <c r="N3963" s="249">
        <v>65</v>
      </c>
      <c r="O3963" s="249" t="s">
        <v>12752</v>
      </c>
    </row>
    <row r="3964" spans="2:15" ht="15" customHeight="1">
      <c r="B3964" s="247" t="s">
        <v>12753</v>
      </c>
      <c r="C3964" s="247" t="s">
        <v>1342</v>
      </c>
      <c r="D3964" s="248">
        <v>41969</v>
      </c>
      <c r="E3964" s="248"/>
      <c r="F3964" s="248"/>
      <c r="G3964" s="247"/>
      <c r="H3964" s="247" t="s">
        <v>3566</v>
      </c>
      <c r="I3964" s="247" t="s">
        <v>3567</v>
      </c>
      <c r="J3964" s="247" t="s">
        <v>3270</v>
      </c>
      <c r="K3964" s="249" t="s">
        <v>1346</v>
      </c>
      <c r="L3964" s="247" t="s">
        <v>1380</v>
      </c>
      <c r="M3964" s="249" t="s">
        <v>1348</v>
      </c>
      <c r="N3964" s="249">
        <v>51</v>
      </c>
      <c r="O3964" s="249" t="s">
        <v>12754</v>
      </c>
    </row>
    <row r="3965" spans="2:15" ht="15" customHeight="1">
      <c r="B3965" s="247" t="s">
        <v>12755</v>
      </c>
      <c r="C3965" s="247" t="s">
        <v>1342</v>
      </c>
      <c r="D3965" s="248">
        <v>42069</v>
      </c>
      <c r="E3965" s="248"/>
      <c r="F3965" s="248"/>
      <c r="G3965" s="247"/>
      <c r="H3965" s="247" t="s">
        <v>6462</v>
      </c>
      <c r="I3965" s="247" t="s">
        <v>6463</v>
      </c>
      <c r="J3965" s="247" t="s">
        <v>3270</v>
      </c>
      <c r="K3965" s="249" t="s">
        <v>1346</v>
      </c>
      <c r="L3965" s="247" t="s">
        <v>1380</v>
      </c>
      <c r="M3965" s="249" t="s">
        <v>1342</v>
      </c>
      <c r="N3965" s="249"/>
      <c r="O3965" s="249" t="s">
        <v>3890</v>
      </c>
    </row>
    <row r="3966" spans="2:15" ht="15" customHeight="1">
      <c r="B3966" s="247" t="s">
        <v>12756</v>
      </c>
      <c r="C3966" s="247" t="s">
        <v>1342</v>
      </c>
      <c r="D3966" s="248">
        <v>42069</v>
      </c>
      <c r="E3966" s="248"/>
      <c r="F3966" s="248"/>
      <c r="G3966" s="247"/>
      <c r="H3966" s="247" t="s">
        <v>6462</v>
      </c>
      <c r="I3966" s="247" t="s">
        <v>6463</v>
      </c>
      <c r="J3966" s="247" t="s">
        <v>3270</v>
      </c>
      <c r="K3966" s="249" t="s">
        <v>1346</v>
      </c>
      <c r="L3966" s="247" t="s">
        <v>1380</v>
      </c>
      <c r="M3966" s="249" t="s">
        <v>1348</v>
      </c>
      <c r="N3966" s="249">
        <v>100</v>
      </c>
      <c r="O3966" s="249" t="s">
        <v>8939</v>
      </c>
    </row>
    <row r="3967" spans="2:15" ht="15" hidden="1" customHeight="1">
      <c r="B3967" s="247" t="s">
        <v>12757</v>
      </c>
      <c r="C3967" s="247" t="s">
        <v>12758</v>
      </c>
      <c r="D3967" s="248">
        <v>42072</v>
      </c>
      <c r="E3967" s="248">
        <v>42096</v>
      </c>
      <c r="F3967" s="248">
        <v>42187</v>
      </c>
      <c r="G3967" s="247">
        <v>0</v>
      </c>
      <c r="H3967" s="247" t="s">
        <v>3325</v>
      </c>
      <c r="I3967" s="247" t="s">
        <v>3326</v>
      </c>
      <c r="J3967" s="247" t="s">
        <v>3291</v>
      </c>
      <c r="K3967" s="249" t="s">
        <v>1354</v>
      </c>
      <c r="L3967" s="247" t="s">
        <v>1380</v>
      </c>
      <c r="M3967" s="249" t="s">
        <v>1348</v>
      </c>
      <c r="N3967" s="249">
        <v>74.77</v>
      </c>
      <c r="O3967" s="249" t="s">
        <v>12759</v>
      </c>
    </row>
    <row r="3968" spans="2:15" ht="15" hidden="1" customHeight="1">
      <c r="B3968" s="247" t="s">
        <v>12760</v>
      </c>
      <c r="C3968" s="247" t="s">
        <v>12761</v>
      </c>
      <c r="D3968" s="248">
        <v>40667</v>
      </c>
      <c r="E3968" s="248">
        <v>41295</v>
      </c>
      <c r="F3968" s="248">
        <v>42390</v>
      </c>
      <c r="G3968" s="247">
        <v>0</v>
      </c>
      <c r="H3968" s="247" t="s">
        <v>12392</v>
      </c>
      <c r="I3968" s="247" t="s">
        <v>12393</v>
      </c>
      <c r="J3968" s="247" t="s">
        <v>3270</v>
      </c>
      <c r="K3968" s="249" t="s">
        <v>2455</v>
      </c>
      <c r="L3968" s="247" t="s">
        <v>1380</v>
      </c>
      <c r="M3968" s="249" t="s">
        <v>1348</v>
      </c>
      <c r="N3968" s="249">
        <v>133</v>
      </c>
      <c r="O3968" s="249" t="s">
        <v>12762</v>
      </c>
    </row>
    <row r="3969" spans="2:15" ht="15" hidden="1" customHeight="1">
      <c r="B3969" s="247" t="s">
        <v>12763</v>
      </c>
      <c r="C3969" s="247" t="s">
        <v>12764</v>
      </c>
      <c r="D3969" s="248">
        <v>42075</v>
      </c>
      <c r="E3969" s="248">
        <v>42096</v>
      </c>
      <c r="F3969" s="248">
        <v>42187</v>
      </c>
      <c r="G3969" s="247">
        <v>0</v>
      </c>
      <c r="H3969" s="247" t="s">
        <v>4072</v>
      </c>
      <c r="I3969" s="247" t="s">
        <v>4073</v>
      </c>
      <c r="J3969" s="247" t="s">
        <v>3291</v>
      </c>
      <c r="K3969" s="249" t="s">
        <v>1354</v>
      </c>
      <c r="L3969" s="247" t="s">
        <v>1380</v>
      </c>
      <c r="M3969" s="249" t="s">
        <v>1348</v>
      </c>
      <c r="N3969" s="249">
        <v>10</v>
      </c>
      <c r="O3969" s="249" t="s">
        <v>4074</v>
      </c>
    </row>
    <row r="3970" spans="2:15" ht="15" hidden="1" customHeight="1">
      <c r="B3970" s="247" t="s">
        <v>12765</v>
      </c>
      <c r="C3970" s="247" t="s">
        <v>12766</v>
      </c>
      <c r="D3970" s="248">
        <v>42076</v>
      </c>
      <c r="E3970" s="248">
        <v>42076</v>
      </c>
      <c r="F3970" s="248">
        <v>42168</v>
      </c>
      <c r="G3970" s="247">
        <v>0</v>
      </c>
      <c r="H3970" s="247" t="s">
        <v>4823</v>
      </c>
      <c r="I3970" s="247" t="s">
        <v>1342</v>
      </c>
      <c r="J3970" s="247" t="s">
        <v>3291</v>
      </c>
      <c r="K3970" s="249" t="s">
        <v>1354</v>
      </c>
      <c r="L3970" s="247" t="s">
        <v>1380</v>
      </c>
      <c r="M3970" s="249" t="s">
        <v>1348</v>
      </c>
      <c r="N3970" s="249">
        <v>10</v>
      </c>
      <c r="O3970" s="249" t="s">
        <v>12767</v>
      </c>
    </row>
    <row r="3971" spans="2:15" ht="24" customHeight="1">
      <c r="B3971" s="247" t="s">
        <v>12768</v>
      </c>
      <c r="C3971" s="247" t="s">
        <v>1342</v>
      </c>
      <c r="D3971" s="248">
        <v>42052</v>
      </c>
      <c r="E3971" s="248"/>
      <c r="F3971" s="248"/>
      <c r="G3971" s="247"/>
      <c r="H3971" s="247" t="s">
        <v>2301</v>
      </c>
      <c r="I3971" s="247" t="s">
        <v>2302</v>
      </c>
      <c r="J3971" s="247" t="s">
        <v>3291</v>
      </c>
      <c r="K3971" s="249" t="s">
        <v>1346</v>
      </c>
      <c r="L3971" s="247" t="s">
        <v>1380</v>
      </c>
      <c r="M3971" s="249" t="s">
        <v>1348</v>
      </c>
      <c r="N3971" s="249">
        <v>11</v>
      </c>
      <c r="O3971" s="249" t="s">
        <v>12769</v>
      </c>
    </row>
    <row r="3972" spans="2:15" ht="15" customHeight="1">
      <c r="B3972" s="247" t="s">
        <v>12770</v>
      </c>
      <c r="C3972" s="247" t="s">
        <v>1342</v>
      </c>
      <c r="D3972" s="248">
        <v>41971</v>
      </c>
      <c r="E3972" s="248"/>
      <c r="F3972" s="248"/>
      <c r="G3972" s="247"/>
      <c r="H3972" s="247" t="s">
        <v>3510</v>
      </c>
      <c r="I3972" s="247" t="s">
        <v>3511</v>
      </c>
      <c r="J3972" s="247" t="s">
        <v>3291</v>
      </c>
      <c r="K3972" s="249" t="s">
        <v>1346</v>
      </c>
      <c r="L3972" s="247" t="s">
        <v>1380</v>
      </c>
      <c r="M3972" s="249" t="s">
        <v>1348</v>
      </c>
      <c r="N3972" s="249">
        <v>80</v>
      </c>
      <c r="O3972" s="249" t="s">
        <v>3512</v>
      </c>
    </row>
    <row r="3973" spans="2:15" ht="24" customHeight="1">
      <c r="B3973" s="247" t="s">
        <v>12771</v>
      </c>
      <c r="C3973" s="247" t="s">
        <v>1342</v>
      </c>
      <c r="D3973" s="248">
        <v>41990</v>
      </c>
      <c r="E3973" s="248"/>
      <c r="F3973" s="248"/>
      <c r="G3973" s="247"/>
      <c r="H3973" s="247" t="s">
        <v>3504</v>
      </c>
      <c r="I3973" s="247" t="s">
        <v>3505</v>
      </c>
      <c r="J3973" s="247" t="s">
        <v>3291</v>
      </c>
      <c r="K3973" s="249" t="s">
        <v>1346</v>
      </c>
      <c r="L3973" s="247" t="s">
        <v>1380</v>
      </c>
      <c r="M3973" s="249" t="s">
        <v>1348</v>
      </c>
      <c r="N3973" s="249">
        <v>30</v>
      </c>
      <c r="O3973" s="249" t="s">
        <v>12772</v>
      </c>
    </row>
    <row r="3974" spans="2:15" ht="15" customHeight="1">
      <c r="B3974" s="247" t="s">
        <v>12773</v>
      </c>
      <c r="C3974" s="247" t="s">
        <v>1342</v>
      </c>
      <c r="D3974" s="248">
        <v>42033</v>
      </c>
      <c r="E3974" s="248"/>
      <c r="F3974" s="248"/>
      <c r="G3974" s="247"/>
      <c r="H3974" s="247" t="s">
        <v>3488</v>
      </c>
      <c r="I3974" s="247" t="s">
        <v>3489</v>
      </c>
      <c r="J3974" s="247" t="s">
        <v>3291</v>
      </c>
      <c r="K3974" s="249" t="s">
        <v>1346</v>
      </c>
      <c r="L3974" s="247" t="s">
        <v>3337</v>
      </c>
      <c r="M3974" s="249" t="s">
        <v>1348</v>
      </c>
      <c r="N3974" s="249">
        <v>519.9</v>
      </c>
      <c r="O3974" s="249" t="s">
        <v>12774</v>
      </c>
    </row>
    <row r="3975" spans="2:15" ht="15" customHeight="1">
      <c r="B3975" s="247" t="s">
        <v>12775</v>
      </c>
      <c r="C3975" s="247" t="s">
        <v>1342</v>
      </c>
      <c r="D3975" s="248">
        <v>42033</v>
      </c>
      <c r="E3975" s="248"/>
      <c r="F3975" s="248"/>
      <c r="G3975" s="247"/>
      <c r="H3975" s="247" t="s">
        <v>3488</v>
      </c>
      <c r="I3975" s="247" t="s">
        <v>3489</v>
      </c>
      <c r="J3975" s="247" t="s">
        <v>3291</v>
      </c>
      <c r="K3975" s="249" t="s">
        <v>1346</v>
      </c>
      <c r="L3975" s="247" t="s">
        <v>1380</v>
      </c>
      <c r="M3975" s="249" t="s">
        <v>1348</v>
      </c>
      <c r="N3975" s="249">
        <v>91</v>
      </c>
      <c r="O3975" s="249" t="s">
        <v>12776</v>
      </c>
    </row>
    <row r="3976" spans="2:15" ht="24">
      <c r="B3976" s="247" t="s">
        <v>12777</v>
      </c>
      <c r="C3976" s="247" t="s">
        <v>1342</v>
      </c>
      <c r="D3976" s="248">
        <v>42017</v>
      </c>
      <c r="E3976" s="248"/>
      <c r="F3976" s="248"/>
      <c r="G3976" s="247"/>
      <c r="H3976" s="247" t="s">
        <v>12778</v>
      </c>
      <c r="I3976" s="247" t="s">
        <v>12779</v>
      </c>
      <c r="J3976" s="247" t="s">
        <v>3291</v>
      </c>
      <c r="K3976" s="249" t="s">
        <v>1346</v>
      </c>
      <c r="L3976" s="247" t="s">
        <v>1373</v>
      </c>
      <c r="M3976" s="249" t="s">
        <v>1348</v>
      </c>
      <c r="N3976" s="249">
        <v>13.33</v>
      </c>
      <c r="O3976" s="249" t="s">
        <v>12780</v>
      </c>
    </row>
    <row r="3977" spans="2:15" ht="24" customHeight="1">
      <c r="B3977" s="247" t="s">
        <v>12781</v>
      </c>
      <c r="C3977" s="247" t="s">
        <v>1342</v>
      </c>
      <c r="D3977" s="248">
        <v>42016</v>
      </c>
      <c r="E3977" s="248"/>
      <c r="F3977" s="248"/>
      <c r="G3977" s="247"/>
      <c r="H3977" s="247" t="s">
        <v>8050</v>
      </c>
      <c r="I3977" s="247" t="s">
        <v>5828</v>
      </c>
      <c r="J3977" s="247" t="s">
        <v>3291</v>
      </c>
      <c r="K3977" s="249" t="s">
        <v>1346</v>
      </c>
      <c r="L3977" s="247" t="s">
        <v>1380</v>
      </c>
      <c r="M3977" s="249" t="s">
        <v>1348</v>
      </c>
      <c r="N3977" s="249">
        <v>36</v>
      </c>
      <c r="O3977" s="249" t="s">
        <v>12782</v>
      </c>
    </row>
    <row r="3978" spans="2:15" ht="15" customHeight="1">
      <c r="B3978" s="247" t="s">
        <v>12783</v>
      </c>
      <c r="C3978" s="247" t="s">
        <v>1342</v>
      </c>
      <c r="D3978" s="248">
        <v>41985</v>
      </c>
      <c r="E3978" s="248"/>
      <c r="F3978" s="248"/>
      <c r="G3978" s="247"/>
      <c r="H3978" s="247" t="s">
        <v>12784</v>
      </c>
      <c r="I3978" s="247" t="s">
        <v>1342</v>
      </c>
      <c r="J3978" s="247" t="s">
        <v>3291</v>
      </c>
      <c r="K3978" s="249" t="s">
        <v>1346</v>
      </c>
      <c r="L3978" s="247" t="s">
        <v>1380</v>
      </c>
      <c r="M3978" s="249" t="s">
        <v>1348</v>
      </c>
      <c r="N3978" s="249">
        <v>80</v>
      </c>
      <c r="O3978" s="249" t="s">
        <v>12785</v>
      </c>
    </row>
    <row r="3979" spans="2:15" ht="15" customHeight="1">
      <c r="B3979" s="247" t="s">
        <v>12786</v>
      </c>
      <c r="C3979" s="247" t="s">
        <v>12787</v>
      </c>
      <c r="D3979" s="248">
        <v>40843</v>
      </c>
      <c r="E3979" s="248">
        <v>41306</v>
      </c>
      <c r="F3979" s="248">
        <v>43703</v>
      </c>
      <c r="G3979" s="247">
        <v>0</v>
      </c>
      <c r="H3979" s="247" t="s">
        <v>12788</v>
      </c>
      <c r="I3979" s="247" t="s">
        <v>12789</v>
      </c>
      <c r="J3979" s="247" t="s">
        <v>3270</v>
      </c>
      <c r="K3979" s="249" t="s">
        <v>2455</v>
      </c>
      <c r="L3979" s="247" t="s">
        <v>1380</v>
      </c>
      <c r="M3979" s="249" t="s">
        <v>1348</v>
      </c>
      <c r="N3979" s="249">
        <v>52</v>
      </c>
      <c r="O3979" s="249" t="s">
        <v>12790</v>
      </c>
    </row>
    <row r="3980" spans="2:15" ht="24" customHeight="1">
      <c r="B3980" s="247" t="s">
        <v>12791</v>
      </c>
      <c r="C3980" s="247" t="s">
        <v>1342</v>
      </c>
      <c r="D3980" s="248">
        <v>41975</v>
      </c>
      <c r="E3980" s="248"/>
      <c r="F3980" s="248"/>
      <c r="G3980" s="247"/>
      <c r="H3980" s="247" t="s">
        <v>3557</v>
      </c>
      <c r="I3980" s="247" t="s">
        <v>3558</v>
      </c>
      <c r="J3980" s="247" t="s">
        <v>3291</v>
      </c>
      <c r="K3980" s="249" t="s">
        <v>1346</v>
      </c>
      <c r="L3980" s="247" t="s">
        <v>1380</v>
      </c>
      <c r="M3980" s="249" t="s">
        <v>1348</v>
      </c>
      <c r="N3980" s="249">
        <v>40</v>
      </c>
      <c r="O3980" s="249" t="s">
        <v>4195</v>
      </c>
    </row>
    <row r="3981" spans="2:15" ht="24" customHeight="1">
      <c r="B3981" s="247" t="s">
        <v>12792</v>
      </c>
      <c r="C3981" s="247" t="s">
        <v>1342</v>
      </c>
      <c r="D3981" s="248">
        <v>41974</v>
      </c>
      <c r="E3981" s="248"/>
      <c r="F3981" s="248"/>
      <c r="G3981" s="247"/>
      <c r="H3981" s="247" t="s">
        <v>3557</v>
      </c>
      <c r="I3981" s="247" t="s">
        <v>3558</v>
      </c>
      <c r="J3981" s="247" t="s">
        <v>3291</v>
      </c>
      <c r="K3981" s="249" t="s">
        <v>1346</v>
      </c>
      <c r="L3981" s="247" t="s">
        <v>1380</v>
      </c>
      <c r="M3981" s="249" t="s">
        <v>1348</v>
      </c>
      <c r="N3981" s="249">
        <v>52</v>
      </c>
      <c r="O3981" s="249" t="s">
        <v>3463</v>
      </c>
    </row>
    <row r="3982" spans="2:15" ht="24" customHeight="1">
      <c r="B3982" s="247" t="s">
        <v>12793</v>
      </c>
      <c r="C3982" s="247" t="s">
        <v>1342</v>
      </c>
      <c r="D3982" s="248">
        <v>41974</v>
      </c>
      <c r="E3982" s="248"/>
      <c r="F3982" s="248"/>
      <c r="G3982" s="247"/>
      <c r="H3982" s="247" t="s">
        <v>3557</v>
      </c>
      <c r="I3982" s="247" t="s">
        <v>3558</v>
      </c>
      <c r="J3982" s="247" t="s">
        <v>3291</v>
      </c>
      <c r="K3982" s="249" t="s">
        <v>1346</v>
      </c>
      <c r="L3982" s="247" t="s">
        <v>1380</v>
      </c>
      <c r="M3982" s="249" t="s">
        <v>1348</v>
      </c>
      <c r="N3982" s="249">
        <v>8</v>
      </c>
      <c r="O3982" s="249" t="s">
        <v>3559</v>
      </c>
    </row>
    <row r="3983" spans="2:15" ht="15" customHeight="1">
      <c r="B3983" s="247" t="s">
        <v>12794</v>
      </c>
      <c r="C3983" s="247" t="s">
        <v>1342</v>
      </c>
      <c r="D3983" s="248">
        <v>41976</v>
      </c>
      <c r="E3983" s="248"/>
      <c r="F3983" s="248"/>
      <c r="G3983" s="247"/>
      <c r="H3983" s="247" t="s">
        <v>7350</v>
      </c>
      <c r="I3983" s="247" t="s">
        <v>7351</v>
      </c>
      <c r="J3983" s="247" t="s">
        <v>3291</v>
      </c>
      <c r="K3983" s="249" t="s">
        <v>1346</v>
      </c>
      <c r="L3983" s="247" t="s">
        <v>1380</v>
      </c>
      <c r="M3983" s="249" t="s">
        <v>1348</v>
      </c>
      <c r="N3983" s="249">
        <v>100</v>
      </c>
      <c r="O3983" s="249" t="s">
        <v>4651</v>
      </c>
    </row>
    <row r="3984" spans="2:15" ht="15" customHeight="1">
      <c r="B3984" s="247" t="s">
        <v>12795</v>
      </c>
      <c r="C3984" s="247" t="s">
        <v>1342</v>
      </c>
      <c r="D3984" s="248">
        <v>41989</v>
      </c>
      <c r="E3984" s="248"/>
      <c r="F3984" s="248"/>
      <c r="G3984" s="247"/>
      <c r="H3984" s="247" t="s">
        <v>1385</v>
      </c>
      <c r="I3984" s="247" t="s">
        <v>1386</v>
      </c>
      <c r="J3984" s="247" t="s">
        <v>3291</v>
      </c>
      <c r="K3984" s="249" t="s">
        <v>1346</v>
      </c>
      <c r="L3984" s="247" t="s">
        <v>3395</v>
      </c>
      <c r="M3984" s="249" t="s">
        <v>1348</v>
      </c>
      <c r="N3984" s="249">
        <v>209</v>
      </c>
      <c r="O3984" s="249" t="s">
        <v>12796</v>
      </c>
    </row>
    <row r="3985" spans="2:15" ht="15" customHeight="1">
      <c r="B3985" s="247" t="s">
        <v>12797</v>
      </c>
      <c r="C3985" s="247" t="s">
        <v>1342</v>
      </c>
      <c r="D3985" s="248">
        <v>41976</v>
      </c>
      <c r="E3985" s="248"/>
      <c r="F3985" s="248"/>
      <c r="G3985" s="247"/>
      <c r="H3985" s="247" t="s">
        <v>3510</v>
      </c>
      <c r="I3985" s="247" t="s">
        <v>3511</v>
      </c>
      <c r="J3985" s="247" t="s">
        <v>3291</v>
      </c>
      <c r="K3985" s="249" t="s">
        <v>1346</v>
      </c>
      <c r="L3985" s="247" t="s">
        <v>1380</v>
      </c>
      <c r="M3985" s="249" t="s">
        <v>1348</v>
      </c>
      <c r="N3985" s="249">
        <v>98</v>
      </c>
      <c r="O3985" s="249" t="s">
        <v>6124</v>
      </c>
    </row>
    <row r="3986" spans="2:15" ht="15" customHeight="1">
      <c r="B3986" s="247" t="s">
        <v>12798</v>
      </c>
      <c r="C3986" s="247" t="s">
        <v>1342</v>
      </c>
      <c r="D3986" s="248">
        <v>41971</v>
      </c>
      <c r="E3986" s="248"/>
      <c r="F3986" s="248"/>
      <c r="G3986" s="247"/>
      <c r="H3986" s="247" t="s">
        <v>3510</v>
      </c>
      <c r="I3986" s="247" t="s">
        <v>3511</v>
      </c>
      <c r="J3986" s="247" t="s">
        <v>3291</v>
      </c>
      <c r="K3986" s="249" t="s">
        <v>1346</v>
      </c>
      <c r="L3986" s="247" t="s">
        <v>1380</v>
      </c>
      <c r="M3986" s="249" t="s">
        <v>1348</v>
      </c>
      <c r="N3986" s="249">
        <v>58</v>
      </c>
      <c r="O3986" s="249" t="s">
        <v>12799</v>
      </c>
    </row>
    <row r="3987" spans="2:15" ht="24" customHeight="1">
      <c r="B3987" s="247" t="s">
        <v>12800</v>
      </c>
      <c r="C3987" s="247" t="s">
        <v>1342</v>
      </c>
      <c r="D3987" s="248">
        <v>42004</v>
      </c>
      <c r="E3987" s="248"/>
      <c r="F3987" s="248"/>
      <c r="G3987" s="247"/>
      <c r="H3987" s="247" t="s">
        <v>4539</v>
      </c>
      <c r="I3987" s="247" t="s">
        <v>4540</v>
      </c>
      <c r="J3987" s="247" t="s">
        <v>3291</v>
      </c>
      <c r="K3987" s="249" t="s">
        <v>1346</v>
      </c>
      <c r="L3987" s="247" t="s">
        <v>1380</v>
      </c>
      <c r="M3987" s="249" t="s">
        <v>1348</v>
      </c>
      <c r="N3987" s="249">
        <v>10</v>
      </c>
      <c r="O3987" s="249" t="s">
        <v>12801</v>
      </c>
    </row>
    <row r="3988" spans="2:15">
      <c r="B3988" s="247" t="s">
        <v>12802</v>
      </c>
      <c r="C3988" s="247" t="s">
        <v>1342</v>
      </c>
      <c r="D3988" s="248">
        <v>41646</v>
      </c>
      <c r="E3988" s="248"/>
      <c r="F3988" s="248"/>
      <c r="G3988" s="247"/>
      <c r="H3988" s="247" t="s">
        <v>12803</v>
      </c>
      <c r="I3988" s="247" t="s">
        <v>1342</v>
      </c>
      <c r="J3988" s="247" t="s">
        <v>8257</v>
      </c>
      <c r="K3988" s="249" t="s">
        <v>1346</v>
      </c>
      <c r="L3988" s="247" t="s">
        <v>1380</v>
      </c>
      <c r="M3988" s="249" t="s">
        <v>1342</v>
      </c>
      <c r="N3988" s="249"/>
      <c r="O3988" s="249" t="s">
        <v>1342</v>
      </c>
    </row>
    <row r="3989" spans="2:15" ht="24" customHeight="1">
      <c r="B3989" s="247" t="s">
        <v>12804</v>
      </c>
      <c r="C3989" s="247" t="s">
        <v>1342</v>
      </c>
      <c r="D3989" s="248">
        <v>42032</v>
      </c>
      <c r="E3989" s="248"/>
      <c r="F3989" s="248"/>
      <c r="G3989" s="247"/>
      <c r="H3989" s="247" t="s">
        <v>3393</v>
      </c>
      <c r="I3989" s="247" t="s">
        <v>3394</v>
      </c>
      <c r="J3989" s="247" t="s">
        <v>3401</v>
      </c>
      <c r="K3989" s="249" t="s">
        <v>1346</v>
      </c>
      <c r="L3989" s="247" t="s">
        <v>3395</v>
      </c>
      <c r="M3989" s="249" t="s">
        <v>3807</v>
      </c>
      <c r="N3989" s="249">
        <v>209</v>
      </c>
      <c r="O3989" s="249" t="s">
        <v>3396</v>
      </c>
    </row>
    <row r="3990" spans="2:15" ht="15" customHeight="1">
      <c r="B3990" s="247" t="s">
        <v>12805</v>
      </c>
      <c r="C3990" s="247" t="s">
        <v>12806</v>
      </c>
      <c r="D3990" s="248">
        <v>40843</v>
      </c>
      <c r="E3990" s="248">
        <v>41306</v>
      </c>
      <c r="F3990" s="248">
        <v>43862</v>
      </c>
      <c r="G3990" s="247">
        <v>2</v>
      </c>
      <c r="H3990" s="247" t="s">
        <v>5505</v>
      </c>
      <c r="I3990" s="247" t="s">
        <v>5506</v>
      </c>
      <c r="J3990" s="247" t="s">
        <v>3270</v>
      </c>
      <c r="K3990" s="249" t="s">
        <v>1354</v>
      </c>
      <c r="L3990" s="247" t="s">
        <v>1380</v>
      </c>
      <c r="M3990" s="249" t="s">
        <v>1348</v>
      </c>
      <c r="N3990" s="249">
        <v>10</v>
      </c>
      <c r="O3990" s="249" t="s">
        <v>9338</v>
      </c>
    </row>
    <row r="3991" spans="2:15" ht="15" customHeight="1">
      <c r="B3991" s="247" t="s">
        <v>12807</v>
      </c>
      <c r="C3991" s="247" t="s">
        <v>12808</v>
      </c>
      <c r="D3991" s="248">
        <v>41970</v>
      </c>
      <c r="E3991" s="248">
        <v>43431</v>
      </c>
      <c r="F3991" s="248">
        <v>44527</v>
      </c>
      <c r="G3991" s="247">
        <v>0</v>
      </c>
      <c r="H3991" s="247" t="s">
        <v>12809</v>
      </c>
      <c r="I3991" s="247" t="s">
        <v>12810</v>
      </c>
      <c r="J3991" s="247" t="s">
        <v>3270</v>
      </c>
      <c r="K3991" s="249" t="s">
        <v>1890</v>
      </c>
      <c r="L3991" s="247" t="s">
        <v>1380</v>
      </c>
      <c r="M3991" s="249" t="s">
        <v>1348</v>
      </c>
      <c r="N3991" s="249">
        <v>72</v>
      </c>
      <c r="O3991" s="249" t="s">
        <v>12811</v>
      </c>
    </row>
    <row r="3992" spans="2:15" ht="15" customHeight="1">
      <c r="B3992" s="247" t="s">
        <v>12812</v>
      </c>
      <c r="C3992" s="247" t="s">
        <v>1342</v>
      </c>
      <c r="D3992" s="248">
        <v>41968</v>
      </c>
      <c r="E3992" s="248"/>
      <c r="F3992" s="248"/>
      <c r="G3992" s="247"/>
      <c r="H3992" s="247" t="s">
        <v>9097</v>
      </c>
      <c r="I3992" s="247" t="s">
        <v>9098</v>
      </c>
      <c r="J3992" s="247" t="s">
        <v>3270</v>
      </c>
      <c r="K3992" s="249" t="s">
        <v>1346</v>
      </c>
      <c r="L3992" s="247" t="s">
        <v>1380</v>
      </c>
      <c r="M3992" s="249" t="s">
        <v>1348</v>
      </c>
      <c r="N3992" s="249">
        <v>65</v>
      </c>
      <c r="O3992" s="249" t="s">
        <v>4952</v>
      </c>
    </row>
    <row r="3993" spans="2:15" ht="15" customHeight="1">
      <c r="B3993" s="247" t="s">
        <v>12813</v>
      </c>
      <c r="C3993" s="247" t="s">
        <v>12814</v>
      </c>
      <c r="D3993" s="248">
        <v>42027</v>
      </c>
      <c r="E3993" s="248">
        <v>42264</v>
      </c>
      <c r="F3993" s="248">
        <v>44091</v>
      </c>
      <c r="G3993" s="247">
        <v>1</v>
      </c>
      <c r="H3993" s="247" t="s">
        <v>9097</v>
      </c>
      <c r="I3993" s="247" t="s">
        <v>9098</v>
      </c>
      <c r="J3993" s="247" t="s">
        <v>3270</v>
      </c>
      <c r="K3993" s="249" t="s">
        <v>3222</v>
      </c>
      <c r="L3993" s="247" t="s">
        <v>1380</v>
      </c>
      <c r="M3993" s="249" t="s">
        <v>1348</v>
      </c>
      <c r="N3993" s="249">
        <v>40</v>
      </c>
      <c r="O3993" s="249" t="s">
        <v>9099</v>
      </c>
    </row>
    <row r="3994" spans="2:15" ht="15" customHeight="1">
      <c r="B3994" s="247" t="s">
        <v>12815</v>
      </c>
      <c r="C3994" s="247" t="s">
        <v>12816</v>
      </c>
      <c r="D3994" s="248">
        <v>41970</v>
      </c>
      <c r="E3994" s="248">
        <v>42734</v>
      </c>
      <c r="F3994" s="248">
        <v>43829</v>
      </c>
      <c r="G3994" s="247">
        <v>0</v>
      </c>
      <c r="H3994" s="247" t="s">
        <v>12817</v>
      </c>
      <c r="I3994" s="247" t="s">
        <v>12818</v>
      </c>
      <c r="J3994" s="247" t="s">
        <v>3270</v>
      </c>
      <c r="K3994" s="249" t="s">
        <v>3222</v>
      </c>
      <c r="L3994" s="247" t="s">
        <v>1380</v>
      </c>
      <c r="M3994" s="249" t="s">
        <v>1348</v>
      </c>
      <c r="N3994" s="249">
        <v>53.3</v>
      </c>
      <c r="O3994" s="249" t="s">
        <v>12819</v>
      </c>
    </row>
    <row r="3995" spans="2:15" ht="15" customHeight="1">
      <c r="B3995" s="247" t="s">
        <v>12820</v>
      </c>
      <c r="C3995" s="247" t="s">
        <v>12821</v>
      </c>
      <c r="D3995" s="248">
        <v>41999</v>
      </c>
      <c r="E3995" s="248">
        <v>42720</v>
      </c>
      <c r="F3995" s="248">
        <v>43815</v>
      </c>
      <c r="G3995" s="247">
        <v>0</v>
      </c>
      <c r="H3995" s="247" t="s">
        <v>3445</v>
      </c>
      <c r="I3995" s="247" t="s">
        <v>3446</v>
      </c>
      <c r="J3995" s="247" t="s">
        <v>3270</v>
      </c>
      <c r="K3995" s="249" t="s">
        <v>1354</v>
      </c>
      <c r="L3995" s="247" t="s">
        <v>1380</v>
      </c>
      <c r="M3995" s="249" t="s">
        <v>1348</v>
      </c>
      <c r="N3995" s="249">
        <v>100</v>
      </c>
      <c r="O3995" s="249" t="s">
        <v>12822</v>
      </c>
    </row>
    <row r="3996" spans="2:15" ht="15" customHeight="1">
      <c r="B3996" s="247" t="s">
        <v>12823</v>
      </c>
      <c r="C3996" s="247" t="s">
        <v>12824</v>
      </c>
      <c r="D3996" s="248">
        <v>42037</v>
      </c>
      <c r="E3996" s="248">
        <v>42664</v>
      </c>
      <c r="F3996" s="248">
        <v>44490</v>
      </c>
      <c r="G3996" s="247">
        <v>1</v>
      </c>
      <c r="H3996" s="247" t="s">
        <v>12825</v>
      </c>
      <c r="I3996" s="247" t="s">
        <v>12826</v>
      </c>
      <c r="J3996" s="247" t="s">
        <v>3270</v>
      </c>
      <c r="K3996" s="249" t="s">
        <v>1354</v>
      </c>
      <c r="L3996" s="247" t="s">
        <v>1380</v>
      </c>
      <c r="M3996" s="249" t="s">
        <v>1348</v>
      </c>
      <c r="N3996" s="249">
        <v>25</v>
      </c>
      <c r="O3996" s="249" t="s">
        <v>12827</v>
      </c>
    </row>
    <row r="3997" spans="2:15" ht="15" customHeight="1">
      <c r="B3997" s="247" t="s">
        <v>12828</v>
      </c>
      <c r="C3997" s="247" t="s">
        <v>1342</v>
      </c>
      <c r="D3997" s="248">
        <v>41969</v>
      </c>
      <c r="E3997" s="248"/>
      <c r="F3997" s="248"/>
      <c r="G3997" s="247"/>
      <c r="H3997" s="247" t="s">
        <v>3839</v>
      </c>
      <c r="I3997" s="247" t="s">
        <v>3840</v>
      </c>
      <c r="J3997" s="247" t="s">
        <v>3270</v>
      </c>
      <c r="K3997" s="249" t="s">
        <v>1346</v>
      </c>
      <c r="L3997" s="247" t="s">
        <v>1380</v>
      </c>
      <c r="M3997" s="249" t="s">
        <v>1348</v>
      </c>
      <c r="N3997" s="249">
        <v>100</v>
      </c>
      <c r="O3997" s="249" t="s">
        <v>6355</v>
      </c>
    </row>
    <row r="3998" spans="2:15" ht="15" customHeight="1">
      <c r="B3998" s="247" t="s">
        <v>12829</v>
      </c>
      <c r="C3998" s="247" t="s">
        <v>1342</v>
      </c>
      <c r="D3998" s="248">
        <v>41968</v>
      </c>
      <c r="E3998" s="248"/>
      <c r="F3998" s="248"/>
      <c r="G3998" s="247"/>
      <c r="H3998" s="247" t="s">
        <v>12830</v>
      </c>
      <c r="I3998" s="247" t="s">
        <v>1342</v>
      </c>
      <c r="J3998" s="247" t="s">
        <v>3270</v>
      </c>
      <c r="K3998" s="249" t="s">
        <v>1346</v>
      </c>
      <c r="L3998" s="247" t="s">
        <v>1380</v>
      </c>
      <c r="M3998" s="249" t="s">
        <v>1348</v>
      </c>
      <c r="N3998" s="249">
        <v>50</v>
      </c>
      <c r="O3998" s="249" t="s">
        <v>4404</v>
      </c>
    </row>
    <row r="3999" spans="2:15" ht="15" customHeight="1">
      <c r="B3999" s="247" t="s">
        <v>12831</v>
      </c>
      <c r="C3999" s="247" t="s">
        <v>1342</v>
      </c>
      <c r="D3999" s="248">
        <v>41969</v>
      </c>
      <c r="E3999" s="248"/>
      <c r="F3999" s="248"/>
      <c r="G3999" s="247"/>
      <c r="H3999" s="247" t="s">
        <v>12832</v>
      </c>
      <c r="I3999" s="247" t="s">
        <v>12833</v>
      </c>
      <c r="J3999" s="247" t="s">
        <v>3270</v>
      </c>
      <c r="K3999" s="249" t="s">
        <v>1346</v>
      </c>
      <c r="L3999" s="247" t="s">
        <v>1380</v>
      </c>
      <c r="M3999" s="249" t="s">
        <v>1348</v>
      </c>
      <c r="N3999" s="249">
        <v>62</v>
      </c>
      <c r="O3999" s="249" t="s">
        <v>10036</v>
      </c>
    </row>
    <row r="4000" spans="2:15" ht="15" customHeight="1">
      <c r="B4000" s="247" t="s">
        <v>12834</v>
      </c>
      <c r="C4000" s="247" t="s">
        <v>1342</v>
      </c>
      <c r="D4000" s="248">
        <v>41968</v>
      </c>
      <c r="E4000" s="248"/>
      <c r="F4000" s="248"/>
      <c r="G4000" s="247"/>
      <c r="H4000" s="247" t="s">
        <v>12830</v>
      </c>
      <c r="I4000" s="247" t="s">
        <v>1342</v>
      </c>
      <c r="J4000" s="247" t="s">
        <v>3270</v>
      </c>
      <c r="K4000" s="249" t="s">
        <v>1346</v>
      </c>
      <c r="L4000" s="247" t="s">
        <v>1380</v>
      </c>
      <c r="M4000" s="249" t="s">
        <v>1348</v>
      </c>
      <c r="N4000" s="249">
        <v>34</v>
      </c>
      <c r="O4000" s="249" t="s">
        <v>4338</v>
      </c>
    </row>
    <row r="4001" spans="2:15" ht="15" customHeight="1">
      <c r="B4001" s="247" t="s">
        <v>12835</v>
      </c>
      <c r="C4001" s="247" t="s">
        <v>12836</v>
      </c>
      <c r="D4001" s="248">
        <v>40758</v>
      </c>
      <c r="E4001" s="248">
        <v>41306</v>
      </c>
      <c r="F4001" s="248">
        <v>43862</v>
      </c>
      <c r="G4001" s="247">
        <v>2</v>
      </c>
      <c r="H4001" s="247" t="s">
        <v>5745</v>
      </c>
      <c r="I4001" s="247" t="s">
        <v>5746</v>
      </c>
      <c r="J4001" s="247" t="s">
        <v>3270</v>
      </c>
      <c r="K4001" s="249" t="s">
        <v>1354</v>
      </c>
      <c r="L4001" s="247" t="s">
        <v>1380</v>
      </c>
      <c r="M4001" s="249" t="s">
        <v>1348</v>
      </c>
      <c r="N4001" s="249">
        <v>84.11</v>
      </c>
      <c r="O4001" s="249" t="s">
        <v>12837</v>
      </c>
    </row>
    <row r="4002" spans="2:15" ht="15" customHeight="1">
      <c r="B4002" s="247" t="s">
        <v>12838</v>
      </c>
      <c r="C4002" s="247" t="s">
        <v>1342</v>
      </c>
      <c r="D4002" s="248">
        <v>41968</v>
      </c>
      <c r="E4002" s="248"/>
      <c r="F4002" s="248"/>
      <c r="G4002" s="247"/>
      <c r="H4002" s="247" t="s">
        <v>8143</v>
      </c>
      <c r="I4002" s="247" t="s">
        <v>8144</v>
      </c>
      <c r="J4002" s="247" t="s">
        <v>3270</v>
      </c>
      <c r="K4002" s="249" t="s">
        <v>1346</v>
      </c>
      <c r="L4002" s="247" t="s">
        <v>1380</v>
      </c>
      <c r="M4002" s="249" t="s">
        <v>1348</v>
      </c>
      <c r="N4002" s="249">
        <v>35</v>
      </c>
      <c r="O4002" s="249" t="s">
        <v>4989</v>
      </c>
    </row>
    <row r="4003" spans="2:15" ht="15" customHeight="1">
      <c r="B4003" s="247" t="s">
        <v>12839</v>
      </c>
      <c r="C4003" s="247" t="s">
        <v>1342</v>
      </c>
      <c r="D4003" s="248">
        <v>41969</v>
      </c>
      <c r="E4003" s="248"/>
      <c r="F4003" s="248"/>
      <c r="G4003" s="247"/>
      <c r="H4003" s="247" t="s">
        <v>3268</v>
      </c>
      <c r="I4003" s="247" t="s">
        <v>3269</v>
      </c>
      <c r="J4003" s="247" t="s">
        <v>3270</v>
      </c>
      <c r="K4003" s="249" t="s">
        <v>1346</v>
      </c>
      <c r="L4003" s="247" t="s">
        <v>1380</v>
      </c>
      <c r="M4003" s="249" t="s">
        <v>1348</v>
      </c>
      <c r="N4003" s="249">
        <v>90</v>
      </c>
      <c r="O4003" s="249" t="s">
        <v>12840</v>
      </c>
    </row>
    <row r="4004" spans="2:15" ht="24" customHeight="1">
      <c r="B4004" s="247" t="s">
        <v>12841</v>
      </c>
      <c r="C4004" s="247" t="s">
        <v>1342</v>
      </c>
      <c r="D4004" s="248">
        <v>41978</v>
      </c>
      <c r="E4004" s="248"/>
      <c r="F4004" s="248"/>
      <c r="G4004" s="247"/>
      <c r="H4004" s="247" t="s">
        <v>12842</v>
      </c>
      <c r="I4004" s="247" t="s">
        <v>12843</v>
      </c>
      <c r="J4004" s="247" t="s">
        <v>3298</v>
      </c>
      <c r="K4004" s="249" t="s">
        <v>1346</v>
      </c>
      <c r="L4004" s="247" t="s">
        <v>1380</v>
      </c>
      <c r="M4004" s="249" t="s">
        <v>1348</v>
      </c>
      <c r="N4004" s="249">
        <v>28</v>
      </c>
      <c r="O4004" s="249" t="s">
        <v>12844</v>
      </c>
    </row>
    <row r="4005" spans="2:15" ht="15" customHeight="1">
      <c r="B4005" s="247" t="s">
        <v>12845</v>
      </c>
      <c r="C4005" s="247" t="s">
        <v>12846</v>
      </c>
      <c r="D4005" s="248">
        <v>42054</v>
      </c>
      <c r="E4005" s="248">
        <v>42241</v>
      </c>
      <c r="F4005" s="248">
        <v>45163</v>
      </c>
      <c r="G4005" s="247">
        <v>2</v>
      </c>
      <c r="H4005" s="247" t="s">
        <v>7035</v>
      </c>
      <c r="I4005" s="247" t="s">
        <v>7036</v>
      </c>
      <c r="J4005" s="247" t="s">
        <v>3336</v>
      </c>
      <c r="K4005" s="249" t="s">
        <v>3222</v>
      </c>
      <c r="L4005" s="247" t="s">
        <v>7037</v>
      </c>
      <c r="M4005" s="249" t="s">
        <v>1348</v>
      </c>
      <c r="N4005" s="249">
        <v>75</v>
      </c>
      <c r="O4005" s="249" t="s">
        <v>3357</v>
      </c>
    </row>
    <row r="4006" spans="2:15">
      <c r="B4006" s="247" t="s">
        <v>12847</v>
      </c>
      <c r="C4006" s="247" t="s">
        <v>1342</v>
      </c>
      <c r="D4006" s="248">
        <v>42079</v>
      </c>
      <c r="E4006" s="248"/>
      <c r="F4006" s="248"/>
      <c r="G4006" s="247"/>
      <c r="H4006" s="247" t="s">
        <v>8299</v>
      </c>
      <c r="I4006" s="247" t="s">
        <v>8300</v>
      </c>
      <c r="J4006" s="247" t="s">
        <v>3291</v>
      </c>
      <c r="K4006" s="249" t="s">
        <v>1346</v>
      </c>
      <c r="L4006" s="247" t="s">
        <v>1380</v>
      </c>
      <c r="M4006" s="249" t="s">
        <v>1342</v>
      </c>
      <c r="N4006" s="249"/>
      <c r="O4006" s="249" t="s">
        <v>12848</v>
      </c>
    </row>
    <row r="4007" spans="2:15" ht="15" hidden="1" customHeight="1">
      <c r="B4007" s="247" t="s">
        <v>12849</v>
      </c>
      <c r="C4007" s="247" t="s">
        <v>12850</v>
      </c>
      <c r="D4007" s="248">
        <v>42079</v>
      </c>
      <c r="E4007" s="248">
        <v>42096</v>
      </c>
      <c r="F4007" s="248">
        <v>42187</v>
      </c>
      <c r="G4007" s="247">
        <v>0</v>
      </c>
      <c r="H4007" s="247" t="s">
        <v>8299</v>
      </c>
      <c r="I4007" s="247" t="s">
        <v>8300</v>
      </c>
      <c r="J4007" s="247" t="s">
        <v>3291</v>
      </c>
      <c r="K4007" s="249" t="s">
        <v>1354</v>
      </c>
      <c r="L4007" s="247" t="s">
        <v>1380</v>
      </c>
      <c r="M4007" s="249" t="s">
        <v>1348</v>
      </c>
      <c r="N4007" s="249">
        <v>10</v>
      </c>
      <c r="O4007" s="249" t="s">
        <v>12851</v>
      </c>
    </row>
    <row r="4008" spans="2:15" ht="15" customHeight="1">
      <c r="B4008" s="247" t="s">
        <v>12852</v>
      </c>
      <c r="C4008" s="247" t="s">
        <v>1342</v>
      </c>
      <c r="D4008" s="248">
        <v>42080</v>
      </c>
      <c r="E4008" s="248"/>
      <c r="F4008" s="248"/>
      <c r="G4008" s="247"/>
      <c r="H4008" s="247" t="s">
        <v>12853</v>
      </c>
      <c r="I4008" s="247" t="s">
        <v>12854</v>
      </c>
      <c r="J4008" s="247" t="s">
        <v>3270</v>
      </c>
      <c r="K4008" s="249" t="s">
        <v>1346</v>
      </c>
      <c r="L4008" s="247" t="s">
        <v>1380</v>
      </c>
      <c r="M4008" s="249" t="s">
        <v>1348</v>
      </c>
      <c r="N4008" s="249">
        <v>20</v>
      </c>
      <c r="O4008" s="249" t="s">
        <v>11427</v>
      </c>
    </row>
    <row r="4009" spans="2:15" ht="15" customHeight="1">
      <c r="B4009" s="247" t="s">
        <v>12855</v>
      </c>
      <c r="C4009" s="247" t="s">
        <v>1342</v>
      </c>
      <c r="D4009" s="248">
        <v>41999</v>
      </c>
      <c r="E4009" s="248"/>
      <c r="F4009" s="248"/>
      <c r="G4009" s="247"/>
      <c r="H4009" s="247" t="s">
        <v>6391</v>
      </c>
      <c r="I4009" s="247" t="s">
        <v>6392</v>
      </c>
      <c r="J4009" s="247" t="s">
        <v>3270</v>
      </c>
      <c r="K4009" s="249" t="s">
        <v>3506</v>
      </c>
      <c r="L4009" s="247" t="s">
        <v>1380</v>
      </c>
      <c r="M4009" s="249" t="s">
        <v>1348</v>
      </c>
      <c r="N4009" s="249">
        <v>24</v>
      </c>
      <c r="O4009" s="249" t="s">
        <v>9079</v>
      </c>
    </row>
    <row r="4010" spans="2:15" ht="15" customHeight="1">
      <c r="B4010" s="247" t="s">
        <v>12856</v>
      </c>
      <c r="C4010" s="247" t="s">
        <v>1342</v>
      </c>
      <c r="D4010" s="248">
        <v>42083</v>
      </c>
      <c r="E4010" s="248"/>
      <c r="F4010" s="248"/>
      <c r="G4010" s="247"/>
      <c r="H4010" s="247" t="s">
        <v>3510</v>
      </c>
      <c r="I4010" s="247" t="s">
        <v>3511</v>
      </c>
      <c r="J4010" s="247" t="s">
        <v>3270</v>
      </c>
      <c r="K4010" s="249" t="s">
        <v>3506</v>
      </c>
      <c r="L4010" s="247" t="s">
        <v>1380</v>
      </c>
      <c r="M4010" s="249" t="s">
        <v>1348</v>
      </c>
      <c r="N4010" s="249">
        <v>80</v>
      </c>
      <c r="O4010" s="249" t="s">
        <v>12857</v>
      </c>
    </row>
    <row r="4011" spans="2:15" ht="15" customHeight="1">
      <c r="B4011" s="247" t="s">
        <v>12858</v>
      </c>
      <c r="C4011" s="247" t="s">
        <v>1342</v>
      </c>
      <c r="D4011" s="248">
        <v>41156</v>
      </c>
      <c r="E4011" s="248"/>
      <c r="F4011" s="248"/>
      <c r="G4011" s="247"/>
      <c r="H4011" s="247" t="s">
        <v>4851</v>
      </c>
      <c r="I4011" s="247" t="s">
        <v>4852</v>
      </c>
      <c r="J4011" s="247" t="s">
        <v>3477</v>
      </c>
      <c r="K4011" s="249" t="s">
        <v>1346</v>
      </c>
      <c r="L4011" s="247" t="s">
        <v>3337</v>
      </c>
      <c r="M4011" s="249" t="s">
        <v>1342</v>
      </c>
      <c r="N4011" s="249"/>
      <c r="O4011" s="249" t="s">
        <v>5047</v>
      </c>
    </row>
    <row r="4012" spans="2:15" ht="15" hidden="1" customHeight="1">
      <c r="B4012" s="247" t="s">
        <v>12859</v>
      </c>
      <c r="C4012" s="247" t="s">
        <v>12860</v>
      </c>
      <c r="D4012" s="248">
        <v>40843</v>
      </c>
      <c r="E4012" s="248">
        <v>41333</v>
      </c>
      <c r="F4012" s="248">
        <v>42428</v>
      </c>
      <c r="G4012" s="247">
        <v>0</v>
      </c>
      <c r="H4012" s="247" t="s">
        <v>3753</v>
      </c>
      <c r="I4012" s="247" t="s">
        <v>1342</v>
      </c>
      <c r="J4012" s="247" t="s">
        <v>3270</v>
      </c>
      <c r="K4012" s="249" t="s">
        <v>2455</v>
      </c>
      <c r="L4012" s="247" t="s">
        <v>1380</v>
      </c>
      <c r="M4012" s="249" t="s">
        <v>1348</v>
      </c>
      <c r="N4012" s="249">
        <v>38</v>
      </c>
      <c r="O4012" s="249" t="s">
        <v>5906</v>
      </c>
    </row>
    <row r="4013" spans="2:15" ht="15" customHeight="1">
      <c r="B4013" s="247" t="s">
        <v>12861</v>
      </c>
      <c r="C4013" s="247" t="s">
        <v>1342</v>
      </c>
      <c r="D4013" s="248">
        <v>41983</v>
      </c>
      <c r="E4013" s="248"/>
      <c r="F4013" s="248"/>
      <c r="G4013" s="247"/>
      <c r="H4013" s="247" t="s">
        <v>3673</v>
      </c>
      <c r="I4013" s="247" t="s">
        <v>3674</v>
      </c>
      <c r="J4013" s="247" t="s">
        <v>3351</v>
      </c>
      <c r="K4013" s="249" t="s">
        <v>1346</v>
      </c>
      <c r="L4013" s="247" t="s">
        <v>1380</v>
      </c>
      <c r="M4013" s="249" t="s">
        <v>1342</v>
      </c>
      <c r="N4013" s="249"/>
      <c r="O4013" s="249" t="s">
        <v>4656</v>
      </c>
    </row>
    <row r="4014" spans="2:15" ht="15" customHeight="1">
      <c r="B4014" s="247" t="s">
        <v>12862</v>
      </c>
      <c r="C4014" s="247" t="s">
        <v>1342</v>
      </c>
      <c r="D4014" s="248">
        <v>42061</v>
      </c>
      <c r="E4014" s="248"/>
      <c r="F4014" s="248"/>
      <c r="G4014" s="247"/>
      <c r="H4014" s="247" t="s">
        <v>4094</v>
      </c>
      <c r="I4014" s="247" t="s">
        <v>1342</v>
      </c>
      <c r="J4014" s="247" t="s">
        <v>3270</v>
      </c>
      <c r="K4014" s="249" t="s">
        <v>1346</v>
      </c>
      <c r="L4014" s="247" t="s">
        <v>1380</v>
      </c>
      <c r="M4014" s="249" t="s">
        <v>1348</v>
      </c>
      <c r="N4014" s="249">
        <v>21</v>
      </c>
      <c r="O4014" s="249" t="s">
        <v>12364</v>
      </c>
    </row>
    <row r="4015" spans="2:15" ht="15" customHeight="1">
      <c r="B4015" s="247" t="s">
        <v>12863</v>
      </c>
      <c r="C4015" s="247" t="s">
        <v>1342</v>
      </c>
      <c r="D4015" s="248">
        <v>41983</v>
      </c>
      <c r="E4015" s="248"/>
      <c r="F4015" s="248"/>
      <c r="G4015" s="247"/>
      <c r="H4015" s="247" t="s">
        <v>3673</v>
      </c>
      <c r="I4015" s="247" t="s">
        <v>3674</v>
      </c>
      <c r="J4015" s="247" t="s">
        <v>3351</v>
      </c>
      <c r="K4015" s="249" t="s">
        <v>1346</v>
      </c>
      <c r="L4015" s="247" t="s">
        <v>1380</v>
      </c>
      <c r="M4015" s="249" t="s">
        <v>1342</v>
      </c>
      <c r="N4015" s="249"/>
      <c r="O4015" s="249" t="s">
        <v>12864</v>
      </c>
    </row>
    <row r="4016" spans="2:15" ht="15" customHeight="1">
      <c r="B4016" s="247" t="s">
        <v>12865</v>
      </c>
      <c r="C4016" s="247" t="s">
        <v>1342</v>
      </c>
      <c r="D4016" s="248">
        <v>41983</v>
      </c>
      <c r="E4016" s="248"/>
      <c r="F4016" s="248"/>
      <c r="G4016" s="247"/>
      <c r="H4016" s="247" t="s">
        <v>3673</v>
      </c>
      <c r="I4016" s="247" t="s">
        <v>3674</v>
      </c>
      <c r="J4016" s="247" t="s">
        <v>3351</v>
      </c>
      <c r="K4016" s="249" t="s">
        <v>1346</v>
      </c>
      <c r="L4016" s="247" t="s">
        <v>1380</v>
      </c>
      <c r="M4016" s="249" t="s">
        <v>1342</v>
      </c>
      <c r="N4016" s="249"/>
      <c r="O4016" s="249" t="s">
        <v>12848</v>
      </c>
    </row>
    <row r="4017" spans="2:15" ht="15" customHeight="1">
      <c r="B4017" s="247" t="s">
        <v>12866</v>
      </c>
      <c r="C4017" s="247" t="s">
        <v>1342</v>
      </c>
      <c r="D4017" s="248">
        <v>41465</v>
      </c>
      <c r="E4017" s="248"/>
      <c r="F4017" s="248"/>
      <c r="G4017" s="247"/>
      <c r="H4017" s="247" t="s">
        <v>8299</v>
      </c>
      <c r="I4017" s="247" t="s">
        <v>8300</v>
      </c>
      <c r="J4017" s="247" t="s">
        <v>3351</v>
      </c>
      <c r="K4017" s="249" t="s">
        <v>1346</v>
      </c>
      <c r="L4017" s="247" t="s">
        <v>1380</v>
      </c>
      <c r="M4017" s="249" t="s">
        <v>1342</v>
      </c>
      <c r="N4017" s="249"/>
      <c r="O4017" s="249" t="s">
        <v>6082</v>
      </c>
    </row>
    <row r="4018" spans="2:15" ht="15" customHeight="1">
      <c r="B4018" s="247" t="s">
        <v>12867</v>
      </c>
      <c r="C4018" s="247" t="s">
        <v>1342</v>
      </c>
      <c r="D4018" s="248">
        <v>40645</v>
      </c>
      <c r="E4018" s="248"/>
      <c r="F4018" s="248"/>
      <c r="G4018" s="247"/>
      <c r="H4018" s="247" t="s">
        <v>12868</v>
      </c>
      <c r="I4018" s="247" t="s">
        <v>1342</v>
      </c>
      <c r="J4018" s="247" t="s">
        <v>3351</v>
      </c>
      <c r="K4018" s="249" t="s">
        <v>1346</v>
      </c>
      <c r="L4018" s="247" t="s">
        <v>1380</v>
      </c>
      <c r="M4018" s="249" t="s">
        <v>1342</v>
      </c>
      <c r="N4018" s="249"/>
      <c r="O4018" s="249" t="s">
        <v>12869</v>
      </c>
    </row>
    <row r="4019" spans="2:15" ht="15" customHeight="1">
      <c r="B4019" s="247" t="s">
        <v>12870</v>
      </c>
      <c r="C4019" s="247" t="s">
        <v>1342</v>
      </c>
      <c r="D4019" s="248">
        <v>41164</v>
      </c>
      <c r="E4019" s="248"/>
      <c r="F4019" s="248"/>
      <c r="G4019" s="247"/>
      <c r="H4019" s="247" t="s">
        <v>3753</v>
      </c>
      <c r="I4019" s="247" t="s">
        <v>1342</v>
      </c>
      <c r="J4019" s="247" t="s">
        <v>3351</v>
      </c>
      <c r="K4019" s="249" t="s">
        <v>1346</v>
      </c>
      <c r="L4019" s="247" t="s">
        <v>1380</v>
      </c>
      <c r="M4019" s="249" t="s">
        <v>1342</v>
      </c>
      <c r="N4019" s="249"/>
      <c r="O4019" s="249" t="s">
        <v>12871</v>
      </c>
    </row>
    <row r="4020" spans="2:15" ht="15" customHeight="1">
      <c r="B4020" s="247" t="s">
        <v>12872</v>
      </c>
      <c r="C4020" s="247" t="s">
        <v>1342</v>
      </c>
      <c r="D4020" s="248">
        <v>41086</v>
      </c>
      <c r="E4020" s="248"/>
      <c r="F4020" s="248"/>
      <c r="G4020" s="247"/>
      <c r="H4020" s="247" t="s">
        <v>12873</v>
      </c>
      <c r="I4020" s="247" t="s">
        <v>1342</v>
      </c>
      <c r="J4020" s="247" t="s">
        <v>3351</v>
      </c>
      <c r="K4020" s="249" t="s">
        <v>1346</v>
      </c>
      <c r="L4020" s="247" t="s">
        <v>1380</v>
      </c>
      <c r="M4020" s="249" t="s">
        <v>1342</v>
      </c>
      <c r="N4020" s="249"/>
      <c r="O4020" s="249" t="s">
        <v>12874</v>
      </c>
    </row>
    <row r="4021" spans="2:15" ht="15" customHeight="1">
      <c r="B4021" s="247" t="s">
        <v>12875</v>
      </c>
      <c r="C4021" s="247" t="s">
        <v>1342</v>
      </c>
      <c r="D4021" s="248">
        <v>41345</v>
      </c>
      <c r="E4021" s="248"/>
      <c r="F4021" s="248"/>
      <c r="G4021" s="247"/>
      <c r="H4021" s="247" t="s">
        <v>12876</v>
      </c>
      <c r="I4021" s="247" t="s">
        <v>1342</v>
      </c>
      <c r="J4021" s="247" t="s">
        <v>3351</v>
      </c>
      <c r="K4021" s="249" t="s">
        <v>1346</v>
      </c>
      <c r="L4021" s="247" t="s">
        <v>1380</v>
      </c>
      <c r="M4021" s="249" t="s">
        <v>1342</v>
      </c>
      <c r="N4021" s="249"/>
      <c r="O4021" s="249" t="s">
        <v>12877</v>
      </c>
    </row>
    <row r="4022" spans="2:15" ht="15" customHeight="1">
      <c r="B4022" s="247" t="s">
        <v>12878</v>
      </c>
      <c r="C4022" s="247" t="s">
        <v>1342</v>
      </c>
      <c r="D4022" s="248">
        <v>40667</v>
      </c>
      <c r="E4022" s="248"/>
      <c r="F4022" s="248"/>
      <c r="G4022" s="247"/>
      <c r="H4022" s="247" t="s">
        <v>12879</v>
      </c>
      <c r="I4022" s="247" t="s">
        <v>12880</v>
      </c>
      <c r="J4022" s="247" t="s">
        <v>3351</v>
      </c>
      <c r="K4022" s="249" t="s">
        <v>1346</v>
      </c>
      <c r="L4022" s="247" t="s">
        <v>1380</v>
      </c>
      <c r="M4022" s="249" t="s">
        <v>1342</v>
      </c>
      <c r="N4022" s="249"/>
      <c r="O4022" s="249" t="s">
        <v>5906</v>
      </c>
    </row>
    <row r="4023" spans="2:15" ht="15" hidden="1" customHeight="1">
      <c r="B4023" s="247" t="s">
        <v>12881</v>
      </c>
      <c r="C4023" s="247" t="s">
        <v>12882</v>
      </c>
      <c r="D4023" s="248">
        <v>41614</v>
      </c>
      <c r="E4023" s="248">
        <v>41333</v>
      </c>
      <c r="F4023" s="248">
        <v>42428</v>
      </c>
      <c r="G4023" s="247">
        <v>0</v>
      </c>
      <c r="H4023" s="247" t="s">
        <v>11444</v>
      </c>
      <c r="I4023" s="247" t="s">
        <v>11445</v>
      </c>
      <c r="J4023" s="247" t="s">
        <v>3270</v>
      </c>
      <c r="K4023" s="249" t="s">
        <v>1354</v>
      </c>
      <c r="L4023" s="247" t="s">
        <v>3322</v>
      </c>
      <c r="M4023" s="249" t="s">
        <v>1348</v>
      </c>
      <c r="N4023" s="249">
        <v>165</v>
      </c>
      <c r="O4023" s="249" t="s">
        <v>12883</v>
      </c>
    </row>
    <row r="4024" spans="2:15" ht="15" customHeight="1">
      <c r="B4024" s="247" t="s">
        <v>12884</v>
      </c>
      <c r="C4024" s="247" t="s">
        <v>1342</v>
      </c>
      <c r="D4024" s="248">
        <v>41955</v>
      </c>
      <c r="E4024" s="248"/>
      <c r="F4024" s="248"/>
      <c r="G4024" s="247"/>
      <c r="H4024" s="247" t="s">
        <v>12885</v>
      </c>
      <c r="I4024" s="247" t="s">
        <v>12886</v>
      </c>
      <c r="J4024" s="247" t="s">
        <v>3351</v>
      </c>
      <c r="K4024" s="249" t="s">
        <v>1346</v>
      </c>
      <c r="L4024" s="247" t="s">
        <v>1380</v>
      </c>
      <c r="M4024" s="249" t="s">
        <v>1342</v>
      </c>
      <c r="N4024" s="249"/>
      <c r="O4024" s="249" t="s">
        <v>12887</v>
      </c>
    </row>
    <row r="4025" spans="2:15" ht="15" customHeight="1">
      <c r="B4025" s="247" t="s">
        <v>12888</v>
      </c>
      <c r="C4025" s="247" t="s">
        <v>1342</v>
      </c>
      <c r="D4025" s="248">
        <v>41509</v>
      </c>
      <c r="E4025" s="248"/>
      <c r="F4025" s="248"/>
      <c r="G4025" s="247"/>
      <c r="H4025" s="247" t="s">
        <v>12885</v>
      </c>
      <c r="I4025" s="247" t="s">
        <v>12886</v>
      </c>
      <c r="J4025" s="247" t="s">
        <v>3351</v>
      </c>
      <c r="K4025" s="249" t="s">
        <v>1346</v>
      </c>
      <c r="L4025" s="247" t="s">
        <v>1380</v>
      </c>
      <c r="M4025" s="249" t="s">
        <v>1342</v>
      </c>
      <c r="N4025" s="249"/>
      <c r="O4025" s="249" t="s">
        <v>12889</v>
      </c>
    </row>
    <row r="4026" spans="2:15" ht="15" customHeight="1">
      <c r="B4026" s="247" t="s">
        <v>12890</v>
      </c>
      <c r="C4026" s="247" t="s">
        <v>1342</v>
      </c>
      <c r="D4026" s="248">
        <v>41040</v>
      </c>
      <c r="E4026" s="248"/>
      <c r="F4026" s="248"/>
      <c r="G4026" s="247"/>
      <c r="H4026" s="247" t="s">
        <v>12891</v>
      </c>
      <c r="I4026" s="247" t="s">
        <v>12892</v>
      </c>
      <c r="J4026" s="247" t="s">
        <v>3351</v>
      </c>
      <c r="K4026" s="249" t="s">
        <v>1346</v>
      </c>
      <c r="L4026" s="247" t="s">
        <v>1380</v>
      </c>
      <c r="M4026" s="249" t="s">
        <v>1342</v>
      </c>
      <c r="N4026" s="249"/>
      <c r="O4026" s="249" t="s">
        <v>12893</v>
      </c>
    </row>
    <row r="4027" spans="2:15" ht="15" customHeight="1">
      <c r="B4027" s="247" t="s">
        <v>12894</v>
      </c>
      <c r="C4027" s="247" t="s">
        <v>1342</v>
      </c>
      <c r="D4027" s="248">
        <v>41480</v>
      </c>
      <c r="E4027" s="248"/>
      <c r="F4027" s="248"/>
      <c r="G4027" s="247"/>
      <c r="H4027" s="247" t="s">
        <v>3753</v>
      </c>
      <c r="I4027" s="247" t="s">
        <v>1342</v>
      </c>
      <c r="J4027" s="247" t="s">
        <v>3351</v>
      </c>
      <c r="K4027" s="249" t="s">
        <v>1346</v>
      </c>
      <c r="L4027" s="247" t="s">
        <v>1380</v>
      </c>
      <c r="M4027" s="249" t="s">
        <v>1342</v>
      </c>
      <c r="N4027" s="249"/>
      <c r="O4027" s="249" t="s">
        <v>12895</v>
      </c>
    </row>
    <row r="4028" spans="2:15" ht="24" customHeight="1">
      <c r="B4028" s="247" t="s">
        <v>12896</v>
      </c>
      <c r="C4028" s="247" t="s">
        <v>1342</v>
      </c>
      <c r="D4028" s="248">
        <v>40434</v>
      </c>
      <c r="E4028" s="248"/>
      <c r="F4028" s="248"/>
      <c r="G4028" s="247"/>
      <c r="H4028" s="247" t="s">
        <v>12879</v>
      </c>
      <c r="I4028" s="247" t="s">
        <v>12880</v>
      </c>
      <c r="J4028" s="247" t="s">
        <v>3419</v>
      </c>
      <c r="K4028" s="249" t="s">
        <v>1346</v>
      </c>
      <c r="L4028" s="247" t="s">
        <v>1380</v>
      </c>
      <c r="M4028" s="249" t="s">
        <v>1342</v>
      </c>
      <c r="N4028" s="249"/>
      <c r="O4028" s="249" t="s">
        <v>10096</v>
      </c>
    </row>
    <row r="4029" spans="2:15" ht="15" customHeight="1">
      <c r="B4029" s="247" t="s">
        <v>12897</v>
      </c>
      <c r="C4029" s="247" t="s">
        <v>1342</v>
      </c>
      <c r="D4029" s="248">
        <v>41696</v>
      </c>
      <c r="E4029" s="248"/>
      <c r="F4029" s="248"/>
      <c r="G4029" s="247"/>
      <c r="H4029" s="247" t="s">
        <v>3484</v>
      </c>
      <c r="I4029" s="247" t="s">
        <v>3485</v>
      </c>
      <c r="J4029" s="247" t="s">
        <v>3351</v>
      </c>
      <c r="K4029" s="249" t="s">
        <v>1346</v>
      </c>
      <c r="L4029" s="247" t="s">
        <v>1380</v>
      </c>
      <c r="M4029" s="249" t="s">
        <v>1342</v>
      </c>
      <c r="N4029" s="249"/>
      <c r="O4029" s="249" t="s">
        <v>12898</v>
      </c>
    </row>
    <row r="4030" spans="2:15" ht="15" customHeight="1">
      <c r="B4030" s="247" t="s">
        <v>12899</v>
      </c>
      <c r="C4030" s="247" t="s">
        <v>1342</v>
      </c>
      <c r="D4030" s="248">
        <v>41164</v>
      </c>
      <c r="E4030" s="248"/>
      <c r="F4030" s="248"/>
      <c r="G4030" s="247"/>
      <c r="H4030" s="247" t="s">
        <v>3753</v>
      </c>
      <c r="I4030" s="247" t="s">
        <v>1342</v>
      </c>
      <c r="J4030" s="247" t="s">
        <v>3351</v>
      </c>
      <c r="K4030" s="249" t="s">
        <v>1346</v>
      </c>
      <c r="L4030" s="247" t="s">
        <v>1380</v>
      </c>
      <c r="M4030" s="249" t="s">
        <v>1342</v>
      </c>
      <c r="N4030" s="249"/>
      <c r="O4030" s="249" t="s">
        <v>12643</v>
      </c>
    </row>
    <row r="4031" spans="2:15" ht="15" customHeight="1">
      <c r="B4031" s="247" t="s">
        <v>12900</v>
      </c>
      <c r="C4031" s="247" t="s">
        <v>1342</v>
      </c>
      <c r="D4031" s="248">
        <v>40875</v>
      </c>
      <c r="E4031" s="248"/>
      <c r="F4031" s="248"/>
      <c r="G4031" s="247"/>
      <c r="H4031" s="247" t="s">
        <v>5020</v>
      </c>
      <c r="I4031" s="247" t="s">
        <v>5021</v>
      </c>
      <c r="J4031" s="247" t="s">
        <v>3351</v>
      </c>
      <c r="K4031" s="249" t="s">
        <v>1346</v>
      </c>
      <c r="L4031" s="247" t="s">
        <v>1380</v>
      </c>
      <c r="M4031" s="249" t="s">
        <v>3807</v>
      </c>
      <c r="N4031" s="249">
        <v>10</v>
      </c>
      <c r="O4031" s="249" t="s">
        <v>12901</v>
      </c>
    </row>
    <row r="4032" spans="2:15" ht="24" customHeight="1">
      <c r="B4032" s="247" t="s">
        <v>12902</v>
      </c>
      <c r="C4032" s="247" t="s">
        <v>1342</v>
      </c>
      <c r="D4032" s="248">
        <v>41530</v>
      </c>
      <c r="E4032" s="248"/>
      <c r="F4032" s="248"/>
      <c r="G4032" s="247"/>
      <c r="H4032" s="247" t="s">
        <v>5181</v>
      </c>
      <c r="I4032" s="247" t="s">
        <v>5182</v>
      </c>
      <c r="J4032" s="247" t="s">
        <v>3401</v>
      </c>
      <c r="K4032" s="249" t="s">
        <v>1346</v>
      </c>
      <c r="L4032" s="247" t="s">
        <v>1347</v>
      </c>
      <c r="M4032" s="249" t="s">
        <v>1342</v>
      </c>
      <c r="N4032" s="249"/>
      <c r="O4032" s="249" t="s">
        <v>12903</v>
      </c>
    </row>
    <row r="4033" spans="2:15" ht="15" customHeight="1">
      <c r="B4033" s="247" t="s">
        <v>12904</v>
      </c>
      <c r="C4033" s="247" t="s">
        <v>1342</v>
      </c>
      <c r="D4033" s="248">
        <v>41712</v>
      </c>
      <c r="E4033" s="248"/>
      <c r="F4033" s="248"/>
      <c r="G4033" s="247"/>
      <c r="H4033" s="247" t="s">
        <v>3379</v>
      </c>
      <c r="I4033" s="247" t="s">
        <v>3380</v>
      </c>
      <c r="J4033" s="247" t="s">
        <v>3477</v>
      </c>
      <c r="K4033" s="249" t="s">
        <v>1346</v>
      </c>
      <c r="L4033" s="247" t="s">
        <v>3337</v>
      </c>
      <c r="M4033" s="249" t="s">
        <v>1348</v>
      </c>
      <c r="N4033" s="249">
        <v>56</v>
      </c>
      <c r="O4033" s="249" t="s">
        <v>12905</v>
      </c>
    </row>
    <row r="4034" spans="2:15" ht="15" customHeight="1">
      <c r="B4034" s="247" t="s">
        <v>12906</v>
      </c>
      <c r="C4034" s="247" t="s">
        <v>12907</v>
      </c>
      <c r="D4034" s="248">
        <v>40668</v>
      </c>
      <c r="E4034" s="248">
        <v>41333</v>
      </c>
      <c r="F4034" s="248">
        <v>43703</v>
      </c>
      <c r="G4034" s="247">
        <v>0</v>
      </c>
      <c r="H4034" s="247" t="s">
        <v>12908</v>
      </c>
      <c r="I4034" s="247" t="s">
        <v>1342</v>
      </c>
      <c r="J4034" s="247" t="s">
        <v>3270</v>
      </c>
      <c r="K4034" s="249" t="s">
        <v>2455</v>
      </c>
      <c r="L4034" s="247" t="s">
        <v>1380</v>
      </c>
      <c r="M4034" s="249" t="s">
        <v>1348</v>
      </c>
      <c r="N4034" s="249">
        <v>47</v>
      </c>
      <c r="O4034" s="249" t="s">
        <v>12909</v>
      </c>
    </row>
    <row r="4035" spans="2:15" ht="15" customHeight="1">
      <c r="B4035" s="247" t="s">
        <v>12910</v>
      </c>
      <c r="C4035" s="247" t="s">
        <v>1342</v>
      </c>
      <c r="D4035" s="248">
        <v>41528</v>
      </c>
      <c r="E4035" s="248"/>
      <c r="F4035" s="248"/>
      <c r="G4035" s="247"/>
      <c r="H4035" s="247" t="s">
        <v>3433</v>
      </c>
      <c r="I4035" s="247" t="s">
        <v>3434</v>
      </c>
      <c r="J4035" s="247" t="s">
        <v>3477</v>
      </c>
      <c r="K4035" s="249" t="s">
        <v>1346</v>
      </c>
      <c r="L4035" s="247" t="s">
        <v>3337</v>
      </c>
      <c r="M4035" s="249" t="s">
        <v>1342</v>
      </c>
      <c r="N4035" s="249"/>
      <c r="O4035" s="249" t="s">
        <v>7691</v>
      </c>
    </row>
    <row r="4036" spans="2:15" ht="24" customHeight="1">
      <c r="B4036" s="247" t="s">
        <v>12911</v>
      </c>
      <c r="C4036" s="247" t="s">
        <v>12912</v>
      </c>
      <c r="D4036" s="248">
        <v>41976</v>
      </c>
      <c r="E4036" s="248">
        <v>42221</v>
      </c>
      <c r="F4036" s="248">
        <v>43682</v>
      </c>
      <c r="G4036" s="247">
        <v>0</v>
      </c>
      <c r="H4036" s="247" t="s">
        <v>3445</v>
      </c>
      <c r="I4036" s="247" t="s">
        <v>3446</v>
      </c>
      <c r="J4036" s="247" t="s">
        <v>3419</v>
      </c>
      <c r="K4036" s="249" t="s">
        <v>3222</v>
      </c>
      <c r="L4036" s="247" t="s">
        <v>1380</v>
      </c>
      <c r="M4036" s="249" t="s">
        <v>1348</v>
      </c>
      <c r="N4036" s="249">
        <v>8</v>
      </c>
      <c r="O4036" s="249" t="s">
        <v>11365</v>
      </c>
    </row>
    <row r="4037" spans="2:15" ht="15" customHeight="1">
      <c r="B4037" s="247" t="s">
        <v>12913</v>
      </c>
      <c r="C4037" s="247" t="s">
        <v>1342</v>
      </c>
      <c r="D4037" s="248">
        <v>41430</v>
      </c>
      <c r="E4037" s="248"/>
      <c r="F4037" s="248"/>
      <c r="G4037" s="247"/>
      <c r="H4037" s="247" t="s">
        <v>12914</v>
      </c>
      <c r="I4037" s="247" t="s">
        <v>12915</v>
      </c>
      <c r="J4037" s="247" t="s">
        <v>3351</v>
      </c>
      <c r="K4037" s="249" t="s">
        <v>1346</v>
      </c>
      <c r="L4037" s="247" t="s">
        <v>1380</v>
      </c>
      <c r="M4037" s="249" t="s">
        <v>1342</v>
      </c>
      <c r="N4037" s="249"/>
      <c r="O4037" s="249" t="s">
        <v>12916</v>
      </c>
    </row>
    <row r="4038" spans="2:15" ht="15" customHeight="1">
      <c r="B4038" s="247" t="s">
        <v>12917</v>
      </c>
      <c r="C4038" s="247" t="s">
        <v>1342</v>
      </c>
      <c r="D4038" s="248">
        <v>41478</v>
      </c>
      <c r="E4038" s="248"/>
      <c r="F4038" s="248"/>
      <c r="G4038" s="247"/>
      <c r="H4038" s="247" t="s">
        <v>8299</v>
      </c>
      <c r="I4038" s="247" t="s">
        <v>8300</v>
      </c>
      <c r="J4038" s="247" t="s">
        <v>3351</v>
      </c>
      <c r="K4038" s="249" t="s">
        <v>1346</v>
      </c>
      <c r="L4038" s="247" t="s">
        <v>1380</v>
      </c>
      <c r="M4038" s="249" t="s">
        <v>1342</v>
      </c>
      <c r="N4038" s="249"/>
      <c r="O4038" s="249" t="s">
        <v>12918</v>
      </c>
    </row>
    <row r="4039" spans="2:15" ht="15" customHeight="1">
      <c r="B4039" s="247" t="s">
        <v>12919</v>
      </c>
      <c r="C4039" s="247" t="s">
        <v>1342</v>
      </c>
      <c r="D4039" s="248">
        <v>41465</v>
      </c>
      <c r="E4039" s="248"/>
      <c r="F4039" s="248"/>
      <c r="G4039" s="247"/>
      <c r="H4039" s="247" t="s">
        <v>8299</v>
      </c>
      <c r="I4039" s="247" t="s">
        <v>8300</v>
      </c>
      <c r="J4039" s="247" t="s">
        <v>3351</v>
      </c>
      <c r="K4039" s="249" t="s">
        <v>1346</v>
      </c>
      <c r="L4039" s="247" t="s">
        <v>1380</v>
      </c>
      <c r="M4039" s="249" t="s">
        <v>1342</v>
      </c>
      <c r="N4039" s="249"/>
      <c r="O4039" s="249" t="s">
        <v>11424</v>
      </c>
    </row>
    <row r="4040" spans="2:15" ht="15" customHeight="1">
      <c r="B4040" s="247" t="s">
        <v>12920</v>
      </c>
      <c r="C4040" s="247" t="s">
        <v>1342</v>
      </c>
      <c r="D4040" s="248">
        <v>41970</v>
      </c>
      <c r="E4040" s="248"/>
      <c r="F4040" s="248"/>
      <c r="G4040" s="247"/>
      <c r="H4040" s="247" t="s">
        <v>9316</v>
      </c>
      <c r="I4040" s="247" t="s">
        <v>9317</v>
      </c>
      <c r="J4040" s="247" t="s">
        <v>3351</v>
      </c>
      <c r="K4040" s="249" t="s">
        <v>1346</v>
      </c>
      <c r="L4040" s="247" t="s">
        <v>1380</v>
      </c>
      <c r="M4040" s="249" t="s">
        <v>1342</v>
      </c>
      <c r="N4040" s="249"/>
      <c r="O4040" s="249" t="s">
        <v>12921</v>
      </c>
    </row>
    <row r="4041" spans="2:15" ht="15" customHeight="1">
      <c r="B4041" s="247" t="s">
        <v>12922</v>
      </c>
      <c r="C4041" s="247" t="s">
        <v>12923</v>
      </c>
      <c r="D4041" s="248">
        <v>41457</v>
      </c>
      <c r="E4041" s="248">
        <v>42734</v>
      </c>
      <c r="F4041" s="248">
        <v>44195</v>
      </c>
      <c r="G4041" s="247">
        <v>0</v>
      </c>
      <c r="H4041" s="247" t="s">
        <v>3433</v>
      </c>
      <c r="I4041" s="247" t="s">
        <v>3434</v>
      </c>
      <c r="J4041" s="247" t="s">
        <v>3351</v>
      </c>
      <c r="K4041" s="249" t="s">
        <v>1354</v>
      </c>
      <c r="L4041" s="247" t="s">
        <v>1380</v>
      </c>
      <c r="M4041" s="249" t="s">
        <v>1348</v>
      </c>
      <c r="N4041" s="249">
        <v>10</v>
      </c>
      <c r="O4041" s="249" t="s">
        <v>12924</v>
      </c>
    </row>
    <row r="4042" spans="2:15" ht="15" customHeight="1">
      <c r="B4042" s="247" t="s">
        <v>12925</v>
      </c>
      <c r="C4042" s="247" t="s">
        <v>1342</v>
      </c>
      <c r="D4042" s="248">
        <v>40896</v>
      </c>
      <c r="E4042" s="248"/>
      <c r="F4042" s="248"/>
      <c r="G4042" s="247"/>
      <c r="H4042" s="247" t="s">
        <v>12926</v>
      </c>
      <c r="I4042" s="247" t="s">
        <v>1342</v>
      </c>
      <c r="J4042" s="247" t="s">
        <v>3351</v>
      </c>
      <c r="K4042" s="249" t="s">
        <v>1346</v>
      </c>
      <c r="L4042" s="247" t="s">
        <v>1380</v>
      </c>
      <c r="M4042" s="249" t="s">
        <v>1342</v>
      </c>
      <c r="N4042" s="249"/>
      <c r="O4042" s="249" t="s">
        <v>3975</v>
      </c>
    </row>
    <row r="4043" spans="2:15" ht="15" customHeight="1">
      <c r="B4043" s="247" t="s">
        <v>12927</v>
      </c>
      <c r="C4043" s="247" t="s">
        <v>1342</v>
      </c>
      <c r="D4043" s="248">
        <v>41876</v>
      </c>
      <c r="E4043" s="248"/>
      <c r="F4043" s="248"/>
      <c r="G4043" s="247"/>
      <c r="H4043" s="247" t="s">
        <v>12035</v>
      </c>
      <c r="I4043" s="247" t="s">
        <v>12036</v>
      </c>
      <c r="J4043" s="247" t="s">
        <v>3351</v>
      </c>
      <c r="K4043" s="249" t="s">
        <v>1346</v>
      </c>
      <c r="L4043" s="247" t="s">
        <v>1380</v>
      </c>
      <c r="M4043" s="249" t="s">
        <v>1342</v>
      </c>
      <c r="N4043" s="249"/>
      <c r="O4043" s="249" t="s">
        <v>5086</v>
      </c>
    </row>
    <row r="4044" spans="2:15" ht="15" customHeight="1">
      <c r="B4044" s="247" t="s">
        <v>12928</v>
      </c>
      <c r="C4044" s="247" t="s">
        <v>1342</v>
      </c>
      <c r="D4044" s="248">
        <v>40766</v>
      </c>
      <c r="E4044" s="248"/>
      <c r="F4044" s="248"/>
      <c r="G4044" s="247"/>
      <c r="H4044" s="247" t="s">
        <v>5958</v>
      </c>
      <c r="I4044" s="247" t="s">
        <v>5959</v>
      </c>
      <c r="J4044" s="247" t="s">
        <v>3351</v>
      </c>
      <c r="K4044" s="249" t="s">
        <v>1346</v>
      </c>
      <c r="L4044" s="247" t="s">
        <v>1380</v>
      </c>
      <c r="M4044" s="249" t="s">
        <v>1342</v>
      </c>
      <c r="N4044" s="249"/>
      <c r="O4044" s="249" t="s">
        <v>5960</v>
      </c>
    </row>
    <row r="4045" spans="2:15" ht="15" hidden="1" customHeight="1">
      <c r="B4045" s="247" t="s">
        <v>12929</v>
      </c>
      <c r="C4045" s="247" t="s">
        <v>12930</v>
      </c>
      <c r="D4045" s="248">
        <v>40386</v>
      </c>
      <c r="E4045" s="248">
        <v>41337</v>
      </c>
      <c r="F4045" s="248">
        <v>43163</v>
      </c>
      <c r="G4045" s="247">
        <v>1</v>
      </c>
      <c r="H4045" s="247" t="s">
        <v>4649</v>
      </c>
      <c r="I4045" s="247" t="s">
        <v>4650</v>
      </c>
      <c r="J4045" s="247" t="s">
        <v>3270</v>
      </c>
      <c r="K4045" s="249" t="s">
        <v>1354</v>
      </c>
      <c r="L4045" s="247" t="s">
        <v>1380</v>
      </c>
      <c r="M4045" s="249" t="s">
        <v>1348</v>
      </c>
      <c r="N4045" s="249">
        <v>48</v>
      </c>
      <c r="O4045" s="249" t="s">
        <v>12931</v>
      </c>
    </row>
    <row r="4046" spans="2:15" ht="15" hidden="1" customHeight="1">
      <c r="B4046" s="247" t="s">
        <v>12932</v>
      </c>
      <c r="C4046" s="247" t="s">
        <v>12933</v>
      </c>
      <c r="D4046" s="248">
        <v>42093</v>
      </c>
      <c r="E4046" s="248">
        <v>42103</v>
      </c>
      <c r="F4046" s="248">
        <v>42194</v>
      </c>
      <c r="G4046" s="247">
        <v>0</v>
      </c>
      <c r="H4046" s="247" t="s">
        <v>3405</v>
      </c>
      <c r="I4046" s="247" t="s">
        <v>3406</v>
      </c>
      <c r="J4046" s="247" t="s">
        <v>3291</v>
      </c>
      <c r="K4046" s="249" t="s">
        <v>1354</v>
      </c>
      <c r="L4046" s="247" t="s">
        <v>1380</v>
      </c>
      <c r="M4046" s="249" t="s">
        <v>1348</v>
      </c>
      <c r="N4046" s="249">
        <v>65</v>
      </c>
      <c r="O4046" s="249" t="s">
        <v>3407</v>
      </c>
    </row>
    <row r="4047" spans="2:15" ht="24" customHeight="1">
      <c r="B4047" s="247" t="s">
        <v>12934</v>
      </c>
      <c r="C4047" s="247" t="s">
        <v>12935</v>
      </c>
      <c r="D4047" s="248">
        <v>42094</v>
      </c>
      <c r="E4047" s="248">
        <v>42527</v>
      </c>
      <c r="F4047" s="248">
        <v>43988</v>
      </c>
      <c r="G4047" s="247">
        <v>0</v>
      </c>
      <c r="H4047" s="247" t="s">
        <v>7783</v>
      </c>
      <c r="I4047" s="247" t="s">
        <v>7784</v>
      </c>
      <c r="J4047" s="247" t="s">
        <v>3351</v>
      </c>
      <c r="K4047" s="249" t="s">
        <v>1354</v>
      </c>
      <c r="L4047" s="247" t="s">
        <v>1380</v>
      </c>
      <c r="M4047" s="249" t="s">
        <v>1348</v>
      </c>
      <c r="N4047" s="249">
        <v>10</v>
      </c>
      <c r="O4047" s="249" t="s">
        <v>6124</v>
      </c>
    </row>
    <row r="4048" spans="2:15" ht="15" customHeight="1">
      <c r="B4048" s="247" t="s">
        <v>12936</v>
      </c>
      <c r="C4048" s="247" t="s">
        <v>1342</v>
      </c>
      <c r="D4048" s="248">
        <v>42093</v>
      </c>
      <c r="E4048" s="248"/>
      <c r="F4048" s="248"/>
      <c r="G4048" s="247"/>
      <c r="H4048" s="247" t="s">
        <v>12937</v>
      </c>
      <c r="I4048" s="247" t="s">
        <v>12843</v>
      </c>
      <c r="J4048" s="247" t="s">
        <v>3270</v>
      </c>
      <c r="K4048" s="249" t="s">
        <v>1346</v>
      </c>
      <c r="L4048" s="247" t="s">
        <v>1380</v>
      </c>
      <c r="M4048" s="249" t="s">
        <v>1348</v>
      </c>
      <c r="N4048" s="249">
        <v>28</v>
      </c>
      <c r="O4048" s="249" t="s">
        <v>12844</v>
      </c>
    </row>
    <row r="4049" spans="2:15" ht="15" customHeight="1">
      <c r="B4049" s="247" t="s">
        <v>12938</v>
      </c>
      <c r="C4049" s="247" t="s">
        <v>1342</v>
      </c>
      <c r="D4049" s="248">
        <v>41983</v>
      </c>
      <c r="E4049" s="248"/>
      <c r="F4049" s="248"/>
      <c r="G4049" s="247"/>
      <c r="H4049" s="247" t="s">
        <v>3493</v>
      </c>
      <c r="I4049" s="247" t="s">
        <v>3494</v>
      </c>
      <c r="J4049" s="247" t="s">
        <v>3291</v>
      </c>
      <c r="K4049" s="249" t="s">
        <v>1346</v>
      </c>
      <c r="L4049" s="247" t="s">
        <v>3337</v>
      </c>
      <c r="M4049" s="249" t="s">
        <v>1342</v>
      </c>
      <c r="N4049" s="249"/>
      <c r="O4049" s="249" t="s">
        <v>12939</v>
      </c>
    </row>
    <row r="4050" spans="2:15" ht="15" customHeight="1">
      <c r="B4050" s="247" t="s">
        <v>12940</v>
      </c>
      <c r="C4050" s="247" t="s">
        <v>1342</v>
      </c>
      <c r="D4050" s="248">
        <v>41453</v>
      </c>
      <c r="E4050" s="248"/>
      <c r="F4050" s="248"/>
      <c r="G4050" s="247"/>
      <c r="H4050" s="247" t="s">
        <v>11788</v>
      </c>
      <c r="I4050" s="247" t="s">
        <v>11789</v>
      </c>
      <c r="J4050" s="247" t="s">
        <v>3270</v>
      </c>
      <c r="K4050" s="249" t="s">
        <v>1346</v>
      </c>
      <c r="L4050" s="247" t="s">
        <v>1380</v>
      </c>
      <c r="M4050" s="249" t="s">
        <v>1348</v>
      </c>
      <c r="N4050" s="249">
        <v>62</v>
      </c>
      <c r="O4050" s="249" t="s">
        <v>12941</v>
      </c>
    </row>
    <row r="4051" spans="2:15" ht="15" customHeight="1">
      <c r="B4051" s="247" t="s">
        <v>12942</v>
      </c>
      <c r="C4051" s="247" t="s">
        <v>1342</v>
      </c>
      <c r="D4051" s="248">
        <v>40945</v>
      </c>
      <c r="E4051" s="248"/>
      <c r="F4051" s="248"/>
      <c r="G4051" s="247"/>
      <c r="H4051" s="247" t="s">
        <v>6697</v>
      </c>
      <c r="I4051" s="247" t="s">
        <v>6698</v>
      </c>
      <c r="J4051" s="247" t="s">
        <v>3270</v>
      </c>
      <c r="K4051" s="249" t="s">
        <v>1346</v>
      </c>
      <c r="L4051" s="247" t="s">
        <v>1380</v>
      </c>
      <c r="M4051" s="249" t="s">
        <v>1348</v>
      </c>
      <c r="N4051" s="249">
        <v>310</v>
      </c>
      <c r="O4051" s="249" t="s">
        <v>12943</v>
      </c>
    </row>
    <row r="4052" spans="2:15" ht="15" customHeight="1">
      <c r="B4052" s="247" t="s">
        <v>12944</v>
      </c>
      <c r="C4052" s="247" t="s">
        <v>1342</v>
      </c>
      <c r="D4052" s="248">
        <v>40945</v>
      </c>
      <c r="E4052" s="248"/>
      <c r="F4052" s="248"/>
      <c r="G4052" s="247"/>
      <c r="H4052" s="247" t="s">
        <v>6697</v>
      </c>
      <c r="I4052" s="247" t="s">
        <v>6698</v>
      </c>
      <c r="J4052" s="247" t="s">
        <v>3270</v>
      </c>
      <c r="K4052" s="249" t="s">
        <v>1346</v>
      </c>
      <c r="L4052" s="247" t="s">
        <v>1380</v>
      </c>
      <c r="M4052" s="249" t="s">
        <v>1342</v>
      </c>
      <c r="N4052" s="249"/>
      <c r="O4052" s="249" t="s">
        <v>12945</v>
      </c>
    </row>
    <row r="4053" spans="2:15" ht="15" customHeight="1">
      <c r="B4053" s="247" t="s">
        <v>12946</v>
      </c>
      <c r="C4053" s="247" t="s">
        <v>1342</v>
      </c>
      <c r="D4053" s="248">
        <v>40807</v>
      </c>
      <c r="E4053" s="248"/>
      <c r="F4053" s="248"/>
      <c r="G4053" s="247"/>
      <c r="H4053" s="247" t="s">
        <v>6943</v>
      </c>
      <c r="I4053" s="247" t="s">
        <v>6944</v>
      </c>
      <c r="J4053" s="247" t="s">
        <v>3270</v>
      </c>
      <c r="K4053" s="249" t="s">
        <v>1346</v>
      </c>
      <c r="L4053" s="247" t="s">
        <v>1380</v>
      </c>
      <c r="M4053" s="249" t="s">
        <v>1342</v>
      </c>
      <c r="N4053" s="249"/>
      <c r="O4053" s="249" t="s">
        <v>12616</v>
      </c>
    </row>
    <row r="4054" spans="2:15" ht="15" customHeight="1">
      <c r="B4054" s="247" t="s">
        <v>12947</v>
      </c>
      <c r="C4054" s="247" t="s">
        <v>1342</v>
      </c>
      <c r="D4054" s="248">
        <v>41389</v>
      </c>
      <c r="E4054" s="248"/>
      <c r="F4054" s="248"/>
      <c r="G4054" s="247"/>
      <c r="H4054" s="247" t="s">
        <v>6943</v>
      </c>
      <c r="I4054" s="247" t="s">
        <v>6944</v>
      </c>
      <c r="J4054" s="247" t="s">
        <v>3270</v>
      </c>
      <c r="K4054" s="249" t="s">
        <v>1346</v>
      </c>
      <c r="L4054" s="247" t="s">
        <v>1380</v>
      </c>
      <c r="M4054" s="249" t="s">
        <v>1342</v>
      </c>
      <c r="N4054" s="249"/>
      <c r="O4054" s="249" t="s">
        <v>2194</v>
      </c>
    </row>
    <row r="4055" spans="2:15" ht="24" customHeight="1">
      <c r="B4055" s="247" t="s">
        <v>12948</v>
      </c>
      <c r="C4055" s="247" t="s">
        <v>1342</v>
      </c>
      <c r="D4055" s="248">
        <v>40743</v>
      </c>
      <c r="E4055" s="248"/>
      <c r="F4055" s="248"/>
      <c r="G4055" s="247"/>
      <c r="H4055" s="247" t="s">
        <v>3990</v>
      </c>
      <c r="I4055" s="247" t="s">
        <v>3991</v>
      </c>
      <c r="J4055" s="247" t="s">
        <v>3298</v>
      </c>
      <c r="K4055" s="249" t="s">
        <v>1346</v>
      </c>
      <c r="L4055" s="247" t="s">
        <v>1380</v>
      </c>
      <c r="M4055" s="249" t="s">
        <v>1342</v>
      </c>
      <c r="N4055" s="249"/>
      <c r="O4055" s="249" t="s">
        <v>8567</v>
      </c>
    </row>
    <row r="4056" spans="2:15" ht="15" hidden="1" customHeight="1">
      <c r="B4056" s="247" t="s">
        <v>12949</v>
      </c>
      <c r="C4056" s="247" t="s">
        <v>12950</v>
      </c>
      <c r="D4056" s="248">
        <v>40386</v>
      </c>
      <c r="E4056" s="248">
        <v>41337</v>
      </c>
      <c r="F4056" s="248">
        <v>43163</v>
      </c>
      <c r="G4056" s="247">
        <v>1</v>
      </c>
      <c r="H4056" s="247" t="s">
        <v>4649</v>
      </c>
      <c r="I4056" s="247" t="s">
        <v>4650</v>
      </c>
      <c r="J4056" s="247" t="s">
        <v>3270</v>
      </c>
      <c r="K4056" s="249" t="s">
        <v>1354</v>
      </c>
      <c r="L4056" s="247" t="s">
        <v>1380</v>
      </c>
      <c r="M4056" s="249" t="s">
        <v>1348</v>
      </c>
      <c r="N4056" s="249">
        <v>46</v>
      </c>
      <c r="O4056" s="249" t="s">
        <v>12951</v>
      </c>
    </row>
    <row r="4057" spans="2:15" ht="15" customHeight="1">
      <c r="B4057" s="247" t="s">
        <v>12952</v>
      </c>
      <c r="C4057" s="247" t="s">
        <v>1342</v>
      </c>
      <c r="D4057" s="248">
        <v>40833</v>
      </c>
      <c r="E4057" s="248"/>
      <c r="F4057" s="248"/>
      <c r="G4057" s="247"/>
      <c r="H4057" s="247" t="s">
        <v>12953</v>
      </c>
      <c r="I4057" s="247" t="s">
        <v>12954</v>
      </c>
      <c r="J4057" s="247" t="s">
        <v>3270</v>
      </c>
      <c r="K4057" s="249" t="s">
        <v>1346</v>
      </c>
      <c r="L4057" s="247" t="s">
        <v>1380</v>
      </c>
      <c r="M4057" s="249" t="s">
        <v>1342</v>
      </c>
      <c r="N4057" s="249"/>
      <c r="O4057" s="249" t="s">
        <v>4909</v>
      </c>
    </row>
    <row r="4058" spans="2:15" ht="15" customHeight="1">
      <c r="B4058" s="247" t="s">
        <v>12955</v>
      </c>
      <c r="C4058" s="247" t="s">
        <v>1342</v>
      </c>
      <c r="D4058" s="248">
        <v>40938</v>
      </c>
      <c r="E4058" s="248"/>
      <c r="F4058" s="248"/>
      <c r="G4058" s="247"/>
      <c r="H4058" s="247" t="s">
        <v>4275</v>
      </c>
      <c r="I4058" s="247" t="s">
        <v>4276</v>
      </c>
      <c r="J4058" s="247" t="s">
        <v>3270</v>
      </c>
      <c r="K4058" s="249" t="s">
        <v>1346</v>
      </c>
      <c r="L4058" s="247" t="s">
        <v>1380</v>
      </c>
      <c r="M4058" s="249" t="s">
        <v>1342</v>
      </c>
      <c r="N4058" s="249"/>
      <c r="O4058" s="249" t="s">
        <v>12956</v>
      </c>
    </row>
    <row r="4059" spans="2:15" ht="15" customHeight="1">
      <c r="B4059" s="247" t="s">
        <v>12957</v>
      </c>
      <c r="C4059" s="247" t="s">
        <v>1342</v>
      </c>
      <c r="D4059" s="248">
        <v>41297</v>
      </c>
      <c r="E4059" s="248"/>
      <c r="F4059" s="248"/>
      <c r="G4059" s="247"/>
      <c r="H4059" s="247" t="s">
        <v>9783</v>
      </c>
      <c r="I4059" s="247" t="s">
        <v>9784</v>
      </c>
      <c r="J4059" s="247" t="s">
        <v>3270</v>
      </c>
      <c r="K4059" s="249" t="s">
        <v>1346</v>
      </c>
      <c r="L4059" s="247" t="s">
        <v>1380</v>
      </c>
      <c r="M4059" s="249" t="s">
        <v>1342</v>
      </c>
      <c r="N4059" s="249"/>
      <c r="O4059" s="249" t="s">
        <v>12958</v>
      </c>
    </row>
    <row r="4060" spans="2:15" ht="15" customHeight="1">
      <c r="B4060" s="247" t="s">
        <v>12959</v>
      </c>
      <c r="C4060" s="247" t="s">
        <v>1342</v>
      </c>
      <c r="D4060" s="248">
        <v>41152</v>
      </c>
      <c r="E4060" s="248"/>
      <c r="F4060" s="248"/>
      <c r="G4060" s="247"/>
      <c r="H4060" s="247" t="s">
        <v>12960</v>
      </c>
      <c r="I4060" s="247" t="s">
        <v>1342</v>
      </c>
      <c r="J4060" s="247" t="s">
        <v>3270</v>
      </c>
      <c r="K4060" s="249" t="s">
        <v>1346</v>
      </c>
      <c r="L4060" s="247" t="s">
        <v>1380</v>
      </c>
      <c r="M4060" s="249" t="s">
        <v>1342</v>
      </c>
      <c r="N4060" s="249"/>
      <c r="O4060" s="249" t="s">
        <v>5098</v>
      </c>
    </row>
    <row r="4061" spans="2:15" ht="15" customHeight="1">
      <c r="B4061" s="247" t="s">
        <v>12961</v>
      </c>
      <c r="C4061" s="247" t="s">
        <v>1342</v>
      </c>
      <c r="D4061" s="248">
        <v>41408</v>
      </c>
      <c r="E4061" s="248"/>
      <c r="F4061" s="248"/>
      <c r="G4061" s="247"/>
      <c r="H4061" s="247" t="s">
        <v>7239</v>
      </c>
      <c r="I4061" s="247" t="s">
        <v>7240</v>
      </c>
      <c r="J4061" s="247" t="s">
        <v>3336</v>
      </c>
      <c r="K4061" s="249" t="s">
        <v>1346</v>
      </c>
      <c r="L4061" s="247" t="s">
        <v>3337</v>
      </c>
      <c r="M4061" s="249" t="s">
        <v>1342</v>
      </c>
      <c r="N4061" s="249"/>
      <c r="O4061" s="249" t="s">
        <v>12962</v>
      </c>
    </row>
    <row r="4062" spans="2:15" ht="15" customHeight="1">
      <c r="B4062" s="247" t="s">
        <v>12963</v>
      </c>
      <c r="C4062" s="247" t="s">
        <v>1342</v>
      </c>
      <c r="D4062" s="248">
        <v>40973</v>
      </c>
      <c r="E4062" s="248"/>
      <c r="F4062" s="248"/>
      <c r="G4062" s="247"/>
      <c r="H4062" s="247" t="s">
        <v>12964</v>
      </c>
      <c r="I4062" s="247" t="s">
        <v>1342</v>
      </c>
      <c r="J4062" s="247" t="s">
        <v>3270</v>
      </c>
      <c r="K4062" s="249" t="s">
        <v>1346</v>
      </c>
      <c r="L4062" s="247" t="s">
        <v>1380</v>
      </c>
      <c r="M4062" s="249" t="s">
        <v>1342</v>
      </c>
      <c r="N4062" s="249"/>
      <c r="O4062" s="249" t="s">
        <v>12965</v>
      </c>
    </row>
    <row r="4063" spans="2:15" ht="15" customHeight="1">
      <c r="B4063" s="247" t="s">
        <v>12966</v>
      </c>
      <c r="C4063" s="247" t="s">
        <v>1342</v>
      </c>
      <c r="D4063" s="248">
        <v>41334</v>
      </c>
      <c r="E4063" s="248"/>
      <c r="F4063" s="248"/>
      <c r="G4063" s="247"/>
      <c r="H4063" s="247" t="s">
        <v>12967</v>
      </c>
      <c r="I4063" s="247" t="s">
        <v>12968</v>
      </c>
      <c r="J4063" s="247" t="s">
        <v>3336</v>
      </c>
      <c r="K4063" s="249" t="s">
        <v>1346</v>
      </c>
      <c r="L4063" s="247" t="s">
        <v>3337</v>
      </c>
      <c r="M4063" s="249" t="s">
        <v>1342</v>
      </c>
      <c r="N4063" s="249"/>
      <c r="O4063" s="249" t="s">
        <v>6873</v>
      </c>
    </row>
    <row r="4064" spans="2:15" ht="15" customHeight="1">
      <c r="B4064" s="247" t="s">
        <v>12969</v>
      </c>
      <c r="C4064" s="247" t="s">
        <v>1342</v>
      </c>
      <c r="D4064" s="248">
        <v>41532</v>
      </c>
      <c r="E4064" s="248"/>
      <c r="F4064" s="248"/>
      <c r="G4064" s="247"/>
      <c r="H4064" s="247" t="s">
        <v>12970</v>
      </c>
      <c r="I4064" s="247" t="s">
        <v>1342</v>
      </c>
      <c r="J4064" s="247" t="s">
        <v>3270</v>
      </c>
      <c r="K4064" s="249" t="s">
        <v>1346</v>
      </c>
      <c r="L4064" s="247" t="s">
        <v>1380</v>
      </c>
      <c r="M4064" s="249" t="s">
        <v>1342</v>
      </c>
      <c r="N4064" s="249"/>
      <c r="O4064" s="249" t="s">
        <v>9001</v>
      </c>
    </row>
    <row r="4065" spans="2:15" ht="15" customHeight="1">
      <c r="B4065" s="247" t="s">
        <v>12971</v>
      </c>
      <c r="C4065" s="247" t="s">
        <v>1342</v>
      </c>
      <c r="D4065" s="248">
        <v>40886</v>
      </c>
      <c r="E4065" s="248"/>
      <c r="F4065" s="248"/>
      <c r="G4065" s="247"/>
      <c r="H4065" s="247" t="s">
        <v>4344</v>
      </c>
      <c r="I4065" s="247" t="s">
        <v>4345</v>
      </c>
      <c r="J4065" s="247" t="s">
        <v>3270</v>
      </c>
      <c r="K4065" s="249" t="s">
        <v>1346</v>
      </c>
      <c r="L4065" s="247" t="s">
        <v>1380</v>
      </c>
      <c r="M4065" s="249" t="s">
        <v>1342</v>
      </c>
      <c r="N4065" s="249"/>
      <c r="O4065" s="249" t="s">
        <v>3847</v>
      </c>
    </row>
    <row r="4066" spans="2:15" ht="15" customHeight="1">
      <c r="B4066" s="247" t="s">
        <v>12972</v>
      </c>
      <c r="C4066" s="247" t="s">
        <v>1342</v>
      </c>
      <c r="D4066" s="248">
        <v>41429</v>
      </c>
      <c r="E4066" s="248"/>
      <c r="F4066" s="248"/>
      <c r="G4066" s="247"/>
      <c r="H4066" s="247" t="s">
        <v>8992</v>
      </c>
      <c r="I4066" s="247" t="s">
        <v>8993</v>
      </c>
      <c r="J4066" s="247" t="s">
        <v>3270</v>
      </c>
      <c r="K4066" s="249" t="s">
        <v>1346</v>
      </c>
      <c r="L4066" s="247" t="s">
        <v>1380</v>
      </c>
      <c r="M4066" s="249" t="s">
        <v>1342</v>
      </c>
      <c r="N4066" s="249"/>
      <c r="O4066" s="249" t="s">
        <v>4099</v>
      </c>
    </row>
    <row r="4067" spans="2:15" ht="15" hidden="1" customHeight="1">
      <c r="B4067" s="247" t="s">
        <v>12973</v>
      </c>
      <c r="C4067" s="247" t="s">
        <v>12974</v>
      </c>
      <c r="D4067" s="248">
        <v>40116</v>
      </c>
      <c r="E4067" s="248">
        <v>40631</v>
      </c>
      <c r="F4067" s="248">
        <v>41727</v>
      </c>
      <c r="G4067" s="247">
        <v>0</v>
      </c>
      <c r="H4067" s="247" t="s">
        <v>7055</v>
      </c>
      <c r="I4067" s="247" t="s">
        <v>7056</v>
      </c>
      <c r="J4067" s="247" t="s">
        <v>3276</v>
      </c>
      <c r="K4067" s="249" t="s">
        <v>1354</v>
      </c>
      <c r="L4067" s="247" t="s">
        <v>1380</v>
      </c>
      <c r="M4067" s="249" t="s">
        <v>1348</v>
      </c>
      <c r="N4067" s="249">
        <v>16</v>
      </c>
      <c r="O4067" s="249" t="s">
        <v>1342</v>
      </c>
    </row>
    <row r="4068" spans="2:15" ht="15" hidden="1" customHeight="1">
      <c r="B4068" s="247" t="s">
        <v>12975</v>
      </c>
      <c r="C4068" s="247" t="s">
        <v>12976</v>
      </c>
      <c r="D4068" s="248">
        <v>40812</v>
      </c>
      <c r="E4068" s="248">
        <v>41324</v>
      </c>
      <c r="F4068" s="248">
        <v>42785</v>
      </c>
      <c r="G4068" s="247">
        <v>0</v>
      </c>
      <c r="H4068" s="247" t="s">
        <v>5633</v>
      </c>
      <c r="I4068" s="247" t="s">
        <v>5634</v>
      </c>
      <c r="J4068" s="247" t="s">
        <v>3351</v>
      </c>
      <c r="K4068" s="249" t="s">
        <v>1354</v>
      </c>
      <c r="L4068" s="247" t="s">
        <v>1380</v>
      </c>
      <c r="M4068" s="249" t="s">
        <v>1348</v>
      </c>
      <c r="N4068" s="249">
        <v>10</v>
      </c>
      <c r="O4068" s="249" t="s">
        <v>5635</v>
      </c>
    </row>
    <row r="4069" spans="2:15" ht="15" customHeight="1">
      <c r="B4069" s="247" t="s">
        <v>12977</v>
      </c>
      <c r="C4069" s="247" t="s">
        <v>1342</v>
      </c>
      <c r="D4069" s="248">
        <v>41201</v>
      </c>
      <c r="E4069" s="248"/>
      <c r="F4069" s="248"/>
      <c r="G4069" s="247"/>
      <c r="H4069" s="247" t="s">
        <v>12978</v>
      </c>
      <c r="I4069" s="247" t="s">
        <v>12979</v>
      </c>
      <c r="J4069" s="247" t="s">
        <v>3270</v>
      </c>
      <c r="K4069" s="249" t="s">
        <v>1346</v>
      </c>
      <c r="L4069" s="247" t="s">
        <v>1380</v>
      </c>
      <c r="M4069" s="249" t="s">
        <v>1342</v>
      </c>
      <c r="N4069" s="249"/>
      <c r="O4069" s="249" t="s">
        <v>12980</v>
      </c>
    </row>
    <row r="4070" spans="2:15" ht="15" customHeight="1">
      <c r="B4070" s="247" t="s">
        <v>12981</v>
      </c>
      <c r="C4070" s="247" t="s">
        <v>1342</v>
      </c>
      <c r="D4070" s="248">
        <v>40883</v>
      </c>
      <c r="E4070" s="248"/>
      <c r="F4070" s="248"/>
      <c r="G4070" s="247"/>
      <c r="H4070" s="247" t="s">
        <v>12982</v>
      </c>
      <c r="I4070" s="247" t="s">
        <v>1342</v>
      </c>
      <c r="J4070" s="247" t="s">
        <v>3270</v>
      </c>
      <c r="K4070" s="249" t="s">
        <v>1346</v>
      </c>
      <c r="L4070" s="247" t="s">
        <v>1380</v>
      </c>
      <c r="M4070" s="249" t="s">
        <v>1342</v>
      </c>
      <c r="N4070" s="249"/>
      <c r="O4070" s="249" t="s">
        <v>12983</v>
      </c>
    </row>
    <row r="4071" spans="2:15" ht="24" customHeight="1">
      <c r="B4071" s="247" t="s">
        <v>12984</v>
      </c>
      <c r="C4071" s="247" t="s">
        <v>1342</v>
      </c>
      <c r="D4071" s="248">
        <v>41362</v>
      </c>
      <c r="E4071" s="248"/>
      <c r="F4071" s="248"/>
      <c r="G4071" s="247"/>
      <c r="H4071" s="247" t="s">
        <v>12985</v>
      </c>
      <c r="I4071" s="247" t="s">
        <v>1342</v>
      </c>
      <c r="J4071" s="247" t="s">
        <v>3270</v>
      </c>
      <c r="K4071" s="249" t="s">
        <v>1346</v>
      </c>
      <c r="L4071" s="247" t="s">
        <v>1380</v>
      </c>
      <c r="M4071" s="249" t="s">
        <v>1342</v>
      </c>
      <c r="N4071" s="249"/>
      <c r="O4071" s="249" t="s">
        <v>12986</v>
      </c>
    </row>
    <row r="4072" spans="2:15" ht="15" customHeight="1">
      <c r="B4072" s="247" t="s">
        <v>12987</v>
      </c>
      <c r="C4072" s="247" t="s">
        <v>1342</v>
      </c>
      <c r="D4072" s="248">
        <v>40557</v>
      </c>
      <c r="E4072" s="248"/>
      <c r="F4072" s="248"/>
      <c r="G4072" s="247"/>
      <c r="H4072" s="247" t="s">
        <v>12988</v>
      </c>
      <c r="I4072" s="247" t="s">
        <v>1342</v>
      </c>
      <c r="J4072" s="247" t="s">
        <v>3270</v>
      </c>
      <c r="K4072" s="249" t="s">
        <v>1346</v>
      </c>
      <c r="L4072" s="247" t="s">
        <v>4433</v>
      </c>
      <c r="M4072" s="249" t="s">
        <v>1342</v>
      </c>
      <c r="N4072" s="249"/>
      <c r="O4072" s="249" t="s">
        <v>12989</v>
      </c>
    </row>
    <row r="4073" spans="2:15" ht="15" customHeight="1">
      <c r="B4073" s="247" t="s">
        <v>12990</v>
      </c>
      <c r="C4073" s="247" t="s">
        <v>1342</v>
      </c>
      <c r="D4073" s="248">
        <v>40973</v>
      </c>
      <c r="E4073" s="248"/>
      <c r="F4073" s="248"/>
      <c r="G4073" s="247"/>
      <c r="H4073" s="247" t="s">
        <v>12991</v>
      </c>
      <c r="I4073" s="247" t="s">
        <v>1342</v>
      </c>
      <c r="J4073" s="247" t="s">
        <v>3270</v>
      </c>
      <c r="K4073" s="249" t="s">
        <v>1346</v>
      </c>
      <c r="L4073" s="247" t="s">
        <v>1380</v>
      </c>
      <c r="M4073" s="249" t="s">
        <v>1342</v>
      </c>
      <c r="N4073" s="249"/>
      <c r="O4073" s="249" t="s">
        <v>12992</v>
      </c>
    </row>
    <row r="4074" spans="2:15" ht="15" customHeight="1">
      <c r="B4074" s="247" t="s">
        <v>12993</v>
      </c>
      <c r="C4074" s="247" t="s">
        <v>1342</v>
      </c>
      <c r="D4074" s="248">
        <v>41166</v>
      </c>
      <c r="E4074" s="248"/>
      <c r="F4074" s="248"/>
      <c r="G4074" s="247"/>
      <c r="H4074" s="247" t="s">
        <v>3756</v>
      </c>
      <c r="I4074" s="247" t="s">
        <v>3757</v>
      </c>
      <c r="J4074" s="247" t="s">
        <v>3336</v>
      </c>
      <c r="K4074" s="249" t="s">
        <v>1346</v>
      </c>
      <c r="L4074" s="247" t="s">
        <v>3337</v>
      </c>
      <c r="M4074" s="249" t="s">
        <v>1342</v>
      </c>
      <c r="N4074" s="249"/>
      <c r="O4074" s="249" t="s">
        <v>12994</v>
      </c>
    </row>
    <row r="4075" spans="2:15" ht="15" customHeight="1">
      <c r="B4075" s="247" t="s">
        <v>12995</v>
      </c>
      <c r="C4075" s="247" t="s">
        <v>12996</v>
      </c>
      <c r="D4075" s="248">
        <v>42096</v>
      </c>
      <c r="E4075" s="248">
        <v>42879</v>
      </c>
      <c r="F4075" s="248">
        <v>44704</v>
      </c>
      <c r="G4075" s="247">
        <v>1</v>
      </c>
      <c r="H4075" s="247" t="s">
        <v>3953</v>
      </c>
      <c r="I4075" s="247" t="s">
        <v>3954</v>
      </c>
      <c r="J4075" s="247" t="s">
        <v>3270</v>
      </c>
      <c r="K4075" s="249" t="s">
        <v>1890</v>
      </c>
      <c r="L4075" s="247" t="s">
        <v>1380</v>
      </c>
      <c r="M4075" s="249" t="s">
        <v>1348</v>
      </c>
      <c r="N4075" s="249">
        <v>73</v>
      </c>
      <c r="O4075" s="249" t="s">
        <v>12997</v>
      </c>
    </row>
    <row r="4076" spans="2:15" ht="24" customHeight="1">
      <c r="B4076" s="247" t="s">
        <v>12998</v>
      </c>
      <c r="C4076" s="247" t="s">
        <v>1342</v>
      </c>
      <c r="D4076" s="248">
        <v>42093</v>
      </c>
      <c r="E4076" s="248"/>
      <c r="F4076" s="248"/>
      <c r="G4076" s="247"/>
      <c r="H4076" s="247" t="s">
        <v>12999</v>
      </c>
      <c r="I4076" s="247" t="s">
        <v>13000</v>
      </c>
      <c r="J4076" s="247" t="s">
        <v>3401</v>
      </c>
      <c r="K4076" s="249" t="s">
        <v>1346</v>
      </c>
      <c r="L4076" s="247" t="s">
        <v>3395</v>
      </c>
      <c r="M4076" s="249" t="s">
        <v>1342</v>
      </c>
      <c r="N4076" s="249"/>
      <c r="O4076" s="249" t="s">
        <v>13001</v>
      </c>
    </row>
    <row r="4077" spans="2:15" ht="15" customHeight="1">
      <c r="B4077" s="247" t="s">
        <v>13002</v>
      </c>
      <c r="C4077" s="247" t="s">
        <v>13003</v>
      </c>
      <c r="D4077" s="248">
        <v>41155</v>
      </c>
      <c r="E4077" s="248">
        <v>42054</v>
      </c>
      <c r="F4077" s="248">
        <v>43880</v>
      </c>
      <c r="G4077" s="247">
        <v>1</v>
      </c>
      <c r="H4077" s="247" t="s">
        <v>11430</v>
      </c>
      <c r="I4077" s="247" t="s">
        <v>11431</v>
      </c>
      <c r="J4077" s="247" t="s">
        <v>3270</v>
      </c>
      <c r="K4077" s="249" t="s">
        <v>1354</v>
      </c>
      <c r="L4077" s="247" t="s">
        <v>1380</v>
      </c>
      <c r="M4077" s="249" t="s">
        <v>1348</v>
      </c>
      <c r="N4077" s="249">
        <v>70</v>
      </c>
      <c r="O4077" s="249" t="s">
        <v>11432</v>
      </c>
    </row>
    <row r="4078" spans="2:15" ht="15" customHeight="1">
      <c r="B4078" s="247" t="s">
        <v>13004</v>
      </c>
      <c r="C4078" s="247" t="s">
        <v>13005</v>
      </c>
      <c r="D4078" s="248">
        <v>42096</v>
      </c>
      <c r="E4078" s="248">
        <v>42632</v>
      </c>
      <c r="F4078" s="248">
        <v>44458</v>
      </c>
      <c r="G4078" s="247">
        <v>1</v>
      </c>
      <c r="H4078" s="247" t="s">
        <v>5336</v>
      </c>
      <c r="I4078" s="247" t="s">
        <v>5910</v>
      </c>
      <c r="J4078" s="247" t="s">
        <v>3270</v>
      </c>
      <c r="K4078" s="249" t="s">
        <v>1354</v>
      </c>
      <c r="L4078" s="247" t="s">
        <v>1380</v>
      </c>
      <c r="M4078" s="249" t="s">
        <v>1348</v>
      </c>
      <c r="N4078" s="249">
        <v>62.21</v>
      </c>
      <c r="O4078" s="249" t="s">
        <v>13006</v>
      </c>
    </row>
    <row r="4079" spans="2:15">
      <c r="B4079" s="247" t="s">
        <v>13007</v>
      </c>
      <c r="C4079" s="247" t="s">
        <v>1342</v>
      </c>
      <c r="D4079" s="248">
        <v>40577</v>
      </c>
      <c r="E4079" s="248"/>
      <c r="F4079" s="248"/>
      <c r="G4079" s="247"/>
      <c r="H4079" s="247" t="s">
        <v>13008</v>
      </c>
      <c r="I4079" s="247" t="s">
        <v>1342</v>
      </c>
      <c r="J4079" s="247" t="s">
        <v>3270</v>
      </c>
      <c r="K4079" s="249" t="s">
        <v>1346</v>
      </c>
      <c r="L4079" s="247" t="s">
        <v>1380</v>
      </c>
      <c r="M4079" s="249" t="s">
        <v>1342</v>
      </c>
      <c r="N4079" s="249"/>
      <c r="O4079" s="249" t="s">
        <v>1342</v>
      </c>
    </row>
    <row r="4080" spans="2:15" ht="15" hidden="1" customHeight="1">
      <c r="B4080" s="247" t="s">
        <v>13009</v>
      </c>
      <c r="C4080" s="247" t="s">
        <v>13010</v>
      </c>
      <c r="D4080" s="248">
        <v>42041</v>
      </c>
      <c r="E4080" s="248">
        <v>42096</v>
      </c>
      <c r="F4080" s="248">
        <v>42187</v>
      </c>
      <c r="G4080" s="247">
        <v>0</v>
      </c>
      <c r="H4080" s="247" t="s">
        <v>5299</v>
      </c>
      <c r="I4080" s="247" t="s">
        <v>5145</v>
      </c>
      <c r="J4080" s="247" t="s">
        <v>3291</v>
      </c>
      <c r="K4080" s="249" t="s">
        <v>1354</v>
      </c>
      <c r="L4080" s="247" t="s">
        <v>1380</v>
      </c>
      <c r="M4080" s="249" t="s">
        <v>1348</v>
      </c>
      <c r="N4080" s="249">
        <v>55</v>
      </c>
      <c r="O4080" s="249" t="s">
        <v>12941</v>
      </c>
    </row>
    <row r="4081" spans="2:15" ht="15" hidden="1" customHeight="1">
      <c r="B4081" s="247" t="s">
        <v>13011</v>
      </c>
      <c r="C4081" s="247" t="s">
        <v>13012</v>
      </c>
      <c r="D4081" s="248">
        <v>42041</v>
      </c>
      <c r="E4081" s="248">
        <v>42096</v>
      </c>
      <c r="F4081" s="248">
        <v>42187</v>
      </c>
      <c r="G4081" s="247">
        <v>0</v>
      </c>
      <c r="H4081" s="247" t="s">
        <v>5299</v>
      </c>
      <c r="I4081" s="247" t="s">
        <v>5145</v>
      </c>
      <c r="J4081" s="247" t="s">
        <v>3291</v>
      </c>
      <c r="K4081" s="249" t="s">
        <v>1354</v>
      </c>
      <c r="L4081" s="247" t="s">
        <v>1380</v>
      </c>
      <c r="M4081" s="249" t="s">
        <v>1348</v>
      </c>
      <c r="N4081" s="249">
        <v>30</v>
      </c>
      <c r="O4081" s="249" t="s">
        <v>13013</v>
      </c>
    </row>
    <row r="4082" spans="2:15" ht="15" customHeight="1">
      <c r="B4082" s="247" t="s">
        <v>13014</v>
      </c>
      <c r="C4082" s="247" t="s">
        <v>13015</v>
      </c>
      <c r="D4082" s="248">
        <v>42097</v>
      </c>
      <c r="E4082" s="248">
        <v>42865</v>
      </c>
      <c r="F4082" s="248">
        <v>43961</v>
      </c>
      <c r="G4082" s="247">
        <v>0</v>
      </c>
      <c r="H4082" s="247" t="s">
        <v>8346</v>
      </c>
      <c r="I4082" s="247" t="s">
        <v>8347</v>
      </c>
      <c r="J4082" s="247" t="s">
        <v>3270</v>
      </c>
      <c r="K4082" s="249" t="s">
        <v>1354</v>
      </c>
      <c r="L4082" s="247" t="s">
        <v>1380</v>
      </c>
      <c r="M4082" s="249" t="s">
        <v>1348</v>
      </c>
      <c r="N4082" s="249">
        <v>92.5</v>
      </c>
      <c r="O4082" s="249" t="s">
        <v>4177</v>
      </c>
    </row>
    <row r="4083" spans="2:15" ht="24" hidden="1" customHeight="1">
      <c r="B4083" s="247" t="s">
        <v>13016</v>
      </c>
      <c r="C4083" s="247" t="s">
        <v>13017</v>
      </c>
      <c r="D4083" s="248">
        <v>42101</v>
      </c>
      <c r="E4083" s="248">
        <v>42109</v>
      </c>
      <c r="F4083" s="248">
        <v>42200</v>
      </c>
      <c r="G4083" s="247">
        <v>0</v>
      </c>
      <c r="H4083" s="247" t="s">
        <v>3504</v>
      </c>
      <c r="I4083" s="247" t="s">
        <v>3505</v>
      </c>
      <c r="J4083" s="247" t="s">
        <v>3291</v>
      </c>
      <c r="K4083" s="249" t="s">
        <v>1354</v>
      </c>
      <c r="L4083" s="247" t="s">
        <v>1380</v>
      </c>
      <c r="M4083" s="249" t="s">
        <v>1348</v>
      </c>
      <c r="N4083" s="249">
        <v>35</v>
      </c>
      <c r="O4083" s="249" t="s">
        <v>3507</v>
      </c>
    </row>
    <row r="4084" spans="2:15" ht="15" customHeight="1">
      <c r="B4084" s="247" t="s">
        <v>13018</v>
      </c>
      <c r="C4084" s="247" t="s">
        <v>13019</v>
      </c>
      <c r="D4084" s="248">
        <v>42093</v>
      </c>
      <c r="E4084" s="248">
        <v>42291</v>
      </c>
      <c r="F4084" s="248">
        <v>44118</v>
      </c>
      <c r="G4084" s="247">
        <v>1</v>
      </c>
      <c r="H4084" s="247" t="s">
        <v>3766</v>
      </c>
      <c r="I4084" s="247" t="s">
        <v>3767</v>
      </c>
      <c r="J4084" s="247" t="s">
        <v>3270</v>
      </c>
      <c r="K4084" s="249" t="s">
        <v>1354</v>
      </c>
      <c r="L4084" s="247" t="s">
        <v>3322</v>
      </c>
      <c r="M4084" s="249" t="s">
        <v>1348</v>
      </c>
      <c r="N4084" s="249">
        <v>330</v>
      </c>
      <c r="O4084" s="249" t="s">
        <v>8750</v>
      </c>
    </row>
    <row r="4085" spans="2:15" ht="15" customHeight="1">
      <c r="B4085" s="247" t="s">
        <v>13020</v>
      </c>
      <c r="C4085" s="247" t="s">
        <v>13021</v>
      </c>
      <c r="D4085" s="248">
        <v>42096</v>
      </c>
      <c r="E4085" s="248">
        <v>42216</v>
      </c>
      <c r="F4085" s="248">
        <v>44043</v>
      </c>
      <c r="G4085" s="247">
        <v>1</v>
      </c>
      <c r="H4085" s="247" t="s">
        <v>12745</v>
      </c>
      <c r="I4085" s="247" t="s">
        <v>1342</v>
      </c>
      <c r="J4085" s="247" t="s">
        <v>3270</v>
      </c>
      <c r="K4085" s="249" t="s">
        <v>3222</v>
      </c>
      <c r="L4085" s="247" t="s">
        <v>1380</v>
      </c>
      <c r="M4085" s="249" t="s">
        <v>1348</v>
      </c>
      <c r="N4085" s="249">
        <v>35</v>
      </c>
      <c r="O4085" s="249" t="s">
        <v>9565</v>
      </c>
    </row>
    <row r="4086" spans="2:15" ht="15" customHeight="1">
      <c r="B4086" s="247" t="s">
        <v>13022</v>
      </c>
      <c r="C4086" s="247" t="s">
        <v>1342</v>
      </c>
      <c r="D4086" s="248">
        <v>42103</v>
      </c>
      <c r="E4086" s="248"/>
      <c r="F4086" s="248"/>
      <c r="G4086" s="247"/>
      <c r="H4086" s="247" t="s">
        <v>12526</v>
      </c>
      <c r="I4086" s="247" t="s">
        <v>12527</v>
      </c>
      <c r="J4086" s="247" t="s">
        <v>3270</v>
      </c>
      <c r="K4086" s="249" t="s">
        <v>1346</v>
      </c>
      <c r="L4086" s="247" t="s">
        <v>1380</v>
      </c>
      <c r="M4086" s="249" t="s">
        <v>1342</v>
      </c>
      <c r="N4086" s="249"/>
      <c r="O4086" s="249" t="s">
        <v>12528</v>
      </c>
    </row>
    <row r="4087" spans="2:15" ht="15" customHeight="1">
      <c r="B4087" s="247" t="s">
        <v>13023</v>
      </c>
      <c r="C4087" s="247" t="s">
        <v>13024</v>
      </c>
      <c r="D4087" s="248">
        <v>42103</v>
      </c>
      <c r="E4087" s="248">
        <v>43465</v>
      </c>
      <c r="F4087" s="248">
        <v>44561</v>
      </c>
      <c r="G4087" s="247">
        <v>0</v>
      </c>
      <c r="H4087" s="247" t="s">
        <v>9519</v>
      </c>
      <c r="I4087" s="247" t="s">
        <v>9520</v>
      </c>
      <c r="J4087" s="247" t="s">
        <v>3270</v>
      </c>
      <c r="K4087" s="249" t="s">
        <v>1890</v>
      </c>
      <c r="L4087" s="247" t="s">
        <v>1380</v>
      </c>
      <c r="M4087" s="249" t="s">
        <v>1348</v>
      </c>
      <c r="N4087" s="249">
        <v>58.9</v>
      </c>
      <c r="O4087" s="249" t="s">
        <v>13025</v>
      </c>
    </row>
    <row r="4088" spans="2:15" ht="24">
      <c r="B4088" s="247" t="s">
        <v>13026</v>
      </c>
      <c r="C4088" s="247" t="s">
        <v>1342</v>
      </c>
      <c r="D4088" s="248">
        <v>42104</v>
      </c>
      <c r="E4088" s="248"/>
      <c r="F4088" s="248"/>
      <c r="G4088" s="247"/>
      <c r="H4088" s="247" t="s">
        <v>13027</v>
      </c>
      <c r="I4088" s="247" t="s">
        <v>13028</v>
      </c>
      <c r="J4088" s="247" t="s">
        <v>3401</v>
      </c>
      <c r="K4088" s="249" t="s">
        <v>1346</v>
      </c>
      <c r="L4088" s="247" t="s">
        <v>1373</v>
      </c>
      <c r="M4088" s="249" t="s">
        <v>1342</v>
      </c>
      <c r="N4088" s="249"/>
      <c r="O4088" s="249" t="s">
        <v>13029</v>
      </c>
    </row>
    <row r="4089" spans="2:15" ht="15" customHeight="1">
      <c r="B4089" s="247" t="s">
        <v>13030</v>
      </c>
      <c r="C4089" s="247" t="s">
        <v>13031</v>
      </c>
      <c r="D4089" s="248">
        <v>42104</v>
      </c>
      <c r="E4089" s="248">
        <v>42242</v>
      </c>
      <c r="F4089" s="248">
        <v>43703</v>
      </c>
      <c r="G4089" s="247">
        <v>0</v>
      </c>
      <c r="H4089" s="247" t="s">
        <v>13032</v>
      </c>
      <c r="I4089" s="247" t="s">
        <v>13033</v>
      </c>
      <c r="J4089" s="247" t="s">
        <v>3351</v>
      </c>
      <c r="K4089" s="249" t="s">
        <v>1354</v>
      </c>
      <c r="L4089" s="247" t="s">
        <v>1380</v>
      </c>
      <c r="M4089" s="249" t="s">
        <v>1348</v>
      </c>
      <c r="N4089" s="249">
        <v>8</v>
      </c>
      <c r="O4089" s="249" t="s">
        <v>13034</v>
      </c>
    </row>
    <row r="4090" spans="2:15">
      <c r="B4090" s="247" t="s">
        <v>13035</v>
      </c>
      <c r="C4090" s="247" t="s">
        <v>1342</v>
      </c>
      <c r="D4090" s="248">
        <v>40577</v>
      </c>
      <c r="E4090" s="248"/>
      <c r="F4090" s="248"/>
      <c r="G4090" s="247"/>
      <c r="H4090" s="247" t="s">
        <v>13008</v>
      </c>
      <c r="I4090" s="247" t="s">
        <v>1342</v>
      </c>
      <c r="J4090" s="247" t="s">
        <v>3270</v>
      </c>
      <c r="K4090" s="249" t="s">
        <v>1346</v>
      </c>
      <c r="L4090" s="247" t="s">
        <v>1380</v>
      </c>
      <c r="M4090" s="249" t="s">
        <v>1342</v>
      </c>
      <c r="N4090" s="249"/>
      <c r="O4090" s="249" t="s">
        <v>1342</v>
      </c>
    </row>
    <row r="4091" spans="2:15" ht="15" customHeight="1">
      <c r="B4091" s="247" t="s">
        <v>13036</v>
      </c>
      <c r="C4091" s="247" t="s">
        <v>1342</v>
      </c>
      <c r="D4091" s="248">
        <v>42104</v>
      </c>
      <c r="E4091" s="248"/>
      <c r="F4091" s="248"/>
      <c r="G4091" s="247"/>
      <c r="H4091" s="247" t="s">
        <v>13037</v>
      </c>
      <c r="I4091" s="247" t="s">
        <v>4350</v>
      </c>
      <c r="J4091" s="247" t="s">
        <v>3291</v>
      </c>
      <c r="K4091" s="249" t="s">
        <v>1346</v>
      </c>
      <c r="L4091" s="247" t="s">
        <v>1380</v>
      </c>
      <c r="M4091" s="249" t="s">
        <v>1342</v>
      </c>
      <c r="N4091" s="249"/>
      <c r="O4091" s="249" t="s">
        <v>13038</v>
      </c>
    </row>
    <row r="4092" spans="2:15" ht="15" customHeight="1">
      <c r="B4092" s="247" t="s">
        <v>13039</v>
      </c>
      <c r="C4092" s="247" t="s">
        <v>1342</v>
      </c>
      <c r="D4092" s="248">
        <v>42108</v>
      </c>
      <c r="E4092" s="248"/>
      <c r="F4092" s="248"/>
      <c r="G4092" s="247"/>
      <c r="H4092" s="247" t="s">
        <v>12817</v>
      </c>
      <c r="I4092" s="247" t="s">
        <v>12818</v>
      </c>
      <c r="J4092" s="247" t="s">
        <v>3270</v>
      </c>
      <c r="K4092" s="249" t="s">
        <v>1346</v>
      </c>
      <c r="L4092" s="247" t="s">
        <v>1380</v>
      </c>
      <c r="M4092" s="249" t="s">
        <v>1342</v>
      </c>
      <c r="N4092" s="249"/>
      <c r="O4092" s="249" t="s">
        <v>13040</v>
      </c>
    </row>
    <row r="4093" spans="2:15" ht="15" hidden="1" customHeight="1">
      <c r="B4093" s="247" t="s">
        <v>13041</v>
      </c>
      <c r="C4093" s="247" t="s">
        <v>13042</v>
      </c>
      <c r="D4093" s="248">
        <v>42107</v>
      </c>
      <c r="E4093" s="248">
        <v>42111</v>
      </c>
      <c r="F4093" s="248">
        <v>42202</v>
      </c>
      <c r="G4093" s="247">
        <v>0</v>
      </c>
      <c r="H4093" s="247" t="s">
        <v>12108</v>
      </c>
      <c r="I4093" s="247" t="s">
        <v>11359</v>
      </c>
      <c r="J4093" s="247" t="s">
        <v>3291</v>
      </c>
      <c r="K4093" s="249" t="s">
        <v>1354</v>
      </c>
      <c r="L4093" s="247" t="s">
        <v>1380</v>
      </c>
      <c r="M4093" s="249" t="s">
        <v>1348</v>
      </c>
      <c r="N4093" s="249">
        <v>100</v>
      </c>
      <c r="O4093" s="249" t="s">
        <v>12115</v>
      </c>
    </row>
    <row r="4094" spans="2:15" ht="15" hidden="1" customHeight="1">
      <c r="B4094" s="247" t="s">
        <v>13043</v>
      </c>
      <c r="C4094" s="247" t="s">
        <v>13044</v>
      </c>
      <c r="D4094" s="248">
        <v>42107</v>
      </c>
      <c r="E4094" s="248">
        <v>42111</v>
      </c>
      <c r="F4094" s="248">
        <v>42202</v>
      </c>
      <c r="G4094" s="247">
        <v>0</v>
      </c>
      <c r="H4094" s="247" t="s">
        <v>9504</v>
      </c>
      <c r="I4094" s="247" t="s">
        <v>9505</v>
      </c>
      <c r="J4094" s="247" t="s">
        <v>3291</v>
      </c>
      <c r="K4094" s="249" t="s">
        <v>1354</v>
      </c>
      <c r="L4094" s="247" t="s">
        <v>1380</v>
      </c>
      <c r="M4094" s="249" t="s">
        <v>1348</v>
      </c>
      <c r="N4094" s="249">
        <v>40</v>
      </c>
      <c r="O4094" s="249" t="s">
        <v>13045</v>
      </c>
    </row>
    <row r="4095" spans="2:15" ht="15" hidden="1" customHeight="1">
      <c r="B4095" s="247" t="s">
        <v>13046</v>
      </c>
      <c r="C4095" s="247" t="s">
        <v>13047</v>
      </c>
      <c r="D4095" s="248">
        <v>42107</v>
      </c>
      <c r="E4095" s="248">
        <v>42111</v>
      </c>
      <c r="F4095" s="248">
        <v>42202</v>
      </c>
      <c r="G4095" s="247">
        <v>0</v>
      </c>
      <c r="H4095" s="247" t="s">
        <v>12108</v>
      </c>
      <c r="I4095" s="247" t="s">
        <v>11359</v>
      </c>
      <c r="J4095" s="247" t="s">
        <v>3291</v>
      </c>
      <c r="K4095" s="249" t="s">
        <v>1354</v>
      </c>
      <c r="L4095" s="247" t="s">
        <v>1380</v>
      </c>
      <c r="M4095" s="249" t="s">
        <v>1348</v>
      </c>
      <c r="N4095" s="249">
        <v>100</v>
      </c>
      <c r="O4095" s="249" t="s">
        <v>12112</v>
      </c>
    </row>
    <row r="4096" spans="2:15" ht="15" hidden="1" customHeight="1">
      <c r="B4096" s="247" t="s">
        <v>13048</v>
      </c>
      <c r="C4096" s="247" t="s">
        <v>13049</v>
      </c>
      <c r="D4096" s="248">
        <v>42107</v>
      </c>
      <c r="E4096" s="248">
        <v>42111</v>
      </c>
      <c r="F4096" s="248">
        <v>42202</v>
      </c>
      <c r="G4096" s="247">
        <v>0</v>
      </c>
      <c r="H4096" s="247" t="s">
        <v>9504</v>
      </c>
      <c r="I4096" s="247" t="s">
        <v>9505</v>
      </c>
      <c r="J4096" s="247" t="s">
        <v>3291</v>
      </c>
      <c r="K4096" s="249" t="s">
        <v>1354</v>
      </c>
      <c r="L4096" s="247" t="s">
        <v>1380</v>
      </c>
      <c r="M4096" s="249" t="s">
        <v>1348</v>
      </c>
      <c r="N4096" s="249">
        <v>31</v>
      </c>
      <c r="O4096" s="249" t="s">
        <v>12081</v>
      </c>
    </row>
    <row r="4097" spans="2:15" ht="15" customHeight="1">
      <c r="B4097" s="247" t="s">
        <v>13050</v>
      </c>
      <c r="C4097" s="247" t="s">
        <v>1342</v>
      </c>
      <c r="D4097" s="248">
        <v>42109</v>
      </c>
      <c r="E4097" s="248"/>
      <c r="F4097" s="248"/>
      <c r="G4097" s="247"/>
      <c r="H4097" s="247" t="s">
        <v>13051</v>
      </c>
      <c r="I4097" s="247" t="s">
        <v>13052</v>
      </c>
      <c r="J4097" s="247" t="s">
        <v>3291</v>
      </c>
      <c r="K4097" s="249" t="s">
        <v>1346</v>
      </c>
      <c r="L4097" s="247" t="s">
        <v>1380</v>
      </c>
      <c r="M4097" s="249" t="s">
        <v>1342</v>
      </c>
      <c r="N4097" s="249"/>
      <c r="O4097" s="249" t="s">
        <v>13053</v>
      </c>
    </row>
    <row r="4098" spans="2:15" ht="36" hidden="1" customHeight="1">
      <c r="B4098" s="247" t="s">
        <v>13054</v>
      </c>
      <c r="C4098" s="247" t="s">
        <v>13055</v>
      </c>
      <c r="D4098" s="248">
        <v>42060</v>
      </c>
      <c r="E4098" s="248">
        <v>42066</v>
      </c>
      <c r="F4098" s="248">
        <v>42158</v>
      </c>
      <c r="G4098" s="247">
        <v>0</v>
      </c>
      <c r="H4098" s="247" t="s">
        <v>3958</v>
      </c>
      <c r="I4098" s="247" t="s">
        <v>3959</v>
      </c>
      <c r="J4098" s="247" t="s">
        <v>3291</v>
      </c>
      <c r="K4098" s="249" t="s">
        <v>1354</v>
      </c>
      <c r="L4098" s="247" t="s">
        <v>1373</v>
      </c>
      <c r="M4098" s="249" t="s">
        <v>1348</v>
      </c>
      <c r="N4098" s="249">
        <v>1.3420000000000001</v>
      </c>
      <c r="O4098" s="249" t="s">
        <v>3967</v>
      </c>
    </row>
    <row r="4099" spans="2:15" ht="24" hidden="1">
      <c r="B4099" s="247" t="s">
        <v>13056</v>
      </c>
      <c r="C4099" s="247" t="s">
        <v>13057</v>
      </c>
      <c r="D4099" s="248">
        <v>42060</v>
      </c>
      <c r="E4099" s="248">
        <v>42066</v>
      </c>
      <c r="F4099" s="248">
        <v>42158</v>
      </c>
      <c r="G4099" s="247">
        <v>0</v>
      </c>
      <c r="H4099" s="247" t="s">
        <v>3958</v>
      </c>
      <c r="I4099" s="247" t="s">
        <v>3959</v>
      </c>
      <c r="J4099" s="247" t="s">
        <v>3291</v>
      </c>
      <c r="K4099" s="249" t="s">
        <v>1354</v>
      </c>
      <c r="L4099" s="247" t="s">
        <v>1373</v>
      </c>
      <c r="M4099" s="249" t="s">
        <v>1348</v>
      </c>
      <c r="N4099" s="249">
        <v>7</v>
      </c>
      <c r="O4099" s="249" t="s">
        <v>3960</v>
      </c>
    </row>
    <row r="4100" spans="2:15" ht="24" hidden="1" customHeight="1">
      <c r="B4100" s="247" t="s">
        <v>13058</v>
      </c>
      <c r="C4100" s="247" t="s">
        <v>13059</v>
      </c>
      <c r="D4100" s="248">
        <v>42052</v>
      </c>
      <c r="E4100" s="248">
        <v>42062</v>
      </c>
      <c r="F4100" s="248">
        <v>42151</v>
      </c>
      <c r="G4100" s="247">
        <v>0</v>
      </c>
      <c r="H4100" s="247" t="s">
        <v>3388</v>
      </c>
      <c r="I4100" s="247" t="s">
        <v>3389</v>
      </c>
      <c r="J4100" s="247" t="s">
        <v>3291</v>
      </c>
      <c r="K4100" s="249" t="s">
        <v>1354</v>
      </c>
      <c r="L4100" s="247" t="s">
        <v>1380</v>
      </c>
      <c r="M4100" s="249" t="s">
        <v>1348</v>
      </c>
      <c r="N4100" s="249">
        <v>100</v>
      </c>
      <c r="O4100" s="249" t="s">
        <v>13060</v>
      </c>
    </row>
    <row r="4101" spans="2:15" ht="15" hidden="1" customHeight="1">
      <c r="B4101" s="247" t="s">
        <v>13061</v>
      </c>
      <c r="C4101" s="247" t="s">
        <v>13062</v>
      </c>
      <c r="D4101" s="248">
        <v>40577</v>
      </c>
      <c r="E4101" s="248">
        <v>41351</v>
      </c>
      <c r="F4101" s="248">
        <v>42447</v>
      </c>
      <c r="G4101" s="247">
        <v>0</v>
      </c>
      <c r="H4101" s="247" t="s">
        <v>13008</v>
      </c>
      <c r="I4101" s="247" t="s">
        <v>1342</v>
      </c>
      <c r="J4101" s="247" t="s">
        <v>3270</v>
      </c>
      <c r="K4101" s="249" t="s">
        <v>1354</v>
      </c>
      <c r="L4101" s="247" t="s">
        <v>1380</v>
      </c>
      <c r="M4101" s="249" t="s">
        <v>1348</v>
      </c>
      <c r="N4101" s="249">
        <v>110</v>
      </c>
      <c r="O4101" s="249" t="s">
        <v>13063</v>
      </c>
    </row>
    <row r="4102" spans="2:15" ht="15" hidden="1" customHeight="1">
      <c r="B4102" s="247" t="s">
        <v>13064</v>
      </c>
      <c r="C4102" s="247" t="s">
        <v>13065</v>
      </c>
      <c r="D4102" s="248">
        <v>42041</v>
      </c>
      <c r="E4102" s="248">
        <v>42062</v>
      </c>
      <c r="F4102" s="248">
        <v>42151</v>
      </c>
      <c r="G4102" s="247">
        <v>0</v>
      </c>
      <c r="H4102" s="247" t="s">
        <v>5299</v>
      </c>
      <c r="I4102" s="247" t="s">
        <v>5145</v>
      </c>
      <c r="J4102" s="247" t="s">
        <v>3291</v>
      </c>
      <c r="K4102" s="249" t="s">
        <v>1354</v>
      </c>
      <c r="L4102" s="247" t="s">
        <v>1380</v>
      </c>
      <c r="M4102" s="249" t="s">
        <v>1348</v>
      </c>
      <c r="N4102" s="249">
        <v>55</v>
      </c>
      <c r="O4102" s="249" t="s">
        <v>4391</v>
      </c>
    </row>
    <row r="4103" spans="2:15" ht="15" hidden="1" customHeight="1">
      <c r="B4103" s="247" t="s">
        <v>13066</v>
      </c>
      <c r="C4103" s="247" t="s">
        <v>13067</v>
      </c>
      <c r="D4103" s="248">
        <v>42041</v>
      </c>
      <c r="E4103" s="248">
        <v>42062</v>
      </c>
      <c r="F4103" s="248">
        <v>42151</v>
      </c>
      <c r="G4103" s="247">
        <v>0</v>
      </c>
      <c r="H4103" s="247" t="s">
        <v>5299</v>
      </c>
      <c r="I4103" s="247" t="s">
        <v>5145</v>
      </c>
      <c r="J4103" s="247" t="s">
        <v>3291</v>
      </c>
      <c r="K4103" s="249" t="s">
        <v>1354</v>
      </c>
      <c r="L4103" s="247" t="s">
        <v>1380</v>
      </c>
      <c r="M4103" s="249" t="s">
        <v>1348</v>
      </c>
      <c r="N4103" s="249">
        <v>10</v>
      </c>
      <c r="O4103" s="249" t="s">
        <v>3458</v>
      </c>
    </row>
    <row r="4104" spans="2:15" ht="15" hidden="1" customHeight="1">
      <c r="B4104" s="247" t="s">
        <v>13068</v>
      </c>
      <c r="C4104" s="247" t="s">
        <v>13069</v>
      </c>
      <c r="D4104" s="248">
        <v>42051</v>
      </c>
      <c r="E4104" s="248">
        <v>42058</v>
      </c>
      <c r="F4104" s="248">
        <v>42147</v>
      </c>
      <c r="G4104" s="247">
        <v>0</v>
      </c>
      <c r="H4104" s="247" t="s">
        <v>4349</v>
      </c>
      <c r="I4104" s="247" t="s">
        <v>4350</v>
      </c>
      <c r="J4104" s="247" t="s">
        <v>3291</v>
      </c>
      <c r="K4104" s="249" t="s">
        <v>1354</v>
      </c>
      <c r="L4104" s="247" t="s">
        <v>1380</v>
      </c>
      <c r="M4104" s="249" t="s">
        <v>1348</v>
      </c>
      <c r="N4104" s="249">
        <v>80</v>
      </c>
      <c r="O4104" s="249" t="s">
        <v>13070</v>
      </c>
    </row>
    <row r="4105" spans="2:15" ht="15" hidden="1" customHeight="1">
      <c r="B4105" s="247" t="s">
        <v>13071</v>
      </c>
      <c r="C4105" s="247" t="s">
        <v>13072</v>
      </c>
      <c r="D4105" s="248">
        <v>42040</v>
      </c>
      <c r="E4105" s="248">
        <v>42058</v>
      </c>
      <c r="F4105" s="248">
        <v>42147</v>
      </c>
      <c r="G4105" s="247">
        <v>0</v>
      </c>
      <c r="H4105" s="247" t="s">
        <v>3938</v>
      </c>
      <c r="I4105" s="247" t="s">
        <v>3939</v>
      </c>
      <c r="J4105" s="247" t="s">
        <v>3291</v>
      </c>
      <c r="K4105" s="249" t="s">
        <v>1354</v>
      </c>
      <c r="L4105" s="247" t="s">
        <v>1380</v>
      </c>
      <c r="M4105" s="249" t="s">
        <v>1348</v>
      </c>
      <c r="N4105" s="249">
        <v>14</v>
      </c>
      <c r="O4105" s="249" t="s">
        <v>13073</v>
      </c>
    </row>
    <row r="4106" spans="2:15" ht="15" hidden="1" customHeight="1">
      <c r="B4106" s="247" t="s">
        <v>13074</v>
      </c>
      <c r="C4106" s="247" t="s">
        <v>13075</v>
      </c>
      <c r="D4106" s="248">
        <v>42045</v>
      </c>
      <c r="E4106" s="248">
        <v>42055</v>
      </c>
      <c r="F4106" s="248">
        <v>42144</v>
      </c>
      <c r="G4106" s="247">
        <v>0</v>
      </c>
      <c r="H4106" s="247" t="s">
        <v>4855</v>
      </c>
      <c r="I4106" s="247" t="s">
        <v>4856</v>
      </c>
      <c r="J4106" s="247" t="s">
        <v>3291</v>
      </c>
      <c r="K4106" s="249" t="s">
        <v>1354</v>
      </c>
      <c r="L4106" s="247" t="s">
        <v>1380</v>
      </c>
      <c r="M4106" s="249" t="s">
        <v>1348</v>
      </c>
      <c r="N4106" s="249">
        <v>10</v>
      </c>
      <c r="O4106" s="249" t="s">
        <v>4608</v>
      </c>
    </row>
    <row r="4107" spans="2:15" ht="15" hidden="1" customHeight="1">
      <c r="B4107" s="247" t="s">
        <v>13076</v>
      </c>
      <c r="C4107" s="247" t="s">
        <v>13077</v>
      </c>
      <c r="D4107" s="248">
        <v>42320</v>
      </c>
      <c r="E4107" s="248">
        <v>42039</v>
      </c>
      <c r="F4107" s="248">
        <v>42128</v>
      </c>
      <c r="G4107" s="247">
        <v>0</v>
      </c>
      <c r="H4107" s="247" t="s">
        <v>5827</v>
      </c>
      <c r="I4107" s="247" t="s">
        <v>5828</v>
      </c>
      <c r="J4107" s="247" t="s">
        <v>3291</v>
      </c>
      <c r="K4107" s="249" t="s">
        <v>1354</v>
      </c>
      <c r="L4107" s="247" t="s">
        <v>1380</v>
      </c>
      <c r="M4107" s="249" t="s">
        <v>1348</v>
      </c>
      <c r="N4107" s="249">
        <v>41</v>
      </c>
      <c r="O4107" s="249" t="s">
        <v>13078</v>
      </c>
    </row>
    <row r="4108" spans="2:15" ht="15" hidden="1" customHeight="1">
      <c r="B4108" s="247" t="s">
        <v>13079</v>
      </c>
      <c r="C4108" s="247" t="s">
        <v>13080</v>
      </c>
      <c r="D4108" s="248">
        <v>42030</v>
      </c>
      <c r="E4108" s="248">
        <v>42039</v>
      </c>
      <c r="F4108" s="248">
        <v>42128</v>
      </c>
      <c r="G4108" s="247">
        <v>0</v>
      </c>
      <c r="H4108" s="247" t="s">
        <v>13081</v>
      </c>
      <c r="I4108" s="247" t="s">
        <v>13082</v>
      </c>
      <c r="J4108" s="247" t="s">
        <v>3291</v>
      </c>
      <c r="K4108" s="249" t="s">
        <v>1354</v>
      </c>
      <c r="L4108" s="247" t="s">
        <v>1380</v>
      </c>
      <c r="M4108" s="249" t="s">
        <v>1348</v>
      </c>
      <c r="N4108" s="249">
        <v>67</v>
      </c>
      <c r="O4108" s="249" t="s">
        <v>13083</v>
      </c>
    </row>
    <row r="4109" spans="2:15" ht="15" hidden="1" customHeight="1">
      <c r="B4109" s="247" t="s">
        <v>13084</v>
      </c>
      <c r="C4109" s="247" t="s">
        <v>13085</v>
      </c>
      <c r="D4109" s="248">
        <v>42032</v>
      </c>
      <c r="E4109" s="248">
        <v>42039</v>
      </c>
      <c r="F4109" s="248">
        <v>42128</v>
      </c>
      <c r="G4109" s="247">
        <v>0</v>
      </c>
      <c r="H4109" s="247" t="s">
        <v>9519</v>
      </c>
      <c r="I4109" s="247" t="s">
        <v>9520</v>
      </c>
      <c r="J4109" s="247" t="s">
        <v>3291</v>
      </c>
      <c r="K4109" s="249" t="s">
        <v>1354</v>
      </c>
      <c r="L4109" s="247" t="s">
        <v>1380</v>
      </c>
      <c r="M4109" s="249" t="s">
        <v>1348</v>
      </c>
      <c r="N4109" s="249">
        <v>58</v>
      </c>
      <c r="O4109" s="249" t="s">
        <v>11348</v>
      </c>
    </row>
    <row r="4110" spans="2:15" ht="24" customHeight="1">
      <c r="B4110" s="247" t="s">
        <v>13086</v>
      </c>
      <c r="C4110" s="247" t="s">
        <v>1342</v>
      </c>
      <c r="D4110" s="248">
        <v>42110</v>
      </c>
      <c r="E4110" s="248"/>
      <c r="F4110" s="248"/>
      <c r="G4110" s="247"/>
      <c r="H4110" s="247" t="s">
        <v>11401</v>
      </c>
      <c r="I4110" s="247" t="s">
        <v>11402</v>
      </c>
      <c r="J4110" s="247" t="s">
        <v>3401</v>
      </c>
      <c r="K4110" s="249" t="s">
        <v>1346</v>
      </c>
      <c r="L4110" s="247" t="s">
        <v>3395</v>
      </c>
      <c r="M4110" s="249" t="s">
        <v>1342</v>
      </c>
      <c r="N4110" s="249"/>
      <c r="O4110" s="249" t="s">
        <v>13087</v>
      </c>
    </row>
    <row r="4111" spans="2:15" ht="15" hidden="1" customHeight="1">
      <c r="B4111" s="247" t="s">
        <v>13088</v>
      </c>
      <c r="C4111" s="247" t="s">
        <v>13089</v>
      </c>
      <c r="D4111" s="248">
        <v>42006</v>
      </c>
      <c r="E4111" s="248">
        <v>42012</v>
      </c>
      <c r="F4111" s="248">
        <v>42102</v>
      </c>
      <c r="G4111" s="247">
        <v>0</v>
      </c>
      <c r="H4111" s="247" t="s">
        <v>5556</v>
      </c>
      <c r="I4111" s="247" t="s">
        <v>5557</v>
      </c>
      <c r="J4111" s="247" t="s">
        <v>3291</v>
      </c>
      <c r="K4111" s="249" t="s">
        <v>1354</v>
      </c>
      <c r="L4111" s="247" t="s">
        <v>1380</v>
      </c>
      <c r="M4111" s="249" t="s">
        <v>1348</v>
      </c>
      <c r="N4111" s="249">
        <v>35</v>
      </c>
      <c r="O4111" s="249" t="s">
        <v>13090</v>
      </c>
    </row>
    <row r="4112" spans="2:15" ht="15" hidden="1" customHeight="1">
      <c r="B4112" s="247" t="s">
        <v>13091</v>
      </c>
      <c r="C4112" s="247" t="s">
        <v>13092</v>
      </c>
      <c r="D4112" s="248">
        <v>41053</v>
      </c>
      <c r="E4112" s="248">
        <v>41394</v>
      </c>
      <c r="F4112" s="248">
        <v>42490</v>
      </c>
      <c r="G4112" s="247">
        <v>0</v>
      </c>
      <c r="H4112" s="247" t="s">
        <v>6018</v>
      </c>
      <c r="I4112" s="247" t="s">
        <v>6019</v>
      </c>
      <c r="J4112" s="247" t="s">
        <v>3270</v>
      </c>
      <c r="K4112" s="249" t="s">
        <v>2455</v>
      </c>
      <c r="L4112" s="247" t="s">
        <v>1380</v>
      </c>
      <c r="M4112" s="249" t="s">
        <v>1348</v>
      </c>
      <c r="N4112" s="249">
        <v>43.3</v>
      </c>
      <c r="O4112" s="249" t="s">
        <v>13093</v>
      </c>
    </row>
    <row r="4113" spans="2:15" ht="15" hidden="1" customHeight="1">
      <c r="B4113" s="247" t="s">
        <v>13094</v>
      </c>
      <c r="C4113" s="247" t="s">
        <v>13095</v>
      </c>
      <c r="D4113" s="248">
        <v>41997</v>
      </c>
      <c r="E4113" s="248">
        <v>42006</v>
      </c>
      <c r="F4113" s="248">
        <v>42096</v>
      </c>
      <c r="G4113" s="247">
        <v>0</v>
      </c>
      <c r="H4113" s="247" t="s">
        <v>3653</v>
      </c>
      <c r="I4113" s="247" t="s">
        <v>3654</v>
      </c>
      <c r="J4113" s="247" t="s">
        <v>3291</v>
      </c>
      <c r="K4113" s="249" t="s">
        <v>1354</v>
      </c>
      <c r="L4113" s="247" t="s">
        <v>1380</v>
      </c>
      <c r="M4113" s="249" t="s">
        <v>1348</v>
      </c>
      <c r="N4113" s="249">
        <v>29</v>
      </c>
      <c r="O4113" s="249" t="s">
        <v>3655</v>
      </c>
    </row>
    <row r="4114" spans="2:15" ht="15" hidden="1" customHeight="1">
      <c r="B4114" s="247" t="s">
        <v>13096</v>
      </c>
      <c r="C4114" s="247" t="s">
        <v>13097</v>
      </c>
      <c r="D4114" s="248">
        <v>41997</v>
      </c>
      <c r="E4114" s="248">
        <v>42006</v>
      </c>
      <c r="F4114" s="248">
        <v>42096</v>
      </c>
      <c r="G4114" s="247">
        <v>0</v>
      </c>
      <c r="H4114" s="247" t="s">
        <v>3653</v>
      </c>
      <c r="I4114" s="247" t="s">
        <v>3654</v>
      </c>
      <c r="J4114" s="247" t="s">
        <v>3291</v>
      </c>
      <c r="K4114" s="249" t="s">
        <v>1354</v>
      </c>
      <c r="L4114" s="247" t="s">
        <v>1380</v>
      </c>
      <c r="M4114" s="249" t="s">
        <v>1348</v>
      </c>
      <c r="N4114" s="249">
        <v>75</v>
      </c>
      <c r="O4114" s="249" t="s">
        <v>3658</v>
      </c>
    </row>
    <row r="4115" spans="2:15" ht="15" hidden="1" customHeight="1">
      <c r="B4115" s="247" t="s">
        <v>13098</v>
      </c>
      <c r="C4115" s="247" t="s">
        <v>13099</v>
      </c>
      <c r="D4115" s="248">
        <v>41995</v>
      </c>
      <c r="E4115" s="248">
        <v>42012</v>
      </c>
      <c r="F4115" s="248">
        <v>42102</v>
      </c>
      <c r="G4115" s="247">
        <v>0</v>
      </c>
      <c r="H4115" s="247" t="s">
        <v>5556</v>
      </c>
      <c r="I4115" s="247" t="s">
        <v>5557</v>
      </c>
      <c r="J4115" s="247" t="s">
        <v>3291</v>
      </c>
      <c r="K4115" s="249" t="s">
        <v>1354</v>
      </c>
      <c r="L4115" s="247" t="s">
        <v>1380</v>
      </c>
      <c r="M4115" s="249" t="s">
        <v>1348</v>
      </c>
      <c r="N4115" s="249">
        <v>42</v>
      </c>
      <c r="O4115" s="249" t="s">
        <v>13100</v>
      </c>
    </row>
    <row r="4116" spans="2:15" ht="15" hidden="1" customHeight="1">
      <c r="B4116" s="247" t="s">
        <v>13101</v>
      </c>
      <c r="C4116" s="247" t="s">
        <v>13102</v>
      </c>
      <c r="D4116" s="248">
        <v>42368</v>
      </c>
      <c r="E4116" s="248">
        <v>42012</v>
      </c>
      <c r="F4116" s="248">
        <v>42102</v>
      </c>
      <c r="G4116" s="247">
        <v>0</v>
      </c>
      <c r="H4116" s="247" t="s">
        <v>3894</v>
      </c>
      <c r="I4116" s="247" t="s">
        <v>3895</v>
      </c>
      <c r="J4116" s="247" t="s">
        <v>3291</v>
      </c>
      <c r="K4116" s="249" t="s">
        <v>1354</v>
      </c>
      <c r="L4116" s="247" t="s">
        <v>1373</v>
      </c>
      <c r="M4116" s="249" t="s">
        <v>1348</v>
      </c>
      <c r="N4116" s="249">
        <v>1</v>
      </c>
      <c r="O4116" s="249" t="s">
        <v>3896</v>
      </c>
    </row>
    <row r="4117" spans="2:15" ht="15" hidden="1" customHeight="1">
      <c r="B4117" s="247" t="s">
        <v>13103</v>
      </c>
      <c r="C4117" s="247" t="s">
        <v>13104</v>
      </c>
      <c r="D4117" s="248">
        <v>42314</v>
      </c>
      <c r="E4117" s="248">
        <v>42012</v>
      </c>
      <c r="F4117" s="248">
        <v>42102</v>
      </c>
      <c r="G4117" s="247">
        <v>0</v>
      </c>
      <c r="H4117" s="247" t="s">
        <v>3510</v>
      </c>
      <c r="I4117" s="247" t="s">
        <v>3511</v>
      </c>
      <c r="J4117" s="247" t="s">
        <v>3291</v>
      </c>
      <c r="K4117" s="249" t="s">
        <v>1354</v>
      </c>
      <c r="L4117" s="247" t="s">
        <v>1380</v>
      </c>
      <c r="M4117" s="249" t="s">
        <v>1348</v>
      </c>
      <c r="N4117" s="249">
        <v>80</v>
      </c>
      <c r="O4117" s="249" t="s">
        <v>12857</v>
      </c>
    </row>
    <row r="4118" spans="2:15" ht="24" hidden="1" customHeight="1">
      <c r="B4118" s="247" t="s">
        <v>13105</v>
      </c>
      <c r="C4118" s="247" t="s">
        <v>13106</v>
      </c>
      <c r="D4118" s="248">
        <v>41997</v>
      </c>
      <c r="E4118" s="248">
        <v>42006</v>
      </c>
      <c r="F4118" s="248">
        <v>42096</v>
      </c>
      <c r="G4118" s="247">
        <v>0</v>
      </c>
      <c r="H4118" s="247" t="s">
        <v>3557</v>
      </c>
      <c r="I4118" s="247" t="s">
        <v>3558</v>
      </c>
      <c r="J4118" s="247" t="s">
        <v>3291</v>
      </c>
      <c r="K4118" s="249" t="s">
        <v>1354</v>
      </c>
      <c r="L4118" s="247" t="s">
        <v>1380</v>
      </c>
      <c r="M4118" s="249" t="s">
        <v>1348</v>
      </c>
      <c r="N4118" s="249">
        <v>30</v>
      </c>
      <c r="O4118" s="249" t="s">
        <v>13107</v>
      </c>
    </row>
    <row r="4119" spans="2:15" ht="15" hidden="1" customHeight="1">
      <c r="B4119" s="247" t="s">
        <v>13108</v>
      </c>
      <c r="C4119" s="247" t="s">
        <v>13109</v>
      </c>
      <c r="D4119" s="248">
        <v>42033</v>
      </c>
      <c r="E4119" s="248">
        <v>42039</v>
      </c>
      <c r="F4119" s="248">
        <v>42128</v>
      </c>
      <c r="G4119" s="247">
        <v>0</v>
      </c>
      <c r="H4119" s="247" t="s">
        <v>13110</v>
      </c>
      <c r="I4119" s="247" t="s">
        <v>5729</v>
      </c>
      <c r="J4119" s="247" t="s">
        <v>3291</v>
      </c>
      <c r="K4119" s="249" t="s">
        <v>1354</v>
      </c>
      <c r="L4119" s="247" t="s">
        <v>7780</v>
      </c>
      <c r="M4119" s="249" t="s">
        <v>1348</v>
      </c>
      <c r="N4119" s="249">
        <v>60</v>
      </c>
      <c r="O4119" s="249" t="s">
        <v>13111</v>
      </c>
    </row>
    <row r="4120" spans="2:15" ht="15" hidden="1" customHeight="1">
      <c r="B4120" s="247" t="s">
        <v>13112</v>
      </c>
      <c r="C4120" s="247" t="s">
        <v>13113</v>
      </c>
      <c r="D4120" s="248">
        <v>41999</v>
      </c>
      <c r="E4120" s="248">
        <v>42006</v>
      </c>
      <c r="F4120" s="248">
        <v>42096</v>
      </c>
      <c r="G4120" s="247">
        <v>0</v>
      </c>
      <c r="H4120" s="247" t="s">
        <v>13114</v>
      </c>
      <c r="I4120" s="247" t="s">
        <v>13115</v>
      </c>
      <c r="J4120" s="247" t="s">
        <v>3291</v>
      </c>
      <c r="K4120" s="249" t="s">
        <v>1354</v>
      </c>
      <c r="L4120" s="247" t="s">
        <v>1380</v>
      </c>
      <c r="M4120" s="249" t="s">
        <v>1348</v>
      </c>
      <c r="N4120" s="249">
        <v>85</v>
      </c>
      <c r="O4120" s="249" t="s">
        <v>13116</v>
      </c>
    </row>
    <row r="4121" spans="2:15" ht="15" hidden="1" customHeight="1">
      <c r="B4121" s="247" t="s">
        <v>13117</v>
      </c>
      <c r="C4121" s="247" t="s">
        <v>13118</v>
      </c>
      <c r="D4121" s="248">
        <v>41991</v>
      </c>
      <c r="E4121" s="248">
        <v>42006</v>
      </c>
      <c r="F4121" s="248">
        <v>42096</v>
      </c>
      <c r="G4121" s="247">
        <v>0</v>
      </c>
      <c r="H4121" s="247" t="s">
        <v>13119</v>
      </c>
      <c r="I4121" s="247" t="s">
        <v>1342</v>
      </c>
      <c r="J4121" s="247" t="s">
        <v>3291</v>
      </c>
      <c r="K4121" s="249" t="s">
        <v>1354</v>
      </c>
      <c r="L4121" s="247" t="s">
        <v>1380</v>
      </c>
      <c r="M4121" s="249" t="s">
        <v>1348</v>
      </c>
      <c r="N4121" s="249">
        <v>10</v>
      </c>
      <c r="O4121" s="249" t="s">
        <v>5338</v>
      </c>
    </row>
    <row r="4122" spans="2:15" ht="15" hidden="1" customHeight="1">
      <c r="B4122" s="247" t="s">
        <v>13120</v>
      </c>
      <c r="C4122" s="247" t="s">
        <v>13121</v>
      </c>
      <c r="D4122" s="248">
        <v>42038</v>
      </c>
      <c r="E4122" s="248">
        <v>42039</v>
      </c>
      <c r="F4122" s="248">
        <v>42128</v>
      </c>
      <c r="G4122" s="247">
        <v>0</v>
      </c>
      <c r="H4122" s="247" t="s">
        <v>13122</v>
      </c>
      <c r="I4122" s="247" t="s">
        <v>1342</v>
      </c>
      <c r="J4122" s="247" t="s">
        <v>3291</v>
      </c>
      <c r="K4122" s="249" t="s">
        <v>1354</v>
      </c>
      <c r="L4122" s="247" t="s">
        <v>1380</v>
      </c>
      <c r="M4122" s="249" t="s">
        <v>1348</v>
      </c>
      <c r="N4122" s="249">
        <v>12</v>
      </c>
      <c r="O4122" s="249" t="s">
        <v>5530</v>
      </c>
    </row>
    <row r="4123" spans="2:15" ht="15" hidden="1" customHeight="1">
      <c r="B4123" s="247" t="s">
        <v>13123</v>
      </c>
      <c r="C4123" s="247" t="s">
        <v>13124</v>
      </c>
      <c r="D4123" s="248">
        <v>40759</v>
      </c>
      <c r="E4123" s="248">
        <v>41394</v>
      </c>
      <c r="F4123" s="248">
        <v>42490</v>
      </c>
      <c r="G4123" s="247">
        <v>0</v>
      </c>
      <c r="H4123" s="247" t="s">
        <v>3279</v>
      </c>
      <c r="I4123" s="247" t="s">
        <v>3280</v>
      </c>
      <c r="J4123" s="247" t="s">
        <v>3270</v>
      </c>
      <c r="K4123" s="249" t="s">
        <v>3222</v>
      </c>
      <c r="L4123" s="247" t="s">
        <v>1380</v>
      </c>
      <c r="M4123" s="249" t="s">
        <v>1348</v>
      </c>
      <c r="N4123" s="249">
        <v>24</v>
      </c>
      <c r="O4123" s="249" t="s">
        <v>13125</v>
      </c>
    </row>
    <row r="4124" spans="2:15" ht="15" hidden="1" customHeight="1">
      <c r="B4124" s="247" t="s">
        <v>13126</v>
      </c>
      <c r="C4124" s="247" t="s">
        <v>13127</v>
      </c>
      <c r="D4124" s="248">
        <v>41999</v>
      </c>
      <c r="E4124" s="248">
        <v>42006</v>
      </c>
      <c r="F4124" s="248">
        <v>42096</v>
      </c>
      <c r="G4124" s="247">
        <v>0</v>
      </c>
      <c r="H4124" s="247" t="s">
        <v>13032</v>
      </c>
      <c r="I4124" s="247" t="s">
        <v>13033</v>
      </c>
      <c r="J4124" s="247" t="s">
        <v>3291</v>
      </c>
      <c r="K4124" s="249" t="s">
        <v>1354</v>
      </c>
      <c r="L4124" s="247" t="s">
        <v>1380</v>
      </c>
      <c r="M4124" s="249" t="s">
        <v>1348</v>
      </c>
      <c r="N4124" s="249">
        <v>10</v>
      </c>
      <c r="O4124" s="249" t="s">
        <v>13034</v>
      </c>
    </row>
    <row r="4125" spans="2:15" ht="24" hidden="1" customHeight="1">
      <c r="B4125" s="247" t="s">
        <v>13128</v>
      </c>
      <c r="C4125" s="247" t="s">
        <v>13129</v>
      </c>
      <c r="D4125" s="248">
        <v>42114</v>
      </c>
      <c r="E4125" s="248">
        <v>44300</v>
      </c>
      <c r="F4125" s="248">
        <v>45395</v>
      </c>
      <c r="G4125" s="247">
        <v>0</v>
      </c>
      <c r="H4125" s="247" t="s">
        <v>3640</v>
      </c>
      <c r="I4125" s="247" t="s">
        <v>3641</v>
      </c>
      <c r="J4125" s="247" t="s">
        <v>3270</v>
      </c>
      <c r="K4125" s="249" t="s">
        <v>1890</v>
      </c>
      <c r="L4125" s="247" t="s">
        <v>1380</v>
      </c>
      <c r="M4125" s="249" t="s">
        <v>1348</v>
      </c>
      <c r="N4125" s="249">
        <v>16</v>
      </c>
      <c r="O4125" s="249" t="s">
        <v>13130</v>
      </c>
    </row>
    <row r="4126" spans="2:15" ht="15" customHeight="1">
      <c r="B4126" s="247" t="s">
        <v>13131</v>
      </c>
      <c r="C4126" s="247" t="s">
        <v>1342</v>
      </c>
      <c r="D4126" s="248">
        <v>42114</v>
      </c>
      <c r="E4126" s="248"/>
      <c r="F4126" s="248"/>
      <c r="G4126" s="247"/>
      <c r="H4126" s="247" t="s">
        <v>3334</v>
      </c>
      <c r="I4126" s="247" t="s">
        <v>3335</v>
      </c>
      <c r="J4126" s="247" t="s">
        <v>3270</v>
      </c>
      <c r="K4126" s="249" t="s">
        <v>1346</v>
      </c>
      <c r="L4126" s="247" t="s">
        <v>1380</v>
      </c>
      <c r="M4126" s="249" t="s">
        <v>1342</v>
      </c>
      <c r="N4126" s="249"/>
      <c r="O4126" s="249" t="s">
        <v>4099</v>
      </c>
    </row>
    <row r="4127" spans="2:15" ht="15" customHeight="1">
      <c r="B4127" s="247" t="s">
        <v>13132</v>
      </c>
      <c r="C4127" s="247" t="s">
        <v>1342</v>
      </c>
      <c r="D4127" s="248">
        <v>42114</v>
      </c>
      <c r="E4127" s="248"/>
      <c r="F4127" s="248"/>
      <c r="G4127" s="247"/>
      <c r="H4127" s="247" t="s">
        <v>3822</v>
      </c>
      <c r="I4127" s="247" t="s">
        <v>3823</v>
      </c>
      <c r="J4127" s="247" t="s">
        <v>3270</v>
      </c>
      <c r="K4127" s="249" t="s">
        <v>1346</v>
      </c>
      <c r="L4127" s="247" t="s">
        <v>1380</v>
      </c>
      <c r="M4127" s="249" t="s">
        <v>1342</v>
      </c>
      <c r="N4127" s="249"/>
      <c r="O4127" s="249" t="s">
        <v>8567</v>
      </c>
    </row>
    <row r="4128" spans="2:15" ht="24" hidden="1" customHeight="1">
      <c r="B4128" s="247" t="s">
        <v>13133</v>
      </c>
      <c r="C4128" s="247" t="s">
        <v>13134</v>
      </c>
      <c r="D4128" s="248">
        <v>42114</v>
      </c>
      <c r="E4128" s="248">
        <v>42137</v>
      </c>
      <c r="F4128" s="248">
        <v>42229</v>
      </c>
      <c r="G4128" s="247">
        <v>0</v>
      </c>
      <c r="H4128" s="247" t="s">
        <v>11401</v>
      </c>
      <c r="I4128" s="247" t="s">
        <v>11402</v>
      </c>
      <c r="J4128" s="247" t="s">
        <v>3291</v>
      </c>
      <c r="K4128" s="249" t="s">
        <v>1354</v>
      </c>
      <c r="L4128" s="247" t="s">
        <v>3395</v>
      </c>
      <c r="M4128" s="249" t="s">
        <v>1348</v>
      </c>
      <c r="N4128" s="249">
        <v>368</v>
      </c>
      <c r="O4128" s="249" t="s">
        <v>5740</v>
      </c>
    </row>
    <row r="4129" spans="2:15" ht="24" customHeight="1">
      <c r="B4129" s="247" t="s">
        <v>13135</v>
      </c>
      <c r="C4129" s="247" t="s">
        <v>1342</v>
      </c>
      <c r="D4129" s="248">
        <v>42116</v>
      </c>
      <c r="E4129" s="248"/>
      <c r="F4129" s="248"/>
      <c r="G4129" s="247"/>
      <c r="H4129" s="247" t="s">
        <v>3557</v>
      </c>
      <c r="I4129" s="247" t="s">
        <v>3558</v>
      </c>
      <c r="J4129" s="247" t="s">
        <v>3270</v>
      </c>
      <c r="K4129" s="249" t="s">
        <v>1346</v>
      </c>
      <c r="L4129" s="247" t="s">
        <v>1380</v>
      </c>
      <c r="M4129" s="249" t="s">
        <v>1348</v>
      </c>
      <c r="N4129" s="249">
        <v>20</v>
      </c>
      <c r="O4129" s="249" t="s">
        <v>13107</v>
      </c>
    </row>
    <row r="4130" spans="2:15" ht="24" customHeight="1">
      <c r="B4130" s="247" t="s">
        <v>13136</v>
      </c>
      <c r="C4130" s="247" t="s">
        <v>1342</v>
      </c>
      <c r="D4130" s="248">
        <v>42116</v>
      </c>
      <c r="E4130" s="248"/>
      <c r="F4130" s="248"/>
      <c r="G4130" s="247"/>
      <c r="H4130" s="247" t="s">
        <v>3557</v>
      </c>
      <c r="I4130" s="247" t="s">
        <v>3558</v>
      </c>
      <c r="J4130" s="247" t="s">
        <v>3270</v>
      </c>
      <c r="K4130" s="249" t="s">
        <v>1346</v>
      </c>
      <c r="L4130" s="247" t="s">
        <v>1380</v>
      </c>
      <c r="M4130" s="249" t="s">
        <v>1348</v>
      </c>
      <c r="N4130" s="249">
        <v>12</v>
      </c>
      <c r="O4130" s="249" t="s">
        <v>13137</v>
      </c>
    </row>
    <row r="4131" spans="2:15" ht="15" customHeight="1">
      <c r="B4131" s="247" t="s">
        <v>13138</v>
      </c>
      <c r="C4131" s="247" t="s">
        <v>1342</v>
      </c>
      <c r="D4131" s="248">
        <v>42117</v>
      </c>
      <c r="E4131" s="248"/>
      <c r="F4131" s="248"/>
      <c r="G4131" s="247"/>
      <c r="H4131" s="247" t="s">
        <v>13139</v>
      </c>
      <c r="I4131" s="247" t="s">
        <v>13140</v>
      </c>
      <c r="J4131" s="247" t="s">
        <v>3291</v>
      </c>
      <c r="K4131" s="249" t="s">
        <v>1346</v>
      </c>
      <c r="L4131" s="247" t="s">
        <v>1380</v>
      </c>
      <c r="M4131" s="249" t="s">
        <v>1342</v>
      </c>
      <c r="N4131" s="249"/>
      <c r="O4131" s="249" t="s">
        <v>13141</v>
      </c>
    </row>
    <row r="4132" spans="2:15" ht="15" hidden="1" customHeight="1">
      <c r="B4132" s="247" t="s">
        <v>13142</v>
      </c>
      <c r="C4132" s="247" t="s">
        <v>13143</v>
      </c>
      <c r="D4132" s="248">
        <v>42117</v>
      </c>
      <c r="E4132" s="248">
        <v>42130</v>
      </c>
      <c r="F4132" s="248">
        <v>42222</v>
      </c>
      <c r="G4132" s="247">
        <v>0</v>
      </c>
      <c r="H4132" s="247" t="s">
        <v>3466</v>
      </c>
      <c r="I4132" s="247" t="s">
        <v>3467</v>
      </c>
      <c r="J4132" s="247" t="s">
        <v>3291</v>
      </c>
      <c r="K4132" s="249" t="s">
        <v>1354</v>
      </c>
      <c r="L4132" s="247" t="s">
        <v>1380</v>
      </c>
      <c r="M4132" s="249" t="s">
        <v>1348</v>
      </c>
      <c r="N4132" s="249">
        <v>180</v>
      </c>
      <c r="O4132" s="249" t="s">
        <v>3468</v>
      </c>
    </row>
    <row r="4133" spans="2:15" ht="24" customHeight="1">
      <c r="B4133" s="247" t="s">
        <v>13144</v>
      </c>
      <c r="C4133" s="247" t="s">
        <v>1342</v>
      </c>
      <c r="D4133" s="248">
        <v>42118</v>
      </c>
      <c r="E4133" s="248"/>
      <c r="F4133" s="248"/>
      <c r="G4133" s="247"/>
      <c r="H4133" s="247" t="s">
        <v>13145</v>
      </c>
      <c r="I4133" s="247" t="s">
        <v>13146</v>
      </c>
      <c r="J4133" s="247" t="s">
        <v>3298</v>
      </c>
      <c r="K4133" s="249" t="s">
        <v>1346</v>
      </c>
      <c r="L4133" s="247" t="s">
        <v>1380</v>
      </c>
      <c r="M4133" s="249" t="s">
        <v>1348</v>
      </c>
      <c r="N4133" s="249">
        <v>8</v>
      </c>
      <c r="O4133" s="249" t="s">
        <v>13147</v>
      </c>
    </row>
    <row r="4134" spans="2:15" ht="15" customHeight="1">
      <c r="B4134" s="247" t="s">
        <v>13148</v>
      </c>
      <c r="C4134" s="247" t="s">
        <v>13149</v>
      </c>
      <c r="D4134" s="248">
        <v>40233</v>
      </c>
      <c r="E4134" s="248">
        <v>41394</v>
      </c>
      <c r="F4134" s="248">
        <v>43951</v>
      </c>
      <c r="G4134" s="247">
        <v>2</v>
      </c>
      <c r="H4134" s="247" t="s">
        <v>8910</v>
      </c>
      <c r="I4134" s="247" t="s">
        <v>8911</v>
      </c>
      <c r="J4134" s="247" t="s">
        <v>3270</v>
      </c>
      <c r="K4134" s="249" t="s">
        <v>1354</v>
      </c>
      <c r="L4134" s="247" t="s">
        <v>1380</v>
      </c>
      <c r="M4134" s="249" t="s">
        <v>1348</v>
      </c>
      <c r="N4134" s="249">
        <v>70</v>
      </c>
      <c r="O4134" s="249" t="s">
        <v>13150</v>
      </c>
    </row>
    <row r="4135" spans="2:15" ht="15" hidden="1" customHeight="1">
      <c r="B4135" s="247" t="s">
        <v>13151</v>
      </c>
      <c r="C4135" s="247" t="s">
        <v>13152</v>
      </c>
      <c r="D4135" s="248">
        <v>42121</v>
      </c>
      <c r="E4135" s="248">
        <v>42137</v>
      </c>
      <c r="F4135" s="248">
        <v>42229</v>
      </c>
      <c r="G4135" s="247">
        <v>0</v>
      </c>
      <c r="H4135" s="247" t="s">
        <v>3306</v>
      </c>
      <c r="I4135" s="247" t="s">
        <v>3307</v>
      </c>
      <c r="J4135" s="247" t="s">
        <v>3291</v>
      </c>
      <c r="K4135" s="249" t="s">
        <v>1354</v>
      </c>
      <c r="L4135" s="247" t="s">
        <v>1380</v>
      </c>
      <c r="M4135" s="249" t="s">
        <v>1348</v>
      </c>
      <c r="N4135" s="249">
        <v>5.24</v>
      </c>
      <c r="O4135" s="249" t="s">
        <v>13153</v>
      </c>
    </row>
    <row r="4136" spans="2:15" ht="15" customHeight="1">
      <c r="B4136" s="247" t="s">
        <v>13154</v>
      </c>
      <c r="C4136" s="247" t="s">
        <v>1342</v>
      </c>
      <c r="D4136" s="248">
        <v>42121</v>
      </c>
      <c r="E4136" s="248"/>
      <c r="F4136" s="248"/>
      <c r="G4136" s="247"/>
      <c r="H4136" s="247" t="s">
        <v>13155</v>
      </c>
      <c r="I4136" s="247" t="s">
        <v>13156</v>
      </c>
      <c r="J4136" s="247" t="s">
        <v>3270</v>
      </c>
      <c r="K4136" s="249" t="s">
        <v>1346</v>
      </c>
      <c r="L4136" s="247" t="s">
        <v>1380</v>
      </c>
      <c r="M4136" s="249" t="s">
        <v>1348</v>
      </c>
      <c r="N4136" s="249">
        <v>23</v>
      </c>
      <c r="O4136" s="249" t="s">
        <v>13157</v>
      </c>
    </row>
    <row r="4137" spans="2:15" ht="15" customHeight="1">
      <c r="B4137" s="247" t="s">
        <v>13158</v>
      </c>
      <c r="C4137" s="247" t="s">
        <v>13159</v>
      </c>
      <c r="D4137" s="248">
        <v>42121</v>
      </c>
      <c r="E4137" s="248">
        <v>42531</v>
      </c>
      <c r="F4137" s="248">
        <v>44357</v>
      </c>
      <c r="G4137" s="247">
        <v>1</v>
      </c>
      <c r="H4137" s="247" t="s">
        <v>4033</v>
      </c>
      <c r="I4137" s="247" t="s">
        <v>4034</v>
      </c>
      <c r="J4137" s="247" t="s">
        <v>3270</v>
      </c>
      <c r="K4137" s="249" t="s">
        <v>1354</v>
      </c>
      <c r="L4137" s="247" t="s">
        <v>1380</v>
      </c>
      <c r="M4137" s="249" t="s">
        <v>1348</v>
      </c>
      <c r="N4137" s="249">
        <v>45.56</v>
      </c>
      <c r="O4137" s="249" t="s">
        <v>3658</v>
      </c>
    </row>
    <row r="4138" spans="2:15" ht="15" customHeight="1">
      <c r="B4138" s="247" t="s">
        <v>13160</v>
      </c>
      <c r="C4138" s="247" t="s">
        <v>1342</v>
      </c>
      <c r="D4138" s="248">
        <v>42129</v>
      </c>
      <c r="E4138" s="248"/>
      <c r="F4138" s="248"/>
      <c r="G4138" s="247"/>
      <c r="H4138" s="247" t="s">
        <v>13081</v>
      </c>
      <c r="I4138" s="247" t="s">
        <v>13082</v>
      </c>
      <c r="J4138" s="247" t="s">
        <v>3270</v>
      </c>
      <c r="K4138" s="249" t="s">
        <v>1346</v>
      </c>
      <c r="L4138" s="247" t="s">
        <v>1380</v>
      </c>
      <c r="M4138" s="249" t="s">
        <v>1348</v>
      </c>
      <c r="N4138" s="249">
        <v>67</v>
      </c>
      <c r="O4138" s="249" t="s">
        <v>13161</v>
      </c>
    </row>
    <row r="4139" spans="2:15" ht="24" customHeight="1">
      <c r="B4139" s="247" t="s">
        <v>13162</v>
      </c>
      <c r="C4139" s="247" t="s">
        <v>13163</v>
      </c>
      <c r="D4139" s="248">
        <v>41089</v>
      </c>
      <c r="E4139" s="248">
        <v>42177</v>
      </c>
      <c r="F4139" s="248">
        <v>45830</v>
      </c>
      <c r="G4139" s="247">
        <v>0</v>
      </c>
      <c r="H4139" s="247" t="s">
        <v>13164</v>
      </c>
      <c r="I4139" s="247" t="s">
        <v>13165</v>
      </c>
      <c r="J4139" s="247" t="s">
        <v>3401</v>
      </c>
      <c r="K4139" s="249" t="s">
        <v>1890</v>
      </c>
      <c r="L4139" s="247" t="s">
        <v>1373</v>
      </c>
      <c r="M4139" s="249" t="s">
        <v>1348</v>
      </c>
      <c r="N4139" s="249">
        <v>18</v>
      </c>
      <c r="O4139" s="249" t="s">
        <v>13166</v>
      </c>
    </row>
    <row r="4140" spans="2:15" ht="15" customHeight="1">
      <c r="B4140" s="247" t="s">
        <v>13167</v>
      </c>
      <c r="C4140" s="247" t="s">
        <v>1342</v>
      </c>
      <c r="D4140" s="248">
        <v>42131</v>
      </c>
      <c r="E4140" s="248"/>
      <c r="F4140" s="248"/>
      <c r="G4140" s="247"/>
      <c r="H4140" s="247" t="s">
        <v>13114</v>
      </c>
      <c r="I4140" s="247" t="s">
        <v>13115</v>
      </c>
      <c r="J4140" s="247" t="s">
        <v>3270</v>
      </c>
      <c r="K4140" s="249" t="s">
        <v>1346</v>
      </c>
      <c r="L4140" s="247" t="s">
        <v>1380</v>
      </c>
      <c r="M4140" s="249" t="s">
        <v>1348</v>
      </c>
      <c r="N4140" s="249">
        <v>85</v>
      </c>
      <c r="O4140" s="249" t="s">
        <v>13116</v>
      </c>
    </row>
    <row r="4141" spans="2:15" ht="24" hidden="1" customHeight="1">
      <c r="B4141" s="247" t="s">
        <v>13168</v>
      </c>
      <c r="C4141" s="247" t="s">
        <v>13169</v>
      </c>
      <c r="D4141" s="248">
        <v>42132</v>
      </c>
      <c r="E4141" s="248">
        <v>42145</v>
      </c>
      <c r="F4141" s="248">
        <v>42237</v>
      </c>
      <c r="G4141" s="247">
        <v>0</v>
      </c>
      <c r="H4141" s="247" t="s">
        <v>3614</v>
      </c>
      <c r="I4141" s="247" t="s">
        <v>3615</v>
      </c>
      <c r="J4141" s="247" t="s">
        <v>3291</v>
      </c>
      <c r="K4141" s="249" t="s">
        <v>1354</v>
      </c>
      <c r="L4141" s="247" t="s">
        <v>4479</v>
      </c>
      <c r="M4141" s="249" t="s">
        <v>1348</v>
      </c>
      <c r="N4141" s="249">
        <v>40</v>
      </c>
      <c r="O4141" s="249" t="s">
        <v>13170</v>
      </c>
    </row>
    <row r="4142" spans="2:15" ht="24" hidden="1" customHeight="1">
      <c r="B4142" s="247" t="s">
        <v>13171</v>
      </c>
      <c r="C4142" s="247" t="s">
        <v>13172</v>
      </c>
      <c r="D4142" s="248">
        <v>42132</v>
      </c>
      <c r="E4142" s="248">
        <v>42145</v>
      </c>
      <c r="F4142" s="248">
        <v>42237</v>
      </c>
      <c r="G4142" s="247">
        <v>0</v>
      </c>
      <c r="H4142" s="247" t="s">
        <v>3614</v>
      </c>
      <c r="I4142" s="247" t="s">
        <v>3615</v>
      </c>
      <c r="J4142" s="247" t="s">
        <v>3291</v>
      </c>
      <c r="K4142" s="249" t="s">
        <v>1354</v>
      </c>
      <c r="L4142" s="247" t="s">
        <v>4479</v>
      </c>
      <c r="M4142" s="249" t="s">
        <v>1348</v>
      </c>
      <c r="N4142" s="249">
        <v>29</v>
      </c>
      <c r="O4142" s="249" t="s">
        <v>13173</v>
      </c>
    </row>
    <row r="4143" spans="2:15" ht="24" customHeight="1">
      <c r="B4143" s="247" t="s">
        <v>13174</v>
      </c>
      <c r="C4143" s="247" t="s">
        <v>13175</v>
      </c>
      <c r="D4143" s="248">
        <v>42135</v>
      </c>
      <c r="E4143" s="248">
        <v>42527</v>
      </c>
      <c r="F4143" s="248">
        <v>43700</v>
      </c>
      <c r="G4143" s="247">
        <v>0</v>
      </c>
      <c r="H4143" s="247" t="s">
        <v>13176</v>
      </c>
      <c r="I4143" s="247" t="s">
        <v>13177</v>
      </c>
      <c r="J4143" s="247" t="s">
        <v>3298</v>
      </c>
      <c r="K4143" s="249" t="s">
        <v>2455</v>
      </c>
      <c r="L4143" s="247" t="s">
        <v>1380</v>
      </c>
      <c r="M4143" s="249" t="s">
        <v>1348</v>
      </c>
      <c r="N4143" s="249">
        <v>8</v>
      </c>
      <c r="O4143" s="249" t="s">
        <v>13178</v>
      </c>
    </row>
    <row r="4144" spans="2:15" ht="15" hidden="1" customHeight="1">
      <c r="B4144" s="247" t="s">
        <v>13179</v>
      </c>
      <c r="C4144" s="247" t="s">
        <v>13180</v>
      </c>
      <c r="D4144" s="248">
        <v>42135</v>
      </c>
      <c r="E4144" s="248">
        <v>42143</v>
      </c>
      <c r="F4144" s="248">
        <v>42235</v>
      </c>
      <c r="G4144" s="247">
        <v>0</v>
      </c>
      <c r="H4144" s="247" t="s">
        <v>13181</v>
      </c>
      <c r="I4144" s="247" t="s">
        <v>13182</v>
      </c>
      <c r="J4144" s="247" t="s">
        <v>3291</v>
      </c>
      <c r="K4144" s="249" t="s">
        <v>1354</v>
      </c>
      <c r="L4144" s="247" t="s">
        <v>1373</v>
      </c>
      <c r="M4144" s="249" t="s">
        <v>1348</v>
      </c>
      <c r="N4144" s="249">
        <v>5.0999999999999996</v>
      </c>
      <c r="O4144" s="249" t="s">
        <v>6189</v>
      </c>
    </row>
    <row r="4145" spans="2:15" ht="15" hidden="1" customHeight="1">
      <c r="B4145" s="247" t="s">
        <v>13183</v>
      </c>
      <c r="C4145" s="247" t="s">
        <v>13184</v>
      </c>
      <c r="D4145" s="248">
        <v>40779</v>
      </c>
      <c r="E4145" s="248">
        <v>41394</v>
      </c>
      <c r="F4145" s="248">
        <v>42490</v>
      </c>
      <c r="G4145" s="247">
        <v>0</v>
      </c>
      <c r="H4145" s="247" t="s">
        <v>5123</v>
      </c>
      <c r="I4145" s="247" t="s">
        <v>5124</v>
      </c>
      <c r="J4145" s="247" t="s">
        <v>3270</v>
      </c>
      <c r="K4145" s="249" t="s">
        <v>1354</v>
      </c>
      <c r="L4145" s="247" t="s">
        <v>1380</v>
      </c>
      <c r="M4145" s="249" t="s">
        <v>1348</v>
      </c>
      <c r="N4145" s="249">
        <v>33</v>
      </c>
      <c r="O4145" s="249" t="s">
        <v>13185</v>
      </c>
    </row>
    <row r="4146" spans="2:15" ht="15" customHeight="1">
      <c r="B4146" s="247" t="s">
        <v>13186</v>
      </c>
      <c r="C4146" s="247" t="s">
        <v>13187</v>
      </c>
      <c r="D4146" s="248">
        <v>42135</v>
      </c>
      <c r="E4146" s="248">
        <v>43075</v>
      </c>
      <c r="F4146" s="248">
        <v>44171</v>
      </c>
      <c r="G4146" s="247">
        <v>0</v>
      </c>
      <c r="H4146" s="247" t="s">
        <v>5442</v>
      </c>
      <c r="I4146" s="247" t="s">
        <v>5443</v>
      </c>
      <c r="J4146" s="247" t="s">
        <v>3270</v>
      </c>
      <c r="K4146" s="249" t="s">
        <v>1354</v>
      </c>
      <c r="L4146" s="247" t="s">
        <v>1380</v>
      </c>
      <c r="M4146" s="249" t="s">
        <v>1348</v>
      </c>
      <c r="N4146" s="249">
        <v>28</v>
      </c>
      <c r="O4146" s="249" t="s">
        <v>13188</v>
      </c>
    </row>
    <row r="4147" spans="2:15" ht="15" customHeight="1">
      <c r="B4147" s="247" t="s">
        <v>13189</v>
      </c>
      <c r="C4147" s="247" t="s">
        <v>13190</v>
      </c>
      <c r="D4147" s="248">
        <v>42136</v>
      </c>
      <c r="E4147" s="248">
        <v>42319</v>
      </c>
      <c r="F4147" s="248">
        <v>44146</v>
      </c>
      <c r="G4147" s="247">
        <v>1</v>
      </c>
      <c r="H4147" s="247" t="s">
        <v>9097</v>
      </c>
      <c r="I4147" s="247" t="s">
        <v>9098</v>
      </c>
      <c r="J4147" s="247" t="s">
        <v>3270</v>
      </c>
      <c r="K4147" s="249" t="s">
        <v>3222</v>
      </c>
      <c r="L4147" s="247" t="s">
        <v>1380</v>
      </c>
      <c r="M4147" s="249" t="s">
        <v>1348</v>
      </c>
      <c r="N4147" s="249">
        <v>48</v>
      </c>
      <c r="O4147" s="249" t="s">
        <v>13191</v>
      </c>
    </row>
    <row r="4148" spans="2:15" ht="15" customHeight="1">
      <c r="B4148" s="247" t="s">
        <v>13192</v>
      </c>
      <c r="C4148" s="247" t="s">
        <v>13193</v>
      </c>
      <c r="D4148" s="248">
        <v>42136</v>
      </c>
      <c r="E4148" s="248">
        <v>42319</v>
      </c>
      <c r="F4148" s="248">
        <v>44146</v>
      </c>
      <c r="G4148" s="247">
        <v>1</v>
      </c>
      <c r="H4148" s="247" t="s">
        <v>9097</v>
      </c>
      <c r="I4148" s="247" t="s">
        <v>9098</v>
      </c>
      <c r="J4148" s="247" t="s">
        <v>3270</v>
      </c>
      <c r="K4148" s="249" t="s">
        <v>3222</v>
      </c>
      <c r="L4148" s="247" t="s">
        <v>1380</v>
      </c>
      <c r="M4148" s="249" t="s">
        <v>1348</v>
      </c>
      <c r="N4148" s="249">
        <v>70</v>
      </c>
      <c r="O4148" s="249" t="s">
        <v>4022</v>
      </c>
    </row>
    <row r="4149" spans="2:15" ht="15" hidden="1" customHeight="1">
      <c r="B4149" s="247" t="s">
        <v>13194</v>
      </c>
      <c r="C4149" s="247" t="s">
        <v>13195</v>
      </c>
      <c r="D4149" s="248">
        <v>42136</v>
      </c>
      <c r="E4149" s="248">
        <v>42143</v>
      </c>
      <c r="F4149" s="248">
        <v>42235</v>
      </c>
      <c r="G4149" s="247">
        <v>0</v>
      </c>
      <c r="H4149" s="247" t="s">
        <v>13114</v>
      </c>
      <c r="I4149" s="247" t="s">
        <v>13115</v>
      </c>
      <c r="J4149" s="247" t="s">
        <v>3291</v>
      </c>
      <c r="K4149" s="249" t="s">
        <v>1354</v>
      </c>
      <c r="L4149" s="247" t="s">
        <v>1380</v>
      </c>
      <c r="M4149" s="249" t="s">
        <v>1348</v>
      </c>
      <c r="N4149" s="249">
        <v>27</v>
      </c>
      <c r="O4149" s="249" t="s">
        <v>13196</v>
      </c>
    </row>
    <row r="4150" spans="2:15" ht="15" customHeight="1">
      <c r="B4150" s="247" t="s">
        <v>13197</v>
      </c>
      <c r="C4150" s="247" t="s">
        <v>1342</v>
      </c>
      <c r="D4150" s="248">
        <v>42138</v>
      </c>
      <c r="E4150" s="248"/>
      <c r="F4150" s="248"/>
      <c r="G4150" s="247"/>
      <c r="H4150" s="247" t="s">
        <v>5827</v>
      </c>
      <c r="I4150" s="247" t="s">
        <v>5828</v>
      </c>
      <c r="J4150" s="247" t="s">
        <v>3270</v>
      </c>
      <c r="K4150" s="249" t="s">
        <v>1346</v>
      </c>
      <c r="L4150" s="247" t="s">
        <v>1380</v>
      </c>
      <c r="M4150" s="249" t="s">
        <v>1348</v>
      </c>
      <c r="N4150" s="249">
        <v>41</v>
      </c>
      <c r="O4150" s="249" t="s">
        <v>13198</v>
      </c>
    </row>
    <row r="4151" spans="2:15" ht="25.5" customHeight="1">
      <c r="B4151" s="247" t="s">
        <v>13199</v>
      </c>
      <c r="C4151" s="247" t="s">
        <v>1342</v>
      </c>
      <c r="D4151" s="248">
        <v>42138</v>
      </c>
      <c r="E4151" s="248"/>
      <c r="F4151" s="248"/>
      <c r="G4151" s="247"/>
      <c r="H4151" s="247" t="s">
        <v>13200</v>
      </c>
      <c r="I4151" s="247" t="s">
        <v>1342</v>
      </c>
      <c r="J4151" s="247" t="s">
        <v>3270</v>
      </c>
      <c r="K4151" s="249" t="s">
        <v>1346</v>
      </c>
      <c r="L4151" s="247" t="s">
        <v>1380</v>
      </c>
      <c r="M4151" s="249" t="s">
        <v>1342</v>
      </c>
      <c r="N4151" s="249"/>
      <c r="O4151" s="249" t="s">
        <v>11972</v>
      </c>
    </row>
    <row r="4152" spans="2:15" ht="15" hidden="1" customHeight="1">
      <c r="B4152" s="247" t="s">
        <v>13201</v>
      </c>
      <c r="C4152" s="247" t="s">
        <v>13202</v>
      </c>
      <c r="D4152" s="248">
        <v>42139</v>
      </c>
      <c r="E4152" s="248">
        <v>42145</v>
      </c>
      <c r="F4152" s="248">
        <v>42237</v>
      </c>
      <c r="G4152" s="247">
        <v>0</v>
      </c>
      <c r="H4152" s="247" t="s">
        <v>7109</v>
      </c>
      <c r="I4152" s="247" t="s">
        <v>7110</v>
      </c>
      <c r="J4152" s="247" t="s">
        <v>3291</v>
      </c>
      <c r="K4152" s="249" t="s">
        <v>1354</v>
      </c>
      <c r="L4152" s="247" t="s">
        <v>1380</v>
      </c>
      <c r="M4152" s="249" t="s">
        <v>1348</v>
      </c>
      <c r="N4152" s="249">
        <v>92</v>
      </c>
      <c r="O4152" s="249" t="s">
        <v>12084</v>
      </c>
    </row>
    <row r="4153" spans="2:15" ht="15" hidden="1" customHeight="1">
      <c r="B4153" s="247" t="s">
        <v>13203</v>
      </c>
      <c r="C4153" s="247" t="s">
        <v>13204</v>
      </c>
      <c r="D4153" s="248">
        <v>42139</v>
      </c>
      <c r="E4153" s="248">
        <v>42156</v>
      </c>
      <c r="F4153" s="248">
        <v>42248</v>
      </c>
      <c r="G4153" s="247">
        <v>0</v>
      </c>
      <c r="H4153" s="247" t="s">
        <v>5176</v>
      </c>
      <c r="I4153" s="247" t="s">
        <v>5177</v>
      </c>
      <c r="J4153" s="247" t="s">
        <v>3291</v>
      </c>
      <c r="K4153" s="249" t="s">
        <v>1354</v>
      </c>
      <c r="L4153" s="247" t="s">
        <v>1373</v>
      </c>
      <c r="M4153" s="249" t="s">
        <v>1348</v>
      </c>
      <c r="N4153" s="249">
        <v>7</v>
      </c>
      <c r="O4153" s="249" t="s">
        <v>7919</v>
      </c>
    </row>
    <row r="4154" spans="2:15" ht="15" hidden="1" customHeight="1">
      <c r="B4154" s="247" t="s">
        <v>13205</v>
      </c>
      <c r="C4154" s="247" t="s">
        <v>13206</v>
      </c>
      <c r="D4154" s="248">
        <v>42139</v>
      </c>
      <c r="E4154" s="248">
        <v>42170</v>
      </c>
      <c r="F4154" s="248">
        <v>42262</v>
      </c>
      <c r="G4154" s="247">
        <v>0</v>
      </c>
      <c r="H4154" s="247" t="s">
        <v>13207</v>
      </c>
      <c r="I4154" s="247" t="s">
        <v>13208</v>
      </c>
      <c r="J4154" s="247" t="s">
        <v>3291</v>
      </c>
      <c r="K4154" s="249" t="s">
        <v>1354</v>
      </c>
      <c r="L4154" s="247" t="s">
        <v>1373</v>
      </c>
      <c r="M4154" s="249" t="s">
        <v>1348</v>
      </c>
      <c r="N4154" s="249">
        <v>25</v>
      </c>
      <c r="O4154" s="249" t="s">
        <v>13209</v>
      </c>
    </row>
    <row r="4155" spans="2:15" ht="15" customHeight="1">
      <c r="B4155" s="247" t="s">
        <v>13210</v>
      </c>
      <c r="C4155" s="247" t="s">
        <v>13211</v>
      </c>
      <c r="D4155" s="248">
        <v>42139</v>
      </c>
      <c r="E4155" s="248">
        <v>42678</v>
      </c>
      <c r="F4155" s="248">
        <v>44504</v>
      </c>
      <c r="G4155" s="247">
        <v>1</v>
      </c>
      <c r="H4155" s="247" t="s">
        <v>3268</v>
      </c>
      <c r="I4155" s="247" t="s">
        <v>3269</v>
      </c>
      <c r="J4155" s="247" t="s">
        <v>3270</v>
      </c>
      <c r="K4155" s="249" t="s">
        <v>1890</v>
      </c>
      <c r="L4155" s="247" t="s">
        <v>1380</v>
      </c>
      <c r="M4155" s="249" t="s">
        <v>1348</v>
      </c>
      <c r="N4155" s="249">
        <v>40</v>
      </c>
      <c r="O4155" s="249" t="s">
        <v>12169</v>
      </c>
    </row>
    <row r="4156" spans="2:15" ht="15" hidden="1" customHeight="1">
      <c r="B4156" s="247" t="s">
        <v>13212</v>
      </c>
      <c r="C4156" s="247" t="s">
        <v>13213</v>
      </c>
      <c r="D4156" s="248">
        <v>40815</v>
      </c>
      <c r="E4156" s="248">
        <v>41401</v>
      </c>
      <c r="F4156" s="248">
        <v>42497</v>
      </c>
      <c r="G4156" s="247">
        <v>0</v>
      </c>
      <c r="H4156" s="247" t="s">
        <v>4768</v>
      </c>
      <c r="I4156" s="247" t="s">
        <v>4769</v>
      </c>
      <c r="J4156" s="247" t="s">
        <v>3270</v>
      </c>
      <c r="K4156" s="249" t="s">
        <v>1354</v>
      </c>
      <c r="L4156" s="247" t="s">
        <v>1380</v>
      </c>
      <c r="M4156" s="249" t="s">
        <v>1348</v>
      </c>
      <c r="N4156" s="249">
        <v>64</v>
      </c>
      <c r="O4156" s="249" t="s">
        <v>13214</v>
      </c>
    </row>
    <row r="4157" spans="2:15" ht="15" hidden="1" customHeight="1">
      <c r="B4157" s="247" t="s">
        <v>13215</v>
      </c>
      <c r="C4157" s="247" t="s">
        <v>13216</v>
      </c>
      <c r="D4157" s="248">
        <v>42139</v>
      </c>
      <c r="E4157" s="248">
        <v>42152</v>
      </c>
      <c r="F4157" s="248">
        <v>42244</v>
      </c>
      <c r="G4157" s="247">
        <v>0</v>
      </c>
      <c r="H4157" s="247" t="s">
        <v>11283</v>
      </c>
      <c r="I4157" s="247" t="s">
        <v>11284</v>
      </c>
      <c r="J4157" s="247" t="s">
        <v>3291</v>
      </c>
      <c r="K4157" s="249" t="s">
        <v>1354</v>
      </c>
      <c r="L4157" s="247" t="s">
        <v>1380</v>
      </c>
      <c r="M4157" s="249" t="s">
        <v>1348</v>
      </c>
      <c r="N4157" s="249">
        <v>40</v>
      </c>
      <c r="O4157" s="249" t="s">
        <v>3629</v>
      </c>
    </row>
    <row r="4158" spans="2:15" ht="36">
      <c r="B4158" s="247" t="s">
        <v>13217</v>
      </c>
      <c r="C4158" s="247" t="s">
        <v>1342</v>
      </c>
      <c r="D4158" s="248">
        <v>42142</v>
      </c>
      <c r="E4158" s="248"/>
      <c r="F4158" s="248"/>
      <c r="G4158" s="247"/>
      <c r="H4158" s="247" t="s">
        <v>3289</v>
      </c>
      <c r="I4158" s="247" t="s">
        <v>3290</v>
      </c>
      <c r="J4158" s="247" t="s">
        <v>3291</v>
      </c>
      <c r="K4158" s="249" t="s">
        <v>1346</v>
      </c>
      <c r="L4158" s="247" t="s">
        <v>1380</v>
      </c>
      <c r="M4158" s="249" t="s">
        <v>1342</v>
      </c>
      <c r="N4158" s="249"/>
      <c r="O4158" s="249" t="s">
        <v>12921</v>
      </c>
    </row>
    <row r="4159" spans="2:15" ht="15" hidden="1" customHeight="1">
      <c r="B4159" s="247" t="s">
        <v>13218</v>
      </c>
      <c r="C4159" s="247" t="s">
        <v>13219</v>
      </c>
      <c r="D4159" s="248">
        <v>42143</v>
      </c>
      <c r="E4159" s="248">
        <v>42156</v>
      </c>
      <c r="F4159" s="248">
        <v>42248</v>
      </c>
      <c r="G4159" s="247">
        <v>0</v>
      </c>
      <c r="H4159" s="247" t="s">
        <v>13220</v>
      </c>
      <c r="I4159" s="247" t="s">
        <v>13221</v>
      </c>
      <c r="J4159" s="247" t="s">
        <v>3291</v>
      </c>
      <c r="K4159" s="249" t="s">
        <v>1354</v>
      </c>
      <c r="L4159" s="247" t="s">
        <v>1380</v>
      </c>
      <c r="M4159" s="249" t="s">
        <v>1348</v>
      </c>
      <c r="N4159" s="249">
        <v>5</v>
      </c>
      <c r="O4159" s="249" t="s">
        <v>13222</v>
      </c>
    </row>
    <row r="4160" spans="2:15" ht="15" customHeight="1">
      <c r="B4160" s="247" t="s">
        <v>13223</v>
      </c>
      <c r="C4160" s="247" t="s">
        <v>1342</v>
      </c>
      <c r="D4160" s="248">
        <v>42032</v>
      </c>
      <c r="E4160" s="248"/>
      <c r="F4160" s="248"/>
      <c r="G4160" s="247"/>
      <c r="H4160" s="247" t="s">
        <v>12722</v>
      </c>
      <c r="I4160" s="247" t="s">
        <v>12723</v>
      </c>
      <c r="J4160" s="247" t="s">
        <v>3270</v>
      </c>
      <c r="K4160" s="249" t="s">
        <v>1346</v>
      </c>
      <c r="L4160" s="247" t="s">
        <v>1380</v>
      </c>
      <c r="M4160" s="249" t="s">
        <v>1348</v>
      </c>
      <c r="N4160" s="249">
        <v>45</v>
      </c>
      <c r="O4160" s="249" t="s">
        <v>13224</v>
      </c>
    </row>
    <row r="4161" spans="2:15" ht="15" hidden="1" customHeight="1">
      <c r="B4161" s="247" t="s">
        <v>13225</v>
      </c>
      <c r="C4161" s="247" t="s">
        <v>13226</v>
      </c>
      <c r="D4161" s="248">
        <v>42145</v>
      </c>
      <c r="E4161" s="248">
        <v>42223</v>
      </c>
      <c r="F4161" s="248">
        <v>42315</v>
      </c>
      <c r="G4161" s="247">
        <v>0</v>
      </c>
      <c r="H4161" s="247" t="s">
        <v>8299</v>
      </c>
      <c r="I4161" s="247" t="s">
        <v>8300</v>
      </c>
      <c r="J4161" s="247" t="s">
        <v>3291</v>
      </c>
      <c r="K4161" s="249" t="s">
        <v>1354</v>
      </c>
      <c r="L4161" s="247" t="s">
        <v>1361</v>
      </c>
      <c r="M4161" s="249" t="s">
        <v>1348</v>
      </c>
      <c r="N4161" s="249">
        <v>10</v>
      </c>
      <c r="O4161" s="249" t="s">
        <v>4065</v>
      </c>
    </row>
    <row r="4162" spans="2:15" ht="24" hidden="1" customHeight="1">
      <c r="B4162" s="247" t="s">
        <v>13227</v>
      </c>
      <c r="C4162" s="247" t="s">
        <v>13228</v>
      </c>
      <c r="D4162" s="248">
        <v>36174</v>
      </c>
      <c r="E4162" s="248">
        <v>36922</v>
      </c>
      <c r="F4162" s="248">
        <v>40574</v>
      </c>
      <c r="G4162" s="247">
        <v>0</v>
      </c>
      <c r="H4162" s="247" t="s">
        <v>13229</v>
      </c>
      <c r="I4162" s="247" t="s">
        <v>13230</v>
      </c>
      <c r="J4162" s="247" t="s">
        <v>3401</v>
      </c>
      <c r="K4162" s="249" t="s">
        <v>2455</v>
      </c>
      <c r="L4162" s="247" t="s">
        <v>5340</v>
      </c>
      <c r="M4162" s="249" t="s">
        <v>1348</v>
      </c>
      <c r="N4162" s="249">
        <v>12</v>
      </c>
      <c r="O4162" s="249" t="s">
        <v>5047</v>
      </c>
    </row>
    <row r="4163" spans="2:15" ht="15" customHeight="1">
      <c r="B4163" s="247" t="s">
        <v>13231</v>
      </c>
      <c r="C4163" s="247" t="s">
        <v>13232</v>
      </c>
      <c r="D4163" s="248">
        <v>40770</v>
      </c>
      <c r="E4163" s="248">
        <v>43705</v>
      </c>
      <c r="F4163" s="248">
        <v>44800</v>
      </c>
      <c r="G4163" s="247">
        <v>0</v>
      </c>
      <c r="H4163" s="247" t="s">
        <v>13233</v>
      </c>
      <c r="I4163" s="247" t="s">
        <v>13234</v>
      </c>
      <c r="J4163" s="247" t="s">
        <v>3270</v>
      </c>
      <c r="K4163" s="249" t="s">
        <v>1890</v>
      </c>
      <c r="L4163" s="247" t="s">
        <v>1380</v>
      </c>
      <c r="M4163" s="249" t="s">
        <v>1348</v>
      </c>
      <c r="N4163" s="249">
        <v>41</v>
      </c>
      <c r="O4163" s="249" t="s">
        <v>13235</v>
      </c>
    </row>
    <row r="4164" spans="2:15" ht="15" hidden="1" customHeight="1">
      <c r="B4164" s="247" t="s">
        <v>13236</v>
      </c>
      <c r="C4164" s="247" t="s">
        <v>13237</v>
      </c>
      <c r="D4164" s="248">
        <v>42151</v>
      </c>
      <c r="E4164" s="248">
        <v>42160</v>
      </c>
      <c r="F4164" s="248">
        <v>42252</v>
      </c>
      <c r="G4164" s="247">
        <v>0</v>
      </c>
      <c r="H4164" s="247" t="s">
        <v>4135</v>
      </c>
      <c r="I4164" s="247" t="s">
        <v>4136</v>
      </c>
      <c r="J4164" s="247" t="s">
        <v>3291</v>
      </c>
      <c r="K4164" s="249" t="s">
        <v>1354</v>
      </c>
      <c r="L4164" s="247" t="s">
        <v>3592</v>
      </c>
      <c r="M4164" s="249" t="s">
        <v>1348</v>
      </c>
      <c r="N4164" s="249">
        <v>211</v>
      </c>
      <c r="O4164" s="249" t="s">
        <v>4137</v>
      </c>
    </row>
    <row r="4165" spans="2:15" ht="15" hidden="1" customHeight="1">
      <c r="B4165" s="247" t="s">
        <v>13238</v>
      </c>
      <c r="C4165" s="247" t="s">
        <v>13239</v>
      </c>
      <c r="D4165" s="248">
        <v>42151</v>
      </c>
      <c r="E4165" s="248">
        <v>42160</v>
      </c>
      <c r="F4165" s="248">
        <v>42252</v>
      </c>
      <c r="G4165" s="247">
        <v>0</v>
      </c>
      <c r="H4165" s="247" t="s">
        <v>4135</v>
      </c>
      <c r="I4165" s="247" t="s">
        <v>4136</v>
      </c>
      <c r="J4165" s="247" t="s">
        <v>3291</v>
      </c>
      <c r="K4165" s="249" t="s">
        <v>1354</v>
      </c>
      <c r="L4165" s="247" t="s">
        <v>3592</v>
      </c>
      <c r="M4165" s="249" t="s">
        <v>1348</v>
      </c>
      <c r="N4165" s="249">
        <v>207</v>
      </c>
      <c r="O4165" s="249" t="s">
        <v>3935</v>
      </c>
    </row>
    <row r="4166" spans="2:15" ht="15" customHeight="1">
      <c r="B4166" s="247" t="s">
        <v>13240</v>
      </c>
      <c r="C4166" s="247" t="s">
        <v>1342</v>
      </c>
      <c r="D4166" s="248">
        <v>42151</v>
      </c>
      <c r="E4166" s="248"/>
      <c r="F4166" s="248"/>
      <c r="G4166" s="247"/>
      <c r="H4166" s="247" t="s">
        <v>3797</v>
      </c>
      <c r="I4166" s="247" t="s">
        <v>3798</v>
      </c>
      <c r="J4166" s="247" t="s">
        <v>3291</v>
      </c>
      <c r="K4166" s="249" t="s">
        <v>1346</v>
      </c>
      <c r="L4166" s="247" t="s">
        <v>1373</v>
      </c>
      <c r="M4166" s="249" t="s">
        <v>1342</v>
      </c>
      <c r="N4166" s="249"/>
      <c r="O4166" s="249" t="s">
        <v>5392</v>
      </c>
    </row>
    <row r="4167" spans="2:15" ht="15" hidden="1" customHeight="1">
      <c r="B4167" s="247" t="s">
        <v>13241</v>
      </c>
      <c r="C4167" s="247" t="s">
        <v>13242</v>
      </c>
      <c r="D4167" s="248">
        <v>40721</v>
      </c>
      <c r="E4167" s="248">
        <v>41422</v>
      </c>
      <c r="F4167" s="248">
        <v>42518</v>
      </c>
      <c r="G4167" s="247">
        <v>0</v>
      </c>
      <c r="H4167" s="247" t="s">
        <v>4329</v>
      </c>
      <c r="I4167" s="247" t="s">
        <v>4330</v>
      </c>
      <c r="J4167" s="247" t="s">
        <v>3270</v>
      </c>
      <c r="K4167" s="249" t="s">
        <v>1354</v>
      </c>
      <c r="L4167" s="247" t="s">
        <v>1380</v>
      </c>
      <c r="M4167" s="249" t="s">
        <v>1348</v>
      </c>
      <c r="N4167" s="249">
        <v>55</v>
      </c>
      <c r="O4167" s="249" t="s">
        <v>4331</v>
      </c>
    </row>
    <row r="4168" spans="2:15" ht="15" hidden="1" customHeight="1">
      <c r="B4168" s="247" t="s">
        <v>13243</v>
      </c>
      <c r="C4168" s="247" t="s">
        <v>13244</v>
      </c>
      <c r="D4168" s="248">
        <v>42151</v>
      </c>
      <c r="E4168" s="248">
        <v>42160</v>
      </c>
      <c r="F4168" s="248">
        <v>42252</v>
      </c>
      <c r="G4168" s="247">
        <v>0</v>
      </c>
      <c r="H4168" s="247" t="s">
        <v>3797</v>
      </c>
      <c r="I4168" s="247" t="s">
        <v>3798</v>
      </c>
      <c r="J4168" s="247" t="s">
        <v>3291</v>
      </c>
      <c r="K4168" s="249" t="s">
        <v>1354</v>
      </c>
      <c r="L4168" s="247" t="s">
        <v>1373</v>
      </c>
      <c r="M4168" s="249" t="s">
        <v>1348</v>
      </c>
      <c r="N4168" s="249">
        <v>15</v>
      </c>
      <c r="O4168" s="249" t="s">
        <v>13245</v>
      </c>
    </row>
    <row r="4169" spans="2:15" ht="25.5" hidden="1" customHeight="1">
      <c r="B4169" s="247" t="s">
        <v>13246</v>
      </c>
      <c r="C4169" s="247" t="s">
        <v>13247</v>
      </c>
      <c r="D4169" s="248">
        <v>42157</v>
      </c>
      <c r="E4169" s="248">
        <v>42160</v>
      </c>
      <c r="F4169" s="248">
        <v>42252</v>
      </c>
      <c r="G4169" s="247">
        <v>0</v>
      </c>
      <c r="H4169" s="247" t="s">
        <v>3693</v>
      </c>
      <c r="I4169" s="247" t="s">
        <v>3694</v>
      </c>
      <c r="J4169" s="247" t="s">
        <v>3291</v>
      </c>
      <c r="K4169" s="249" t="s">
        <v>1354</v>
      </c>
      <c r="L4169" s="247" t="s">
        <v>1380</v>
      </c>
      <c r="M4169" s="249" t="s">
        <v>1348</v>
      </c>
      <c r="N4169" s="249">
        <v>60</v>
      </c>
      <c r="O4169" s="249" t="s">
        <v>13248</v>
      </c>
    </row>
    <row r="4170" spans="2:15" ht="15" hidden="1" customHeight="1">
      <c r="B4170" s="247" t="s">
        <v>13249</v>
      </c>
      <c r="C4170" s="247" t="s">
        <v>13250</v>
      </c>
      <c r="D4170" s="248">
        <v>42158</v>
      </c>
      <c r="E4170" s="248">
        <v>42160</v>
      </c>
      <c r="F4170" s="248">
        <v>42252</v>
      </c>
      <c r="G4170" s="247">
        <v>0</v>
      </c>
      <c r="H4170" s="247" t="s">
        <v>3938</v>
      </c>
      <c r="I4170" s="247" t="s">
        <v>3939</v>
      </c>
      <c r="J4170" s="247" t="s">
        <v>3291</v>
      </c>
      <c r="K4170" s="249" t="s">
        <v>1354</v>
      </c>
      <c r="L4170" s="247" t="s">
        <v>1380</v>
      </c>
      <c r="M4170" s="249" t="s">
        <v>1348</v>
      </c>
      <c r="N4170" s="249">
        <v>10</v>
      </c>
      <c r="O4170" s="249" t="s">
        <v>3940</v>
      </c>
    </row>
    <row r="4171" spans="2:15" ht="24" customHeight="1">
      <c r="B4171" s="247" t="s">
        <v>13251</v>
      </c>
      <c r="C4171" s="247" t="s">
        <v>1342</v>
      </c>
      <c r="D4171" s="248">
        <v>42159</v>
      </c>
      <c r="E4171" s="248"/>
      <c r="F4171" s="248"/>
      <c r="G4171" s="247"/>
      <c r="H4171" s="247" t="s">
        <v>3899</v>
      </c>
      <c r="I4171" s="247" t="s">
        <v>3900</v>
      </c>
      <c r="J4171" s="247" t="s">
        <v>3270</v>
      </c>
      <c r="K4171" s="249" t="s">
        <v>1346</v>
      </c>
      <c r="L4171" s="247" t="s">
        <v>1380</v>
      </c>
      <c r="M4171" s="249" t="s">
        <v>1348</v>
      </c>
      <c r="N4171" s="249">
        <v>20.5</v>
      </c>
      <c r="O4171" s="249" t="s">
        <v>13252</v>
      </c>
    </row>
    <row r="4172" spans="2:15" ht="15" customHeight="1">
      <c r="B4172" s="247" t="s">
        <v>13253</v>
      </c>
      <c r="C4172" s="247" t="s">
        <v>13254</v>
      </c>
      <c r="D4172" s="248">
        <v>40973</v>
      </c>
      <c r="E4172" s="248">
        <v>43727</v>
      </c>
      <c r="F4172" s="248">
        <v>44822</v>
      </c>
      <c r="G4172" s="247">
        <v>0</v>
      </c>
      <c r="H4172" s="247" t="s">
        <v>4595</v>
      </c>
      <c r="I4172" s="247" t="s">
        <v>4596</v>
      </c>
      <c r="J4172" s="247" t="s">
        <v>3270</v>
      </c>
      <c r="K4172" s="249" t="s">
        <v>1890</v>
      </c>
      <c r="L4172" s="247" t="s">
        <v>1380</v>
      </c>
      <c r="M4172" s="249" t="s">
        <v>1348</v>
      </c>
      <c r="N4172" s="249">
        <v>52</v>
      </c>
      <c r="O4172" s="249" t="s">
        <v>13255</v>
      </c>
    </row>
    <row r="4173" spans="2:15" ht="15" hidden="1" customHeight="1">
      <c r="B4173" s="247" t="s">
        <v>13256</v>
      </c>
      <c r="C4173" s="247" t="s">
        <v>13257</v>
      </c>
      <c r="D4173" s="248">
        <v>42165</v>
      </c>
      <c r="E4173" s="248">
        <v>44287</v>
      </c>
      <c r="F4173" s="248">
        <v>45382</v>
      </c>
      <c r="G4173" s="247">
        <v>0</v>
      </c>
      <c r="H4173" s="247" t="s">
        <v>13037</v>
      </c>
      <c r="I4173" s="247" t="s">
        <v>4350</v>
      </c>
      <c r="J4173" s="247" t="s">
        <v>3270</v>
      </c>
      <c r="K4173" s="249" t="s">
        <v>1890</v>
      </c>
      <c r="L4173" s="247" t="s">
        <v>1380</v>
      </c>
      <c r="M4173" s="249" t="s">
        <v>1348</v>
      </c>
      <c r="N4173" s="249">
        <v>45</v>
      </c>
      <c r="O4173" s="249" t="s">
        <v>13258</v>
      </c>
    </row>
    <row r="4174" spans="2:15" ht="15" hidden="1" customHeight="1">
      <c r="B4174" s="247" t="s">
        <v>13259</v>
      </c>
      <c r="C4174" s="247" t="s">
        <v>13260</v>
      </c>
      <c r="D4174" s="248">
        <v>42159</v>
      </c>
      <c r="E4174" s="248">
        <v>42170</v>
      </c>
      <c r="F4174" s="248">
        <v>42262</v>
      </c>
      <c r="G4174" s="247">
        <v>0</v>
      </c>
      <c r="H4174" s="247" t="s">
        <v>13261</v>
      </c>
      <c r="I4174" s="247" t="s">
        <v>13262</v>
      </c>
      <c r="J4174" s="247" t="s">
        <v>3291</v>
      </c>
      <c r="K4174" s="249" t="s">
        <v>1354</v>
      </c>
      <c r="L4174" s="247" t="s">
        <v>1380</v>
      </c>
      <c r="M4174" s="249" t="s">
        <v>1348</v>
      </c>
      <c r="N4174" s="249">
        <v>10</v>
      </c>
      <c r="O4174" s="249" t="s">
        <v>13263</v>
      </c>
    </row>
    <row r="4175" spans="2:15" ht="15" customHeight="1">
      <c r="B4175" s="247" t="s">
        <v>13264</v>
      </c>
      <c r="C4175" s="247" t="s">
        <v>1342</v>
      </c>
      <c r="D4175" s="248">
        <v>42160</v>
      </c>
      <c r="E4175" s="248"/>
      <c r="F4175" s="248"/>
      <c r="G4175" s="247"/>
      <c r="H4175" s="247" t="s">
        <v>11566</v>
      </c>
      <c r="I4175" s="247" t="s">
        <v>11567</v>
      </c>
      <c r="J4175" s="247" t="s">
        <v>3270</v>
      </c>
      <c r="K4175" s="249" t="s">
        <v>1346</v>
      </c>
      <c r="L4175" s="247" t="s">
        <v>1380</v>
      </c>
      <c r="M4175" s="249" t="s">
        <v>1342</v>
      </c>
      <c r="N4175" s="249"/>
      <c r="O4175" s="249" t="s">
        <v>3619</v>
      </c>
    </row>
    <row r="4176" spans="2:15" ht="24" hidden="1">
      <c r="B4176" s="247" t="s">
        <v>13265</v>
      </c>
      <c r="C4176" s="247" t="s">
        <v>13266</v>
      </c>
      <c r="D4176" s="248">
        <v>42160</v>
      </c>
      <c r="E4176" s="248">
        <v>42170</v>
      </c>
      <c r="F4176" s="248">
        <v>42262</v>
      </c>
      <c r="G4176" s="247">
        <v>0</v>
      </c>
      <c r="H4176" s="247" t="s">
        <v>3733</v>
      </c>
      <c r="I4176" s="247" t="s">
        <v>1342</v>
      </c>
      <c r="J4176" s="247" t="s">
        <v>3291</v>
      </c>
      <c r="K4176" s="249" t="s">
        <v>1354</v>
      </c>
      <c r="L4176" s="247" t="s">
        <v>3395</v>
      </c>
      <c r="M4176" s="249" t="s">
        <v>1348</v>
      </c>
      <c r="N4176" s="249">
        <v>10</v>
      </c>
      <c r="O4176" s="249" t="s">
        <v>3734</v>
      </c>
    </row>
    <row r="4177" spans="2:15" ht="15" hidden="1" customHeight="1">
      <c r="B4177" s="247" t="s">
        <v>13267</v>
      </c>
      <c r="C4177" s="247" t="s">
        <v>13268</v>
      </c>
      <c r="D4177" s="248">
        <v>42160</v>
      </c>
      <c r="E4177" s="248">
        <v>42192</v>
      </c>
      <c r="F4177" s="248">
        <v>42284</v>
      </c>
      <c r="G4177" s="247">
        <v>0</v>
      </c>
      <c r="H4177" s="247" t="s">
        <v>5244</v>
      </c>
      <c r="I4177" s="247" t="s">
        <v>5245</v>
      </c>
      <c r="J4177" s="247" t="s">
        <v>3291</v>
      </c>
      <c r="K4177" s="249" t="s">
        <v>1354</v>
      </c>
      <c r="L4177" s="247" t="s">
        <v>1380</v>
      </c>
      <c r="M4177" s="249" t="s">
        <v>1348</v>
      </c>
      <c r="N4177" s="249">
        <v>50</v>
      </c>
      <c r="O4177" s="249" t="s">
        <v>4632</v>
      </c>
    </row>
    <row r="4178" spans="2:15">
      <c r="B4178" s="247" t="s">
        <v>13269</v>
      </c>
      <c r="C4178" s="247" t="s">
        <v>1342</v>
      </c>
      <c r="D4178" s="248">
        <v>43248</v>
      </c>
      <c r="E4178" s="248"/>
      <c r="F4178" s="248"/>
      <c r="G4178" s="247"/>
      <c r="H4178" s="247" t="s">
        <v>7224</v>
      </c>
      <c r="I4178" s="247" t="s">
        <v>7225</v>
      </c>
      <c r="J4178" s="247" t="s">
        <v>3291</v>
      </c>
      <c r="K4178" s="249" t="s">
        <v>1346</v>
      </c>
      <c r="L4178" s="247" t="s">
        <v>1380</v>
      </c>
      <c r="M4178" s="249" t="s">
        <v>1342</v>
      </c>
      <c r="N4178" s="249"/>
      <c r="O4178" s="249" t="s">
        <v>1342</v>
      </c>
    </row>
  </sheetData>
  <autoFilter ref="B3:O4178" xr:uid="{00000000-0009-0000-0000-000000000000}">
    <filterColumn colId="3">
      <filters blank="1">
        <dateGroupItem year="2019" dateTimeGrouping="year"/>
        <dateGroupItem year="2018" dateTimeGrouping="year"/>
        <dateGroupItem year="2017" dateTimeGrouping="year"/>
        <dateGroupItem year="2016" dateTimeGrouping="year"/>
        <dateGroupItem year="2015" dateTimeGrouping="year"/>
        <dateGroupItem year="2014" dateTimeGrouping="year"/>
        <dateGroupItem year="2013" dateTimeGrouping="year"/>
        <dateGroupItem year="2012" dateTimeGrouping="year"/>
        <dateGroupItem year="2011" dateTimeGrouping="year"/>
        <dateGroupItem year="2010" dateTimeGrouping="year"/>
        <dateGroupItem year="2009" dateTimeGrouping="year"/>
        <dateGroupItem year="2008" dateTimeGrouping="year"/>
        <dateGroupItem year="2007" dateTimeGrouping="year"/>
        <dateGroupItem year="2006" dateTimeGrouping="year"/>
        <dateGroupItem year="2005" dateTimeGrouping="year"/>
        <dateGroupItem year="2004" dateTimeGrouping="year"/>
        <dateGroupItem year="2003" dateTimeGrouping="year"/>
        <dateGroupItem year="2002" dateTimeGrouping="year"/>
        <dateGroupItem year="2001" dateTimeGrouping="year"/>
        <dateGroupItem year="2000" dateTimeGrouping="year"/>
        <dateGroupItem year="1999" dateTimeGrouping="year"/>
        <dateGroupItem year="1998" dateTimeGrouping="year"/>
        <dateGroupItem year="1997" dateTimeGrouping="year"/>
        <dateGroupItem year="1996" dateTimeGrouping="year"/>
        <dateGroupItem year="1994" dateTimeGrouping="year"/>
        <dateGroupItem year="1990" dateTimeGrouping="year"/>
        <dateGroupItem year="1989" dateTimeGrouping="year"/>
        <dateGroupItem year="1984" dateTimeGrouping="year"/>
      </filters>
    </filterColumn>
    <filterColumn colId="4">
      <filters blank="1">
        <dateGroupItem year="2119" dateTimeGrouping="year"/>
        <dateGroupItem year="2118" dateTimeGrouping="year"/>
        <dateGroupItem year="2117" dateTimeGrouping="year"/>
        <dateGroupItem year="2116" dateTimeGrouping="year"/>
        <dateGroupItem year="2115" dateTimeGrouping="year"/>
        <dateGroupItem year="2114" dateTimeGrouping="year"/>
        <dateGroupItem year="2113" dateTimeGrouping="year"/>
        <dateGroupItem year="2112" dateTimeGrouping="year"/>
        <dateGroupItem year="2111" dateTimeGrouping="year"/>
        <dateGroupItem year="2110" dateTimeGrouping="year"/>
        <dateGroupItem year="2109" dateTimeGrouping="year"/>
        <dateGroupItem year="2108" dateTimeGrouping="year"/>
        <dateGroupItem year="2107" dateTimeGrouping="year"/>
        <dateGroupItem year="2106" dateTimeGrouping="year"/>
        <dateGroupItem year="2105" dateTimeGrouping="year"/>
        <dateGroupItem year="2104" dateTimeGrouping="year"/>
        <dateGroupItem year="2103" dateTimeGrouping="year"/>
        <dateGroupItem year="2102" dateTimeGrouping="year"/>
        <dateGroupItem year="2101" dateTimeGrouping="year"/>
        <dateGroupItem year="2100" dateTimeGrouping="year"/>
        <dateGroupItem year="2099" dateTimeGrouping="year"/>
        <dateGroupItem year="2098" dateTimeGrouping="year"/>
        <dateGroupItem year="2097" dateTimeGrouping="year"/>
        <dateGroupItem year="2090" dateTimeGrouping="year"/>
        <dateGroupItem year="2049" dateTimeGrouping="year"/>
        <dateGroupItem year="2045" dateTimeGrouping="year"/>
        <dateGroupItem year="2044" dateTimeGrouping="year"/>
        <dateGroupItem year="2043" dateTimeGrouping="year"/>
        <dateGroupItem year="2042" dateTimeGrouping="year"/>
        <dateGroupItem year="2041" dateTimeGrouping="year"/>
        <dateGroupItem year="2040" dateTimeGrouping="year"/>
        <dateGroupItem year="2033" dateTimeGrouping="year"/>
        <dateGroupItem year="2029" dateTimeGrouping="year"/>
        <dateGroupItem year="2028" dateTimeGrouping="year"/>
        <dateGroupItem year="2027" dateTimeGrouping="year"/>
        <dateGroupItem year="2026" dateTimeGrouping="year"/>
        <dateGroupItem year="2025" dateTimeGrouping="year"/>
        <dateGroupItem year="2024" dateTimeGrouping="year"/>
        <dateGroupItem year="2023" dateTimeGrouping="year"/>
        <dateGroupItem year="2022" dateTimeGrouping="year"/>
        <dateGroupItem year="2021" dateTimeGrouping="year"/>
        <dateGroupItem year="2020" dateTimeGrouping="year"/>
        <dateGroupItem year="2019" dateTimeGrouping="year"/>
      </filters>
    </filterColumn>
    <filterColumn colId="8">
      <filters>
        <filter val="&lt;2012 Autorisation de Prospection"/>
        <filter val="&lt;2012 Autorisation D'Exploitation de Petite Mine"/>
        <filter val="&lt;2012 Permis de Recherche"/>
        <filter val="&lt;2012 Permis d'Exploitation"/>
        <filter val="Autorisation de Prospection, Groupes 1 et 2"/>
        <filter val="Autorisation d'exploitation de carrière industrielle"/>
        <filter val="Autorisation d'Exploitation de Petite Mine, Groupes 1 et 2"/>
        <filter val="Autorisation d'Exploitation de Petite Mine, Groupes 3, 4 et 5"/>
        <filter val="Autorisation d'Exploitation des Dragues"/>
        <filter val="Autorisation d'Exploration"/>
        <filter val="Autorisation d'exploration des carrieres"/>
        <filter val="Autorisation d'ouverture de station service et de dépôt d'hydrocarbures &lt;300 m² Classe 1"/>
        <filter val="Autorisation d'ouverture de station service et de dépôt d'hydrocarbures &lt;300 m² Classe 2"/>
        <filter val="Autorisation d'ouverture de station service et de dépôt d'hydrocarbures &lt;300 m² Classe 3"/>
        <filter val="Autorisation d'ouverture de station service et de dépôt d'hydrocarbures &gt;300 m² Classe 1"/>
        <filter val="Autorisation d'ouverture de station service et de dépôt d'hydrocarbures &gt;300 m² Classe 2"/>
        <filter val="Autorisation d'ouverture de station service et de dépôt d'hydrocarbures&gt;300 m² Classe 3"/>
        <filter val="PERMIS DE RECHERCH 2019, gr 3,4 et 5"/>
        <filter val="PERMIS DE RECHERCHE 2019, gr 1et 2"/>
        <filter val="Permis de Recherche, Groupes 1 et 2"/>
        <filter val="Permis de Recherche, Groupes 3, 4 et 5"/>
        <filter val="PERMIS D'EXPLOITATION DE GRANDE MINE, gr 2et 3"/>
        <filter val="PERMIS D'EXPLOITATION DE GRANDE MINE, gr 5"/>
        <filter val="PERMIS D'EXPLOITATION DE PETITE MINE,"/>
        <filter val="PERMIS D'EXPLOITATION DE PETITE MINE, gr 3,4et 5"/>
        <filter val="PERMIS D'EXPLOITATION SEMI-MECANISEE"/>
        <filter val="Permis d'Exploitation, Groupes 1 et 2"/>
        <filter val="Permis d'Exploitation, Groupes 3, 4 et 5"/>
      </filters>
    </filterColumn>
  </autoFilter>
  <pageMargins left="0.27777777777777779" right="0.27777777777777779" top="0.27777777777777779" bottom="0.27777777777777779"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G U E A A B Q S w M E F A A C A A g A b G d H V N g e i D S m A A A A + A A A A B I A H A B D b 2 5 m a W c v U G F j a 2 F n Z S 5 4 b W w g o h g A K K A U A A A A A A A A A A A A A A A A A A A A A A A A A A A A h Y + x D o I w F E V / h X S n D y i J h D z K 4 C r G h M S 4 k l K g E Y o p R f g 3 B z / J X 5 B E U T f H e 3 K G c x + 3 O 6 Z z 1 z p X a Q b V 6 4 T 4 1 C O O 1 K I v l a 4 T M t r K j U j K 8 V C I c 1 F L Z 5 H 1 E M 9 D m Z D G 2 k s M M E 0 T n R j t T Q 2 B 5 / l w y n a 5 a G R X k I + s / s u u 0 o M t t J C E 4 / E V w w P K G A 0 Z 2 9 A w 8 h F W j J n S X y V Y i q m H 8 A N x O 7 Z 2 N J J X x s 3 3 C O t E e L / g T 1 B L A w Q U A A I A C A B s Z 0 d 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G d H V L r j u F Z d A Q A A S A c A A B M A H A B G b 3 J t d W x h c y 9 T Z W N 0 a W 9 u M S 5 t I K I Y A C i g F A A A A A A A A A A A A A A A A A A A A A A A A A A A A O 2 S z W r C Q B D H 7 0 L e Y d h e E k i D a 0 w / y a V K w U O p E H s y H l Y z s Y F k I 7 u b 0 l Z 8 I J / D F 2 v i F y 1 k a a W C F / e y 8 J t h d v 7 L T + J E J T m H Y H P T e 6 N h N O Q r E x j B B R m w c Y r N p g t m n 0 0 R q E X A h x S V 0 Y D y B H k h J l i S f h Q 7 6 1 Z p P i Y p O p 2 c K + R K m q R z F 7 5 I F D J k U i a K c S c S L M P w m W N X J G 8 I l / D E P p m Q E K y W f L W c s j R 8 K A S y I u w F Y f W m B N d z Z l F M L B u G v W y W Y l Z O Z t W u P q G O S 0 a W v d l m v 6 u / X W w + 7 E X + P g I Z L Y Z d p t h o 2 1 6 G + 5 g h Z H m U x M l q W Q V b t z o D w b i M c 5 F 1 8 r T I e N U l z d 0 U e z 4 n G 0 6 J D a q a o P B d L W z Y 8 Z a G u x r e 1 n B P w 6 8 0 / F r D b z T 8 V s N p U 1 f 4 m X h h G Y 2 E 1 / 9 l r U T e K S V q 0 4 M k 8 u o l 8 o 4 i k X e W q K b Q + p 9 d 9 L R 2 w T i R B x l G 6 w 2 j R z G M n g 3 7 1 b B v B V 1 m 2 v 6 7 k 1 9 Q S w E C L Q A U A A I A C A B s Z 0 d U 2 B 6 I N K Y A A A D 4 A A A A E g A A A A A A A A A A A A A A A A A A A A A A Q 2 9 u Z m l n L 1 B h Y 2 t h Z 2 U u e G 1 s U E s B A i 0 A F A A C A A g A b G d H V A / K 6 a u k A A A A 6 Q A A A B M A A A A A A A A A A A A A A A A A 8 g A A A F t D b 2 5 0 Z W 5 0 X 1 R 5 c G V z X S 5 4 b W x Q S w E C L Q A U A A I A C A B s Z 0 d U u u O 4 V l 0 B A A B I B w A A E w A A A A A A A A A A A A A A A A D j A Q A A R m 9 y b X V s Y X M v U 2 V j d G l v b j E u b V B L B Q Y A A A A A A w A D A M I A A A C N 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u L A A A A A A A A I w s 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s Z T A w M y U y M C h Q Y W d l J T I w M 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F e G N l c H R p b 2 4 i I C 8 + P E V u d H J 5 I F R 5 c G U 9 I k J 1 Z m Z l c k 5 l e H R S Z W Z y Z X N o I i B W Y W x 1 Z T 0 i b D E i I C 8 + P E V u d H J 5 I F R 5 c G U 9 I k 5 h b W V V c G R h d G V k Q W Z 0 Z X J G a W x s I i B W Y W x 1 Z T 0 i b D A i I C 8 + P E V u d H J 5 I F R 5 c G U 9 I k Z p b G x l Z E N v b X B s Z X R l U m V z d W x 0 V G 9 X b 3 J r c 2 h l Z X Q i I F Z h b H V l P S J s M S I g L z 4 8 R W 5 0 c n k g V H l w Z T 0 i Q W R k Z W R U b 0 R h d G F N b 2 R l b C I g V m F s d W U 9 I m w w I i A v P j x F b n R y e S B U e X B l P S J G a W x s Q 2 9 1 b n Q i I F Z h b H V l P S J s M T E i I C 8 + P E V u d H J 5 I F R 5 c G U 9 I k Z p b G x F c n J v c k N v Z G U i I F Z h b H V l P S J z V W 5 r b m 9 3 b i I g L z 4 8 R W 5 0 c n k g V H l w Z T 0 i R m l s b E V y c m 9 y Q 2 9 1 b n Q i I F Z h b H V l P S J s M C I g L z 4 8 R W 5 0 c n k g V H l w Z T 0 i R m l s b E x h c 3 R V c G R h d G V k I i B W Y W x 1 Z T 0 i Z D I w M j I t M D I t M D R U M D g 6 M z c 6 M z Q u O D I 0 N z E z M 1 o i I C 8 + P E V u d H J 5 I F R 5 c G U 9 I k Z p b G x D b 2 x 1 b W 5 U e X B l c y I g V m F s d W U 9 I n N 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g L z 4 8 R W 5 0 c n k g V H l w Z T 0 i R m l s b F N 0 Y X R 1 c y I g V m F s d W U 9 I n N D b 2 1 w b G V 0 Z S I g L z 4 8 R W 5 0 c n k g V H l w Z T 0 i U m V s Y X R p b 2 5 z a G l w S W 5 m b 0 N v b n R h a W 5 l c i I g V m F s d W U 9 I n N 7 J n F 1 b 3 Q 7 Y 2 9 s d W 1 u Q 2 9 1 b n Q m c X V v d D s 6 M T E s J n F 1 b 3 Q 7 a 2 V 5 Q 2 9 s d W 1 u T m F t Z X M m c X V v d D s 6 W 1 0 s J n F 1 b 3 Q 7 c X V l c n l S Z W x h d G l v b n N o a X B z J n F 1 b 3 Q 7 O l t d L C Z x d W 9 0 O 2 N v b H V t b k l k Z W 5 0 a X R p Z X M m c X V v d D s 6 W y Z x d W 9 0 O 1 N l Y 3 R p b 2 4 x L 1 R h Y m x l M D A z I C h Q Y W d l I D E p L 0 F 1 d G 9 S Z W 1 v d m V k Q 2 9 s d W 1 u c z E u e 0 N v b H V t b j E s M H 0 m c X V v d D s s J n F 1 b 3 Q 7 U 2 V j d G l v b j E v V G F i b G U w M D M g K F B h Z 2 U g M S k v Q X V 0 b 1 J l b W 9 2 Z W R D b 2 x 1 b W 5 z M S 5 7 Q 2 9 s d W 1 u M i w x f S Z x d W 9 0 O y w m c X V v d D t T Z W N 0 a W 9 u M S 9 U Y W J s Z T A w M y A o U G F n Z S A x K S 9 B d X R v U m V t b 3 Z l Z E N v b H V t b n M x L n t D b 2 x 1 b W 4 z L D J 9 J n F 1 b 3 Q 7 L C Z x d W 9 0 O 1 N l Y 3 R p b 2 4 x L 1 R h Y m x l M D A z I C h Q Y W d l I D E p L 0 F 1 d G 9 S Z W 1 v d m V k Q 2 9 s d W 1 u c z E u e 0 N v b H V t b j Q s M 3 0 m c X V v d D s s J n F 1 b 3 Q 7 U 2 V j d G l v b j E v V G F i b G U w M D M g K F B h Z 2 U g M S k v Q X V 0 b 1 J l b W 9 2 Z W R D b 2 x 1 b W 5 z M S 5 7 Q 2 9 s d W 1 u N S w 0 f S Z x d W 9 0 O y w m c X V v d D t T Z W N 0 a W 9 u M S 9 U Y W J s Z T A w M y A o U G F n Z S A x K S 9 B d X R v U m V t b 3 Z l Z E N v b H V t b n M x L n t D b 2 x 1 b W 4 2 L D V 9 J n F 1 b 3 Q 7 L C Z x d W 9 0 O 1 N l Y 3 R p b 2 4 x L 1 R h Y m x l M D A z I C h Q Y W d l I D E p L 0 F 1 d G 9 S Z W 1 v d m V k Q 2 9 s d W 1 u c z E u e 0 N v b H V t b j c s N n 0 m c X V v d D s s J n F 1 b 3 Q 7 U 2 V j d G l v b j E v V G F i b G U w M D M g K F B h Z 2 U g M S k v Q X V 0 b 1 J l b W 9 2 Z W R D b 2 x 1 b W 5 z M S 5 7 Q 2 9 s d W 1 u O C w 3 f S Z x d W 9 0 O y w m c X V v d D t T Z W N 0 a W 9 u M S 9 U Y W J s Z T A w M y A o U G F n Z S A x K S 9 B d X R v U m V t b 3 Z l Z E N v b H V t b n M x L n t D b 2 x 1 b W 4 5 L D h 9 J n F 1 b 3 Q 7 L C Z x d W 9 0 O 1 N l Y 3 R p b 2 4 x L 1 R h Y m x l M D A z I C h Q Y W d l I D E p L 0 F 1 d G 9 S Z W 1 v d m V k Q 2 9 s d W 1 u c z E u e 0 N v b H V t b j E w L D l 9 J n F 1 b 3 Q 7 L C Z x d W 9 0 O 1 N l Y 3 R p b 2 4 x L 1 R h Y m x l M D A z I C h Q Y W d l I D E p L 0 F 1 d G 9 S Z W 1 v d m V k Q 2 9 s d W 1 u c z E u e 0 N v b H V t b j E x L D E w f S Z x d W 9 0 O 1 0 s J n F 1 b 3 Q 7 Q 2 9 s d W 1 u Q 2 9 1 b n Q m c X V v d D s 6 M T E s J n F 1 b 3 Q 7 S 2 V 5 Q 2 9 s d W 1 u T m F t Z X M m c X V v d D s 6 W 1 0 s J n F 1 b 3 Q 7 Q 2 9 s d W 1 u S W R l b n R p d G l l c y Z x d W 9 0 O z p b J n F 1 b 3 Q 7 U 2 V j d G l v b j E v V G F i b G U w M D M g K F B h Z 2 U g M S k v Q X V 0 b 1 J l b W 9 2 Z W R D b 2 x 1 b W 5 z M S 5 7 Q 2 9 s d W 1 u M S w w f S Z x d W 9 0 O y w m c X V v d D t T Z W N 0 a W 9 u M S 9 U Y W J s Z T A w M y A o U G F n Z S A x K S 9 B d X R v U m V t b 3 Z l Z E N v b H V t b n M x L n t D b 2 x 1 b W 4 y L D F 9 J n F 1 b 3 Q 7 L C Z x d W 9 0 O 1 N l Y 3 R p b 2 4 x L 1 R h Y m x l M D A z I C h Q Y W d l I D E p L 0 F 1 d G 9 S Z W 1 v d m V k Q 2 9 s d W 1 u c z E u e 0 N v b H V t b j M s M n 0 m c X V v d D s s J n F 1 b 3 Q 7 U 2 V j d G l v b j E v V G F i b G U w M D M g K F B h Z 2 U g M S k v Q X V 0 b 1 J l b W 9 2 Z W R D b 2 x 1 b W 5 z M S 5 7 Q 2 9 s d W 1 u N C w z f S Z x d W 9 0 O y w m c X V v d D t T Z W N 0 a W 9 u M S 9 U Y W J s Z T A w M y A o U G F n Z S A x K S 9 B d X R v U m V t b 3 Z l Z E N v b H V t b n M x L n t D b 2 x 1 b W 4 1 L D R 9 J n F 1 b 3 Q 7 L C Z x d W 9 0 O 1 N l Y 3 R p b 2 4 x L 1 R h Y m x l M D A z I C h Q Y W d l I D E p L 0 F 1 d G 9 S Z W 1 v d m V k Q 2 9 s d W 1 u c z E u e 0 N v b H V t b j Y s N X 0 m c X V v d D s s J n F 1 b 3 Q 7 U 2 V j d G l v b j E v V G F i b G U w M D M g K F B h Z 2 U g M S k v Q X V 0 b 1 J l b W 9 2 Z W R D b 2 x 1 b W 5 z M S 5 7 Q 2 9 s d W 1 u N y w 2 f S Z x d W 9 0 O y w m c X V v d D t T Z W N 0 a W 9 u M S 9 U Y W J s Z T A w M y A o U G F n Z S A x K S 9 B d X R v U m V t b 3 Z l Z E N v b H V t b n M x L n t D b 2 x 1 b W 4 4 L D d 9 J n F 1 b 3 Q 7 L C Z x d W 9 0 O 1 N l Y 3 R p b 2 4 x L 1 R h Y m x l M D A z I C h Q Y W d l I D E p L 0 F 1 d G 9 S Z W 1 v d m V k Q 2 9 s d W 1 u c z E u e 0 N v b H V t b j k s O H 0 m c X V v d D s s J n F 1 b 3 Q 7 U 2 V j d G l v b j E v V G F i b G U w M D M g K F B h Z 2 U g M S k v Q X V 0 b 1 J l b W 9 2 Z W R D b 2 x 1 b W 5 z M S 5 7 Q 2 9 s d W 1 u M T A s O X 0 m c X V v d D s s J n F 1 b 3 Q 7 U 2 V j d G l v b j E v V G F i b G U w M D M g K F B h Z 2 U g M S k v Q X V 0 b 1 J l b W 9 2 Z W R D b 2 x 1 b W 5 z M S 5 7 Q 2 9 s d W 1 u M T E s M T B 9 J n F 1 b 3 Q 7 X S w m c X V v d D t S Z W x h d G l v b n N o a X B J b m Z v J n F 1 b 3 Q 7 O l t d f S I g L z 4 8 L 1 N 0 Y W J s Z U V u d H J p Z X M + P C 9 J d G V t P j x J d G V t P j x J d G V t T G 9 j Y X R p b 2 4 + P E l 0 Z W 1 U e X B l P k Z v c m 1 1 b G E 8 L 0 l 0 Z W 1 U e X B l P j x J d G V t U G F 0 a D 5 T Z W N 0 a W 9 u M S 9 U Y W J s Z T A w M y U y M C h Q Y W d l J T I w M S k v U 2 9 1 c m N l P C 9 J d G V t U G F 0 a D 4 8 L 0 l 0 Z W 1 M b 2 N h d G l v b j 4 8 U 3 R h Y m x l R W 5 0 c m l l c y A v P j w v S X R l b T 4 8 S X R l b T 4 8 S X R l b U x v Y 2 F 0 a W 9 u P j x J d G V t V H l w Z T 5 G b 3 J t d W x h P C 9 J d G V t V H l w Z T 4 8 S X R l b V B h d G g + U 2 V j d G l v b j E v V G F i b G U w M D M l M j A o U G F n Z S U y M D E p L 1 R h Y m x l M D A z P C 9 J d G V t U G F 0 a D 4 8 L 0 l 0 Z W 1 M b 2 N h d G l v b j 4 8 U 3 R h Y m x l R W 5 0 c m l l c y A v P j w v S X R l b T 4 8 S X R l b T 4 8 S X R l b U x v Y 2 F 0 a W 9 u P j x J d G V t V H l w Z T 5 G b 3 J t d W x h P C 9 J d G V t V H l w Z T 4 8 S X R l b V B h d G g + U 2 V j d G l v b j E v V G F i b G U w M D M l M j A o U G F n Z S U y M D E p L 1 R 5 c G U l M j B t b 2 R p Z m k l Q z M l Q T k 8 L 0 l 0 Z W 1 Q Y X R o P j w v S X R l b U x v Y 2 F 0 a W 9 u P j x T d G F i b G V F b n R y a W V z I C 8 + P C 9 J d G V t P j x J d G V t P j x J d G V t T G 9 j Y X R p b 2 4 + P E l 0 Z W 1 U e X B l P k Z v c m 1 1 b G E 8 L 0 l 0 Z W 1 U e X B l P j x J d G V t U G F 0 a D 5 T Z W N 0 a W 9 u M S 9 U Y W J s Z T A w N S U y M C h Q Y W d l J T I w M S 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F e G N l c H R p b 2 4 i I C 8 + P E V u d H J 5 I F R 5 c G U 9 I k J 1 Z m Z l c k 5 l e H R S Z W Z y Z X N o I i B W Y W x 1 Z T 0 i b D E i I C 8 + P E V u d H J 5 I F R 5 c G U 9 I k 5 h b W V V c G R h d G V k Q W Z 0 Z X J G a W x s I i B W Y W x 1 Z T 0 i b D A i I C 8 + P E V u d H J 5 I F R 5 c G U 9 I k Z p b G x l Z E N v b X B s Z X R l U m V z d W x 0 V G 9 X b 3 J r c 2 h l Z X Q i I F Z h b H V l P S J s M S I g L z 4 8 R W 5 0 c n k g V H l w Z T 0 i Q W R k Z W R U b 0 R h d G F N b 2 R l b C I g V m F s d W U 9 I m w w I i A v P j x F b n R y e S B U e X B l P S J G a W x s Q 2 9 1 b n Q i I F Z h b H V l P S J s M j A i I C 8 + P E V u d H J 5 I F R 5 c G U 9 I k Z p b G x F c n J v c k N v Z G U i I F Z h b H V l P S J z V W 5 r b m 9 3 b i I g L z 4 8 R W 5 0 c n k g V H l w Z T 0 i R m l s b E V y c m 9 y Q 2 9 1 b n Q i I F Z h b H V l P S J s M C I g L z 4 8 R W 5 0 c n k g V H l w Z T 0 i R m l s b E x h c 3 R V c G R h d G V k I i B W Y W x 1 Z T 0 i Z D I w M j I t M D I t M D R U M D k 6 M j g 6 N T A u M D A 1 N z M 4 N V o i I C 8 + P E V u d H J 5 I F R 5 c G U 9 I k Z p b G x D b 2 x 1 b W 5 U e X B l c y I g V m F s d W U 9 I n N 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X S I g L z 4 8 R W 5 0 c n k g V H l w Z T 0 i R m l s b F N 0 Y X R 1 c y I g V m F s d W U 9 I n N D b 2 1 w b G V 0 Z S I g L z 4 8 R W 5 0 c n k g V H l w Z T 0 i U m V s Y X R p b 2 5 z a G l w S W 5 m b 0 N v b n R h a W 5 l c i I g V m F s d W U 9 I n N 7 J n F 1 b 3 Q 7 Y 2 9 s d W 1 u Q 2 9 1 b n Q m c X V v d D s 6 M T I s J n F 1 b 3 Q 7 a 2 V 5 Q 2 9 s d W 1 u T m F t Z X M m c X V v d D s 6 W 1 0 s J n F 1 b 3 Q 7 c X V l c n l S Z W x h d G l v b n N o a X B z J n F 1 b 3 Q 7 O l t d L C Z x d W 9 0 O 2 N v b H V t b k l k Z W 5 0 a X R p Z X M m c X V v d D s 6 W y Z x d W 9 0 O 1 N l Y 3 R p b 2 4 x L 1 R h Y m x l M D A 1 I C h Q Y W d l I D E p L 0 F 1 d G 9 S Z W 1 v d m V k Q 2 9 s d W 1 u c z E u e 0 N v b H V t b j E s M H 0 m c X V v d D s s J n F 1 b 3 Q 7 U 2 V j d G l v b j E v V G F i b G U w M D U g K F B h Z 2 U g M S k v Q X V 0 b 1 J l b W 9 2 Z W R D b 2 x 1 b W 5 z M S 5 7 Q 2 9 s d W 1 u M i w x f S Z x d W 9 0 O y w m c X V v d D t T Z W N 0 a W 9 u M S 9 U Y W J s Z T A w N S A o U G F n Z S A x K S 9 B d X R v U m V t b 3 Z l Z E N v b H V t b n M x L n t D b 2 x 1 b W 4 z L D J 9 J n F 1 b 3 Q 7 L C Z x d W 9 0 O 1 N l Y 3 R p b 2 4 x L 1 R h Y m x l M D A 1 I C h Q Y W d l I D E p L 0 F 1 d G 9 S Z W 1 v d m V k Q 2 9 s d W 1 u c z E u e 0 N v b H V t b j Q s M 3 0 m c X V v d D s s J n F 1 b 3 Q 7 U 2 V j d G l v b j E v V G F i b G U w M D U g K F B h Z 2 U g M S k v Q X V 0 b 1 J l b W 9 2 Z W R D b 2 x 1 b W 5 z M S 5 7 Q 2 9 s d W 1 u N S w 0 f S Z x d W 9 0 O y w m c X V v d D t T Z W N 0 a W 9 u M S 9 U Y W J s Z T A w N S A o U G F n Z S A x K S 9 B d X R v U m V t b 3 Z l Z E N v b H V t b n M x L n t D b 2 x 1 b W 4 2 L D V 9 J n F 1 b 3 Q 7 L C Z x d W 9 0 O 1 N l Y 3 R p b 2 4 x L 1 R h Y m x l M D A 1 I C h Q Y W d l I D E p L 0 F 1 d G 9 S Z W 1 v d m V k Q 2 9 s d W 1 u c z E u e 0 N v b H V t b j c s N n 0 m c X V v d D s s J n F 1 b 3 Q 7 U 2 V j d G l v b j E v V G F i b G U w M D U g K F B h Z 2 U g M S k v Q X V 0 b 1 J l b W 9 2 Z W R D b 2 x 1 b W 5 z M S 5 7 Q 2 9 s d W 1 u O C w 3 f S Z x d W 9 0 O y w m c X V v d D t T Z W N 0 a W 9 u M S 9 U Y W J s Z T A w N S A o U G F n Z S A x K S 9 B d X R v U m V t b 3 Z l Z E N v b H V t b n M x L n t D b 2 x 1 b W 4 5 L D h 9 J n F 1 b 3 Q 7 L C Z x d W 9 0 O 1 N l Y 3 R p b 2 4 x L 1 R h Y m x l M D A 1 I C h Q Y W d l I D E p L 0 F 1 d G 9 S Z W 1 v d m V k Q 2 9 s d W 1 u c z E u e 0 N v b H V t b j E w L D l 9 J n F 1 b 3 Q 7 L C Z x d W 9 0 O 1 N l Y 3 R p b 2 4 x L 1 R h Y m x l M D A 1 I C h Q Y W d l I D E p L 0 F 1 d G 9 S Z W 1 v d m V k Q 2 9 s d W 1 u c z E u e 0 N v b H V t b j E x L D E w f S Z x d W 9 0 O y w m c X V v d D t T Z W N 0 a W 9 u M S 9 U Y W J s Z T A w N S A o U G F n Z S A x K S 9 B d X R v U m V t b 3 Z l Z E N v b H V t b n M x L n t D b 2 x 1 b W 4 x M i w x M X 0 m c X V v d D t d L C Z x d W 9 0 O 0 N v b H V t b k N v d W 5 0 J n F 1 b 3 Q 7 O j E y L C Z x d W 9 0 O 0 t l e U N v b H V t b k 5 h b W V z J n F 1 b 3 Q 7 O l t d L C Z x d W 9 0 O 0 N v b H V t b k l k Z W 5 0 a X R p Z X M m c X V v d D s 6 W y Z x d W 9 0 O 1 N l Y 3 R p b 2 4 x L 1 R h Y m x l M D A 1 I C h Q Y W d l I D E p L 0 F 1 d G 9 S Z W 1 v d m V k Q 2 9 s d W 1 u c z E u e 0 N v b H V t b j E s M H 0 m c X V v d D s s J n F 1 b 3 Q 7 U 2 V j d G l v b j E v V G F i b G U w M D U g K F B h Z 2 U g M S k v Q X V 0 b 1 J l b W 9 2 Z W R D b 2 x 1 b W 5 z M S 5 7 Q 2 9 s d W 1 u M i w x f S Z x d W 9 0 O y w m c X V v d D t T Z W N 0 a W 9 u M S 9 U Y W J s Z T A w N S A o U G F n Z S A x K S 9 B d X R v U m V t b 3 Z l Z E N v b H V t b n M x L n t D b 2 x 1 b W 4 z L D J 9 J n F 1 b 3 Q 7 L C Z x d W 9 0 O 1 N l Y 3 R p b 2 4 x L 1 R h Y m x l M D A 1 I C h Q Y W d l I D E p L 0 F 1 d G 9 S Z W 1 v d m V k Q 2 9 s d W 1 u c z E u e 0 N v b H V t b j Q s M 3 0 m c X V v d D s s J n F 1 b 3 Q 7 U 2 V j d G l v b j E v V G F i b G U w M D U g K F B h Z 2 U g M S k v Q X V 0 b 1 J l b W 9 2 Z W R D b 2 x 1 b W 5 z M S 5 7 Q 2 9 s d W 1 u N S w 0 f S Z x d W 9 0 O y w m c X V v d D t T Z W N 0 a W 9 u M S 9 U Y W J s Z T A w N S A o U G F n Z S A x K S 9 B d X R v U m V t b 3 Z l Z E N v b H V t b n M x L n t D b 2 x 1 b W 4 2 L D V 9 J n F 1 b 3 Q 7 L C Z x d W 9 0 O 1 N l Y 3 R p b 2 4 x L 1 R h Y m x l M D A 1 I C h Q Y W d l I D E p L 0 F 1 d G 9 S Z W 1 v d m V k Q 2 9 s d W 1 u c z E u e 0 N v b H V t b j c s N n 0 m c X V v d D s s J n F 1 b 3 Q 7 U 2 V j d G l v b j E v V G F i b G U w M D U g K F B h Z 2 U g M S k v Q X V 0 b 1 J l b W 9 2 Z W R D b 2 x 1 b W 5 z M S 5 7 Q 2 9 s d W 1 u O C w 3 f S Z x d W 9 0 O y w m c X V v d D t T Z W N 0 a W 9 u M S 9 U Y W J s Z T A w N S A o U G F n Z S A x K S 9 B d X R v U m V t b 3 Z l Z E N v b H V t b n M x L n t D b 2 x 1 b W 4 5 L D h 9 J n F 1 b 3 Q 7 L C Z x d W 9 0 O 1 N l Y 3 R p b 2 4 x L 1 R h Y m x l M D A 1 I C h Q Y W d l I D E p L 0 F 1 d G 9 S Z W 1 v d m V k Q 2 9 s d W 1 u c z E u e 0 N v b H V t b j E w L D l 9 J n F 1 b 3 Q 7 L C Z x d W 9 0 O 1 N l Y 3 R p b 2 4 x L 1 R h Y m x l M D A 1 I C h Q Y W d l I D E p L 0 F 1 d G 9 S Z W 1 v d m V k Q 2 9 s d W 1 u c z E u e 0 N v b H V t b j E x L D E w f S Z x d W 9 0 O y w m c X V v d D t T Z W N 0 a W 9 u M S 9 U Y W J s Z T A w N S A o U G F n Z S A x K S 9 B d X R v U m V t b 3 Z l Z E N v b H V t b n M x L n t D b 2 x 1 b W 4 x M i w x M X 0 m c X V v d D t d L C Z x d W 9 0 O 1 J l b G F 0 a W 9 u c 2 h p c E l u Z m 8 m c X V v d D s 6 W 1 1 9 I i A v P j w v U 3 R h Y m x l R W 5 0 c m l l c z 4 8 L 0 l 0 Z W 0 + P E l 0 Z W 0 + P E l 0 Z W 1 M b 2 N h d G l v b j 4 8 S X R l b V R 5 c G U + R m 9 y b X V s Y T w v S X R l b V R 5 c G U + P E l 0 Z W 1 Q Y X R o P l N l Y 3 R p b 2 4 x L 1 R h Y m x l M D A 1 J T I w K F B h Z 2 U l M j A x K S 9 T b 3 V y Y 2 U 8 L 0 l 0 Z W 1 Q Y X R o P j w v S X R l b U x v Y 2 F 0 a W 9 u P j x T d G F i b G V F b n R y a W V z I C 8 + P C 9 J d G V t P j x J d G V t P j x J d G V t T G 9 j Y X R p b 2 4 + P E l 0 Z W 1 U e X B l P k Z v c m 1 1 b G E 8 L 0 l 0 Z W 1 U e X B l P j x J d G V t U G F 0 a D 5 T Z W N 0 a W 9 u M S 9 U Y W J s Z T A w N S U y M C h Q Y W d l J T I w M S k v V G F i b G U w M D U 8 L 0 l 0 Z W 1 Q Y X R o P j w v S X R l b U x v Y 2 F 0 a W 9 u P j x T d G F i b G V F b n R y a W V z I C 8 + P C 9 J d G V t P j x J d G V t P j x J d G V t T G 9 j Y X R p b 2 4 + P E l 0 Z W 1 U e X B l P k Z v c m 1 1 b G E 8 L 0 l 0 Z W 1 U e X B l P j x J d G V t U G F 0 a D 5 T Z W N 0 a W 9 u M S 9 U Y W J s Z T A w N S U y M C h Q Y W d l J T I w M S k v V H l w Z S U y M G 1 v Z G l m a S V D M y V B O T w v S X R l b V B h d G g + P C 9 J d G V t T G 9 j Y X R p b 2 4 + P F N 0 Y W J s Z U V u d H J p Z X M g L z 4 8 L 0 l 0 Z W 0 + P E l 0 Z W 0 + P E l 0 Z W 1 M b 2 N h d G l v b j 4 8 S X R l b V R 5 c G U + R m 9 y b X V s Y T w v S X R l b V R 5 c G U + P E l 0 Z W 1 Q Y X R o P l N l Y 3 R p b 2 4 x L 1 R h Y m x l M D A x J T I w K F B h Z 2 U l M j A x 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V 4 Y 2 V w d G l v b i 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z M C I g L z 4 8 R W 5 0 c n k g V H l w Z T 0 i R m l s b E V y c m 9 y Q 2 9 k Z S I g V m F s d W U 9 I n N V b m t u b 3 d u I i A v P j x F b n R y e S B U e X B l P S J G a W x s R X J y b 3 J D b 3 V u d C I g V m F s d W U 9 I m w w I i A v P j x F b n R y e S B U e X B l P S J G a W x s T G F z d F V w Z G F 0 Z W Q i I F Z h b H V l P S J k M j A y M i 0 w M i 0 w N F Q x M D o 0 O D o x O C 4 2 O T c 4 O T Q z W i I g L z 4 8 R W 5 0 c n k g V H l w Z T 0 i R m l s b E N v b H V t b l R 5 c G V z I i B W Y W x 1 Z T 0 i c 0 J n W U d C Z 1 l H Q m d Z R 0 J n W U d C Z 1 k 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1 R h Y m x l M D A x I C h Q Y W d l I D E p L 0 F 1 d G 9 S Z W 1 v d m V k Q 2 9 s d W 1 u c z E u e 0 N v b H V t b j E s M H 0 m c X V v d D s s J n F 1 b 3 Q 7 U 2 V j d G l v b j E v V G F i b G U w M D E g K F B h Z 2 U g M S k v Q X V 0 b 1 J l b W 9 2 Z W R D b 2 x 1 b W 5 z M S 5 7 Q 2 9 s d W 1 u M i w x f S Z x d W 9 0 O y w m c X V v d D t T Z W N 0 a W 9 u M S 9 U Y W J s Z T A w M S A o U G F n Z S A x K S 9 B d X R v U m V t b 3 Z l Z E N v b H V t b n M x L n t D b 2 x 1 b W 4 z L D J 9 J n F 1 b 3 Q 7 L C Z x d W 9 0 O 1 N l Y 3 R p b 2 4 x L 1 R h Y m x l M D A x I C h Q Y W d l I D E p L 0 F 1 d G 9 S Z W 1 v d m V k Q 2 9 s d W 1 u c z E u e 0 N v b H V t b j Q s M 3 0 m c X V v d D s s J n F 1 b 3 Q 7 U 2 V j d G l v b j E v V G F i b G U w M D E g K F B h Z 2 U g M S k v Q X V 0 b 1 J l b W 9 2 Z W R D b 2 x 1 b W 5 z M S 5 7 Q 2 9 s d W 1 u N S w 0 f S Z x d W 9 0 O y w m c X V v d D t T Z W N 0 a W 9 u M S 9 U Y W J s Z T A w M S A o U G F n Z S A x K S 9 B d X R v U m V t b 3 Z l Z E N v b H V t b n M x L n t D b 2 x 1 b W 4 2 L D V 9 J n F 1 b 3 Q 7 L C Z x d W 9 0 O 1 N l Y 3 R p b 2 4 x L 1 R h Y m x l M D A x I C h Q Y W d l I D E p L 0 F 1 d G 9 S Z W 1 v d m V k Q 2 9 s d W 1 u c z E u e 0 N v b H V t b j c s N n 0 m c X V v d D s s J n F 1 b 3 Q 7 U 2 V j d G l v b j E v V G F i b G U w M D E g K F B h Z 2 U g M S k v Q X V 0 b 1 J l b W 9 2 Z W R D b 2 x 1 b W 5 z M S 5 7 Q 2 9 s d W 1 u O C w 3 f S Z x d W 9 0 O y w m c X V v d D t T Z W N 0 a W 9 u M S 9 U Y W J s Z T A w M S A o U G F n Z S A x K S 9 B d X R v U m V t b 3 Z l Z E N v b H V t b n M x L n t D b 2 x 1 b W 4 5 L D h 9 J n F 1 b 3 Q 7 L C Z x d W 9 0 O 1 N l Y 3 R p b 2 4 x L 1 R h Y m x l M D A x I C h Q Y W d l I D E p L 0 F 1 d G 9 S Z W 1 v d m V k Q 2 9 s d W 1 u c z E u e 0 N v b H V t b j E w L D l 9 J n F 1 b 3 Q 7 L C Z x d W 9 0 O 1 N l Y 3 R p b 2 4 x L 1 R h Y m x l M D A x I C h Q Y W d l I D E p L 0 F 1 d G 9 S Z W 1 v d m V k Q 2 9 s d W 1 u c z E u e 0 N v b H V t b j E x L D E w f S Z x d W 9 0 O y w m c X V v d D t T Z W N 0 a W 9 u M S 9 U Y W J s Z T A w M S A o U G F n Z S A x K S 9 B d X R v U m V t b 3 Z l Z E N v b H V t b n M x L n t D b 2 x 1 b W 4 x M i w x M X 0 m c X V v d D s s J n F 1 b 3 Q 7 U 2 V j d G l v b j E v V G F i b G U w M D E g K F B h Z 2 U g M S k v Q X V 0 b 1 J l b W 9 2 Z W R D b 2 x 1 b W 5 z M S 5 7 Q 2 9 s d W 1 u M T M s M T J 9 J n F 1 b 3 Q 7 L C Z x d W 9 0 O 1 N l Y 3 R p b 2 4 x L 1 R h Y m x l M D A x I C h Q Y W d l I D E p L 0 F 1 d G 9 S Z W 1 v d m V k Q 2 9 s d W 1 u c z E u e 0 N v b H V t b j E 0 L D E z f S Z x d W 9 0 O 1 0 s J n F 1 b 3 Q 7 Q 2 9 s d W 1 u Q 2 9 1 b n Q m c X V v d D s 6 M T Q s J n F 1 b 3 Q 7 S 2 V 5 Q 2 9 s d W 1 u T m F t Z X M m c X V v d D s 6 W 1 0 s J n F 1 b 3 Q 7 Q 2 9 s d W 1 u S W R l b n R p d G l l c y Z x d W 9 0 O z p b J n F 1 b 3 Q 7 U 2 V j d G l v b j E v V G F i b G U w M D E g K F B h Z 2 U g M S k v Q X V 0 b 1 J l b W 9 2 Z W R D b 2 x 1 b W 5 z M S 5 7 Q 2 9 s d W 1 u M S w w f S Z x d W 9 0 O y w m c X V v d D t T Z W N 0 a W 9 u M S 9 U Y W J s Z T A w M S A o U G F n Z S A x K S 9 B d X R v U m V t b 3 Z l Z E N v b H V t b n M x L n t D b 2 x 1 b W 4 y L D F 9 J n F 1 b 3 Q 7 L C Z x d W 9 0 O 1 N l Y 3 R p b 2 4 x L 1 R h Y m x l M D A x I C h Q Y W d l I D E p L 0 F 1 d G 9 S Z W 1 v d m V k Q 2 9 s d W 1 u c z E u e 0 N v b H V t b j M s M n 0 m c X V v d D s s J n F 1 b 3 Q 7 U 2 V j d G l v b j E v V G F i b G U w M D E g K F B h Z 2 U g M S k v Q X V 0 b 1 J l b W 9 2 Z W R D b 2 x 1 b W 5 z M S 5 7 Q 2 9 s d W 1 u N C w z f S Z x d W 9 0 O y w m c X V v d D t T Z W N 0 a W 9 u M S 9 U Y W J s Z T A w M S A o U G F n Z S A x K S 9 B d X R v U m V t b 3 Z l Z E N v b H V t b n M x L n t D b 2 x 1 b W 4 1 L D R 9 J n F 1 b 3 Q 7 L C Z x d W 9 0 O 1 N l Y 3 R p b 2 4 x L 1 R h Y m x l M D A x I C h Q Y W d l I D E p L 0 F 1 d G 9 S Z W 1 v d m V k Q 2 9 s d W 1 u c z E u e 0 N v b H V t b j Y s N X 0 m c X V v d D s s J n F 1 b 3 Q 7 U 2 V j d G l v b j E v V G F i b G U w M D E g K F B h Z 2 U g M S k v Q X V 0 b 1 J l b W 9 2 Z W R D b 2 x 1 b W 5 z M S 5 7 Q 2 9 s d W 1 u N y w 2 f S Z x d W 9 0 O y w m c X V v d D t T Z W N 0 a W 9 u M S 9 U Y W J s Z T A w M S A o U G F n Z S A x K S 9 B d X R v U m V t b 3 Z l Z E N v b H V t b n M x L n t D b 2 x 1 b W 4 4 L D d 9 J n F 1 b 3 Q 7 L C Z x d W 9 0 O 1 N l Y 3 R p b 2 4 x L 1 R h Y m x l M D A x I C h Q Y W d l I D E p L 0 F 1 d G 9 S Z W 1 v d m V k Q 2 9 s d W 1 u c z E u e 0 N v b H V t b j k s O H 0 m c X V v d D s s J n F 1 b 3 Q 7 U 2 V j d G l v b j E v V G F i b G U w M D E g K F B h Z 2 U g M S k v Q X V 0 b 1 J l b W 9 2 Z W R D b 2 x 1 b W 5 z M S 5 7 Q 2 9 s d W 1 u M T A s O X 0 m c X V v d D s s J n F 1 b 3 Q 7 U 2 V j d G l v b j E v V G F i b G U w M D E g K F B h Z 2 U g M S k v Q X V 0 b 1 J l b W 9 2 Z W R D b 2 x 1 b W 5 z M S 5 7 Q 2 9 s d W 1 u M T E s M T B 9 J n F 1 b 3 Q 7 L C Z x d W 9 0 O 1 N l Y 3 R p b 2 4 x L 1 R h Y m x l M D A x I C h Q Y W d l I D E p L 0 F 1 d G 9 S Z W 1 v d m V k Q 2 9 s d W 1 u c z E u e 0 N v b H V t b j E y L D E x f S Z x d W 9 0 O y w m c X V v d D t T Z W N 0 a W 9 u M S 9 U Y W J s Z T A w M S A o U G F n Z S A x K S 9 B d X R v U m V t b 3 Z l Z E N v b H V t b n M x L n t D b 2 x 1 b W 4 x M y w x M n 0 m c X V v d D s s J n F 1 b 3 Q 7 U 2 V j d G l v b j E v V G F i b G U w M D E g K F B h Z 2 U g M S k v Q X V 0 b 1 J l b W 9 2 Z W R D b 2 x 1 b W 5 z M S 5 7 Q 2 9 s d W 1 u M T Q s M T N 9 J n F 1 b 3 Q 7 X S w m c X V v d D t S Z W x h d G l v b n N o a X B J b m Z v J n F 1 b 3 Q 7 O l t d f S I g L z 4 8 L 1 N 0 Y W J s Z U V u d H J p Z X M + P C 9 J d G V t P j x J d G V t P j x J d G V t T G 9 j Y X R p b 2 4 + P E l 0 Z W 1 U e X B l P k Z v c m 1 1 b G E 8 L 0 l 0 Z W 1 U e X B l P j x J d G V t U G F 0 a D 5 T Z W N 0 a W 9 u M S 9 U Y W J s Z T A w M S U y M C h Q Y W d l J T I w M S k v U 2 9 1 c m N l P C 9 J d G V t U G F 0 a D 4 8 L 0 l 0 Z W 1 M b 2 N h d G l v b j 4 8 U 3 R h Y m x l R W 5 0 c m l l c y A v P j w v S X R l b T 4 8 S X R l b T 4 8 S X R l b U x v Y 2 F 0 a W 9 u P j x J d G V t V H l w Z T 5 G b 3 J t d W x h P C 9 J d G V t V H l w Z T 4 8 S X R l b V B h d G g + U 2 V j d G l v b j E v V G F i b G U w M D E l M j A o U G F n Z S U y M D E p L 1 R h Y m x l M D A x P C 9 J d G V t U G F 0 a D 4 8 L 0 l 0 Z W 1 M b 2 N h d G l v b j 4 8 U 3 R h Y m x l R W 5 0 c m l l c y A v P j w v S X R l b T 4 8 S X R l b T 4 8 S X R l b U x v Y 2 F 0 a W 9 u P j x J d G V t V H l w Z T 5 G b 3 J t d W x h P C 9 J d G V t V H l w Z T 4 8 S X R l b V B h d G g + U 2 V j d G l v b j E v V G F i b G U w M D E l M j A o U G F n Z S U y M D E p L 1 R 5 c G U l M j B t b 2 R p Z m k l Q z M l Q T k 8 L 0 l 0 Z W 1 Q Y X R o P j w v S X R l b U x v Y 2 F 0 a W 9 u P j x T d G F i b G V F b n R y a W V z I C 8 + P C 9 J d G V t P j w v S X R l b X M + P C 9 M b 2 N h b F B h Y 2 t h Z 2 V N Z X R h Z G F 0 Y U Z p b G U + F g A A A F B L B Q Y A A A A A A A A A A A A A A A A A A A A A A A A m A Q A A A Q A A A N C M n d 8 B F d E R j H o A w E / C l + s B A A A A f o 7 R t n N 9 Z k 6 U O J Z e z 4 U S h w A A A A A C A A A A A A A Q Z g A A A A E A A C A A A A C / i r 1 1 P v 0 b a e K G k T J p f N H G s I 0 k j Q G / c Z G m 4 S 2 k z P k N D Q A A A A A O g A A A A A I A A C A A A A B k b D P f V S U d l c i z T O C T 0 f Y R l 6 y h D f 9 y K 7 P I F 3 R k Z u X s b l A A A A C B R V Z a X + a t f 8 U W M K S 1 y B l P C i c R F P m 1 D 0 x G o m n g j W 9 a F x F U g 1 C k M N R q h 5 D P o 0 K + w w n K E 3 I J j s 3 p 7 G o K n u 1 p Q G g k V d r b 4 7 K L 4 X o / D B 8 / M Y R X m U A A A A C 5 i 6 R 9 D u U O B O s z e h n F 6 8 Y v 1 k G G L 1 M W H S 7 R k d m V c / Y i n E B y z X H V T e l E x o Z V l c T v w 7 1 N J P f i U Z 1 K E k p F E 1 r d J Z x 5 < / 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F7BA6374-7C38-47EC-B5F3-DAF40DFD04DF}">
  <ds:schemaRefs>
    <ds:schemaRef ds:uri="http://schemas.microsoft.com/DataMashup"/>
  </ds:schemaRefs>
</ds:datastoreItem>
</file>

<file path=customXml/itemProps2.xml><?xml version="1.0" encoding="utf-8"?>
<ds:datastoreItem xmlns:ds="http://schemas.openxmlformats.org/officeDocument/2006/customXml" ds:itemID="{E1E243E9-FD73-40AB-9228-A32416FD12BC}"/>
</file>

<file path=customXml/itemProps3.xml><?xml version="1.0" encoding="utf-8"?>
<ds:datastoreItem xmlns:ds="http://schemas.openxmlformats.org/officeDocument/2006/customXml" ds:itemID="{A5051A51-45CB-4AFD-8F96-3D092584D6FB}"/>
</file>

<file path=customXml/itemProps4.xml><?xml version="1.0" encoding="utf-8"?>
<ds:datastoreItem xmlns:ds="http://schemas.openxmlformats.org/officeDocument/2006/customXml" ds:itemID="{BA679308-B628-4BE3-801B-581D149D3BC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43</vt:i4>
      </vt:variant>
      <vt:variant>
        <vt:lpstr>Plages nommées</vt:lpstr>
      </vt:variant>
      <vt:variant>
        <vt:i4>4</vt:i4>
      </vt:variant>
    </vt:vector>
  </HeadingPairs>
  <TitlesOfParts>
    <vt:vector size="47" baseType="lpstr">
      <vt:lpstr>Annexe 1</vt:lpstr>
      <vt:lpstr>Annexe 2</vt:lpstr>
      <vt:lpstr>Annexe 3</vt:lpstr>
      <vt:lpstr>Annexe 4</vt:lpstr>
      <vt:lpstr>Annexe 5</vt:lpstr>
      <vt:lpstr>Annexe 6</vt:lpstr>
      <vt:lpstr>Annexe 7</vt:lpstr>
      <vt:lpstr>Annexe 8</vt:lpstr>
      <vt:lpstr>Annexe 9</vt:lpstr>
      <vt:lpstr>Annexe 10</vt:lpstr>
      <vt:lpstr>Annexe 10 - (1)</vt:lpstr>
      <vt:lpstr>Annexe 10 - (2)</vt:lpstr>
      <vt:lpstr>Annexe 10 - (3)</vt:lpstr>
      <vt:lpstr>Annexe 10 - (4)</vt:lpstr>
      <vt:lpstr>Annexe 10 - (5)</vt:lpstr>
      <vt:lpstr>Annexe 10 - (6)</vt:lpstr>
      <vt:lpstr>Annexe 10 - (7)</vt:lpstr>
      <vt:lpstr>Annexe 10 - (8)</vt:lpstr>
      <vt:lpstr>Annexe 10 - (9)</vt:lpstr>
      <vt:lpstr>Annexe 10 - (10)</vt:lpstr>
      <vt:lpstr>Annexe 10 - (11)</vt:lpstr>
      <vt:lpstr>Annexe (10) - (12)</vt:lpstr>
      <vt:lpstr>Annexe (10) - (13)</vt:lpstr>
      <vt:lpstr>Annexe (10) - (14)</vt:lpstr>
      <vt:lpstr>Annexe (10) - (15)</vt:lpstr>
      <vt:lpstr>Annexe (10) - (16)</vt:lpstr>
      <vt:lpstr>Annexe (10) - (17)</vt:lpstr>
      <vt:lpstr>Annexe (10) - (18)</vt:lpstr>
      <vt:lpstr>Annexe (10) - (19)</vt:lpstr>
      <vt:lpstr>Annexe (10) - (20)</vt:lpstr>
      <vt:lpstr>Annexe (10) - (21)</vt:lpstr>
      <vt:lpstr>Annexe (10) - (22)</vt:lpstr>
      <vt:lpstr>Annexe (10) - (23)</vt:lpstr>
      <vt:lpstr>Annexe 11</vt:lpstr>
      <vt:lpstr>Annexe 12</vt:lpstr>
      <vt:lpstr>Annexe 13</vt:lpstr>
      <vt:lpstr>Annexe 14</vt:lpstr>
      <vt:lpstr>Annexe 15 </vt:lpstr>
      <vt:lpstr>Annexe 16</vt:lpstr>
      <vt:lpstr>Annexe 17</vt:lpstr>
      <vt:lpstr>Annexe 18</vt:lpstr>
      <vt:lpstr>Annexe 19</vt:lpstr>
      <vt:lpstr>Annexe 20</vt:lpstr>
      <vt:lpstr>'Annexe 1'!Impression_des_titres</vt:lpstr>
      <vt:lpstr>'Annexe 11'!Impression_des_titres</vt:lpstr>
      <vt:lpstr>'Annexe 5'!Impression_des_titres</vt:lpstr>
      <vt:lpstr>'Annexe 7'!Impression_des_titres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Assitan Dioulamousso Drame</dc:creator>
  <cp:keywords/>
  <dc:description/>
  <cp:lastModifiedBy>ZERBO</cp:lastModifiedBy>
  <cp:revision/>
  <dcterms:created xsi:type="dcterms:W3CDTF">2022-02-04T08:36:13Z</dcterms:created>
  <dcterms:modified xsi:type="dcterms:W3CDTF">2022-03-16T14:23:26Z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