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https://extractives.sharepoint.com/sites/Data/Shared Documents/Summary data/Togo/"/>
    </mc:Choice>
  </mc:AlternateContent>
  <xr:revisionPtr revIDLastSave="3" documentId="11_BB7406280230D1419F035B338C815FFC29B29AB4" xr6:coauthVersionLast="45" xr6:coauthVersionMax="45" xr10:uidLastSave="{85348F7B-8D2F-40C7-9EA1-71463EE124DB}"/>
  <bookViews>
    <workbookView xWindow="-108" yWindow="-16308" windowWidth="29016" windowHeight="15816" tabRatio="634" activeTab="3" xr2:uid="{00000000-000D-0000-FFFF-FFFF00000000}"/>
  </bookViews>
  <sheets>
    <sheet name="Introduction" sheetId="1" r:id="rId1"/>
    <sheet name="1. Propos" sheetId="2" r:id="rId2"/>
    <sheet name="2. Contexte" sheetId="3" r:id="rId3"/>
    <sheet name="3. Revenus" sheetId="4" r:id="rId4"/>
  </sheets>
  <definedNames>
    <definedName name="_xlnm._FilterDatabase" localSheetId="3" hidden="1">'3. Revenus'!$B$1:$I$119</definedName>
  </definedNames>
  <calcPr calcId="191029"/>
  <customWorkbookViews>
    <customWorkbookView name="Marinette omerville - Personal View" guid="{219EA9BF-B677-D74C-A618-845A184D319B}" autoUpdate="1" mergeInterval="5" personalView="1" xWindow="609" yWindow="86" windowWidth="1089" windowHeight="897"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8" i="4" l="1"/>
  <c r="H51" i="4"/>
  <c r="H42" i="4"/>
  <c r="H43" i="4"/>
  <c r="H80" i="4"/>
  <c r="H33" i="4"/>
  <c r="H72" i="4"/>
  <c r="H17" i="4"/>
  <c r="H16" i="4"/>
  <c r="H15" i="4"/>
  <c r="H14" i="4"/>
  <c r="G87" i="4"/>
  <c r="D45" i="3"/>
  <c r="H76" i="4" l="1"/>
  <c r="H75" i="4"/>
  <c r="H74" i="4"/>
  <c r="H68" i="4"/>
  <c r="H67" i="4"/>
  <c r="H66" i="4"/>
  <c r="H61" i="4"/>
  <c r="H60" i="4"/>
  <c r="H46" i="4"/>
  <c r="H37" i="4"/>
  <c r="H36" i="4"/>
  <c r="H35" i="4"/>
  <c r="H79" i="4"/>
  <c r="H83" i="4"/>
  <c r="H78" i="4"/>
  <c r="H73" i="4"/>
  <c r="H63" i="4"/>
  <c r="H62" i="4"/>
  <c r="H58" i="4"/>
  <c r="H57" i="4"/>
  <c r="H50" i="4"/>
  <c r="H45" i="4"/>
  <c r="H30" i="4"/>
  <c r="H11" i="4"/>
  <c r="H10" i="4"/>
  <c r="H29" i="4" l="1"/>
  <c r="H34" i="4"/>
  <c r="H69" i="4"/>
  <c r="H28" i="4"/>
  <c r="H23" i="4"/>
  <c r="H27" i="4"/>
  <c r="H39" i="4"/>
  <c r="H71" i="4"/>
  <c r="H81" i="4"/>
  <c r="H31" i="4"/>
  <c r="K9" i="4"/>
  <c r="H26" i="4"/>
  <c r="H82" i="4"/>
  <c r="J9" i="4"/>
  <c r="H24" i="4"/>
  <c r="H32" i="4"/>
  <c r="H22" i="4" l="1"/>
  <c r="H25" i="4"/>
  <c r="M9" i="4"/>
  <c r="H44" i="4"/>
  <c r="N9" i="4"/>
  <c r="L9" i="4"/>
  <c r="H13" i="4"/>
  <c r="S9" i="4"/>
  <c r="R9" i="4"/>
  <c r="H70" i="4"/>
  <c r="H52" i="4"/>
  <c r="H47" i="4"/>
  <c r="H59" i="4"/>
  <c r="H38" i="4"/>
  <c r="H77" i="4"/>
  <c r="H65" i="4"/>
  <c r="H64" i="4"/>
  <c r="O9" i="4"/>
  <c r="Q9" i="4"/>
  <c r="I9" i="4"/>
  <c r="V9" i="4" l="1"/>
  <c r="AD9" i="4"/>
  <c r="AL9" i="4"/>
  <c r="AI9" i="4"/>
  <c r="AQ9" i="4"/>
  <c r="T9" i="4"/>
  <c r="Z9" i="4" l="1"/>
  <c r="U9" i="4"/>
  <c r="AA9" i="4"/>
  <c r="AB9" i="4"/>
  <c r="AC9" i="4"/>
  <c r="AP9" i="4" l="1"/>
  <c r="AH9" i="4"/>
  <c r="Y9" i="4"/>
  <c r="W9" i="4"/>
  <c r="AM9" i="4"/>
  <c r="AE9" i="4"/>
  <c r="AJ9" i="4"/>
  <c r="AR9" i="4"/>
  <c r="AS9" i="4"/>
  <c r="AK9" i="4"/>
  <c r="AO9" i="4" l="1"/>
  <c r="AG9" i="4"/>
  <c r="D47" i="3" l="1"/>
  <c r="D41" i="3"/>
  <c r="D8" i="3"/>
  <c r="D5" i="3"/>
  <c r="D6" i="3"/>
  <c r="H12" i="4"/>
  <c r="H87" i="4" s="1"/>
  <c r="P9" i="4" l="1"/>
  <c r="X9" i="4" l="1"/>
  <c r="AF9" i="4" l="1"/>
  <c r="AN9" i="4"/>
</calcChain>
</file>

<file path=xl/sharedStrings.xml><?xml version="1.0" encoding="utf-8"?>
<sst xmlns="http://schemas.openxmlformats.org/spreadsheetml/2006/main" count="601" uniqueCount="365">
  <si>
    <t>PDF</t>
  </si>
  <si>
    <t xml:space="preserve"> </t>
  </si>
  <si>
    <t>11E</t>
  </si>
  <si>
    <t>111E</t>
  </si>
  <si>
    <t>1112E1</t>
  </si>
  <si>
    <t>1112E2</t>
  </si>
  <si>
    <t>112E</t>
  </si>
  <si>
    <t>113E</t>
  </si>
  <si>
    <t>114E</t>
  </si>
  <si>
    <t>1141E</t>
  </si>
  <si>
    <t>1142E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</si>
  <si>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</si>
  <si>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</si>
  <si>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</si>
  <si>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</si>
  <si>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</si>
  <si>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</si>
  <si>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</si>
  <si>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</si>
  <si>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</si>
  <si>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</si>
  <si>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</si>
  <si>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</si>
  <si>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</si>
  <si>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</si>
  <si>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</si>
  <si>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</si>
  <si>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</si>
  <si>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</si>
  <si>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</si>
  <si>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</si>
  <si>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</si>
  <si>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</si>
  <si>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</si>
  <si>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</si>
  <si>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</si>
  <si>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</si>
  <si>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</si>
  <si>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</si>
  <si>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</si>
  <si>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</si>
  <si>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</si>
  <si>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</si>
  <si>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</si>
  <si>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</si>
  <si>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</si>
  <si>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</si>
  <si>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</si>
  <si>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</si>
  <si>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</si>
  <si>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</si>
  <si>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</si>
  <si>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</si>
  <si>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</si>
  <si>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</si>
  <si>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</si>
  <si>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</si>
  <si>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</si>
  <si>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</si>
  <si>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</si>
  <si>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Commentaires sur les éléments ci-dessus</t>
  </si>
  <si>
    <t>Informations contextuelles</t>
  </si>
  <si>
    <t>Ajouter des rangs le cas échéant</t>
  </si>
  <si>
    <t>Informations sur l'octroi et le transfert des licences</t>
  </si>
  <si>
    <t>Registre 2</t>
  </si>
  <si>
    <t>Ajouter/enlever des rangs le cas échéant, par registre</t>
  </si>
  <si>
    <t>Revenus du gouvernement tirés des entreprises extractives, par flux de revenus</t>
  </si>
  <si>
    <t>A. Classification GFS des flux de revenus</t>
  </si>
  <si>
    <t>Impôts</t>
  </si>
  <si>
    <t>Impôts sur la masse salariale et la force de travail</t>
  </si>
  <si>
    <t>Impôts sur la propriété</t>
  </si>
  <si>
    <t>Impôts sur les biens et services</t>
  </si>
  <si>
    <t>Droits d'accise</t>
  </si>
  <si>
    <t xml:space="preserve">  Impôts sur l'usage de biens/permission d'utiliser des biens ou d'exécuter des activités</t>
  </si>
  <si>
    <t>Droits de licence</t>
  </si>
  <si>
    <t>Taxes sur les émissions et la pollution</t>
  </si>
  <si>
    <t>Taxes sur les véhicules à moteur</t>
  </si>
  <si>
    <t>Taxes sur le commerce et les transactions au niveau international</t>
  </si>
  <si>
    <t xml:space="preserve">   Droits de douane et autres droits d'importation</t>
  </si>
  <si>
    <t xml:space="preserve">   Taxes sur les exportations</t>
  </si>
  <si>
    <t>Cotisations sociales</t>
  </si>
  <si>
    <t>Cotisations patronales à la sécurité sociale</t>
  </si>
  <si>
    <t>Autre revenu</t>
  </si>
  <si>
    <t>Revenu dégagé de la propriété</t>
  </si>
  <si>
    <t xml:space="preserve">   Dividendes</t>
  </si>
  <si>
    <t xml:space="preserve">      Des entreprises d'État</t>
  </si>
  <si>
    <t xml:space="preserve">   Retraits à partir du revenu de quasi-sociétés</t>
  </si>
  <si>
    <t>Loyers</t>
  </si>
  <si>
    <t xml:space="preserve">      Redevances</t>
  </si>
  <si>
    <t xml:space="preserve">      Primes</t>
  </si>
  <si>
    <t xml:space="preserve">         Livrée/payée directement à l'État</t>
  </si>
  <si>
    <t xml:space="preserve">      Autres paiements de loyer</t>
  </si>
  <si>
    <t>Ventes de marchandises et de services</t>
  </si>
  <si>
    <t xml:space="preserve">   Ventes de marchandises et de services par des entités de l'État</t>
  </si>
  <si>
    <t xml:space="preserve">   Frais administratifs pour services gouvernementaux</t>
  </si>
  <si>
    <t>Amendes, peines et forfaits</t>
  </si>
  <si>
    <t>Transferts volontaires à l'État (donations)</t>
  </si>
  <si>
    <t>E. Remarques</t>
  </si>
  <si>
    <t>Intitulé du flux de revenus dans le pays</t>
  </si>
  <si>
    <t>C. Entreprises</t>
  </si>
  <si>
    <t>Matières premières</t>
  </si>
  <si>
    <t>Nom juridique</t>
  </si>
  <si>
    <t>N° identification</t>
  </si>
  <si>
    <t>Enregistrer les chiffres tels que fournis par le gouvernement, corrigés après l'exercice de rapprochement.</t>
  </si>
  <si>
    <t>Sous-totaux</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</si>
  <si>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</si>
  <si>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</si>
  <si>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</si>
  <si>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</si>
  <si>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</si>
  <si>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</si>
  <si>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</si>
  <si>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</si>
  <si>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</si>
  <si>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</si>
  <si>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</si>
  <si>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</si>
  <si>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</si>
  <si>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</si>
  <si>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</si>
  <si>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</si>
  <si>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Impôts sur le revenu, le bénéfice et les plus-values</t>
  </si>
  <si>
    <t xml:space="preserve">   Impôts ordinaires sur le revenu, le bénéfice et les plus-values</t>
  </si>
  <si>
    <t>Inclus dans le rapport ITIE</t>
  </si>
  <si>
    <t xml:space="preserve">   Impôts extraordinaires sur le revenu, le bénéfice et les plus-values</t>
  </si>
  <si>
    <t>Impôts généraux sur les biens et services (TVA, taxe sur les ventes, taxe sur le chiffre d'affaires</t>
  </si>
  <si>
    <t xml:space="preserve">   Bénéfices des monopoles fiscaux sur les ressources naturelles</t>
  </si>
  <si>
    <t>Autres impôts payés par les entreprises exploitant des ressources naturelles</t>
  </si>
  <si>
    <t xml:space="preserve">      Issus de la participation de l'État (fonds propres)</t>
  </si>
  <si>
    <t xml:space="preserve">      Droits associés à la production (en nature ou en espèces)</t>
  </si>
  <si>
    <t xml:space="preserve">         Livrée/payée à une/des entreprise(s) d'État</t>
  </si>
  <si>
    <t xml:space="preserve">      Transferts obligatoires à l'État (infrastructures et autres éléments)</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</si>
  <si>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</si>
  <si>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</si>
  <si>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</si>
  <si>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</si>
  <si>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</si>
  <si>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</si>
  <si>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</si>
  <si>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</si>
  <si>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</si>
  <si>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</si>
  <si>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</si>
  <si>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</si>
  <si>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</si>
  <si>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t>USD</t>
  </si>
  <si>
    <t>Unité</t>
  </si>
  <si>
    <t>URL direct vers la source ou, si celle-ci n'est pas disponible, vers la section du rapport ITIE</t>
  </si>
  <si>
    <t>Volume et valeur des exportations (3.5.b)</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</si>
  <si>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</si>
  <si>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</si>
  <si>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</si>
  <si>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</si>
  <si>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</si>
  <si>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</si>
  <si>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</si>
  <si>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</si>
  <si>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</si>
  <si>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</si>
  <si>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</si>
  <si>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</si>
  <si>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</si>
  <si>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</si>
  <si>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</si>
  <si>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</si>
  <si>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</si>
  <si>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</si>
  <si>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</si>
  <si>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</si>
  <si>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</si>
  <si>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</si>
  <si>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</si>
  <si>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</si>
  <si>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</si>
  <si>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TOTAL, rapproché</t>
  </si>
  <si>
    <t>D. Revenus rapprochés par flux de revenus et par entreprise</t>
  </si>
  <si>
    <t>Le Secrétariat international peut prodiguer conseils et soutien sur demande. Veuillez le contacter à secretariat@eiti.org.</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</si>
  <si>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</si>
  <si>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</si>
  <si>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</si>
  <si>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</si>
  <si>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</si>
  <si>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</si>
  <si>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</si>
  <si>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</si>
  <si>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</si>
  <si>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</si>
  <si>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</si>
  <si>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</si>
  <si>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</si>
  <si>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</si>
  <si>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</si>
  <si>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</si>
  <si>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</si>
  <si>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</si>
  <si>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</si>
  <si>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</si>
  <si>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</si>
  <si>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</si>
  <si>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Togo</t>
  </si>
  <si>
    <t>Moore Stephens LLP</t>
  </si>
  <si>
    <t xml:space="preserve">Communauté Financière Africaine (BCEAO) Franc </t>
  </si>
  <si>
    <t>Oui</t>
  </si>
  <si>
    <t>Non</t>
  </si>
  <si>
    <t>3.5. Contribution économique du secteur extractif</t>
  </si>
  <si>
    <r>
      <t>1.1.1.</t>
    </r>
    <r>
      <rPr>
        <sz val="7"/>
        <rFont val="Times New Roman"/>
        <family val="1"/>
      </rPr>
      <t xml:space="preserve">     </t>
    </r>
    <r>
      <rPr>
        <sz val="10"/>
        <rFont val="Arial"/>
        <family val="2"/>
      </rPr>
      <t>Revenus générés par le secteur minier</t>
    </r>
  </si>
  <si>
    <t>1.2. Exportations</t>
  </si>
  <si>
    <t>1.5.2. Conciliation des volumes de la production</t>
  </si>
  <si>
    <t>1.5.3. Conciliation des volumes et des valeurs des exportations</t>
  </si>
  <si>
    <t>Calcaire</t>
  </si>
  <si>
    <t>Fer</t>
  </si>
  <si>
    <t>Tonne</t>
  </si>
  <si>
    <t>m3</t>
  </si>
  <si>
    <t>Marbre</t>
  </si>
  <si>
    <t>3.5.1. Contribution dans le budget de l’Etat</t>
  </si>
  <si>
    <t>7.1. Recommandations 2013</t>
  </si>
  <si>
    <t>Non applicable</t>
  </si>
  <si>
    <t>6.2. Paiements sociaux</t>
  </si>
  <si>
    <t>6.5. Accords de Troc</t>
  </si>
  <si>
    <t>6.3. Transferts infranationaux</t>
  </si>
  <si>
    <t>FCFA</t>
  </si>
  <si>
    <t>SNPT</t>
  </si>
  <si>
    <t>WACEM</t>
  </si>
  <si>
    <t>SCANTOGO Mines</t>
  </si>
  <si>
    <t>MM Mining</t>
  </si>
  <si>
    <t>POMAR</t>
  </si>
  <si>
    <t>BB VITALE</t>
  </si>
  <si>
    <t>Voltic Togo SARL</t>
  </si>
  <si>
    <t>ACI Togo (*)</t>
  </si>
  <si>
    <t>TdE (**)</t>
  </si>
  <si>
    <t>WAFEX</t>
  </si>
  <si>
    <t>SOLTRANS</t>
  </si>
  <si>
    <t>Granutogo</t>
  </si>
  <si>
    <t>RRCC</t>
  </si>
  <si>
    <t>SGM</t>
  </si>
  <si>
    <t>G&amp;B African Resources</t>
  </si>
  <si>
    <t>TERRA Métaux rares</t>
  </si>
  <si>
    <t>Global Merchants</t>
  </si>
  <si>
    <t>SONATRAC Togo (*)</t>
  </si>
  <si>
    <t>GTOA Sarl (*)</t>
  </si>
  <si>
    <t>Les Aigles</t>
  </si>
  <si>
    <t>Togo rail</t>
  </si>
  <si>
    <t>Etoile du Golfe</t>
  </si>
  <si>
    <t>COLAS</t>
  </si>
  <si>
    <t>Togo carrière</t>
  </si>
  <si>
    <t>EBOMAF SA.</t>
  </si>
  <si>
    <t>TGC S.A.</t>
  </si>
  <si>
    <t>SNCTPC (*)</t>
  </si>
  <si>
    <t>SAD (*)</t>
  </si>
  <si>
    <t>ADEOTI (*)</t>
  </si>
  <si>
    <t>CECO BTP (*)</t>
  </si>
  <si>
    <t>MIDNIGHT SUN (*)</t>
  </si>
  <si>
    <t>GER (*)</t>
  </si>
  <si>
    <t>SHEHU DAN FODIO (*)</t>
  </si>
  <si>
    <t>CARMAR Togo (*)</t>
  </si>
  <si>
    <t>SILME-BTP Sarl (*)</t>
  </si>
  <si>
    <t>STII (*)</t>
  </si>
  <si>
    <t xml:space="preserve">ENI </t>
  </si>
  <si>
    <t>073905K</t>
  </si>
  <si>
    <t>962270 K</t>
  </si>
  <si>
    <t>071225T</t>
  </si>
  <si>
    <t>103815 R</t>
  </si>
  <si>
    <t>950093 B</t>
  </si>
  <si>
    <t>002963M</t>
  </si>
  <si>
    <t>950153J</t>
  </si>
  <si>
    <t>950859N</t>
  </si>
  <si>
    <t>129538L/ 082292W</t>
  </si>
  <si>
    <t>103820W</t>
  </si>
  <si>
    <t>121514C</t>
  </si>
  <si>
    <t>094129 B</t>
  </si>
  <si>
    <t>02286E</t>
  </si>
  <si>
    <t>084260 W</t>
  </si>
  <si>
    <t>051213 X</t>
  </si>
  <si>
    <t>102957X</t>
  </si>
  <si>
    <t>122197P</t>
  </si>
  <si>
    <t>990614 O</t>
  </si>
  <si>
    <t>094579 V</t>
  </si>
  <si>
    <t>Reherche</t>
  </si>
  <si>
    <t>Manganèse</t>
  </si>
  <si>
    <t>Impôt Minimum Forfaitaire (IMF)</t>
  </si>
  <si>
    <t>Impôt sur les Sociétés (IS)</t>
  </si>
  <si>
    <t>Impôt sur le Revenu des Capitaux  Mobiliers (IRCM)</t>
  </si>
  <si>
    <t>Taxe professionnelle (TP)</t>
  </si>
  <si>
    <t>Taxes Foncières (TF)</t>
  </si>
  <si>
    <t>Impôt sur le Revenu des Personnes Physiques IRPP/IRTS</t>
  </si>
  <si>
    <t>Taxes sur Salaires (TS)</t>
  </si>
  <si>
    <t>Taxes Complémentaires sur Salaire (TCS)</t>
  </si>
  <si>
    <t>Taxe sur la Valeur Ajoutée (TVA)</t>
  </si>
  <si>
    <t>Taxe d'enlèvement d'ordure (TEO)</t>
  </si>
  <si>
    <t>Retenue sur prestation de services (RSPS)</t>
  </si>
  <si>
    <t>Taxe sur la Fabrication et la commercialisation des boissons</t>
  </si>
  <si>
    <t>Retenue sur loyer (RSL)</t>
  </si>
  <si>
    <t>Droit d’Enregistrement</t>
  </si>
  <si>
    <t>Taxe professionnelle unique (TPU)</t>
  </si>
  <si>
    <t>Redressements fiscaux et pénalités payés au CI</t>
  </si>
  <si>
    <t>Commissariat des Impôts (CI)</t>
  </si>
  <si>
    <t>Inclus et rapproché</t>
  </si>
  <si>
    <t>Droit de Douane (DD-RS-PCS-PC-RI et autres)</t>
  </si>
  <si>
    <t>Taxe sur la Valeur Ajoutée (TVA) au cordon douanier</t>
  </si>
  <si>
    <t>Commissariat des Douanes et Droits Indirects (CDDI)</t>
  </si>
  <si>
    <t>Taxe sur la commercialisation des pierres et substances précieuses</t>
  </si>
  <si>
    <t>Pénalités douanières</t>
  </si>
  <si>
    <t>Dividendes</t>
  </si>
  <si>
    <t>Avances sur dividendes</t>
  </si>
  <si>
    <t xml:space="preserve"> Direction Générale du Trésor et de la Comptabilité Publique (DGTCP)</t>
  </si>
  <si>
    <t>Frais d’instruction du dossier</t>
  </si>
  <si>
    <t>Droits Fixes</t>
  </si>
  <si>
    <t>Redevances  Superficiaires</t>
  </si>
  <si>
    <t>Redevances Minières (Royalties)</t>
  </si>
  <si>
    <t>Direction Générale des Mines et de la Géologie (DGMG)</t>
  </si>
  <si>
    <t>Bonus de signature</t>
  </si>
  <si>
    <t>Prélèvement pétrolier additionnel</t>
  </si>
  <si>
    <t>Redevance proportionnelle à la production</t>
  </si>
  <si>
    <t>Redevances Superficiaires annuelle</t>
  </si>
  <si>
    <t>Direction Générale des Hydrocarbures  (DGH)</t>
  </si>
  <si>
    <t>Taxe sur la délivrance de conformité environnementale</t>
  </si>
  <si>
    <t>Certificat de régularisation environnementale</t>
  </si>
  <si>
    <t>Agence Nationale de Gestion de l'Environnement (ANGE)</t>
  </si>
  <si>
    <t>Taxes d'autorisation d'embauche</t>
  </si>
  <si>
    <t>Frais d'attestation de paiement de créance de salaire</t>
  </si>
  <si>
    <t>Frais d'étude et de visa des règlements intérieurs</t>
  </si>
  <si>
    <t>Taxes de visa des contrats des étrangers</t>
  </si>
  <si>
    <t>Frais de certification de la qualité de documents</t>
  </si>
  <si>
    <t>Taxe de visa des contrats d'apprentissage</t>
  </si>
  <si>
    <t>Direction Générale du travail et de lois Sociales (DGTLS)</t>
  </si>
  <si>
    <t>Paiements au Fond Spécial d'Electrification (FSE)</t>
  </si>
  <si>
    <t>Autorité de réglementation du secteur de l'électricité (ARSE)</t>
  </si>
  <si>
    <t>Taxe de prélèvement d’eau dans la nappe</t>
  </si>
  <si>
    <t>Togolaise des Eaux (TdE)</t>
  </si>
  <si>
    <t>Caisse Nationale de Sécurité Sociale (CNSS)</t>
  </si>
  <si>
    <t>Paiements directs aux communes et aux préfectures</t>
  </si>
  <si>
    <t>Communes et préfectures des localités minières</t>
  </si>
  <si>
    <t>Autres paiements significatifs versés à l'Etat  &gt; 5 millions de FCFA</t>
  </si>
  <si>
    <t>Autres administrations</t>
  </si>
  <si>
    <t>Commerce de l'Or/Exploitation de nappe souterraine</t>
  </si>
  <si>
    <t>http://itietogo.org/web/rapport-itie-togo-2013/</t>
  </si>
  <si>
    <t>5.3. Conciliation des données sur l’exportation</t>
  </si>
  <si>
    <t>Le Togo ne dispose pas d'un cadastre minier et la liste tenue par la DGMG n'est pas publique</t>
  </si>
  <si>
    <t>Inclus et non rapproché</t>
  </si>
  <si>
    <t xml:space="preserve">Les revenus non réconciliés déclarés par les régies financières </t>
  </si>
  <si>
    <t>Phosphate</t>
  </si>
  <si>
    <t>Eau</t>
  </si>
  <si>
    <t>Commerce Or</t>
  </si>
  <si>
    <t>Carrières</t>
  </si>
  <si>
    <t>Recherche</t>
  </si>
  <si>
    <t>Transport</t>
  </si>
  <si>
    <t>Recherche pétrolière</t>
  </si>
  <si>
    <t>http://itietogo.org/web/wp-content/uploads/2015/10/Rapport-Conciliation-ITIE-Togo-2013-Final.pdf</t>
  </si>
  <si>
    <t>XOF</t>
  </si>
  <si>
    <t xml:space="preserve">22407644959 FCFA </t>
  </si>
  <si>
    <t>3.3.4. Paiements et transferts infranationaux</t>
  </si>
  <si>
    <t xml:space="preserve"> Loi n°96-004/PR du 26 février 1996 portant Code Minier telle que
modifiée par la Loi n°2003-012//Loi n°99-003 du 18 février 1999
portant Code des Hydrocarbures//loi n°2010-004 du 4 juin 2010 portant
Code de l’Eau.</t>
  </si>
  <si>
    <t>Les revenus suivants ne sont pas pris en compte dans le tableau ci-dessus en application des instructions de reporting</t>
  </si>
  <si>
    <t>Paiments sociaux</t>
  </si>
  <si>
    <t>&lt;sélectionner l'option&gt;</t>
  </si>
  <si>
    <t>Bonus de production</t>
  </si>
  <si>
    <t>Karim Lourimi</t>
  </si>
  <si>
    <t>Karim.lourimi@moorestepehens.com</t>
  </si>
  <si>
    <t>phosphate, volume</t>
  </si>
  <si>
    <t>Calcaire, volume</t>
  </si>
  <si>
    <t>Fer, volume</t>
  </si>
  <si>
    <t>Gravier, volume</t>
  </si>
  <si>
    <t>Marbre, volume</t>
  </si>
  <si>
    <t>Or, volume</t>
  </si>
  <si>
    <t>http://www.legitogo.gouv.tg/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</si>
</sst>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yyyy\-mm\-dd;@"/>
    <numFmt numFmtId="166" formatCode="_-* #,##0\ _€_-;\-* #,##0\ _€_-;_-* &quot;-&quot;??\ _€_-;_-@_-"/>
  </numFmts>
  <fonts count="44">
    <font>
      <sz val="12"/>
      <color theme="1"/>
      <name val="Calibri"/>
      <family val="2"/>
      <scheme val="minor"/>
    </font>
    <font>
      <sz val="11"/>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6"/>
      <color theme="1"/>
      <name val="Calibri"/>
      <family val="2"/>
    </font>
    <font>
      <i/>
      <sz val="10"/>
      <color theme="1"/>
      <name val="Calibri"/>
      <family val="2"/>
    </font>
    <font>
      <b/>
      <sz val="11"/>
      <color rgb="FF3F3F3F"/>
      <name val="Calibri"/>
      <family val="2"/>
      <scheme val="minor"/>
    </font>
    <font>
      <b/>
      <i/>
      <sz val="10"/>
      <color rgb="FF3F3F3F"/>
      <name val="Calibri"/>
      <family val="2"/>
      <scheme val="minor"/>
    </font>
    <font>
      <sz val="12"/>
      <color theme="1"/>
      <name val="Calibri"/>
      <family val="2"/>
      <scheme val="minor"/>
    </font>
    <font>
      <sz val="10"/>
      <name val="Calibri"/>
      <family val="2"/>
      <scheme val="minor"/>
    </font>
    <font>
      <sz val="7"/>
      <name val="Times New Roman"/>
      <family val="1"/>
    </font>
    <font>
      <sz val="10"/>
      <name val="Arial"/>
      <family val="2"/>
    </font>
    <font>
      <sz val="9"/>
      <color rgb="FF313131"/>
      <name val="Verdana"/>
      <family val="2"/>
    </font>
    <font>
      <u/>
      <sz val="10"/>
      <color theme="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ck">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diagonal/>
    </border>
    <border>
      <left/>
      <right style="thick">
        <color auto="1"/>
      </right>
      <top/>
      <bottom/>
      <diagonal/>
    </border>
    <border>
      <left style="medium">
        <color auto="1"/>
      </left>
      <right style="thick">
        <color auto="1"/>
      </right>
      <top/>
      <bottom style="thin">
        <color auto="1"/>
      </bottom>
      <diagonal/>
    </border>
    <border>
      <left style="thick">
        <color auto="1"/>
      </left>
      <right/>
      <top style="thin">
        <color auto="1"/>
      </top>
      <bottom style="thick">
        <color auto="1"/>
      </bottom>
      <diagonal/>
    </border>
    <border>
      <left/>
      <right style="medium">
        <color auto="1"/>
      </right>
      <top/>
      <bottom style="thick">
        <color auto="1"/>
      </bottom>
      <diagonal/>
    </border>
    <border>
      <left/>
      <right style="thick">
        <color auto="1"/>
      </right>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style="thin">
        <color auto="1"/>
      </top>
      <bottom style="thick">
        <color auto="1"/>
      </bottom>
      <diagonal/>
    </border>
    <border>
      <left style="thin">
        <color auto="1"/>
      </left>
      <right style="thin">
        <color auto="1"/>
      </right>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style="thin">
        <color auto="1"/>
      </right>
      <top/>
      <bottom style="thick">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30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13" borderId="42" applyNumberFormat="0" applyAlignment="0" applyProtection="0"/>
    <xf numFmtId="164" fontId="38" fillId="0" borderId="0" applyFont="0" applyFill="0" applyBorder="0" applyAlignment="0" applyProtection="0"/>
    <xf numFmtId="9" fontId="38" fillId="0" borderId="0" applyFont="0" applyFill="0" applyBorder="0" applyAlignment="0" applyProtection="0"/>
    <xf numFmtId="0" fontId="1" fillId="0" borderId="0"/>
  </cellStyleXfs>
  <cellXfs count="165">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6" xfId="0" applyFont="1" applyBorder="1"/>
    <xf numFmtId="0" fontId="2" fillId="0" borderId="8" xfId="0" applyFont="1" applyBorder="1"/>
    <xf numFmtId="0" fontId="2" fillId="0" borderId="6" xfId="0" applyFont="1" applyBorder="1" applyAlignment="1">
      <alignment vertical="center" wrapText="1"/>
    </xf>
    <xf numFmtId="0" fontId="4" fillId="0" borderId="6" xfId="0" applyFont="1" applyBorder="1" applyAlignment="1">
      <alignment vertical="center" wrapText="1"/>
    </xf>
    <xf numFmtId="0" fontId="3" fillId="0" borderId="1" xfId="0" applyFont="1" applyBorder="1" applyAlignment="1">
      <alignment horizontal="right"/>
    </xf>
    <xf numFmtId="0" fontId="3" fillId="0" borderId="7" xfId="0" applyFont="1" applyBorder="1" applyAlignment="1">
      <alignment horizontal="right"/>
    </xf>
    <xf numFmtId="0" fontId="2" fillId="0" borderId="5" xfId="0" applyFont="1" applyBorder="1"/>
    <xf numFmtId="0" fontId="2" fillId="0" borderId="0" xfId="0" applyFont="1" applyAlignment="1">
      <alignment horizontal="right"/>
    </xf>
    <xf numFmtId="3" fontId="10" fillId="0" borderId="0" xfId="0" applyNumberFormat="1" applyFont="1"/>
    <xf numFmtId="0" fontId="2" fillId="0" borderId="3" xfId="0" applyFont="1" applyBorder="1"/>
    <xf numFmtId="0" fontId="9" fillId="0" borderId="2" xfId="0" applyFont="1" applyBorder="1"/>
    <xf numFmtId="0" fontId="3" fillId="0" borderId="1" xfId="0" applyFont="1" applyBorder="1" applyAlignment="1">
      <alignment horizontal="right" wrapText="1"/>
    </xf>
    <xf numFmtId="0" fontId="4" fillId="0" borderId="3"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8" xfId="0" applyFont="1" applyBorder="1"/>
    <xf numFmtId="0" fontId="11" fillId="0" borderId="12" xfId="0" applyFont="1" applyBorder="1"/>
    <xf numFmtId="0" fontId="11" fillId="0" borderId="0" xfId="0" applyFont="1"/>
    <xf numFmtId="0" fontId="11" fillId="0" borderId="3"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3" xfId="0" applyFont="1" applyBorder="1"/>
    <xf numFmtId="0" fontId="15" fillId="0" borderId="12" xfId="0" applyFont="1" applyBorder="1"/>
    <xf numFmtId="0" fontId="11" fillId="0" borderId="14" xfId="0" applyFont="1" applyBorder="1"/>
    <xf numFmtId="0" fontId="14" fillId="0" borderId="12" xfId="0" applyFont="1" applyBorder="1"/>
    <xf numFmtId="0" fontId="13" fillId="6"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0" xfId="27" applyFont="1" applyBorder="1" applyAlignment="1">
      <alignment vertical="center" wrapText="1"/>
    </xf>
    <xf numFmtId="165" fontId="11" fillId="4" borderId="15" xfId="0" applyNumberFormat="1" applyFont="1" applyFill="1" applyBorder="1" applyAlignment="1">
      <alignment horizontal="left" wrapText="1"/>
    </xf>
    <xf numFmtId="0" fontId="11" fillId="5" borderId="15" xfId="0" applyFont="1" applyFill="1" applyBorder="1" applyAlignment="1">
      <alignment horizontal="left" wrapText="1"/>
    </xf>
    <xf numFmtId="0" fontId="11" fillId="4" borderId="11" xfId="0" applyFont="1" applyFill="1" applyBorder="1" applyAlignment="1">
      <alignment horizontal="left" wrapText="1"/>
    </xf>
    <xf numFmtId="165" fontId="11" fillId="4" borderId="13" xfId="0" applyNumberFormat="1" applyFont="1" applyFill="1" applyBorder="1" applyAlignment="1">
      <alignment horizontal="left" wrapText="1"/>
    </xf>
    <xf numFmtId="0" fontId="11" fillId="4" borderId="13" xfId="0" applyFont="1" applyFill="1" applyBorder="1" applyAlignment="1">
      <alignment horizontal="left" wrapText="1"/>
    </xf>
    <xf numFmtId="0" fontId="11" fillId="5" borderId="13"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3" fillId="0" borderId="7" xfId="0" applyFont="1" applyBorder="1" applyAlignment="1">
      <alignment vertical="top"/>
    </xf>
    <xf numFmtId="0" fontId="3" fillId="0" borderId="9" xfId="0" applyFont="1" applyBorder="1" applyAlignment="1">
      <alignment vertical="center" wrapText="1"/>
    </xf>
    <xf numFmtId="0" fontId="3" fillId="0" borderId="7" xfId="0" applyFont="1" applyBorder="1" applyAlignment="1">
      <alignment vertical="center" wrapText="1"/>
    </xf>
    <xf numFmtId="3" fontId="10" fillId="0" borderId="8" xfId="0" applyNumberFormat="1" applyFont="1" applyBorder="1"/>
    <xf numFmtId="0" fontId="4" fillId="0" borderId="9" xfId="0" applyFont="1" applyBorder="1" applyAlignment="1">
      <alignment horizontal="right"/>
    </xf>
    <xf numFmtId="3" fontId="4" fillId="0" borderId="6" xfId="0" applyNumberFormat="1" applyFont="1" applyBorder="1" applyAlignment="1">
      <alignment vertical="center" wrapText="1"/>
    </xf>
    <xf numFmtId="0" fontId="2" fillId="0" borderId="1" xfId="0" applyFont="1" applyFill="1" applyBorder="1" applyAlignment="1">
      <alignmen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4" fillId="2" borderId="1" xfId="0" applyFont="1" applyFill="1" applyBorder="1" applyAlignment="1">
      <alignment horizontal="left" vertical="top" wrapText="1"/>
    </xf>
    <xf numFmtId="0" fontId="24" fillId="0" borderId="0" xfId="0" applyFont="1" applyBorder="1" applyAlignment="1">
      <alignment vertical="top" wrapText="1"/>
    </xf>
    <xf numFmtId="0" fontId="25" fillId="2" borderId="1" xfId="0" applyFont="1" applyFill="1" applyBorder="1" applyAlignment="1">
      <alignment horizontal="left" vertical="top" wrapText="1"/>
    </xf>
    <xf numFmtId="0" fontId="25" fillId="0" borderId="0" xfId="0" applyFont="1" applyBorder="1" applyAlignment="1">
      <alignment vertical="top" wrapText="1"/>
    </xf>
    <xf numFmtId="0" fontId="24" fillId="2" borderId="1" xfId="0" applyFont="1" applyFill="1" applyBorder="1" applyAlignment="1">
      <alignment horizontal="left" vertical="top"/>
    </xf>
    <xf numFmtId="0" fontId="25" fillId="2" borderId="1"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3" fontId="14" fillId="0" borderId="0" xfId="0" applyNumberFormat="1" applyFont="1"/>
    <xf numFmtId="0" fontId="15" fillId="0" borderId="0" xfId="0" applyFont="1" applyBorder="1"/>
    <xf numFmtId="0" fontId="11" fillId="6" borderId="0" xfId="0" applyFont="1" applyFill="1" applyBorder="1" applyAlignment="1">
      <alignment horizontal="left" wrapText="1"/>
    </xf>
    <xf numFmtId="0" fontId="14" fillId="0" borderId="8" xfId="0" applyFont="1" applyBorder="1"/>
    <xf numFmtId="0" fontId="28" fillId="0" borderId="0" xfId="0" applyFont="1"/>
    <xf numFmtId="0" fontId="29" fillId="0" borderId="0" xfId="0" applyFont="1" applyAlignment="1">
      <alignment vertical="center"/>
    </xf>
    <xf numFmtId="0" fontId="31" fillId="0" borderId="0" xfId="0" applyFont="1" applyAlignment="1">
      <alignment vertical="center"/>
    </xf>
    <xf numFmtId="0" fontId="31" fillId="10" borderId="0" xfId="0" applyFont="1" applyFill="1" applyAlignment="1">
      <alignment vertical="center"/>
    </xf>
    <xf numFmtId="0" fontId="30" fillId="0" borderId="0" xfId="0" applyFont="1"/>
    <xf numFmtId="0" fontId="22" fillId="0" borderId="0" xfId="0" applyFont="1"/>
    <xf numFmtId="0" fontId="23" fillId="0" borderId="0" xfId="0" applyFont="1"/>
    <xf numFmtId="0" fontId="31" fillId="5" borderId="0" xfId="0" applyFont="1" applyFill="1" applyAlignment="1">
      <alignment vertical="center"/>
    </xf>
    <xf numFmtId="165" fontId="11" fillId="4" borderId="20" xfId="0" applyNumberFormat="1" applyFont="1" applyFill="1" applyBorder="1" applyAlignment="1">
      <alignment horizontal="left" wrapText="1"/>
    </xf>
    <xf numFmtId="165" fontId="11" fillId="4" borderId="21" xfId="0" applyNumberFormat="1" applyFont="1" applyFill="1" applyBorder="1" applyAlignment="1">
      <alignment horizontal="left" wrapText="1"/>
    </xf>
    <xf numFmtId="165" fontId="11" fillId="4" borderId="22" xfId="0" applyNumberFormat="1" applyFont="1" applyFill="1" applyBorder="1" applyAlignment="1">
      <alignment horizontal="left" wrapText="1"/>
    </xf>
    <xf numFmtId="0" fontId="11" fillId="5" borderId="22" xfId="0" applyFont="1" applyFill="1" applyBorder="1" applyAlignment="1">
      <alignment horizontal="left" wrapText="1"/>
    </xf>
    <xf numFmtId="165" fontId="11" fillId="4" borderId="23" xfId="0" applyNumberFormat="1" applyFont="1" applyFill="1" applyBorder="1" applyAlignment="1">
      <alignment horizontal="left" wrapText="1"/>
    </xf>
    <xf numFmtId="0" fontId="32" fillId="0" borderId="0" xfId="0" applyFont="1" applyBorder="1"/>
    <xf numFmtId="0" fontId="11" fillId="5" borderId="23" xfId="0" applyFont="1" applyFill="1" applyBorder="1" applyAlignment="1">
      <alignment horizontal="left" wrapText="1"/>
    </xf>
    <xf numFmtId="165" fontId="11" fillId="4" borderId="24" xfId="0" applyNumberFormat="1" applyFont="1" applyFill="1" applyBorder="1" applyAlignment="1">
      <alignment horizontal="left" wrapText="1"/>
    </xf>
    <xf numFmtId="165" fontId="11" fillId="4" borderId="14" xfId="0" applyNumberFormat="1" applyFont="1" applyFill="1" applyBorder="1" applyAlignment="1">
      <alignment horizontal="left" wrapText="1"/>
    </xf>
    <xf numFmtId="165" fontId="11" fillId="11" borderId="14" xfId="0" applyNumberFormat="1" applyFont="1" applyFill="1" applyBorder="1" applyAlignment="1">
      <alignment horizontal="left" wrapText="1"/>
    </xf>
    <xf numFmtId="0" fontId="11" fillId="5" borderId="14" xfId="0" applyFont="1" applyFill="1" applyBorder="1" applyAlignment="1">
      <alignment horizontal="left" wrapText="1"/>
    </xf>
    <xf numFmtId="0" fontId="11" fillId="4" borderId="14" xfId="0" applyFont="1" applyFill="1" applyBorder="1" applyAlignment="1">
      <alignment horizontal="left" wrapText="1"/>
    </xf>
    <xf numFmtId="0" fontId="11" fillId="11" borderId="27" xfId="0" applyFont="1" applyFill="1" applyBorder="1" applyAlignment="1">
      <alignment horizontal="left" wrapText="1"/>
    </xf>
    <xf numFmtId="0" fontId="11" fillId="5" borderId="26" xfId="0" applyFont="1" applyFill="1" applyBorder="1" applyAlignment="1">
      <alignment horizontal="left" wrapText="1"/>
    </xf>
    <xf numFmtId="0" fontId="11" fillId="5" borderId="28" xfId="0" applyFont="1" applyFill="1" applyBorder="1" applyAlignment="1">
      <alignment horizontal="left" wrapText="1"/>
    </xf>
    <xf numFmtId="0" fontId="11" fillId="5" borderId="29" xfId="0" applyFont="1" applyFill="1" applyBorder="1" applyAlignment="1">
      <alignment horizontal="left" wrapText="1"/>
    </xf>
    <xf numFmtId="0" fontId="11" fillId="5" borderId="30" xfId="0" applyFont="1" applyFill="1" applyBorder="1" applyAlignment="1">
      <alignment horizontal="left" wrapText="1"/>
    </xf>
    <xf numFmtId="165" fontId="11" fillId="5" borderId="31" xfId="0" applyNumberFormat="1" applyFont="1" applyFill="1" applyBorder="1" applyAlignment="1">
      <alignment horizontal="left" wrapText="1"/>
    </xf>
    <xf numFmtId="0" fontId="11" fillId="4" borderId="25" xfId="0" applyFont="1" applyFill="1" applyBorder="1" applyAlignment="1">
      <alignment horizontal="left" vertical="center"/>
    </xf>
    <xf numFmtId="0" fontId="11" fillId="4" borderId="18" xfId="0" applyFont="1" applyFill="1" applyBorder="1" applyAlignment="1">
      <alignment horizontal="left" vertical="center"/>
    </xf>
    <xf numFmtId="0" fontId="11" fillId="4" borderId="34" xfId="0" applyFont="1" applyFill="1" applyBorder="1" applyAlignment="1">
      <alignment horizontal="left" vertical="center"/>
    </xf>
    <xf numFmtId="0" fontId="11" fillId="4" borderId="19" xfId="0" applyFont="1" applyFill="1" applyBorder="1" applyAlignment="1">
      <alignment horizontal="left" wrapText="1"/>
    </xf>
    <xf numFmtId="0" fontId="11" fillId="4" borderId="16" xfId="0" applyFont="1" applyFill="1" applyBorder="1" applyAlignment="1">
      <alignment horizontal="left" wrapText="1"/>
    </xf>
    <xf numFmtId="0" fontId="11" fillId="4" borderId="24" xfId="0" applyFont="1" applyFill="1" applyBorder="1" applyAlignment="1">
      <alignment horizontal="left" wrapText="1"/>
    </xf>
    <xf numFmtId="0" fontId="11" fillId="4" borderId="37" xfId="0" applyFont="1" applyFill="1" applyBorder="1" applyAlignment="1">
      <alignment horizontal="left" vertical="center"/>
    </xf>
    <xf numFmtId="0" fontId="11" fillId="4" borderId="38" xfId="0" applyFont="1" applyFill="1" applyBorder="1" applyAlignment="1">
      <alignment horizontal="left" wrapText="1"/>
    </xf>
    <xf numFmtId="0" fontId="11" fillId="4" borderId="39" xfId="0" applyFont="1" applyFill="1" applyBorder="1" applyAlignment="1">
      <alignment horizontal="left" wrapText="1"/>
    </xf>
    <xf numFmtId="0" fontId="11" fillId="4" borderId="40" xfId="0" applyFont="1" applyFill="1" applyBorder="1" applyAlignment="1">
      <alignment horizontal="left" vertical="center"/>
    </xf>
    <xf numFmtId="0" fontId="11" fillId="4" borderId="36" xfId="0" applyFont="1" applyFill="1" applyBorder="1" applyAlignment="1">
      <alignment horizontal="left" wrapText="1"/>
    </xf>
    <xf numFmtId="0" fontId="2" fillId="0" borderId="35" xfId="0" applyFont="1" applyBorder="1"/>
    <xf numFmtId="0" fontId="9" fillId="0" borderId="33" xfId="0" applyFont="1" applyBorder="1"/>
    <xf numFmtId="0" fontId="3" fillId="0" borderId="8" xfId="0" applyFont="1" applyBorder="1" applyAlignment="1">
      <alignment vertical="center" wrapText="1"/>
    </xf>
    <xf numFmtId="0" fontId="3" fillId="0" borderId="6" xfId="0" applyFont="1" applyBorder="1" applyAlignment="1">
      <alignment vertical="center" wrapText="1"/>
    </xf>
    <xf numFmtId="0" fontId="2" fillId="0" borderId="0" xfId="0" applyFont="1" applyFill="1" applyBorder="1" applyAlignment="1">
      <alignment vertical="center" wrapText="1"/>
    </xf>
    <xf numFmtId="0" fontId="3" fillId="0" borderId="9" xfId="0" applyFont="1" applyFill="1" applyBorder="1" applyAlignment="1">
      <alignment vertical="center" wrapText="1"/>
    </xf>
    <xf numFmtId="0" fontId="3" fillId="12" borderId="0" xfId="0" applyFont="1" applyFill="1" applyBorder="1" applyAlignment="1">
      <alignment horizontal="right"/>
    </xf>
    <xf numFmtId="3" fontId="3" fillId="12" borderId="0" xfId="0" applyNumberFormat="1" applyFont="1" applyFill="1" applyBorder="1"/>
    <xf numFmtId="0" fontId="14" fillId="0" borderId="0" xfId="0" applyFont="1" applyAlignment="1">
      <alignment horizontal="left" wrapText="1"/>
    </xf>
    <xf numFmtId="0" fontId="37" fillId="13" borderId="42" xfId="298" applyFont="1" applyAlignment="1">
      <alignment horizontal="left" vertical="center" wrapText="1"/>
    </xf>
    <xf numFmtId="9" fontId="11" fillId="0" borderId="0" xfId="300" applyFont="1" applyAlignment="1">
      <alignment horizontal="left" vertical="center" wrapText="1"/>
    </xf>
    <xf numFmtId="166" fontId="11" fillId="4" borderId="25" xfId="299" applyNumberFormat="1" applyFont="1" applyFill="1" applyBorder="1" applyAlignment="1">
      <alignment horizontal="left" wrapText="1"/>
    </xf>
    <xf numFmtId="165" fontId="39" fillId="4" borderId="14" xfId="0" applyNumberFormat="1" applyFont="1" applyFill="1" applyBorder="1" applyAlignment="1">
      <alignment horizontal="left" wrapText="1"/>
    </xf>
    <xf numFmtId="166" fontId="11" fillId="4" borderId="25" xfId="299" applyNumberFormat="1" applyFont="1" applyFill="1" applyBorder="1" applyAlignment="1">
      <alignment horizontal="left" vertical="center"/>
    </xf>
    <xf numFmtId="0" fontId="7" fillId="3" borderId="6" xfId="27" applyFont="1" applyBorder="1" applyAlignment="1">
      <alignment vertical="center" wrapText="1"/>
    </xf>
    <xf numFmtId="0" fontId="7" fillId="3" borderId="0" xfId="27" applyFont="1" applyBorder="1" applyAlignment="1">
      <alignment vertical="center" wrapText="1"/>
    </xf>
    <xf numFmtId="0" fontId="4" fillId="0" borderId="0" xfId="0" applyFont="1" applyBorder="1" applyAlignment="1">
      <alignment vertical="center" wrapText="1"/>
    </xf>
    <xf numFmtId="3" fontId="3" fillId="12" borderId="0" xfId="0" applyNumberFormat="1" applyFont="1" applyFill="1" applyBorder="1" applyAlignment="1">
      <alignment horizontal="right"/>
    </xf>
    <xf numFmtId="3" fontId="42" fillId="0" borderId="0" xfId="0" applyNumberFormat="1" applyFont="1"/>
    <xf numFmtId="4" fontId="11" fillId="0" borderId="0" xfId="0" applyNumberFormat="1" applyFont="1" applyAlignment="1">
      <alignment horizontal="left" vertical="center" wrapText="1"/>
    </xf>
    <xf numFmtId="0" fontId="43" fillId="4" borderId="13" xfId="128" applyFont="1" applyFill="1" applyBorder="1" applyAlignment="1">
      <alignment horizontal="left" wrapText="1"/>
    </xf>
    <xf numFmtId="0" fontId="11" fillId="5" borderId="15" xfId="0" applyFont="1" applyFill="1" applyBorder="1" applyAlignment="1">
      <alignment horizontal="left" vertical="top" wrapText="1"/>
    </xf>
    <xf numFmtId="3" fontId="4" fillId="0" borderId="0" xfId="0" applyNumberFormat="1" applyFont="1" applyBorder="1" applyAlignment="1">
      <alignment vertical="center" wrapText="1"/>
    </xf>
    <xf numFmtId="0" fontId="2" fillId="0" borderId="0" xfId="0" applyFont="1" applyFill="1" applyBorder="1"/>
    <xf numFmtId="3" fontId="11" fillId="4" borderId="32" xfId="0" applyNumberFormat="1" applyFont="1" applyFill="1" applyBorder="1" applyAlignment="1">
      <alignment horizontal="right" vertical="center"/>
    </xf>
    <xf numFmtId="3" fontId="0" fillId="0" borderId="0" xfId="0" applyNumberFormat="1"/>
    <xf numFmtId="0" fontId="5" fillId="4" borderId="13" xfId="128" applyFill="1" applyBorder="1" applyAlignment="1">
      <alignment horizontal="left" wrapText="1"/>
    </xf>
    <xf numFmtId="165" fontId="5" fillId="4" borderId="24" xfId="128" applyNumberFormat="1" applyFill="1" applyBorder="1" applyAlignment="1">
      <alignment horizontal="left" wrapText="1"/>
    </xf>
    <xf numFmtId="0" fontId="5" fillId="5" borderId="13" xfId="128" applyFill="1" applyBorder="1" applyAlignment="1">
      <alignment horizontal="left" wrapText="1"/>
    </xf>
    <xf numFmtId="164" fontId="11" fillId="4" borderId="17" xfId="299" applyFont="1" applyFill="1" applyBorder="1" applyAlignment="1">
      <alignment horizontal="left" wrapText="1"/>
    </xf>
    <xf numFmtId="164" fontId="11" fillId="4" borderId="25" xfId="299" applyFont="1" applyFill="1" applyBorder="1" applyAlignment="1">
      <alignment horizontal="right" wrapText="1"/>
    </xf>
    <xf numFmtId="164" fontId="11" fillId="4" borderId="25" xfId="299" applyFont="1" applyFill="1" applyBorder="1" applyAlignment="1">
      <alignment horizontal="left" wrapText="1"/>
    </xf>
    <xf numFmtId="0" fontId="11" fillId="10" borderId="41" xfId="0" applyFont="1" applyFill="1" applyBorder="1" applyAlignment="1">
      <alignment horizontal="left" wrapText="1"/>
    </xf>
    <xf numFmtId="0" fontId="11" fillId="10" borderId="18" xfId="0" applyFont="1" applyFill="1" applyBorder="1" applyAlignment="1">
      <alignment horizontal="left" wrapText="1"/>
    </xf>
    <xf numFmtId="0" fontId="35" fillId="0" borderId="1" xfId="0" applyFont="1" applyBorder="1" applyAlignment="1">
      <alignment horizontal="left" vertical="center" wrapText="1"/>
    </xf>
    <xf numFmtId="0" fontId="26" fillId="0" borderId="0" xfId="0" applyFont="1" applyBorder="1" applyAlignment="1">
      <alignment horizontal="left" vertical="center" wrapText="1"/>
    </xf>
    <xf numFmtId="0" fontId="26" fillId="0" borderId="6" xfId="0" applyFont="1" applyBorder="1" applyAlignment="1">
      <alignment horizontal="left" vertical="center" wrapText="1"/>
    </xf>
    <xf numFmtId="0" fontId="26" fillId="0" borderId="1" xfId="0" applyFont="1" applyBorder="1" applyAlignment="1">
      <alignment horizontal="left" vertical="center" wrapText="1"/>
    </xf>
    <xf numFmtId="3" fontId="14" fillId="0" borderId="0" xfId="0" applyNumberFormat="1" applyFont="1" applyAlignment="1">
      <alignment vertical="center"/>
    </xf>
    <xf numFmtId="0" fontId="0" fillId="0" borderId="0" xfId="0" applyAlignment="1">
      <alignment vertical="center"/>
    </xf>
    <xf numFmtId="0" fontId="9" fillId="0" borderId="3" xfId="0" applyFont="1" applyBorder="1" applyAlignment="1">
      <alignment horizontal="left"/>
    </xf>
    <xf numFmtId="0" fontId="0" fillId="0" borderId="3" xfId="0" applyBorder="1" applyAlignment="1"/>
    <xf numFmtId="0" fontId="34" fillId="0" borderId="2" xfId="0" applyFont="1" applyBorder="1" applyAlignment="1">
      <alignment vertical="center" wrapText="1"/>
    </xf>
    <xf numFmtId="0" fontId="0" fillId="0" borderId="5" xfId="0" applyBorder="1" applyAlignment="1"/>
    <xf numFmtId="0" fontId="9" fillId="0" borderId="2" xfId="0" applyFont="1" applyBorder="1" applyAlignment="1"/>
  </cellXfs>
  <cellStyles count="302">
    <cellStyle name="Comma" xfId="299"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32" xfId="301" xr:uid="{00000000-0005-0000-0000-00002B010000}"/>
    <cellStyle name="Output" xfId="298" builtinId="21"/>
    <cellStyle name="Percent" xfId="300" builtinId="5"/>
  </cellStyles>
  <dxfs count="3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itietogo.org/web/rapport-itie-togo-2013/" TargetMode="External"/><Relationship Id="rId2" Type="http://schemas.openxmlformats.org/officeDocument/2006/relationships/hyperlink" Target="mailto:Karim.lourimi@moorestepehens.com" TargetMode="External"/><Relationship Id="rId1" Type="http://schemas.openxmlformats.org/officeDocument/2006/relationships/hyperlink" Target="http://itietogo.org/web/wp-content/uploads/2015/10/Rapport-Conciliation-ITIE-Togo-2013-Final.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legitogo.gouv.t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showRowColHeaders="0" zoomScaleNormal="100" zoomScalePageLayoutView="150" workbookViewId="0"/>
  </sheetViews>
  <sheetFormatPr defaultColWidth="3.5" defaultRowHeight="24" customHeight="1"/>
  <cols>
    <col min="1" max="1" width="3.5" style="41"/>
    <col min="2" max="2" width="3.5" style="41" customWidth="1"/>
    <col min="3" max="16384" width="3.5" style="41"/>
  </cols>
  <sheetData>
    <row r="1" spans="2:25" ht="15.9" customHeight="1"/>
    <row r="2" spans="2:25" ht="21">
      <c r="B2" s="87" t="s">
        <v>107</v>
      </c>
      <c r="C2" s="47"/>
      <c r="D2" s="47"/>
      <c r="E2" s="47"/>
      <c r="F2" s="47"/>
      <c r="G2" s="47"/>
      <c r="H2" s="47"/>
      <c r="I2" s="47"/>
      <c r="J2" s="47"/>
      <c r="K2" s="47"/>
      <c r="L2" s="47"/>
      <c r="M2" s="47"/>
      <c r="N2" s="47"/>
      <c r="O2" s="47"/>
      <c r="P2" s="47"/>
      <c r="Q2" s="47"/>
      <c r="R2" s="47"/>
      <c r="S2" s="37"/>
      <c r="T2" s="37"/>
      <c r="U2" s="37"/>
      <c r="V2" s="37"/>
      <c r="W2" s="37"/>
      <c r="X2" s="37"/>
      <c r="Y2" s="37"/>
    </row>
    <row r="3" spans="2:25" ht="15.9" customHeight="1">
      <c r="B3" s="88" t="s">
        <v>187</v>
      </c>
      <c r="C3" s="42"/>
      <c r="D3" s="42"/>
      <c r="E3" s="42"/>
      <c r="F3" s="42"/>
      <c r="G3" s="42"/>
      <c r="H3" s="42"/>
      <c r="I3" s="42"/>
      <c r="J3" s="39"/>
      <c r="K3" s="39"/>
      <c r="L3" s="39"/>
      <c r="M3" s="39"/>
      <c r="N3" s="39"/>
      <c r="O3" s="39"/>
      <c r="P3" s="39"/>
      <c r="Q3" s="39"/>
      <c r="R3" s="39"/>
      <c r="S3" s="39"/>
      <c r="T3" s="39"/>
      <c r="U3" s="39"/>
      <c r="V3" s="39"/>
      <c r="W3" s="39"/>
      <c r="X3" s="39"/>
      <c r="Y3" s="39"/>
    </row>
    <row r="4" spans="2:25" ht="15.9" customHeight="1">
      <c r="B4" s="38"/>
      <c r="C4" s="39"/>
      <c r="D4" s="39"/>
      <c r="E4" s="39"/>
      <c r="F4" s="39"/>
      <c r="G4" s="39"/>
      <c r="H4" s="39"/>
      <c r="I4" s="39"/>
      <c r="J4" s="39"/>
      <c r="K4" s="39"/>
      <c r="L4" s="39"/>
      <c r="M4" s="39"/>
      <c r="N4" s="39"/>
      <c r="O4" s="39"/>
      <c r="P4" s="39"/>
      <c r="Q4" s="39"/>
      <c r="R4" s="39"/>
      <c r="S4" s="39"/>
      <c r="T4" s="39"/>
      <c r="U4" s="39"/>
      <c r="V4" s="39"/>
      <c r="W4" s="39"/>
      <c r="X4" s="39"/>
      <c r="Y4" s="39"/>
    </row>
    <row r="5" spans="2:25" ht="15.9" customHeight="1">
      <c r="B5" s="89" t="s">
        <v>108</v>
      </c>
      <c r="C5" s="39"/>
      <c r="D5" s="39"/>
      <c r="E5" s="39"/>
      <c r="F5" s="39"/>
      <c r="G5" s="39"/>
      <c r="H5" s="39"/>
      <c r="I5" s="39"/>
      <c r="J5" s="39"/>
      <c r="K5" s="39"/>
      <c r="L5" s="39"/>
      <c r="M5" s="39"/>
      <c r="N5" s="39"/>
      <c r="O5" s="39"/>
      <c r="P5" s="39"/>
      <c r="Q5" s="39"/>
      <c r="R5" s="39"/>
      <c r="S5" s="39"/>
      <c r="T5" s="39"/>
      <c r="U5" s="39"/>
      <c r="V5" s="39"/>
      <c r="W5" s="39"/>
      <c r="X5" s="39"/>
      <c r="Y5" s="39"/>
    </row>
    <row r="6" spans="2:25" ht="15.9" customHeight="1">
      <c r="B6" s="38"/>
      <c r="C6" s="38"/>
      <c r="D6" s="38"/>
      <c r="E6" s="38"/>
      <c r="F6" s="38"/>
      <c r="G6" s="38"/>
      <c r="H6" s="38"/>
      <c r="I6" s="38"/>
      <c r="J6" s="38"/>
      <c r="K6" s="38"/>
      <c r="L6" s="38"/>
      <c r="M6" s="38"/>
      <c r="N6" s="38"/>
      <c r="O6" s="38"/>
      <c r="P6" s="38"/>
      <c r="Q6" s="38"/>
      <c r="R6" s="38"/>
      <c r="S6" s="38"/>
      <c r="T6" s="38"/>
      <c r="U6" s="38"/>
      <c r="V6" s="38"/>
      <c r="W6" s="38"/>
      <c r="X6" s="38"/>
      <c r="Y6" s="38"/>
    </row>
    <row r="7" spans="2:25" ht="15.9" customHeight="1">
      <c r="B7" s="83" t="s">
        <v>109</v>
      </c>
      <c r="C7" s="42"/>
      <c r="D7" s="42"/>
      <c r="E7" s="42"/>
      <c r="F7" s="42"/>
      <c r="G7" s="42"/>
      <c r="H7" s="42"/>
      <c r="I7" s="42"/>
      <c r="J7" s="42"/>
      <c r="K7" s="42"/>
      <c r="L7" s="42"/>
      <c r="M7" s="42"/>
      <c r="N7" s="42"/>
      <c r="O7" s="42"/>
      <c r="P7" s="42"/>
      <c r="Q7" s="42"/>
      <c r="R7" s="42"/>
      <c r="S7" s="42"/>
      <c r="T7" s="42"/>
      <c r="U7" s="42"/>
      <c r="V7" s="42"/>
      <c r="W7" s="42"/>
      <c r="X7" s="42"/>
      <c r="Y7" s="42"/>
    </row>
    <row r="8" spans="2:25" ht="15.9" customHeight="1">
      <c r="B8" s="42"/>
      <c r="C8" s="42"/>
      <c r="D8" s="42"/>
      <c r="E8" s="42"/>
      <c r="F8" s="42"/>
      <c r="G8" s="42"/>
      <c r="H8" s="42"/>
      <c r="I8" s="42"/>
      <c r="J8" s="42"/>
      <c r="K8" s="42"/>
      <c r="L8" s="42"/>
      <c r="M8" s="42"/>
      <c r="N8" s="42"/>
      <c r="O8" s="42"/>
      <c r="P8" s="42"/>
      <c r="Q8" s="42"/>
      <c r="R8" s="42"/>
      <c r="S8" s="42"/>
      <c r="T8" s="42"/>
      <c r="U8" s="42"/>
      <c r="V8" s="42"/>
      <c r="W8" s="42"/>
      <c r="X8" s="42"/>
      <c r="Y8" s="42"/>
    </row>
    <row r="9" spans="2:25" ht="15.9" customHeight="1">
      <c r="B9" s="89" t="s">
        <v>188</v>
      </c>
      <c r="C9" s="43"/>
      <c r="D9" s="43"/>
      <c r="E9" s="43"/>
      <c r="F9" s="43"/>
      <c r="G9" s="43"/>
      <c r="H9" s="43"/>
      <c r="I9" s="43"/>
      <c r="J9" s="43"/>
      <c r="K9" s="43"/>
      <c r="L9" s="43"/>
      <c r="M9" s="43"/>
      <c r="N9" s="43"/>
      <c r="O9" s="43"/>
      <c r="P9" s="43"/>
      <c r="Q9" s="43"/>
      <c r="R9" s="43"/>
      <c r="S9" s="43"/>
      <c r="T9" s="43"/>
      <c r="U9" s="43"/>
      <c r="V9" s="43"/>
      <c r="W9" s="43"/>
      <c r="X9" s="43"/>
      <c r="Y9" s="43"/>
    </row>
    <row r="10" spans="2:25" ht="15.9" customHeight="1">
      <c r="B10" s="89" t="s">
        <v>40</v>
      </c>
      <c r="C10" s="43"/>
      <c r="D10" s="43"/>
      <c r="E10" s="43"/>
      <c r="F10" s="43"/>
      <c r="G10" s="43"/>
      <c r="H10" s="43"/>
      <c r="I10" s="43"/>
      <c r="J10" s="43"/>
      <c r="K10" s="43"/>
      <c r="L10" s="43"/>
      <c r="M10" s="43"/>
      <c r="N10" s="43"/>
      <c r="O10" s="43"/>
      <c r="P10" s="43"/>
      <c r="Q10" s="43"/>
      <c r="R10" s="43"/>
      <c r="S10" s="43"/>
      <c r="T10" s="43"/>
      <c r="U10" s="43"/>
      <c r="V10" s="43"/>
      <c r="W10" s="43"/>
      <c r="X10" s="43"/>
      <c r="Y10" s="43"/>
    </row>
    <row r="11" spans="2:25" ht="15.9" customHeight="1">
      <c r="B11" s="43"/>
      <c r="C11" s="43"/>
      <c r="D11" s="43"/>
      <c r="E11" s="43"/>
      <c r="F11" s="43"/>
      <c r="G11" s="43"/>
      <c r="H11" s="43"/>
      <c r="I11" s="43"/>
      <c r="J11" s="43"/>
      <c r="K11" s="43"/>
      <c r="L11" s="43"/>
      <c r="M11" s="43"/>
      <c r="N11" s="43"/>
      <c r="O11" s="43"/>
      <c r="P11" s="43"/>
      <c r="Q11" s="43"/>
      <c r="R11" s="43"/>
      <c r="S11" s="43"/>
      <c r="T11" s="43"/>
      <c r="U11" s="43"/>
      <c r="V11" s="43"/>
      <c r="W11" s="43"/>
      <c r="X11" s="43"/>
      <c r="Y11" s="43"/>
    </row>
    <row r="12" spans="2:25" ht="15.9" customHeight="1">
      <c r="B12" s="85" t="s">
        <v>134</v>
      </c>
      <c r="C12" s="84"/>
      <c r="D12" s="84"/>
      <c r="E12" s="43"/>
      <c r="F12" s="43"/>
      <c r="G12" s="43"/>
      <c r="H12" s="43"/>
      <c r="I12" s="43"/>
      <c r="J12" s="43"/>
      <c r="K12" s="43"/>
      <c r="L12" s="43"/>
      <c r="M12" s="43"/>
      <c r="N12" s="43"/>
      <c r="O12" s="43"/>
      <c r="P12" s="43"/>
      <c r="Q12" s="43"/>
      <c r="R12" s="43"/>
      <c r="S12" s="43"/>
      <c r="T12" s="43"/>
      <c r="U12" s="43"/>
      <c r="V12" s="43"/>
      <c r="W12" s="43"/>
      <c r="X12" s="43"/>
      <c r="Y12" s="43"/>
    </row>
    <row r="13" spans="2:25" ht="15.9" customHeight="1">
      <c r="B13" s="89" t="s">
        <v>132</v>
      </c>
      <c r="C13" s="43"/>
      <c r="D13" s="43"/>
      <c r="E13" s="43"/>
      <c r="F13" s="43"/>
      <c r="G13" s="43"/>
      <c r="H13" s="43"/>
      <c r="I13" s="43"/>
      <c r="J13" s="43"/>
      <c r="K13" s="43"/>
      <c r="L13" s="43"/>
      <c r="M13" s="43"/>
      <c r="N13" s="43"/>
      <c r="O13" s="43"/>
      <c r="P13" s="43"/>
      <c r="Q13" s="43"/>
      <c r="R13" s="43"/>
      <c r="S13" s="43"/>
      <c r="T13" s="43"/>
      <c r="U13" s="43"/>
      <c r="V13" s="43"/>
      <c r="W13" s="43"/>
      <c r="X13" s="43"/>
      <c r="Y13" s="43"/>
    </row>
    <row r="14" spans="2:25" ht="15.9" customHeight="1">
      <c r="B14" s="89" t="s">
        <v>133</v>
      </c>
      <c r="C14" s="43"/>
      <c r="D14" s="43"/>
      <c r="E14" s="43"/>
      <c r="F14" s="43"/>
      <c r="G14" s="43"/>
      <c r="H14" s="43"/>
      <c r="I14" s="43"/>
      <c r="J14" s="43"/>
      <c r="K14" s="43"/>
      <c r="L14" s="43"/>
      <c r="M14" s="43"/>
      <c r="N14" s="43"/>
      <c r="O14" s="43"/>
      <c r="P14" s="43"/>
      <c r="Q14" s="43"/>
      <c r="R14" s="43"/>
      <c r="S14" s="43"/>
      <c r="T14" s="43"/>
      <c r="U14" s="43"/>
      <c r="V14" s="43"/>
      <c r="W14" s="43"/>
      <c r="X14" s="43"/>
      <c r="Y14" s="43"/>
    </row>
    <row r="15" spans="2:25" ht="15.9" customHeight="1">
      <c r="B15" s="89" t="s">
        <v>138</v>
      </c>
      <c r="C15" s="43"/>
      <c r="D15" s="43"/>
      <c r="E15" s="43"/>
      <c r="F15" s="43"/>
      <c r="G15" s="43"/>
      <c r="H15" s="43"/>
      <c r="I15" s="43"/>
      <c r="J15" s="43"/>
      <c r="K15" s="43"/>
      <c r="L15" s="43"/>
      <c r="M15" s="43"/>
      <c r="N15" s="43"/>
      <c r="O15" s="43"/>
      <c r="P15" s="43"/>
      <c r="Q15" s="43"/>
      <c r="R15" s="43"/>
      <c r="S15" s="43"/>
      <c r="T15" s="43"/>
      <c r="U15" s="43"/>
      <c r="V15" s="43"/>
      <c r="W15" s="43"/>
      <c r="X15" s="43"/>
      <c r="Y15" s="43"/>
    </row>
    <row r="16" spans="2:25" ht="15.9" customHeight="1">
      <c r="B16" s="43"/>
      <c r="C16" s="43"/>
      <c r="D16" s="43"/>
      <c r="E16" s="43"/>
      <c r="F16" s="43"/>
      <c r="G16" s="43"/>
      <c r="H16" s="43"/>
      <c r="I16" s="43"/>
      <c r="J16" s="43"/>
      <c r="K16" s="43"/>
      <c r="L16" s="43"/>
      <c r="M16" s="43"/>
      <c r="N16" s="43"/>
      <c r="O16" s="43"/>
      <c r="P16" s="43"/>
      <c r="Q16" s="43"/>
      <c r="R16" s="43"/>
      <c r="S16" s="43"/>
      <c r="T16" s="43"/>
      <c r="U16" s="43"/>
      <c r="V16" s="43"/>
      <c r="W16" s="43"/>
      <c r="X16" s="43"/>
      <c r="Y16" s="43"/>
    </row>
    <row r="17" spans="2:25" ht="15.9" customHeight="1">
      <c r="B17" s="86" t="s">
        <v>41</v>
      </c>
      <c r="C17" s="44"/>
      <c r="D17" s="44"/>
      <c r="E17" s="44"/>
      <c r="F17" s="44"/>
      <c r="G17" s="44"/>
      <c r="H17" s="44"/>
      <c r="I17" s="44"/>
      <c r="J17" s="44"/>
      <c r="K17" s="44"/>
      <c r="L17" s="44"/>
      <c r="M17" s="44"/>
      <c r="N17" s="44"/>
      <c r="O17" s="44"/>
      <c r="P17" s="44"/>
      <c r="Q17" s="44"/>
      <c r="R17" s="44"/>
      <c r="S17" s="44"/>
      <c r="T17" s="44"/>
      <c r="U17" s="44"/>
      <c r="V17" s="44"/>
      <c r="W17" s="44"/>
      <c r="X17" s="44"/>
      <c r="Y17" s="44"/>
    </row>
    <row r="18" spans="2:25" ht="15.9" customHeight="1">
      <c r="B18" s="90" t="s">
        <v>42</v>
      </c>
      <c r="C18" s="90"/>
      <c r="D18" s="90"/>
      <c r="E18" s="90"/>
      <c r="F18" s="90"/>
      <c r="G18" s="90"/>
      <c r="H18" s="90"/>
      <c r="I18" s="90"/>
      <c r="J18" s="90"/>
      <c r="K18" s="90"/>
      <c r="L18" s="90"/>
      <c r="M18" s="90"/>
      <c r="N18" s="90"/>
      <c r="O18" s="90"/>
      <c r="P18" s="90"/>
      <c r="Q18" s="90"/>
      <c r="R18" s="40"/>
      <c r="S18" s="40"/>
      <c r="T18" s="40"/>
      <c r="U18" s="40"/>
      <c r="V18" s="40"/>
      <c r="W18" s="40"/>
      <c r="X18" s="40"/>
      <c r="Y18" s="40"/>
    </row>
    <row r="19" spans="2:25" ht="15.9" customHeight="1">
      <c r="B19" s="45"/>
      <c r="C19" s="45"/>
      <c r="D19" s="45"/>
      <c r="E19" s="45"/>
      <c r="F19" s="45"/>
      <c r="G19" s="45"/>
      <c r="H19" s="45"/>
      <c r="I19" s="45"/>
      <c r="J19" s="45"/>
      <c r="K19" s="46"/>
      <c r="L19" s="46"/>
      <c r="M19" s="46"/>
      <c r="N19" s="46"/>
      <c r="O19" s="46"/>
      <c r="P19" s="46"/>
      <c r="Q19" s="46"/>
      <c r="R19" s="46"/>
      <c r="S19" s="46"/>
      <c r="T19" s="46"/>
      <c r="U19" s="46"/>
      <c r="V19" s="46"/>
      <c r="W19" s="46"/>
      <c r="X19" s="46"/>
      <c r="Y19" s="46"/>
    </row>
    <row r="20" spans="2:25" ht="15.9" customHeight="1">
      <c r="B20" s="43"/>
      <c r="C20" s="43"/>
      <c r="D20" s="43"/>
      <c r="E20" s="43"/>
      <c r="F20" s="43"/>
      <c r="G20" s="43"/>
      <c r="H20" s="43"/>
      <c r="I20" s="43"/>
      <c r="J20" s="43"/>
      <c r="K20" s="43"/>
      <c r="L20" s="43"/>
      <c r="M20" s="43"/>
      <c r="N20" s="43"/>
      <c r="O20" s="43"/>
      <c r="P20" s="43"/>
      <c r="Q20" s="43"/>
      <c r="R20" s="43"/>
      <c r="S20" s="43"/>
      <c r="T20" s="43"/>
      <c r="U20" s="43"/>
      <c r="V20" s="43"/>
      <c r="W20" s="43"/>
      <c r="X20" s="43"/>
      <c r="Y20" s="43"/>
    </row>
    <row r="21" spans="2:25" ht="15.9" customHeight="1">
      <c r="B21" s="43" t="s">
        <v>176</v>
      </c>
      <c r="C21" s="43"/>
      <c r="D21" s="43"/>
      <c r="E21" s="43"/>
      <c r="F21" s="43"/>
      <c r="G21" s="43"/>
      <c r="H21" s="43"/>
      <c r="I21" s="43"/>
      <c r="J21" s="43"/>
      <c r="K21" s="43"/>
      <c r="L21" s="43"/>
      <c r="M21" s="43"/>
      <c r="N21" s="43"/>
      <c r="O21" s="43"/>
      <c r="P21" s="43"/>
      <c r="Q21" s="43"/>
      <c r="R21" s="43"/>
      <c r="S21" s="43"/>
      <c r="T21" s="43"/>
      <c r="U21" s="43"/>
      <c r="V21" s="43"/>
      <c r="W21" s="43"/>
      <c r="X21" s="43"/>
      <c r="Y21" s="43"/>
    </row>
    <row r="22" spans="2:25" ht="15.9"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8"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40"/>
  <sheetViews>
    <sheetView showGridLines="0" zoomScale="85" zoomScaleNormal="85" zoomScalePageLayoutView="150" workbookViewId="0"/>
  </sheetViews>
  <sheetFormatPr defaultColWidth="3.5" defaultRowHeight="24" customHeight="1"/>
  <cols>
    <col min="1" max="1" width="7" style="17" customWidth="1"/>
    <col min="2" max="2" width="53.3984375" style="17" customWidth="1"/>
    <col min="3" max="3" width="40" style="17" customWidth="1"/>
    <col min="4" max="4" width="44.19921875" style="17" customWidth="1"/>
    <col min="5" max="5" width="23.3984375" style="18" customWidth="1"/>
    <col min="6" max="6" width="9.3984375" style="17" bestFit="1" customWidth="1"/>
    <col min="7" max="7" width="4.5" style="17" bestFit="1" customWidth="1"/>
    <col min="8" max="8" width="10.19921875" style="17" bestFit="1" customWidth="1"/>
    <col min="9" max="9" width="4.5" style="17" bestFit="1" customWidth="1"/>
    <col min="10" max="11" width="10.19921875" style="17" bestFit="1" customWidth="1"/>
    <col min="12" max="16384" width="3.5" style="17"/>
  </cols>
  <sheetData>
    <row r="1" spans="2:11" ht="15.9" customHeight="1"/>
    <row r="2" spans="2:11" ht="24.9" customHeight="1">
      <c r="B2" s="19" t="s">
        <v>43</v>
      </c>
      <c r="E2" s="138"/>
      <c r="K2" s="139"/>
    </row>
    <row r="3" spans="2:11" ht="15.9" customHeight="1">
      <c r="B3" s="36" t="s">
        <v>1</v>
      </c>
    </row>
    <row r="4" spans="2:11" ht="15.9" customHeight="1" thickBot="1">
      <c r="D4" s="48" t="s">
        <v>184</v>
      </c>
      <c r="E4" s="128" t="s">
        <v>198</v>
      </c>
    </row>
    <row r="5" spans="2:11" ht="15.9" customHeight="1" thickTop="1">
      <c r="B5" s="21" t="s">
        <v>44</v>
      </c>
      <c r="C5" s="29"/>
      <c r="D5" s="53" t="s">
        <v>199</v>
      </c>
      <c r="E5" s="129"/>
    </row>
    <row r="6" spans="2:11" ht="15.9" customHeight="1">
      <c r="B6" s="23" t="s">
        <v>135</v>
      </c>
      <c r="C6" s="21" t="s">
        <v>45</v>
      </c>
      <c r="D6" s="54">
        <v>41275</v>
      </c>
      <c r="E6" s="129"/>
    </row>
    <row r="7" spans="2:11" ht="15.9" customHeight="1">
      <c r="B7" s="22"/>
      <c r="C7" s="21" t="s">
        <v>46</v>
      </c>
      <c r="D7" s="54">
        <v>41639</v>
      </c>
      <c r="E7" s="129"/>
    </row>
    <row r="8" spans="2:11" ht="15.9" customHeight="1">
      <c r="B8" s="21" t="s">
        <v>47</v>
      </c>
      <c r="C8" s="20"/>
      <c r="D8" s="55" t="s">
        <v>200</v>
      </c>
      <c r="E8" s="129"/>
    </row>
    <row r="9" spans="2:11" ht="15.9" customHeight="1">
      <c r="B9" s="21"/>
      <c r="C9" s="21"/>
      <c r="D9" s="54"/>
      <c r="E9" s="129"/>
    </row>
    <row r="10" spans="2:11" ht="15.9" customHeight="1">
      <c r="B10" s="21" t="s">
        <v>110</v>
      </c>
      <c r="C10" s="21"/>
      <c r="D10" s="54">
        <v>42247</v>
      </c>
      <c r="E10" s="129"/>
    </row>
    <row r="11" spans="2:11" ht="15.9" customHeight="1">
      <c r="B11" s="23" t="s">
        <v>114</v>
      </c>
      <c r="C11" s="21" t="s">
        <v>136</v>
      </c>
      <c r="D11" s="55" t="s">
        <v>202</v>
      </c>
      <c r="E11" s="129"/>
    </row>
    <row r="12" spans="2:11" ht="15.9" customHeight="1">
      <c r="B12" s="32" t="s">
        <v>48</v>
      </c>
      <c r="C12" s="21" t="s">
        <v>137</v>
      </c>
      <c r="D12" s="55" t="s">
        <v>203</v>
      </c>
      <c r="E12" s="129"/>
    </row>
    <row r="13" spans="2:11" ht="15.9" customHeight="1">
      <c r="B13" s="24"/>
      <c r="C13" s="21" t="s">
        <v>111</v>
      </c>
      <c r="D13" s="55" t="s">
        <v>202</v>
      </c>
      <c r="E13" s="129"/>
    </row>
    <row r="14" spans="2:11" ht="15.9" customHeight="1">
      <c r="B14" s="24"/>
      <c r="C14" s="21" t="s">
        <v>49</v>
      </c>
      <c r="D14" s="56" t="s">
        <v>334</v>
      </c>
      <c r="E14" s="129"/>
    </row>
    <row r="15" spans="2:11" ht="15.9" customHeight="1">
      <c r="B15" s="21"/>
      <c r="C15" s="21"/>
      <c r="D15" s="55"/>
      <c r="E15" s="129"/>
    </row>
    <row r="16" spans="2:11" ht="15.9" customHeight="1">
      <c r="B16" s="23" t="s">
        <v>112</v>
      </c>
      <c r="C16" s="21" t="s">
        <v>0</v>
      </c>
      <c r="D16" s="140" t="s">
        <v>347</v>
      </c>
      <c r="E16" s="129"/>
    </row>
    <row r="17" spans="2:5" ht="15.9" customHeight="1">
      <c r="B17" s="32" t="s">
        <v>51</v>
      </c>
      <c r="C17" s="21" t="s">
        <v>189</v>
      </c>
      <c r="D17" s="140"/>
      <c r="E17" s="129"/>
    </row>
    <row r="18" spans="2:5" ht="15.9" customHeight="1">
      <c r="C18" s="21" t="s">
        <v>50</v>
      </c>
      <c r="D18" s="148" t="s">
        <v>335</v>
      </c>
      <c r="E18" s="129"/>
    </row>
    <row r="19" spans="2:5" ht="15.9" customHeight="1">
      <c r="B19" s="21" t="s">
        <v>113</v>
      </c>
      <c r="C19" s="21"/>
      <c r="D19" s="55">
        <v>12</v>
      </c>
      <c r="E19" s="129"/>
    </row>
    <row r="20" spans="2:5" ht="15.9" customHeight="1">
      <c r="B20" s="21" t="s">
        <v>52</v>
      </c>
      <c r="C20" s="21"/>
      <c r="D20" s="55">
        <v>37</v>
      </c>
      <c r="E20" s="129"/>
    </row>
    <row r="21" spans="2:5" ht="15.9" customHeight="1">
      <c r="B21" s="23" t="s">
        <v>53</v>
      </c>
      <c r="C21" s="21" t="s">
        <v>55</v>
      </c>
      <c r="D21" s="54" t="s">
        <v>348</v>
      </c>
      <c r="E21" s="129" t="s">
        <v>201</v>
      </c>
    </row>
    <row r="22" spans="2:5" ht="15.9" customHeight="1">
      <c r="B22" s="22"/>
      <c r="C22" s="21" t="s">
        <v>56</v>
      </c>
      <c r="D22" s="55">
        <v>489.75</v>
      </c>
      <c r="E22" s="129"/>
    </row>
    <row r="23" spans="2:5" ht="15.9" customHeight="1">
      <c r="B23" s="23" t="s">
        <v>54</v>
      </c>
      <c r="C23" s="21" t="s">
        <v>57</v>
      </c>
      <c r="D23" s="55" t="s">
        <v>202</v>
      </c>
      <c r="E23" s="129"/>
    </row>
    <row r="24" spans="2:5" ht="15.9" customHeight="1">
      <c r="B24" s="24"/>
      <c r="C24" s="21" t="s">
        <v>58</v>
      </c>
      <c r="D24" s="55" t="s">
        <v>202</v>
      </c>
      <c r="E24" s="129"/>
    </row>
    <row r="25" spans="2:5" ht="15.9" customHeight="1">
      <c r="B25" s="24"/>
      <c r="C25" s="21" t="s">
        <v>59</v>
      </c>
      <c r="D25" s="55" t="s">
        <v>203</v>
      </c>
      <c r="E25" s="129"/>
    </row>
    <row r="26" spans="2:5" ht="15.9" customHeight="1">
      <c r="B26" s="24"/>
      <c r="C26" s="21"/>
      <c r="D26" s="56"/>
      <c r="E26" s="129"/>
    </row>
    <row r="27" spans="2:5" ht="15.9" customHeight="1">
      <c r="B27" s="21" t="s">
        <v>60</v>
      </c>
      <c r="C27" s="21"/>
      <c r="D27" s="56"/>
      <c r="E27" s="129"/>
    </row>
    <row r="28" spans="2:5" ht="15.9" customHeight="1">
      <c r="B28" s="24" t="s">
        <v>142</v>
      </c>
      <c r="C28" s="21" t="s">
        <v>139</v>
      </c>
      <c r="D28" s="55" t="s">
        <v>356</v>
      </c>
      <c r="E28" s="129"/>
    </row>
    <row r="29" spans="2:5" ht="15.9" customHeight="1">
      <c r="B29" s="24"/>
      <c r="C29" s="21" t="s">
        <v>140</v>
      </c>
      <c r="D29" s="55" t="s">
        <v>200</v>
      </c>
      <c r="E29" s="129"/>
    </row>
    <row r="30" spans="2:5" ht="15.9" customHeight="1">
      <c r="B30" s="20"/>
      <c r="C30" s="21" t="s">
        <v>141</v>
      </c>
      <c r="D30" s="146" t="s">
        <v>357</v>
      </c>
      <c r="E30" s="129"/>
    </row>
    <row r="31" spans="2:5" ht="15.9" customHeight="1">
      <c r="B31" s="24"/>
      <c r="C31" s="24"/>
      <c r="D31" s="31"/>
    </row>
    <row r="32" spans="2:5" ht="15.9" customHeight="1">
      <c r="B32" s="24"/>
      <c r="C32" s="24"/>
      <c r="D32" s="31"/>
    </row>
    <row r="33" spans="5:5" ht="15.9" customHeight="1"/>
    <row r="34" spans="5:5" ht="15.9" customHeight="1">
      <c r="E34" s="17"/>
    </row>
    <row r="35" spans="5:5" ht="15.9" customHeight="1">
      <c r="E35" s="17"/>
    </row>
    <row r="36" spans="5:5" ht="15.9" customHeight="1">
      <c r="E36" s="17"/>
    </row>
    <row r="37" spans="5:5" ht="15.9" customHeight="1">
      <c r="E37" s="17"/>
    </row>
    <row r="38" spans="5:5" ht="15.9" customHeight="1">
      <c r="E38" s="17"/>
    </row>
    <row r="39" spans="5:5" ht="15.9" customHeight="1">
      <c r="E39" s="17"/>
    </row>
    <row r="40" spans="5:5" ht="15.9"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2">
    <dataValidation allowBlank="1" sqref="D9:D10 D6:D7 D21" xr:uid="{00000000-0002-0000-0100-000000000000}"/>
    <dataValidation type="list" showInputMessage="1" showErrorMessage="1" errorTitle="Unvalid entry" error="_x000a_Veuillez sélectionner l’une des options suivantes:_x000a__x000a_Oui_x000a_Non_x000a_Non applicable" promptTitle="Sélectionner l'une des options" prompt="_x000a_Oui_x000a_Non_x000a_Non applicable" sqref="D11:D13 D23:D25" xr:uid="{00000000-0002-0000-0100-000001000000}">
      <formula1>"Oui,Non,Non applicable,&lt;sélectionner l'option&gt;"</formula1>
    </dataValidation>
  </dataValidations>
  <hyperlinks>
    <hyperlink ref="D16" r:id="rId1" xr:uid="{00000000-0004-0000-0100-000000000000}"/>
    <hyperlink ref="D30" r:id="rId2" xr:uid="{00000000-0004-0000-0100-000001000000}"/>
    <hyperlink ref="D18" r:id="rId3" xr:uid="{00000000-0004-0000-0100-000002000000}"/>
  </hyperlinks>
  <pageMargins left="0.75" right="0.75" top="1" bottom="1" header="0.5" footer="0.5"/>
  <pageSetup paperSize="9" orientation="portrait" horizontalDpi="4294967292" verticalDpi="4294967292"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8"/>
  <sheetViews>
    <sheetView showGridLines="0" zoomScale="84" zoomScaleNormal="84" workbookViewId="0">
      <selection activeCell="C44" sqref="C44"/>
    </sheetView>
  </sheetViews>
  <sheetFormatPr defaultColWidth="3.5" defaultRowHeight="24" customHeight="1"/>
  <cols>
    <col min="1" max="1" width="3.5" style="17"/>
    <col min="2" max="2" width="43.5" style="17" customWidth="1"/>
    <col min="3" max="3" width="55.3984375" style="17" customWidth="1"/>
    <col min="4" max="4" width="22.8984375" style="17" customWidth="1"/>
    <col min="5" max="5" width="13.69921875" style="17" customWidth="1"/>
    <col min="6" max="6" width="62.3984375" style="17" customWidth="1"/>
    <col min="7" max="7" width="51.5" style="18" customWidth="1"/>
    <col min="8" max="8" width="46.5" style="18" customWidth="1"/>
    <col min="9" max="16384" width="3.5" style="17"/>
  </cols>
  <sheetData>
    <row r="1" spans="2:8" ht="15.9" customHeight="1"/>
    <row r="2" spans="2:8" ht="21" customHeight="1">
      <c r="B2" s="19" t="s">
        <v>61</v>
      </c>
      <c r="C2" s="34"/>
      <c r="D2" s="130"/>
    </row>
    <row r="3" spans="2:8" ht="15.9" customHeight="1">
      <c r="B3" s="33"/>
    </row>
    <row r="4" spans="2:8" ht="15.9" customHeight="1" thickBot="1">
      <c r="D4" s="48" t="s">
        <v>184</v>
      </c>
      <c r="E4" s="48" t="s">
        <v>146</v>
      </c>
      <c r="F4" s="48" t="s">
        <v>147</v>
      </c>
      <c r="G4" s="128" t="s">
        <v>198</v>
      </c>
      <c r="H4" s="25"/>
    </row>
    <row r="5" spans="2:8" ht="15.9" customHeight="1" thickTop="1">
      <c r="B5" s="23" t="s">
        <v>143</v>
      </c>
      <c r="C5" s="21" t="s">
        <v>190</v>
      </c>
      <c r="D5" s="149">
        <f>158.32*1000000</f>
        <v>158320000</v>
      </c>
      <c r="E5" s="92" t="s">
        <v>145</v>
      </c>
      <c r="F5" s="98" t="s">
        <v>204</v>
      </c>
      <c r="G5" s="129"/>
    </row>
    <row r="6" spans="2:8" ht="15.9" customHeight="1">
      <c r="B6" s="32" t="s">
        <v>144</v>
      </c>
      <c r="C6" s="21" t="s">
        <v>191</v>
      </c>
      <c r="D6" s="150">
        <f>4215.81*1000000</f>
        <v>4215810000.0000005</v>
      </c>
      <c r="E6" s="91" t="s">
        <v>145</v>
      </c>
      <c r="F6" s="99" t="s">
        <v>204</v>
      </c>
      <c r="G6" s="129"/>
    </row>
    <row r="7" spans="2:8" ht="15.9" customHeight="1">
      <c r="B7" s="24"/>
      <c r="C7" s="21" t="s">
        <v>192</v>
      </c>
      <c r="D7" s="151">
        <v>45753231.156712607</v>
      </c>
      <c r="E7" s="91" t="s">
        <v>145</v>
      </c>
      <c r="F7" s="132" t="s">
        <v>205</v>
      </c>
      <c r="G7" s="129" t="s">
        <v>349</v>
      </c>
    </row>
    <row r="8" spans="2:8" ht="15.9" customHeight="1">
      <c r="B8" s="24"/>
      <c r="C8" s="21" t="s">
        <v>193</v>
      </c>
      <c r="D8" s="151">
        <f>919.6*1000000</f>
        <v>919600000</v>
      </c>
      <c r="E8" s="91" t="s">
        <v>145</v>
      </c>
      <c r="F8" s="99" t="s">
        <v>204</v>
      </c>
      <c r="G8" s="129"/>
    </row>
    <row r="9" spans="2:8" ht="15.9" customHeight="1">
      <c r="B9" s="24"/>
      <c r="C9" s="21" t="s">
        <v>194</v>
      </c>
      <c r="D9" s="151">
        <v>182092128</v>
      </c>
      <c r="E9" s="91" t="s">
        <v>145</v>
      </c>
      <c r="F9" s="99" t="s">
        <v>206</v>
      </c>
      <c r="G9" s="129"/>
    </row>
    <row r="10" spans="2:8" ht="15.9" customHeight="1">
      <c r="B10" s="24"/>
      <c r="C10" s="21" t="s">
        <v>195</v>
      </c>
      <c r="D10" s="151">
        <v>982200000</v>
      </c>
      <c r="E10" s="91" t="s">
        <v>145</v>
      </c>
      <c r="F10" s="99" t="s">
        <v>206</v>
      </c>
      <c r="G10" s="129"/>
    </row>
    <row r="11" spans="2:8" ht="15.9" customHeight="1">
      <c r="B11" s="23" t="s">
        <v>177</v>
      </c>
      <c r="C11" s="30" t="s">
        <v>358</v>
      </c>
      <c r="D11" s="150">
        <v>1213657</v>
      </c>
      <c r="E11" s="91" t="s">
        <v>211</v>
      </c>
      <c r="F11" s="99" t="s">
        <v>207</v>
      </c>
      <c r="G11" s="129"/>
    </row>
    <row r="12" spans="2:8" ht="15.9" customHeight="1">
      <c r="B12" s="23"/>
      <c r="C12" s="30" t="s">
        <v>359</v>
      </c>
      <c r="D12" s="150">
        <v>1918806</v>
      </c>
      <c r="E12" s="91" t="s">
        <v>211</v>
      </c>
      <c r="F12" s="99" t="s">
        <v>207</v>
      </c>
      <c r="G12" s="129"/>
    </row>
    <row r="13" spans="2:8" ht="15.9" customHeight="1">
      <c r="B13" s="23"/>
      <c r="C13" s="30" t="s">
        <v>360</v>
      </c>
      <c r="D13" s="150">
        <v>36847</v>
      </c>
      <c r="E13" s="91" t="s">
        <v>211</v>
      </c>
      <c r="F13" s="99" t="s">
        <v>207</v>
      </c>
      <c r="G13" s="129"/>
    </row>
    <row r="14" spans="2:8" ht="15.9" customHeight="1">
      <c r="B14" s="23"/>
      <c r="C14" s="30" t="s">
        <v>361</v>
      </c>
      <c r="D14" s="150">
        <v>68238</v>
      </c>
      <c r="E14" s="91" t="s">
        <v>212</v>
      </c>
      <c r="F14" s="99" t="s">
        <v>207</v>
      </c>
      <c r="G14" s="129"/>
    </row>
    <row r="15" spans="2:8" ht="15.9" customHeight="1">
      <c r="B15" s="23" t="s">
        <v>148</v>
      </c>
      <c r="C15" s="30" t="s">
        <v>359</v>
      </c>
      <c r="D15" s="151">
        <v>1030000</v>
      </c>
      <c r="E15" s="91" t="s">
        <v>211</v>
      </c>
      <c r="F15" s="99" t="s">
        <v>208</v>
      </c>
      <c r="G15" s="129"/>
    </row>
    <row r="16" spans="2:8" ht="15.9" customHeight="1">
      <c r="B16" s="23"/>
      <c r="C16" s="30" t="s">
        <v>358</v>
      </c>
      <c r="D16" s="151">
        <v>1142692</v>
      </c>
      <c r="E16" s="91" t="s">
        <v>211</v>
      </c>
      <c r="F16" s="99" t="s">
        <v>336</v>
      </c>
      <c r="G16" s="129"/>
    </row>
    <row r="17" spans="2:8" ht="15.9" customHeight="1">
      <c r="B17" s="23"/>
      <c r="C17" s="30" t="s">
        <v>360</v>
      </c>
      <c r="D17" s="151">
        <v>870</v>
      </c>
      <c r="E17" s="91" t="s">
        <v>211</v>
      </c>
      <c r="F17" s="99" t="s">
        <v>208</v>
      </c>
      <c r="G17" s="129"/>
    </row>
    <row r="18" spans="2:8" ht="15.9" customHeight="1">
      <c r="B18" s="23"/>
      <c r="C18" s="30" t="s">
        <v>362</v>
      </c>
      <c r="D18" s="151">
        <v>1255</v>
      </c>
      <c r="E18" s="91" t="s">
        <v>211</v>
      </c>
      <c r="F18" s="99" t="s">
        <v>208</v>
      </c>
      <c r="G18" s="129"/>
    </row>
    <row r="19" spans="2:8" ht="15.9" customHeight="1">
      <c r="B19" s="23"/>
      <c r="C19" s="30" t="s">
        <v>363</v>
      </c>
      <c r="D19" s="151">
        <v>21.085999999999999</v>
      </c>
      <c r="E19" s="91" t="s">
        <v>211</v>
      </c>
      <c r="F19" s="99" t="s">
        <v>208</v>
      </c>
      <c r="G19" s="129"/>
    </row>
    <row r="20" spans="2:8" ht="15.9" customHeight="1">
      <c r="B20" s="23" t="s">
        <v>149</v>
      </c>
      <c r="C20" s="21" t="s">
        <v>150</v>
      </c>
      <c r="D20" s="131" t="s">
        <v>202</v>
      </c>
      <c r="E20" s="91"/>
      <c r="F20" s="99" t="s">
        <v>214</v>
      </c>
      <c r="G20" s="129"/>
    </row>
    <row r="21" spans="2:8" ht="15.9" customHeight="1">
      <c r="B21" s="32" t="s">
        <v>62</v>
      </c>
      <c r="C21" s="21" t="s">
        <v>115</v>
      </c>
      <c r="D21" s="52"/>
      <c r="E21" s="94"/>
      <c r="F21" s="100"/>
      <c r="G21" s="129"/>
    </row>
    <row r="22" spans="2:8" ht="15.9" customHeight="1">
      <c r="B22" s="24"/>
      <c r="C22" s="21" t="s">
        <v>178</v>
      </c>
      <c r="D22" s="52"/>
      <c r="E22" s="94"/>
      <c r="F22" s="101"/>
      <c r="G22" s="129"/>
    </row>
    <row r="23" spans="2:8" ht="15.9" customHeight="1">
      <c r="B23" s="32"/>
      <c r="C23" s="21" t="s">
        <v>179</v>
      </c>
      <c r="D23" s="52"/>
      <c r="E23" s="94"/>
      <c r="F23" s="101"/>
      <c r="G23" s="129"/>
    </row>
    <row r="24" spans="2:8" ht="15.9" customHeight="1">
      <c r="B24" s="27" t="s">
        <v>151</v>
      </c>
      <c r="C24" s="28" t="s">
        <v>116</v>
      </c>
      <c r="D24" s="51" t="s">
        <v>203</v>
      </c>
      <c r="E24" s="93"/>
      <c r="F24" s="99"/>
      <c r="G24" s="129"/>
    </row>
    <row r="25" spans="2:8" ht="15.9" customHeight="1">
      <c r="B25" s="32" t="s">
        <v>152</v>
      </c>
      <c r="C25" s="28" t="s">
        <v>117</v>
      </c>
      <c r="D25" s="51" t="s">
        <v>203</v>
      </c>
      <c r="E25" s="93"/>
      <c r="F25" s="99"/>
      <c r="G25" s="129"/>
    </row>
    <row r="26" spans="2:8" ht="15.9" customHeight="1" thickBot="1">
      <c r="B26" s="26"/>
      <c r="C26" s="21" t="s">
        <v>180</v>
      </c>
      <c r="D26" s="141" t="s">
        <v>337</v>
      </c>
      <c r="E26" s="94"/>
      <c r="F26" s="101" t="s">
        <v>215</v>
      </c>
      <c r="G26" s="129"/>
    </row>
    <row r="27" spans="2:8" ht="15.9" customHeight="1" thickTop="1">
      <c r="B27" s="27" t="s">
        <v>153</v>
      </c>
      <c r="C27" s="28" t="s">
        <v>63</v>
      </c>
      <c r="D27" s="51" t="s">
        <v>351</v>
      </c>
      <c r="E27" s="95"/>
      <c r="F27" s="147" t="s">
        <v>364</v>
      </c>
      <c r="G27" s="129"/>
    </row>
    <row r="28" spans="2:8" ht="15.9" customHeight="1">
      <c r="B28" s="27" t="s">
        <v>154</v>
      </c>
      <c r="C28" s="28" t="s">
        <v>105</v>
      </c>
      <c r="D28" s="52" t="s">
        <v>203</v>
      </c>
      <c r="E28" s="94"/>
      <c r="F28" s="101"/>
      <c r="G28" s="129"/>
    </row>
    <row r="29" spans="2:8" ht="15.9" customHeight="1">
      <c r="B29" s="27" t="s">
        <v>155</v>
      </c>
      <c r="C29" s="28" t="s">
        <v>157</v>
      </c>
      <c r="D29" s="152" t="s">
        <v>202</v>
      </c>
      <c r="E29" s="153"/>
      <c r="F29" s="102"/>
      <c r="G29" s="129"/>
      <c r="H29" s="17"/>
    </row>
    <row r="30" spans="2:8" ht="15.9" customHeight="1">
      <c r="B30" s="96" t="s">
        <v>65</v>
      </c>
      <c r="C30" s="28" t="s">
        <v>156</v>
      </c>
      <c r="D30" s="152" t="s">
        <v>203</v>
      </c>
      <c r="E30" s="153"/>
      <c r="F30" s="103"/>
      <c r="G30" s="129"/>
      <c r="H30" s="17"/>
    </row>
    <row r="31" spans="2:8" ht="15.9" customHeight="1">
      <c r="B31" s="80"/>
      <c r="C31" s="28" t="s">
        <v>106</v>
      </c>
      <c r="D31" s="104" t="s">
        <v>203</v>
      </c>
      <c r="E31" s="97"/>
      <c r="F31" s="105"/>
      <c r="G31" s="129"/>
      <c r="H31" s="17"/>
    </row>
    <row r="32" spans="2:8" ht="15.9" customHeight="1" thickBot="1">
      <c r="B32" s="82"/>
      <c r="C32" s="30" t="s">
        <v>64</v>
      </c>
      <c r="D32" s="106"/>
      <c r="E32" s="107"/>
      <c r="F32" s="108"/>
      <c r="G32" s="129"/>
    </row>
    <row r="33" spans="2:8" ht="15.9" customHeight="1" thickTop="1">
      <c r="B33" s="80"/>
      <c r="C33" s="80"/>
      <c r="D33" s="81"/>
      <c r="E33" s="81"/>
      <c r="F33" s="81"/>
      <c r="G33" s="17"/>
      <c r="H33" s="17"/>
    </row>
    <row r="34" spans="2:8" ht="15.9" customHeight="1">
      <c r="G34" s="17"/>
      <c r="H34" s="17"/>
    </row>
    <row r="35" spans="2:8" ht="15.9" customHeight="1" thickBot="1">
      <c r="D35" s="49" t="s">
        <v>183</v>
      </c>
      <c r="E35" s="49"/>
      <c r="G35" s="17"/>
      <c r="H35" s="17"/>
    </row>
    <row r="36" spans="2:8" ht="15.9" customHeight="1" thickTop="1">
      <c r="B36" s="23" t="s">
        <v>158</v>
      </c>
      <c r="C36" s="21" t="s">
        <v>159</v>
      </c>
      <c r="D36" s="152" t="s">
        <v>216</v>
      </c>
      <c r="E36" s="153"/>
      <c r="F36" s="114"/>
      <c r="G36" s="129"/>
    </row>
    <row r="37" spans="2:8" ht="15.9" customHeight="1">
      <c r="B37" s="32" t="s">
        <v>144</v>
      </c>
      <c r="C37" s="20" t="s">
        <v>181</v>
      </c>
      <c r="D37" s="111"/>
      <c r="E37" s="110"/>
      <c r="F37" s="112"/>
      <c r="G37" s="129"/>
    </row>
    <row r="38" spans="2:8" ht="15.9" customHeight="1">
      <c r="B38" s="20"/>
      <c r="C38" s="20" t="s">
        <v>160</v>
      </c>
      <c r="D38" s="111"/>
      <c r="E38" s="115"/>
      <c r="F38" s="112"/>
      <c r="G38" s="129"/>
    </row>
    <row r="39" spans="2:8" ht="15.9" customHeight="1">
      <c r="B39" s="21" t="s">
        <v>161</v>
      </c>
      <c r="C39" s="20" t="s">
        <v>159</v>
      </c>
      <c r="D39" s="152" t="s">
        <v>202</v>
      </c>
      <c r="E39" s="153"/>
      <c r="F39" s="102" t="s">
        <v>218</v>
      </c>
      <c r="G39" s="129"/>
    </row>
    <row r="40" spans="2:8" ht="15.9" customHeight="1">
      <c r="B40" s="23" t="s">
        <v>162</v>
      </c>
      <c r="C40" s="20" t="s">
        <v>164</v>
      </c>
      <c r="D40" s="152" t="s">
        <v>202</v>
      </c>
      <c r="E40" s="153"/>
      <c r="F40" s="102" t="s">
        <v>217</v>
      </c>
      <c r="G40" s="129"/>
    </row>
    <row r="41" spans="2:8" ht="15.9" customHeight="1">
      <c r="B41" s="82" t="s">
        <v>163</v>
      </c>
      <c r="C41" s="20" t="s">
        <v>182</v>
      </c>
      <c r="D41" s="133">
        <f>84241345</f>
        <v>84241345</v>
      </c>
      <c r="E41" s="115" t="s">
        <v>220</v>
      </c>
      <c r="F41" s="102" t="s">
        <v>217</v>
      </c>
      <c r="G41" s="129"/>
    </row>
    <row r="42" spans="2:8" ht="15.9" customHeight="1">
      <c r="B42" s="24" t="s">
        <v>166</v>
      </c>
      <c r="C42" s="20" t="s">
        <v>165</v>
      </c>
      <c r="D42" s="152" t="s">
        <v>203</v>
      </c>
      <c r="E42" s="153"/>
      <c r="F42" s="102"/>
      <c r="G42" s="129"/>
    </row>
    <row r="43" spans="2:8" ht="15.9" customHeight="1">
      <c r="B43" s="82" t="s">
        <v>163</v>
      </c>
      <c r="C43" s="20" t="s">
        <v>182</v>
      </c>
      <c r="D43" s="109"/>
      <c r="E43" s="115"/>
      <c r="F43" s="113"/>
      <c r="G43" s="129"/>
    </row>
    <row r="44" spans="2:8" ht="15.9" customHeight="1">
      <c r="B44" s="24" t="s">
        <v>170</v>
      </c>
      <c r="C44" s="20" t="s">
        <v>169</v>
      </c>
      <c r="D44" s="152" t="s">
        <v>202</v>
      </c>
      <c r="E44" s="153"/>
      <c r="F44" s="102" t="s">
        <v>350</v>
      </c>
      <c r="G44" s="129"/>
    </row>
    <row r="45" spans="2:8" ht="15.9" customHeight="1">
      <c r="B45" s="82" t="s">
        <v>163</v>
      </c>
      <c r="C45" s="20" t="s">
        <v>182</v>
      </c>
      <c r="D45" s="144">
        <f>7100000</f>
        <v>7100000</v>
      </c>
      <c r="E45" s="115" t="s">
        <v>220</v>
      </c>
      <c r="F45" s="116"/>
      <c r="G45" s="129"/>
    </row>
    <row r="46" spans="2:8" ht="15.9" customHeight="1">
      <c r="B46" s="24" t="s">
        <v>167</v>
      </c>
      <c r="C46" s="20" t="s">
        <v>168</v>
      </c>
      <c r="D46" s="152" t="s">
        <v>202</v>
      </c>
      <c r="E46" s="153"/>
      <c r="F46" s="117" t="s">
        <v>219</v>
      </c>
      <c r="G46" s="129"/>
    </row>
    <row r="47" spans="2:8" ht="15.9" customHeight="1" thickBot="1">
      <c r="B47" s="82" t="s">
        <v>163</v>
      </c>
      <c r="C47" s="20" t="s">
        <v>182</v>
      </c>
      <c r="D47" s="133">
        <f>1399340189</f>
        <v>1399340189</v>
      </c>
      <c r="E47" s="118" t="s">
        <v>220</v>
      </c>
      <c r="F47" s="119" t="s">
        <v>219</v>
      </c>
      <c r="G47" s="129"/>
    </row>
    <row r="48" spans="2:8" ht="15.9" customHeight="1" thickTop="1"/>
  </sheetData>
  <customSheetViews>
    <customSheetView guid="{219EA9BF-B677-D74C-A618-845A184D319B}" showGridLines="0" topLeftCell="A3">
      <selection activeCell="D4" sqref="D4"/>
      <pageMargins left="0.7" right="0.7" top="0.75" bottom="0.75" header="0.3" footer="0.3"/>
      <pageSetup paperSize="9" orientation="portrait" horizontalDpi="4294967292" verticalDpi="4294967292"/>
    </customSheetView>
  </customSheetViews>
  <mergeCells count="8">
    <mergeCell ref="D44:E44"/>
    <mergeCell ref="D46:E46"/>
    <mergeCell ref="D29:E29"/>
    <mergeCell ref="D30:E30"/>
    <mergeCell ref="D36:E36"/>
    <mergeCell ref="D39:E39"/>
    <mergeCell ref="D40:E40"/>
    <mergeCell ref="D42:E42"/>
  </mergeCells>
  <dataValidations count="2">
    <dataValidation allowBlank="1" sqref="D27:F27 F32 D24:F25 F5:F6 F36:F47 F8:F21" xr:uid="{00000000-0002-0000-0200-000000000000}"/>
    <dataValidation type="list" allowBlank="1" showInputMessage="1" showErrorMessage="1" errorTitle="Unvalid entry" error="_x000a_Veuillez sélectionner l’une des options suivantes:_x000a__x000a_Oui_x000a_Non_x000a_En partie_x000a_Non applicable" promptTitle="Sélectionner l’une des options:" prompt="_x000a_Oui_x000a_Non_x000a_En partie_x000a_Non applicable" sqref="D20:E20 D36:E36 D39:E40 D29:E30 D42:E42 D44:E44 D46:E46" xr:uid="{00000000-0002-0000-0200-000001000000}">
      <formula1>"Oui,Non,En partie,Non applicable,&lt;sélectionner l'option&gt;"</formula1>
    </dataValidation>
  </dataValidations>
  <hyperlinks>
    <hyperlink ref="F27" r:id="rId1" xr:uid="{00000000-0004-0000-0200-000000000000}"/>
  </hyperlinks>
  <pageMargins left="0.75" right="0.75" top="1" bottom="1" header="0.5" footer="0.5"/>
  <pageSetup paperSize="9" orientation="portrait" horizontalDpi="4294967292" verticalDpi="4294967292"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S111"/>
  <sheetViews>
    <sheetView tabSelected="1" zoomScale="85" zoomScaleNormal="85" zoomScalePageLayoutView="75" workbookViewId="0"/>
  </sheetViews>
  <sheetFormatPr defaultColWidth="10.8984375" defaultRowHeight="15.6"/>
  <cols>
    <col min="1" max="1" width="3.59765625" style="1" customWidth="1"/>
    <col min="2" max="2" width="7.3984375" style="2" customWidth="1"/>
    <col min="3" max="3" width="28.69921875" style="1" customWidth="1"/>
    <col min="4" max="4" width="19.59765625" style="1" customWidth="1"/>
    <col min="5" max="5" width="43.09765625" style="1" customWidth="1"/>
    <col min="6" max="6" width="40.8984375" style="1" customWidth="1"/>
    <col min="7" max="7" width="42.8984375" style="1" customWidth="1"/>
    <col min="8" max="8" width="18" style="1" customWidth="1"/>
    <col min="9" max="9" width="13.69921875" style="1" customWidth="1"/>
    <col min="10" max="10" width="15.09765625" style="1" bestFit="1" customWidth="1"/>
    <col min="11" max="11" width="24.5" style="1" customWidth="1"/>
    <col min="12" max="13" width="11.5" style="1" customWidth="1"/>
    <col min="14" max="14" width="12.5" style="1" bestFit="1" customWidth="1"/>
    <col min="15" max="16384" width="10.8984375" style="1"/>
  </cols>
  <sheetData>
    <row r="1" spans="2:45" ht="15.9" customHeight="1"/>
    <row r="2" spans="2:45" ht="25.8">
      <c r="B2" s="35" t="s">
        <v>66</v>
      </c>
      <c r="G2" s="121" t="s">
        <v>171</v>
      </c>
      <c r="H2" s="14" t="s">
        <v>99</v>
      </c>
      <c r="I2" s="16"/>
      <c r="J2" s="13"/>
      <c r="K2" s="13"/>
      <c r="L2" s="13"/>
      <c r="M2" s="13"/>
      <c r="N2" s="10"/>
    </row>
    <row r="3" spans="2:45">
      <c r="B3" s="76" t="s">
        <v>119</v>
      </c>
      <c r="G3" s="120" t="s">
        <v>348</v>
      </c>
      <c r="H3" s="78"/>
      <c r="J3" s="3"/>
      <c r="K3" s="3"/>
      <c r="L3" s="3"/>
      <c r="M3" s="3"/>
      <c r="N3" s="4"/>
    </row>
    <row r="4" spans="2:45">
      <c r="B4" s="77" t="s">
        <v>118</v>
      </c>
      <c r="H4" s="15" t="s">
        <v>101</v>
      </c>
      <c r="I4" s="1" t="s">
        <v>221</v>
      </c>
      <c r="J4" s="1" t="s">
        <v>222</v>
      </c>
      <c r="K4" s="1" t="s">
        <v>223</v>
      </c>
      <c r="L4" s="1" t="s">
        <v>224</v>
      </c>
      <c r="M4" s="1" t="s">
        <v>225</v>
      </c>
      <c r="N4" s="1" t="s">
        <v>226</v>
      </c>
      <c r="O4" s="1" t="s">
        <v>227</v>
      </c>
      <c r="P4" s="1" t="s">
        <v>228</v>
      </c>
      <c r="Q4" s="1" t="s">
        <v>229</v>
      </c>
      <c r="R4" s="1" t="s">
        <v>230</v>
      </c>
      <c r="S4" s="1" t="s">
        <v>231</v>
      </c>
      <c r="T4" s="1" t="s">
        <v>232</v>
      </c>
      <c r="U4" s="1" t="s">
        <v>233</v>
      </c>
      <c r="V4" s="1" t="s">
        <v>234</v>
      </c>
      <c r="W4" s="1" t="s">
        <v>235</v>
      </c>
      <c r="X4" s="1" t="s">
        <v>236</v>
      </c>
      <c r="Y4" s="1" t="s">
        <v>237</v>
      </c>
      <c r="Z4" s="1" t="s">
        <v>238</v>
      </c>
      <c r="AA4" s="1" t="s">
        <v>239</v>
      </c>
      <c r="AB4" s="1" t="s">
        <v>240</v>
      </c>
      <c r="AC4" s="1" t="s">
        <v>241</v>
      </c>
      <c r="AD4" s="1" t="s">
        <v>242</v>
      </c>
      <c r="AE4" s="1" t="s">
        <v>243</v>
      </c>
      <c r="AF4" s="1" t="s">
        <v>244</v>
      </c>
      <c r="AG4" s="1" t="s">
        <v>245</v>
      </c>
      <c r="AH4" s="1" t="s">
        <v>246</v>
      </c>
      <c r="AI4" s="1" t="s">
        <v>247</v>
      </c>
      <c r="AJ4" s="1" t="s">
        <v>248</v>
      </c>
      <c r="AK4" s="1" t="s">
        <v>249</v>
      </c>
      <c r="AL4" s="1" t="s">
        <v>250</v>
      </c>
      <c r="AM4" s="1" t="s">
        <v>251</v>
      </c>
      <c r="AN4" s="1" t="s">
        <v>252</v>
      </c>
      <c r="AO4" s="1" t="s">
        <v>253</v>
      </c>
      <c r="AP4" s="1" t="s">
        <v>254</v>
      </c>
      <c r="AQ4" s="1" t="s">
        <v>255</v>
      </c>
      <c r="AR4" s="1" t="s">
        <v>256</v>
      </c>
      <c r="AS4" s="1" t="s">
        <v>257</v>
      </c>
    </row>
    <row r="5" spans="2:45">
      <c r="B5" s="77"/>
      <c r="H5" s="8" t="s">
        <v>102</v>
      </c>
      <c r="I5" s="1" t="s">
        <v>258</v>
      </c>
      <c r="J5" s="1" t="s">
        <v>259</v>
      </c>
      <c r="L5" s="1" t="s">
        <v>260</v>
      </c>
      <c r="M5" s="1" t="s">
        <v>261</v>
      </c>
      <c r="N5" s="1" t="s">
        <v>262</v>
      </c>
      <c r="O5" s="1" t="s">
        <v>263</v>
      </c>
      <c r="Q5" s="1" t="s">
        <v>264</v>
      </c>
      <c r="R5" s="1" t="s">
        <v>265</v>
      </c>
      <c r="U5" s="1" t="s">
        <v>266</v>
      </c>
      <c r="V5" s="1" t="s">
        <v>267</v>
      </c>
      <c r="Y5" s="1" t="s">
        <v>268</v>
      </c>
      <c r="AB5" s="1" t="s">
        <v>269</v>
      </c>
      <c r="AC5" s="1" t="s">
        <v>270</v>
      </c>
      <c r="AD5" s="1" t="s">
        <v>271</v>
      </c>
      <c r="AF5" s="1" t="s">
        <v>272</v>
      </c>
      <c r="AH5" s="1" t="s">
        <v>273</v>
      </c>
      <c r="AJ5" s="1" t="s">
        <v>274</v>
      </c>
      <c r="AM5" s="1" t="s">
        <v>275</v>
      </c>
      <c r="AQ5" s="1" t="s">
        <v>276</v>
      </c>
    </row>
    <row r="6" spans="2:45">
      <c r="H6" s="9" t="s">
        <v>100</v>
      </c>
      <c r="I6" s="1" t="s">
        <v>340</v>
      </c>
      <c r="J6" s="1" t="s">
        <v>209</v>
      </c>
      <c r="K6" s="143" t="s">
        <v>209</v>
      </c>
      <c r="L6" s="1" t="s">
        <v>210</v>
      </c>
      <c r="M6" s="1" t="s">
        <v>213</v>
      </c>
      <c r="N6" s="1" t="s">
        <v>341</v>
      </c>
      <c r="O6" s="1" t="s">
        <v>341</v>
      </c>
      <c r="P6" s="1" t="s">
        <v>341</v>
      </c>
      <c r="Q6" s="1" t="s">
        <v>341</v>
      </c>
      <c r="R6" s="1" t="s">
        <v>342</v>
      </c>
      <c r="S6" s="1" t="s">
        <v>342</v>
      </c>
      <c r="T6" s="1" t="s">
        <v>343</v>
      </c>
      <c r="U6" s="1" t="s">
        <v>277</v>
      </c>
      <c r="V6" s="1" t="s">
        <v>278</v>
      </c>
      <c r="W6" s="1" t="s">
        <v>344</v>
      </c>
      <c r="X6" s="1" t="s">
        <v>344</v>
      </c>
      <c r="Y6" s="1" t="s">
        <v>344</v>
      </c>
      <c r="Z6" s="1" t="s">
        <v>343</v>
      </c>
      <c r="AA6" s="1" t="s">
        <v>343</v>
      </c>
      <c r="AB6" s="1" t="s">
        <v>343</v>
      </c>
      <c r="AC6" s="1" t="s">
        <v>345</v>
      </c>
      <c r="AD6" s="1" t="s">
        <v>343</v>
      </c>
      <c r="AE6" s="1" t="s">
        <v>343</v>
      </c>
      <c r="AF6" s="1" t="s">
        <v>343</v>
      </c>
      <c r="AG6" s="1" t="s">
        <v>343</v>
      </c>
      <c r="AH6" s="1" t="s">
        <v>343</v>
      </c>
      <c r="AI6" s="1" t="s">
        <v>343</v>
      </c>
      <c r="AJ6" s="1" t="s">
        <v>343</v>
      </c>
      <c r="AK6" s="1" t="s">
        <v>343</v>
      </c>
      <c r="AL6" s="1" t="s">
        <v>343</v>
      </c>
      <c r="AM6" s="1" t="s">
        <v>343</v>
      </c>
      <c r="AN6" s="1" t="s">
        <v>343</v>
      </c>
      <c r="AO6" s="1" t="s">
        <v>343</v>
      </c>
      <c r="AP6" s="1" t="s">
        <v>343</v>
      </c>
      <c r="AQ6" s="1" t="s">
        <v>343</v>
      </c>
      <c r="AR6" s="1" t="s">
        <v>343</v>
      </c>
      <c r="AS6" s="1" t="s">
        <v>346</v>
      </c>
    </row>
    <row r="7" spans="2:45" ht="21">
      <c r="B7" s="164" t="s">
        <v>67</v>
      </c>
      <c r="C7" s="161"/>
      <c r="D7" s="163"/>
      <c r="E7" s="162" t="s">
        <v>196</v>
      </c>
      <c r="F7" s="161"/>
      <c r="G7" s="163"/>
      <c r="H7" s="160" t="s">
        <v>175</v>
      </c>
      <c r="I7" s="161"/>
      <c r="J7" s="161"/>
      <c r="K7" s="161"/>
      <c r="M7" s="12"/>
      <c r="N7" s="12"/>
    </row>
    <row r="8" spans="2:45" ht="62.25" customHeight="1">
      <c r="B8" s="154" t="s">
        <v>197</v>
      </c>
      <c r="C8" s="155"/>
      <c r="D8" s="156"/>
      <c r="E8" s="157" t="s">
        <v>173</v>
      </c>
      <c r="F8" s="155"/>
      <c r="G8" s="156"/>
      <c r="H8" s="158" t="s">
        <v>103</v>
      </c>
      <c r="I8" s="159"/>
      <c r="J8" s="159"/>
      <c r="K8" s="159"/>
      <c r="L8" s="79"/>
      <c r="M8" s="12"/>
      <c r="N8" s="12"/>
    </row>
    <row r="9" spans="2:45" ht="31.2">
      <c r="B9" s="59" t="s">
        <v>120</v>
      </c>
      <c r="C9" s="5"/>
      <c r="D9" s="60" t="s">
        <v>123</v>
      </c>
      <c r="E9" s="61" t="s">
        <v>98</v>
      </c>
      <c r="F9" s="122" t="s">
        <v>185</v>
      </c>
      <c r="G9" s="125" t="s">
        <v>172</v>
      </c>
      <c r="H9" s="63" t="s">
        <v>104</v>
      </c>
      <c r="I9" s="62">
        <f t="shared" ref="I9:AS9" si="0">SUM(I10:I85)</f>
        <v>7865813875</v>
      </c>
      <c r="J9" s="62">
        <f t="shared" si="0"/>
        <v>3696892177</v>
      </c>
      <c r="K9" s="62">
        <f t="shared" si="0"/>
        <v>1062456531</v>
      </c>
      <c r="L9" s="62">
        <f t="shared" si="0"/>
        <v>87512009</v>
      </c>
      <c r="M9" s="62">
        <f t="shared" si="0"/>
        <v>161848995</v>
      </c>
      <c r="N9" s="62">
        <f t="shared" si="0"/>
        <v>0</v>
      </c>
      <c r="O9" s="62">
        <f t="shared" si="0"/>
        <v>114627970</v>
      </c>
      <c r="P9" s="62">
        <f t="shared" si="0"/>
        <v>0</v>
      </c>
      <c r="Q9" s="62">
        <f t="shared" si="0"/>
        <v>182568556</v>
      </c>
      <c r="R9" s="62">
        <f t="shared" si="0"/>
        <v>771455311</v>
      </c>
      <c r="S9" s="62">
        <f t="shared" si="0"/>
        <v>373742660</v>
      </c>
      <c r="T9" s="62">
        <f t="shared" si="0"/>
        <v>38641090</v>
      </c>
      <c r="U9" s="62">
        <f t="shared" si="0"/>
        <v>24860275</v>
      </c>
      <c r="V9" s="62">
        <f t="shared" si="0"/>
        <v>16552588</v>
      </c>
      <c r="W9" s="62">
        <f t="shared" si="0"/>
        <v>6047495</v>
      </c>
      <c r="X9" s="62">
        <f t="shared" si="0"/>
        <v>0</v>
      </c>
      <c r="Y9" s="62">
        <f t="shared" si="0"/>
        <v>5296364</v>
      </c>
      <c r="Z9" s="62">
        <f t="shared" si="0"/>
        <v>226085855</v>
      </c>
      <c r="AA9" s="62">
        <f t="shared" si="0"/>
        <v>0</v>
      </c>
      <c r="AB9" s="62">
        <f t="shared" si="0"/>
        <v>34233667</v>
      </c>
      <c r="AC9" s="62">
        <f t="shared" si="0"/>
        <v>0</v>
      </c>
      <c r="AD9" s="62">
        <f t="shared" si="0"/>
        <v>0</v>
      </c>
      <c r="AE9" s="62">
        <f t="shared" si="0"/>
        <v>379824703</v>
      </c>
      <c r="AF9" s="62">
        <f t="shared" si="0"/>
        <v>222948263</v>
      </c>
      <c r="AG9" s="62">
        <f t="shared" si="0"/>
        <v>952512840</v>
      </c>
      <c r="AH9" s="62">
        <f t="shared" si="0"/>
        <v>12866214</v>
      </c>
      <c r="AI9" s="62">
        <f t="shared" si="0"/>
        <v>150000</v>
      </c>
      <c r="AJ9" s="62">
        <f t="shared" si="0"/>
        <v>2551205</v>
      </c>
      <c r="AK9" s="62">
        <f t="shared" si="0"/>
        <v>109588911</v>
      </c>
      <c r="AL9" s="62">
        <f t="shared" si="0"/>
        <v>133400899</v>
      </c>
      <c r="AM9" s="62">
        <f t="shared" si="0"/>
        <v>4856740</v>
      </c>
      <c r="AN9" s="62">
        <f t="shared" si="0"/>
        <v>404152606</v>
      </c>
      <c r="AO9" s="62">
        <f t="shared" si="0"/>
        <v>66870</v>
      </c>
      <c r="AP9" s="62">
        <f t="shared" si="0"/>
        <v>0</v>
      </c>
      <c r="AQ9" s="62">
        <f t="shared" si="0"/>
        <v>500000</v>
      </c>
      <c r="AR9" s="62">
        <f t="shared" si="0"/>
        <v>6068400</v>
      </c>
      <c r="AS9" s="62">
        <f t="shared" si="0"/>
        <v>4138647588</v>
      </c>
    </row>
    <row r="10" spans="2:45">
      <c r="B10" s="69" t="s">
        <v>2</v>
      </c>
      <c r="C10" s="70" t="s">
        <v>68</v>
      </c>
      <c r="D10" s="7"/>
      <c r="E10" s="65"/>
      <c r="F10" s="124"/>
      <c r="G10" s="123"/>
      <c r="H10" s="64">
        <f>SUM(I10:AS10)</f>
        <v>0</v>
      </c>
    </row>
    <row r="11" spans="2:45" ht="31.2">
      <c r="B11" s="71" t="s">
        <v>3</v>
      </c>
      <c r="C11" s="72" t="s">
        <v>121</v>
      </c>
      <c r="D11" s="6"/>
      <c r="E11" s="65"/>
      <c r="F11" s="124"/>
      <c r="G11" s="6"/>
      <c r="H11" s="64">
        <f t="shared" ref="H11:H79" si="1">SUM(I11:AS11)</f>
        <v>0</v>
      </c>
    </row>
    <row r="12" spans="2:45" ht="46.8">
      <c r="B12" s="67" t="s">
        <v>4</v>
      </c>
      <c r="C12" s="57" t="s">
        <v>122</v>
      </c>
      <c r="D12" s="50" t="s">
        <v>296</v>
      </c>
      <c r="E12" s="65" t="s">
        <v>279</v>
      </c>
      <c r="F12" s="124" t="s">
        <v>295</v>
      </c>
      <c r="G12" s="6">
        <v>135860685</v>
      </c>
      <c r="H12" s="64">
        <f t="shared" si="1"/>
        <v>135860685</v>
      </c>
      <c r="I12" s="1">
        <v>700000</v>
      </c>
      <c r="J12" s="1">
        <v>0</v>
      </c>
      <c r="K12" s="1">
        <v>425000</v>
      </c>
      <c r="L12" s="1">
        <v>55900000</v>
      </c>
      <c r="M12" s="1">
        <v>0</v>
      </c>
      <c r="N12" s="1">
        <v>0</v>
      </c>
      <c r="O12" s="1">
        <v>0</v>
      </c>
      <c r="P12" s="1">
        <v>0</v>
      </c>
      <c r="Q12" s="1">
        <v>40000000</v>
      </c>
      <c r="R12" s="1">
        <v>692530</v>
      </c>
      <c r="S12" s="1">
        <v>0</v>
      </c>
      <c r="T12" s="1">
        <v>0</v>
      </c>
      <c r="U12" s="1">
        <v>295000</v>
      </c>
      <c r="V12" s="1">
        <v>0</v>
      </c>
      <c r="W12" s="1">
        <v>0</v>
      </c>
      <c r="X12" s="1">
        <v>0</v>
      </c>
      <c r="Y12" s="1">
        <v>135000</v>
      </c>
      <c r="Z12" s="1">
        <v>656835</v>
      </c>
      <c r="AA12" s="1">
        <v>0</v>
      </c>
      <c r="AB12" s="1">
        <v>4681320</v>
      </c>
      <c r="AC12" s="1">
        <v>0</v>
      </c>
      <c r="AD12" s="1">
        <v>0</v>
      </c>
      <c r="AE12" s="1">
        <v>1200000</v>
      </c>
      <c r="AF12" s="1">
        <v>220000</v>
      </c>
      <c r="AG12" s="1">
        <v>27785000</v>
      </c>
      <c r="AH12" s="1">
        <v>1000000</v>
      </c>
      <c r="AI12" s="1">
        <v>0</v>
      </c>
      <c r="AJ12" s="1">
        <v>0</v>
      </c>
      <c r="AK12" s="1">
        <v>300000</v>
      </c>
      <c r="AL12" s="1">
        <v>1795000</v>
      </c>
      <c r="AM12" s="1">
        <v>0</v>
      </c>
      <c r="AN12" s="1">
        <v>0</v>
      </c>
      <c r="AO12" s="1">
        <v>25000</v>
      </c>
      <c r="AP12" s="1">
        <v>0</v>
      </c>
      <c r="AQ12" s="1">
        <v>0</v>
      </c>
      <c r="AR12" s="1">
        <v>50000</v>
      </c>
      <c r="AS12" s="1">
        <v>0</v>
      </c>
    </row>
    <row r="13" spans="2:45" ht="46.8">
      <c r="B13" s="67" t="s">
        <v>4</v>
      </c>
      <c r="C13" s="57" t="s">
        <v>122</v>
      </c>
      <c r="D13" s="50" t="s">
        <v>296</v>
      </c>
      <c r="E13" s="65" t="s">
        <v>280</v>
      </c>
      <c r="F13" s="124" t="s">
        <v>295</v>
      </c>
      <c r="G13" s="6">
        <v>4947825739</v>
      </c>
      <c r="H13" s="64">
        <f t="shared" si="1"/>
        <v>4947825739</v>
      </c>
      <c r="I13" s="1">
        <v>3908162728</v>
      </c>
      <c r="J13" s="1">
        <v>842840719</v>
      </c>
      <c r="K13" s="1">
        <v>0</v>
      </c>
      <c r="L13" s="1">
        <v>0</v>
      </c>
      <c r="M13" s="1">
        <v>107143</v>
      </c>
      <c r="N13" s="1">
        <v>0</v>
      </c>
      <c r="O13" s="1">
        <v>13623463</v>
      </c>
      <c r="P13" s="1">
        <v>0</v>
      </c>
      <c r="Q13" s="1">
        <v>0</v>
      </c>
      <c r="R13" s="1">
        <v>33630019</v>
      </c>
      <c r="S13" s="1">
        <v>4224040</v>
      </c>
      <c r="T13" s="1">
        <v>242982</v>
      </c>
      <c r="U13" s="1">
        <v>0</v>
      </c>
      <c r="V13" s="1">
        <v>0</v>
      </c>
      <c r="W13" s="1">
        <v>203895</v>
      </c>
      <c r="X13" s="1">
        <v>0</v>
      </c>
      <c r="Y13" s="1">
        <v>0</v>
      </c>
      <c r="Z13" s="1">
        <v>132654</v>
      </c>
      <c r="AA13" s="1">
        <v>0</v>
      </c>
      <c r="AB13" s="1">
        <v>451423</v>
      </c>
      <c r="AC13" s="1">
        <v>0</v>
      </c>
      <c r="AD13" s="1">
        <v>0</v>
      </c>
      <c r="AE13" s="1">
        <v>21790351</v>
      </c>
      <c r="AF13" s="1">
        <v>14618575</v>
      </c>
      <c r="AG13" s="1">
        <v>69341594</v>
      </c>
      <c r="AH13" s="1">
        <v>135210</v>
      </c>
      <c r="AI13" s="1">
        <v>0</v>
      </c>
      <c r="AJ13" s="1">
        <v>0</v>
      </c>
      <c r="AK13" s="1">
        <v>36236461</v>
      </c>
      <c r="AL13" s="1">
        <v>2084482</v>
      </c>
      <c r="AM13" s="1">
        <v>0</v>
      </c>
      <c r="AN13" s="1">
        <v>0</v>
      </c>
      <c r="AO13" s="1">
        <v>0</v>
      </c>
      <c r="AP13" s="1">
        <v>0</v>
      </c>
      <c r="AQ13" s="1">
        <v>0</v>
      </c>
      <c r="AR13" s="1">
        <v>0</v>
      </c>
      <c r="AS13" s="1">
        <v>0</v>
      </c>
    </row>
    <row r="14" spans="2:45" ht="46.8">
      <c r="B14" s="67" t="s">
        <v>4</v>
      </c>
      <c r="C14" s="57" t="s">
        <v>122</v>
      </c>
      <c r="D14" s="50" t="s">
        <v>296</v>
      </c>
      <c r="E14" s="65" t="s">
        <v>281</v>
      </c>
      <c r="F14" s="124" t="s">
        <v>295</v>
      </c>
      <c r="G14" s="7">
        <v>1281868474</v>
      </c>
      <c r="H14" s="64">
        <f t="shared" ref="H14:H17" si="2">SUM(I14:AS14)</f>
        <v>1281868474</v>
      </c>
      <c r="I14" s="1">
        <v>0</v>
      </c>
      <c r="J14" s="1">
        <v>1270060913</v>
      </c>
      <c r="K14" s="1">
        <v>0</v>
      </c>
      <c r="L14" s="1">
        <v>0</v>
      </c>
      <c r="M14" s="1">
        <v>0</v>
      </c>
      <c r="N14" s="1">
        <v>0</v>
      </c>
      <c r="O14" s="1">
        <v>3810349</v>
      </c>
      <c r="P14" s="1">
        <v>0</v>
      </c>
      <c r="Q14" s="1">
        <v>0</v>
      </c>
      <c r="R14" s="1">
        <v>0</v>
      </c>
      <c r="S14" s="1">
        <v>8000000</v>
      </c>
      <c r="T14" s="1">
        <v>0</v>
      </c>
      <c r="U14" s="1">
        <v>0</v>
      </c>
      <c r="V14" s="1">
        <v>0</v>
      </c>
      <c r="W14" s="1">
        <v>0</v>
      </c>
      <c r="X14" s="1">
        <v>0</v>
      </c>
      <c r="Y14" s="1">
        <v>0</v>
      </c>
      <c r="Z14" s="1">
        <v>0</v>
      </c>
      <c r="AA14" s="1">
        <v>0</v>
      </c>
      <c r="AB14" s="1">
        <v>0</v>
      </c>
      <c r="AC14" s="1">
        <v>0</v>
      </c>
      <c r="AD14" s="1">
        <v>0</v>
      </c>
      <c r="AE14" s="1">
        <v>0</v>
      </c>
      <c r="AF14" s="1">
        <v>-2788</v>
      </c>
      <c r="AG14" s="1">
        <v>0</v>
      </c>
      <c r="AH14" s="1">
        <v>0</v>
      </c>
      <c r="AI14" s="1">
        <v>0</v>
      </c>
      <c r="AJ14" s="1">
        <v>0</v>
      </c>
      <c r="AK14" s="1">
        <v>0</v>
      </c>
      <c r="AL14" s="1">
        <v>0</v>
      </c>
      <c r="AM14" s="1">
        <v>0</v>
      </c>
      <c r="AN14" s="1">
        <v>0</v>
      </c>
      <c r="AO14" s="1">
        <v>0</v>
      </c>
      <c r="AP14" s="1">
        <v>0</v>
      </c>
      <c r="AQ14" s="1">
        <v>0</v>
      </c>
      <c r="AR14" s="1">
        <v>0</v>
      </c>
      <c r="AS14" s="1">
        <v>0</v>
      </c>
    </row>
    <row r="15" spans="2:45" ht="46.8">
      <c r="B15" s="67" t="s">
        <v>4</v>
      </c>
      <c r="C15" s="57" t="s">
        <v>122</v>
      </c>
      <c r="D15" s="50" t="s">
        <v>296</v>
      </c>
      <c r="E15" s="65" t="s">
        <v>282</v>
      </c>
      <c r="F15" s="124" t="s">
        <v>295</v>
      </c>
      <c r="G15" s="7">
        <v>507893307</v>
      </c>
      <c r="H15" s="64">
        <f t="shared" si="2"/>
        <v>507893307</v>
      </c>
      <c r="I15" s="1">
        <v>182138454</v>
      </c>
      <c r="J15" s="1">
        <v>31142955</v>
      </c>
      <c r="K15" s="1">
        <v>0</v>
      </c>
      <c r="L15" s="1">
        <v>0</v>
      </c>
      <c r="M15" s="1">
        <v>0</v>
      </c>
      <c r="N15" s="1">
        <v>0</v>
      </c>
      <c r="O15" s="1">
        <v>14640251</v>
      </c>
      <c r="P15" s="1">
        <v>0</v>
      </c>
      <c r="Q15" s="1">
        <v>0</v>
      </c>
      <c r="R15" s="1">
        <v>1733293</v>
      </c>
      <c r="S15" s="1">
        <v>509633</v>
      </c>
      <c r="T15" s="1">
        <v>367111</v>
      </c>
      <c r="U15" s="1">
        <v>0</v>
      </c>
      <c r="V15" s="1">
        <v>0</v>
      </c>
      <c r="W15" s="1">
        <v>0</v>
      </c>
      <c r="X15" s="1">
        <v>0</v>
      </c>
      <c r="Y15" s="1">
        <v>25000</v>
      </c>
      <c r="Z15" s="1">
        <v>208431</v>
      </c>
      <c r="AA15" s="1">
        <v>0</v>
      </c>
      <c r="AB15" s="1">
        <v>3342275</v>
      </c>
      <c r="AC15" s="1">
        <v>0</v>
      </c>
      <c r="AD15" s="1">
        <v>0</v>
      </c>
      <c r="AE15" s="1">
        <v>19205195</v>
      </c>
      <c r="AF15" s="1">
        <v>10029175</v>
      </c>
      <c r="AG15" s="1">
        <v>210358888</v>
      </c>
      <c r="AH15" s="1">
        <v>0</v>
      </c>
      <c r="AI15" s="1">
        <v>0</v>
      </c>
      <c r="AJ15" s="1">
        <v>0</v>
      </c>
      <c r="AK15" s="1">
        <v>34142625</v>
      </c>
      <c r="AL15" s="1">
        <v>0</v>
      </c>
      <c r="AM15" s="1">
        <v>0</v>
      </c>
      <c r="AN15" s="1">
        <v>0</v>
      </c>
      <c r="AO15" s="1">
        <v>30021</v>
      </c>
      <c r="AP15" s="1">
        <v>0</v>
      </c>
      <c r="AQ15" s="1">
        <v>0</v>
      </c>
      <c r="AR15" s="1">
        <v>20000</v>
      </c>
      <c r="AS15" s="1">
        <v>0</v>
      </c>
    </row>
    <row r="16" spans="2:45" ht="46.8">
      <c r="B16" s="67" t="s">
        <v>4</v>
      </c>
      <c r="C16" s="57" t="s">
        <v>122</v>
      </c>
      <c r="D16" s="50" t="s">
        <v>296</v>
      </c>
      <c r="E16" s="65" t="s">
        <v>289</v>
      </c>
      <c r="F16" s="124" t="s">
        <v>295</v>
      </c>
      <c r="G16" s="7">
        <v>4494550483</v>
      </c>
      <c r="H16" s="64">
        <f t="shared" si="2"/>
        <v>4494550483</v>
      </c>
      <c r="I16" s="1">
        <v>174143055</v>
      </c>
      <c r="J16" s="1">
        <v>3661774</v>
      </c>
      <c r="K16" s="1">
        <v>305183295</v>
      </c>
      <c r="L16" s="1">
        <v>0</v>
      </c>
      <c r="M16" s="1">
        <v>10719502</v>
      </c>
      <c r="N16" s="1">
        <v>0</v>
      </c>
      <c r="O16" s="1">
        <v>0</v>
      </c>
      <c r="P16" s="1">
        <v>0</v>
      </c>
      <c r="Q16" s="1">
        <v>0</v>
      </c>
      <c r="R16" s="1">
        <v>120000</v>
      </c>
      <c r="S16" s="1">
        <v>498820</v>
      </c>
      <c r="T16" s="1">
        <v>16108567</v>
      </c>
      <c r="U16" s="1">
        <v>739025</v>
      </c>
      <c r="V16" s="1">
        <v>0</v>
      </c>
      <c r="W16" s="1">
        <v>1171500</v>
      </c>
      <c r="X16" s="1">
        <v>0</v>
      </c>
      <c r="Y16" s="1">
        <v>0</v>
      </c>
      <c r="Z16" s="1">
        <v>151580</v>
      </c>
      <c r="AA16" s="1">
        <v>0</v>
      </c>
      <c r="AB16" s="1">
        <v>110000</v>
      </c>
      <c r="AC16" s="1">
        <v>0</v>
      </c>
      <c r="AD16" s="1">
        <v>0</v>
      </c>
      <c r="AE16" s="1">
        <v>10259278</v>
      </c>
      <c r="AF16" s="1">
        <v>672550</v>
      </c>
      <c r="AG16" s="1">
        <v>30000</v>
      </c>
      <c r="AH16" s="1">
        <v>0</v>
      </c>
      <c r="AI16" s="1">
        <v>0</v>
      </c>
      <c r="AJ16" s="1">
        <v>0</v>
      </c>
      <c r="AK16" s="1">
        <v>967056</v>
      </c>
      <c r="AL16" s="1">
        <v>0</v>
      </c>
      <c r="AM16" s="1">
        <v>0</v>
      </c>
      <c r="AN16" s="1">
        <v>0</v>
      </c>
      <c r="AO16" s="1">
        <v>5221</v>
      </c>
      <c r="AP16" s="1">
        <v>0</v>
      </c>
      <c r="AQ16" s="1">
        <v>0</v>
      </c>
      <c r="AR16" s="1">
        <v>0</v>
      </c>
      <c r="AS16" s="1">
        <v>3970009260</v>
      </c>
    </row>
    <row r="17" spans="2:45" ht="46.8">
      <c r="B17" s="67" t="s">
        <v>4</v>
      </c>
      <c r="C17" s="57" t="s">
        <v>122</v>
      </c>
      <c r="D17" s="50" t="s">
        <v>296</v>
      </c>
      <c r="E17" s="65" t="s">
        <v>293</v>
      </c>
      <c r="F17" s="124" t="s">
        <v>295</v>
      </c>
      <c r="G17" s="7">
        <v>1081286</v>
      </c>
      <c r="H17" s="64">
        <f t="shared" si="2"/>
        <v>1081286</v>
      </c>
      <c r="I17" s="1">
        <v>0</v>
      </c>
      <c r="J17" s="1">
        <v>0</v>
      </c>
      <c r="K17" s="1">
        <v>0</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1081286</v>
      </c>
      <c r="AG17" s="1">
        <v>0</v>
      </c>
      <c r="AH17" s="1">
        <v>0</v>
      </c>
      <c r="AI17" s="1">
        <v>0</v>
      </c>
      <c r="AJ17" s="1">
        <v>0</v>
      </c>
      <c r="AK17" s="1">
        <v>0</v>
      </c>
      <c r="AL17" s="1">
        <v>0</v>
      </c>
      <c r="AM17" s="1">
        <v>0</v>
      </c>
      <c r="AN17" s="1">
        <v>0</v>
      </c>
      <c r="AO17" s="1">
        <v>0</v>
      </c>
      <c r="AP17" s="1">
        <v>0</v>
      </c>
      <c r="AQ17" s="1">
        <v>0</v>
      </c>
      <c r="AR17" s="1">
        <v>0</v>
      </c>
      <c r="AS17" s="1">
        <v>0</v>
      </c>
    </row>
    <row r="18" spans="2:45" ht="46.8">
      <c r="B18" s="67" t="s">
        <v>5</v>
      </c>
      <c r="C18" s="57" t="s">
        <v>124</v>
      </c>
      <c r="D18" s="50" t="s">
        <v>354</v>
      </c>
      <c r="E18" s="65"/>
      <c r="F18" s="124"/>
      <c r="G18" s="7"/>
      <c r="H18" s="64"/>
    </row>
    <row r="19" spans="2:45" ht="31.2">
      <c r="B19" s="67" t="s">
        <v>6</v>
      </c>
      <c r="C19" s="57" t="s">
        <v>69</v>
      </c>
      <c r="D19" s="50" t="s">
        <v>354</v>
      </c>
      <c r="E19" s="65"/>
      <c r="F19" s="124"/>
      <c r="G19" s="7"/>
      <c r="H19" s="64"/>
    </row>
    <row r="20" spans="2:45" ht="31.2">
      <c r="B20" s="67" t="s">
        <v>6</v>
      </c>
      <c r="C20" s="57" t="s">
        <v>69</v>
      </c>
      <c r="D20" s="50" t="s">
        <v>354</v>
      </c>
      <c r="E20" s="65"/>
      <c r="F20" s="124"/>
      <c r="G20" s="7"/>
      <c r="H20" s="64"/>
    </row>
    <row r="21" spans="2:45" ht="31.2">
      <c r="B21" s="67" t="s">
        <v>6</v>
      </c>
      <c r="C21" s="57" t="s">
        <v>69</v>
      </c>
      <c r="D21" s="50" t="s">
        <v>354</v>
      </c>
      <c r="E21" s="65"/>
      <c r="F21" s="124"/>
      <c r="G21" s="7"/>
      <c r="H21" s="64"/>
    </row>
    <row r="22" spans="2:45" ht="31.2">
      <c r="B22" s="67" t="s">
        <v>6</v>
      </c>
      <c r="C22" s="57" t="s">
        <v>69</v>
      </c>
      <c r="D22" s="50" t="s">
        <v>296</v>
      </c>
      <c r="E22" s="65" t="s">
        <v>318</v>
      </c>
      <c r="F22" s="124" t="s">
        <v>324</v>
      </c>
      <c r="G22" s="7">
        <v>0</v>
      </c>
      <c r="H22" s="64">
        <f t="shared" si="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0</v>
      </c>
      <c r="AK22" s="1">
        <v>0</v>
      </c>
      <c r="AL22" s="1">
        <v>0</v>
      </c>
      <c r="AM22" s="1">
        <v>0</v>
      </c>
      <c r="AN22" s="1">
        <v>0</v>
      </c>
      <c r="AO22" s="1">
        <v>0</v>
      </c>
      <c r="AP22" s="1">
        <v>0</v>
      </c>
      <c r="AQ22" s="1">
        <v>0</v>
      </c>
      <c r="AR22" s="1">
        <v>0</v>
      </c>
      <c r="AS22" s="1">
        <v>0</v>
      </c>
    </row>
    <row r="23" spans="2:45" ht="31.2">
      <c r="B23" s="67" t="s">
        <v>6</v>
      </c>
      <c r="C23" s="57" t="s">
        <v>69</v>
      </c>
      <c r="D23" s="50" t="s">
        <v>296</v>
      </c>
      <c r="E23" s="65" t="s">
        <v>319</v>
      </c>
      <c r="F23" s="124" t="s">
        <v>324</v>
      </c>
      <c r="G23" s="7">
        <v>0</v>
      </c>
      <c r="H23" s="64">
        <f t="shared" si="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0</v>
      </c>
      <c r="AD23" s="1">
        <v>0</v>
      </c>
      <c r="AE23" s="1">
        <v>0</v>
      </c>
      <c r="AF23" s="1">
        <v>0</v>
      </c>
      <c r="AG23" s="1">
        <v>0</v>
      </c>
      <c r="AH23" s="1">
        <v>0</v>
      </c>
      <c r="AI23" s="1">
        <v>0</v>
      </c>
      <c r="AJ23" s="1">
        <v>0</v>
      </c>
      <c r="AK23" s="1">
        <v>0</v>
      </c>
      <c r="AL23" s="1">
        <v>0</v>
      </c>
      <c r="AM23" s="1">
        <v>0</v>
      </c>
      <c r="AN23" s="1">
        <v>0</v>
      </c>
      <c r="AO23" s="1">
        <v>0</v>
      </c>
      <c r="AP23" s="1">
        <v>0</v>
      </c>
      <c r="AQ23" s="1">
        <v>0</v>
      </c>
      <c r="AR23" s="1">
        <v>0</v>
      </c>
      <c r="AS23" s="1">
        <v>0</v>
      </c>
    </row>
    <row r="24" spans="2:45" ht="31.2">
      <c r="B24" s="67" t="s">
        <v>6</v>
      </c>
      <c r="C24" s="57" t="s">
        <v>69</v>
      </c>
      <c r="D24" s="50" t="s">
        <v>296</v>
      </c>
      <c r="E24" s="65" t="s">
        <v>320</v>
      </c>
      <c r="F24" s="124" t="s">
        <v>324</v>
      </c>
      <c r="G24" s="7">
        <v>0</v>
      </c>
      <c r="H24" s="64">
        <f t="shared" si="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c r="AP24" s="1">
        <v>0</v>
      </c>
      <c r="AQ24" s="1">
        <v>0</v>
      </c>
      <c r="AR24" s="1">
        <v>0</v>
      </c>
      <c r="AS24" s="1">
        <v>0</v>
      </c>
    </row>
    <row r="25" spans="2:45" ht="31.2">
      <c r="B25" s="67" t="s">
        <v>6</v>
      </c>
      <c r="C25" s="57" t="s">
        <v>69</v>
      </c>
      <c r="D25" s="50" t="s">
        <v>296</v>
      </c>
      <c r="E25" s="65" t="s">
        <v>321</v>
      </c>
      <c r="F25" s="124" t="s">
        <v>324</v>
      </c>
      <c r="G25" s="7">
        <v>0</v>
      </c>
      <c r="H25" s="64">
        <f t="shared" si="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c r="AP25" s="1">
        <v>0</v>
      </c>
      <c r="AQ25" s="1">
        <v>0</v>
      </c>
      <c r="AR25" s="1">
        <v>0</v>
      </c>
      <c r="AS25" s="1">
        <v>0</v>
      </c>
    </row>
    <row r="26" spans="2:45" ht="31.2">
      <c r="B26" s="67" t="s">
        <v>6</v>
      </c>
      <c r="C26" s="57" t="s">
        <v>69</v>
      </c>
      <c r="D26" s="50" t="s">
        <v>296</v>
      </c>
      <c r="E26" s="65" t="s">
        <v>322</v>
      </c>
      <c r="F26" s="124" t="s">
        <v>324</v>
      </c>
      <c r="G26" s="7">
        <v>0</v>
      </c>
      <c r="H26" s="64">
        <f t="shared" si="1"/>
        <v>0</v>
      </c>
      <c r="I26" s="1">
        <v>0</v>
      </c>
      <c r="J26" s="1">
        <v>0</v>
      </c>
      <c r="K26" s="1">
        <v>0</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0</v>
      </c>
      <c r="AD26" s="1">
        <v>0</v>
      </c>
      <c r="AE26" s="1">
        <v>0</v>
      </c>
      <c r="AF26" s="1">
        <v>0</v>
      </c>
      <c r="AG26" s="1">
        <v>0</v>
      </c>
      <c r="AH26" s="1">
        <v>0</v>
      </c>
      <c r="AI26" s="1">
        <v>0</v>
      </c>
      <c r="AJ26" s="1">
        <v>0</v>
      </c>
      <c r="AK26" s="1">
        <v>0</v>
      </c>
      <c r="AL26" s="1">
        <v>0</v>
      </c>
      <c r="AM26" s="1">
        <v>0</v>
      </c>
      <c r="AN26" s="1">
        <v>0</v>
      </c>
      <c r="AO26" s="1">
        <v>0</v>
      </c>
      <c r="AP26" s="1">
        <v>0</v>
      </c>
      <c r="AQ26" s="1">
        <v>0</v>
      </c>
      <c r="AR26" s="1">
        <v>0</v>
      </c>
      <c r="AS26" s="1">
        <v>0</v>
      </c>
    </row>
    <row r="27" spans="2:45" ht="31.2">
      <c r="B27" s="67" t="s">
        <v>6</v>
      </c>
      <c r="C27" s="57" t="s">
        <v>69</v>
      </c>
      <c r="D27" s="50" t="s">
        <v>296</v>
      </c>
      <c r="E27" s="65" t="s">
        <v>323</v>
      </c>
      <c r="F27" s="124" t="s">
        <v>324</v>
      </c>
      <c r="G27" s="7">
        <v>0</v>
      </c>
      <c r="H27" s="64">
        <f t="shared" si="1"/>
        <v>0</v>
      </c>
      <c r="I27" s="1">
        <v>0</v>
      </c>
      <c r="J27" s="1">
        <v>0</v>
      </c>
      <c r="K27" s="1">
        <v>0</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0</v>
      </c>
      <c r="AD27" s="1">
        <v>0</v>
      </c>
      <c r="AE27" s="1">
        <v>0</v>
      </c>
      <c r="AF27" s="1">
        <v>0</v>
      </c>
      <c r="AG27" s="1">
        <v>0</v>
      </c>
      <c r="AH27" s="1">
        <v>0</v>
      </c>
      <c r="AI27" s="1">
        <v>0</v>
      </c>
      <c r="AJ27" s="1">
        <v>0</v>
      </c>
      <c r="AK27" s="1">
        <v>0</v>
      </c>
      <c r="AL27" s="1">
        <v>0</v>
      </c>
      <c r="AM27" s="1">
        <v>0</v>
      </c>
      <c r="AN27" s="1">
        <v>0</v>
      </c>
      <c r="AO27" s="1">
        <v>0</v>
      </c>
      <c r="AP27" s="1">
        <v>0</v>
      </c>
      <c r="AQ27" s="1">
        <v>0</v>
      </c>
      <c r="AR27" s="1">
        <v>0</v>
      </c>
      <c r="AS27" s="1">
        <v>0</v>
      </c>
    </row>
    <row r="28" spans="2:45">
      <c r="B28" s="67" t="s">
        <v>7</v>
      </c>
      <c r="C28" s="57" t="s">
        <v>70</v>
      </c>
      <c r="D28" s="50" t="s">
        <v>296</v>
      </c>
      <c r="E28" s="65" t="s">
        <v>283</v>
      </c>
      <c r="F28" s="124" t="s">
        <v>295</v>
      </c>
      <c r="G28" s="6">
        <v>49784070</v>
      </c>
      <c r="H28" s="64">
        <f t="shared" si="1"/>
        <v>49784070</v>
      </c>
      <c r="I28" s="1">
        <v>47264683</v>
      </c>
      <c r="J28" s="1">
        <v>1990352</v>
      </c>
      <c r="K28" s="1">
        <v>0</v>
      </c>
      <c r="L28" s="1">
        <v>0</v>
      </c>
      <c r="M28" s="1">
        <v>0</v>
      </c>
      <c r="N28" s="1">
        <v>0</v>
      </c>
      <c r="O28" s="1">
        <v>296195</v>
      </c>
      <c r="P28" s="1">
        <v>0</v>
      </c>
      <c r="Q28" s="1">
        <v>0</v>
      </c>
      <c r="R28" s="1">
        <v>0</v>
      </c>
      <c r="S28" s="1">
        <v>0</v>
      </c>
      <c r="T28" s="1">
        <v>0</v>
      </c>
      <c r="U28" s="1">
        <v>0</v>
      </c>
      <c r="V28" s="1">
        <v>0</v>
      </c>
      <c r="W28" s="1">
        <v>0</v>
      </c>
      <c r="X28" s="1">
        <v>0</v>
      </c>
      <c r="Y28" s="1">
        <v>0</v>
      </c>
      <c r="Z28" s="1">
        <v>28970</v>
      </c>
      <c r="AA28" s="1">
        <v>0</v>
      </c>
      <c r="AB28" s="1">
        <v>0</v>
      </c>
      <c r="AC28" s="1">
        <v>0</v>
      </c>
      <c r="AD28" s="1">
        <v>0</v>
      </c>
      <c r="AE28" s="1">
        <v>0</v>
      </c>
      <c r="AF28" s="1">
        <v>0</v>
      </c>
      <c r="AG28" s="1">
        <v>0</v>
      </c>
      <c r="AH28" s="1">
        <v>0</v>
      </c>
      <c r="AI28" s="1">
        <v>0</v>
      </c>
      <c r="AJ28" s="1">
        <v>0</v>
      </c>
      <c r="AK28" s="1">
        <v>203870</v>
      </c>
      <c r="AL28" s="1">
        <v>0</v>
      </c>
      <c r="AM28" s="1">
        <v>0</v>
      </c>
      <c r="AN28" s="1">
        <v>0</v>
      </c>
      <c r="AO28" s="1">
        <v>0</v>
      </c>
      <c r="AP28" s="1">
        <v>0</v>
      </c>
      <c r="AQ28" s="1">
        <v>0</v>
      </c>
      <c r="AR28" s="1">
        <v>0</v>
      </c>
      <c r="AS28" s="1">
        <v>0</v>
      </c>
    </row>
    <row r="29" spans="2:45">
      <c r="B29" s="67" t="s">
        <v>7</v>
      </c>
      <c r="C29" s="57" t="s">
        <v>70</v>
      </c>
      <c r="D29" s="50" t="s">
        <v>296</v>
      </c>
      <c r="E29" s="65" t="s">
        <v>291</v>
      </c>
      <c r="F29" s="124" t="s">
        <v>295</v>
      </c>
      <c r="G29" s="6">
        <v>39822963</v>
      </c>
      <c r="H29" s="64">
        <f t="shared" si="1"/>
        <v>39822963</v>
      </c>
      <c r="I29" s="1">
        <v>0</v>
      </c>
      <c r="J29" s="1">
        <v>15681341</v>
      </c>
      <c r="K29" s="1">
        <v>5724282</v>
      </c>
      <c r="L29" s="1">
        <v>0</v>
      </c>
      <c r="M29" s="1">
        <v>8417139</v>
      </c>
      <c r="N29" s="1">
        <v>0</v>
      </c>
      <c r="O29" s="1">
        <v>250000</v>
      </c>
      <c r="P29" s="1">
        <v>0</v>
      </c>
      <c r="Q29" s="1">
        <v>0</v>
      </c>
      <c r="R29" s="1">
        <v>972083</v>
      </c>
      <c r="S29" s="1">
        <v>475217</v>
      </c>
      <c r="T29" s="1">
        <v>0</v>
      </c>
      <c r="U29" s="1">
        <v>0</v>
      </c>
      <c r="V29" s="1">
        <v>256250</v>
      </c>
      <c r="W29" s="1">
        <v>0</v>
      </c>
      <c r="X29" s="1">
        <v>0</v>
      </c>
      <c r="Y29" s="1">
        <v>60000</v>
      </c>
      <c r="Z29" s="1">
        <v>360221</v>
      </c>
      <c r="AA29" s="1">
        <v>0</v>
      </c>
      <c r="AB29" s="1">
        <v>22500</v>
      </c>
      <c r="AC29" s="1">
        <v>0</v>
      </c>
      <c r="AD29" s="1">
        <v>0</v>
      </c>
      <c r="AE29" s="1">
        <v>3106250</v>
      </c>
      <c r="AF29" s="1">
        <v>1033405</v>
      </c>
      <c r="AG29" s="1">
        <v>0</v>
      </c>
      <c r="AH29" s="1">
        <v>97400</v>
      </c>
      <c r="AI29" s="1">
        <v>0</v>
      </c>
      <c r="AJ29" s="1">
        <v>0</v>
      </c>
      <c r="AK29" s="1">
        <v>0</v>
      </c>
      <c r="AL29" s="1">
        <v>0</v>
      </c>
      <c r="AM29" s="1">
        <v>0</v>
      </c>
      <c r="AN29" s="1">
        <v>0</v>
      </c>
      <c r="AO29" s="1">
        <v>0</v>
      </c>
      <c r="AP29" s="1">
        <v>0</v>
      </c>
      <c r="AQ29" s="1">
        <v>0</v>
      </c>
      <c r="AR29" s="1">
        <v>45000</v>
      </c>
      <c r="AS29" s="1">
        <v>3321875</v>
      </c>
    </row>
    <row r="30" spans="2:45">
      <c r="B30" s="74" t="s">
        <v>8</v>
      </c>
      <c r="C30" s="72" t="s">
        <v>71</v>
      </c>
      <c r="D30" s="6"/>
      <c r="E30" s="65"/>
      <c r="F30" s="124"/>
      <c r="G30" s="6">
        <v>0</v>
      </c>
      <c r="H30" s="64">
        <f t="shared" si="1"/>
        <v>0</v>
      </c>
    </row>
    <row r="31" spans="2:45" ht="62.4">
      <c r="B31" s="67" t="s">
        <v>9</v>
      </c>
      <c r="C31" s="57" t="s">
        <v>125</v>
      </c>
      <c r="D31" s="50" t="s">
        <v>296</v>
      </c>
      <c r="E31" s="65" t="s">
        <v>287</v>
      </c>
      <c r="F31" s="124" t="s">
        <v>295</v>
      </c>
      <c r="G31" s="7">
        <v>796947678</v>
      </c>
      <c r="H31" s="64">
        <f t="shared" si="1"/>
        <v>796947678</v>
      </c>
      <c r="I31" s="1">
        <v>561982</v>
      </c>
      <c r="J31" s="1">
        <v>472542602</v>
      </c>
      <c r="K31" s="1">
        <v>0</v>
      </c>
      <c r="L31" s="1">
        <v>0</v>
      </c>
      <c r="M31" s="1">
        <v>560527</v>
      </c>
      <c r="N31" s="1">
        <v>0</v>
      </c>
      <c r="O31" s="1">
        <v>1993067</v>
      </c>
      <c r="P31" s="1">
        <v>0</v>
      </c>
      <c r="Q31" s="1">
        <v>21363905</v>
      </c>
      <c r="R31" s="1">
        <v>10497381</v>
      </c>
      <c r="S31" s="1">
        <v>0</v>
      </c>
      <c r="T31" s="1">
        <v>0</v>
      </c>
      <c r="U31" s="1">
        <v>0</v>
      </c>
      <c r="V31" s="1">
        <v>0</v>
      </c>
      <c r="W31" s="1">
        <v>0</v>
      </c>
      <c r="X31" s="1">
        <v>0</v>
      </c>
      <c r="Y31" s="1">
        <v>0</v>
      </c>
      <c r="Z31" s="1">
        <v>702363</v>
      </c>
      <c r="AA31" s="1">
        <v>0</v>
      </c>
      <c r="AB31" s="1">
        <v>24016332</v>
      </c>
      <c r="AC31" s="1">
        <v>0</v>
      </c>
      <c r="AD31" s="1">
        <v>0</v>
      </c>
      <c r="AE31" s="1">
        <v>264514888</v>
      </c>
      <c r="AF31" s="1">
        <v>194631</v>
      </c>
      <c r="AG31" s="1">
        <v>0</v>
      </c>
      <c r="AH31" s="1">
        <v>0</v>
      </c>
      <c r="AI31" s="1">
        <v>0</v>
      </c>
      <c r="AJ31" s="1">
        <v>0</v>
      </c>
      <c r="AK31" s="1">
        <v>0</v>
      </c>
      <c r="AL31" s="1">
        <v>0</v>
      </c>
      <c r="AM31" s="1">
        <v>0</v>
      </c>
      <c r="AN31" s="1">
        <v>0</v>
      </c>
      <c r="AO31" s="1">
        <v>0</v>
      </c>
      <c r="AP31" s="1">
        <v>0</v>
      </c>
      <c r="AQ31" s="1">
        <v>0</v>
      </c>
      <c r="AR31" s="1">
        <v>0</v>
      </c>
      <c r="AS31" s="1">
        <v>0</v>
      </c>
    </row>
    <row r="32" spans="2:45" ht="62.4">
      <c r="B32" s="67" t="s">
        <v>9</v>
      </c>
      <c r="C32" s="57" t="s">
        <v>125</v>
      </c>
      <c r="D32" s="50" t="s">
        <v>296</v>
      </c>
      <c r="E32" s="65" t="s">
        <v>298</v>
      </c>
      <c r="F32" s="124" t="s">
        <v>299</v>
      </c>
      <c r="G32" s="7">
        <v>1122184554</v>
      </c>
      <c r="H32" s="64">
        <f t="shared" si="1"/>
        <v>1122184554</v>
      </c>
      <c r="I32" s="1">
        <v>201047438</v>
      </c>
      <c r="J32" s="1">
        <v>16931926</v>
      </c>
      <c r="K32" s="1">
        <v>115051</v>
      </c>
      <c r="L32" s="1">
        <v>0</v>
      </c>
      <c r="M32" s="1">
        <v>414446</v>
      </c>
      <c r="N32" s="1">
        <v>0</v>
      </c>
      <c r="O32" s="1">
        <v>13371921</v>
      </c>
      <c r="P32" s="1">
        <v>0</v>
      </c>
      <c r="Q32" s="1">
        <v>2624825</v>
      </c>
      <c r="R32" s="1">
        <v>60266885</v>
      </c>
      <c r="S32" s="1">
        <v>0</v>
      </c>
      <c r="T32" s="1">
        <v>7948086</v>
      </c>
      <c r="U32" s="1">
        <v>0</v>
      </c>
      <c r="V32" s="1">
        <v>0</v>
      </c>
      <c r="W32" s="1">
        <v>0</v>
      </c>
      <c r="X32" s="1">
        <v>0</v>
      </c>
      <c r="Y32" s="1">
        <v>0</v>
      </c>
      <c r="Z32" s="1">
        <v>103056152</v>
      </c>
      <c r="AA32" s="1">
        <v>0</v>
      </c>
      <c r="AB32" s="1">
        <v>0</v>
      </c>
      <c r="AC32" s="1">
        <v>0</v>
      </c>
      <c r="AD32" s="1">
        <v>0</v>
      </c>
      <c r="AE32" s="1">
        <v>0</v>
      </c>
      <c r="AF32" s="1">
        <v>95775051</v>
      </c>
      <c r="AG32" s="1">
        <v>356856997</v>
      </c>
      <c r="AH32" s="1">
        <v>2433789</v>
      </c>
      <c r="AI32" s="1">
        <v>0</v>
      </c>
      <c r="AJ32" s="1">
        <v>403787</v>
      </c>
      <c r="AK32" s="1">
        <v>3100221</v>
      </c>
      <c r="AL32" s="1">
        <v>1177724</v>
      </c>
      <c r="AM32" s="1">
        <v>0</v>
      </c>
      <c r="AN32" s="1">
        <v>256660255</v>
      </c>
      <c r="AO32" s="1">
        <v>0</v>
      </c>
      <c r="AP32" s="1">
        <v>0</v>
      </c>
      <c r="AQ32" s="1">
        <v>0</v>
      </c>
      <c r="AR32" s="1">
        <v>0</v>
      </c>
      <c r="AS32" s="1">
        <v>0</v>
      </c>
    </row>
    <row r="33" spans="2:45" ht="31.2">
      <c r="B33" s="67" t="s">
        <v>10</v>
      </c>
      <c r="C33" s="57" t="s">
        <v>72</v>
      </c>
      <c r="D33" s="50" t="s">
        <v>296</v>
      </c>
      <c r="E33" s="65" t="s">
        <v>300</v>
      </c>
      <c r="F33" s="124" t="s">
        <v>299</v>
      </c>
      <c r="G33" s="6">
        <v>969690294</v>
      </c>
      <c r="H33" s="64">
        <f t="shared" ref="H33" si="3">SUM(I33:AS33)</f>
        <v>969690294</v>
      </c>
      <c r="I33" s="1">
        <v>0</v>
      </c>
      <c r="J33" s="1">
        <v>0</v>
      </c>
      <c r="K33" s="1">
        <v>0</v>
      </c>
      <c r="L33" s="1">
        <v>0</v>
      </c>
      <c r="M33" s="1">
        <v>0</v>
      </c>
      <c r="N33" s="1">
        <v>0</v>
      </c>
      <c r="O33" s="1">
        <v>0</v>
      </c>
      <c r="P33" s="1">
        <v>0</v>
      </c>
      <c r="Q33" s="1">
        <v>0</v>
      </c>
      <c r="R33" s="1">
        <v>611169383</v>
      </c>
      <c r="S33" s="1">
        <v>358520911</v>
      </c>
      <c r="T33" s="1">
        <v>0</v>
      </c>
      <c r="U33" s="1">
        <v>0</v>
      </c>
      <c r="V33" s="1">
        <v>0</v>
      </c>
      <c r="W33" s="1">
        <v>0</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v>0</v>
      </c>
      <c r="AR33" s="1">
        <v>0</v>
      </c>
      <c r="AS33" s="1">
        <v>0</v>
      </c>
    </row>
    <row r="34" spans="2:45" ht="31.2">
      <c r="B34" s="67" t="s">
        <v>10</v>
      </c>
      <c r="C34" s="57" t="s">
        <v>72</v>
      </c>
      <c r="D34" s="50" t="s">
        <v>296</v>
      </c>
      <c r="E34" s="65" t="s">
        <v>290</v>
      </c>
      <c r="F34" s="124" t="s">
        <v>295</v>
      </c>
      <c r="G34" s="7">
        <v>2121121</v>
      </c>
      <c r="H34" s="64">
        <f>SUM(I34:AS34)</f>
        <v>2121121</v>
      </c>
      <c r="I34" s="1">
        <v>0</v>
      </c>
      <c r="J34" s="1">
        <v>0</v>
      </c>
      <c r="K34" s="1">
        <v>0</v>
      </c>
      <c r="L34" s="1">
        <v>0</v>
      </c>
      <c r="M34" s="1">
        <v>0</v>
      </c>
      <c r="N34" s="1">
        <v>0</v>
      </c>
      <c r="O34" s="1">
        <v>1633006</v>
      </c>
      <c r="P34" s="1">
        <v>0</v>
      </c>
      <c r="Q34" s="1">
        <v>0</v>
      </c>
      <c r="R34" s="1">
        <v>0</v>
      </c>
      <c r="S34" s="1">
        <v>0</v>
      </c>
      <c r="T34" s="1">
        <v>0</v>
      </c>
      <c r="U34" s="1">
        <v>0</v>
      </c>
      <c r="V34" s="1">
        <v>0</v>
      </c>
      <c r="W34" s="1">
        <v>0</v>
      </c>
      <c r="X34" s="1">
        <v>0</v>
      </c>
      <c r="Y34" s="1">
        <v>0</v>
      </c>
      <c r="Z34" s="1">
        <v>488115</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row>
    <row r="35" spans="2:45">
      <c r="B35" s="67"/>
      <c r="C35" s="57"/>
      <c r="D35" s="134"/>
      <c r="E35" s="65"/>
      <c r="F35" s="124"/>
      <c r="G35" s="6">
        <v>0</v>
      </c>
      <c r="H35" s="64">
        <f t="shared" si="1"/>
        <v>0</v>
      </c>
    </row>
    <row r="36" spans="2:45">
      <c r="B36" s="67"/>
      <c r="C36" s="57"/>
      <c r="D36" s="7"/>
      <c r="E36" s="65"/>
      <c r="F36" s="124"/>
      <c r="G36" s="6">
        <v>0</v>
      </c>
      <c r="H36" s="64">
        <f t="shared" si="1"/>
        <v>0</v>
      </c>
    </row>
    <row r="37" spans="2:45" ht="46.8">
      <c r="B37" s="74" t="s">
        <v>11</v>
      </c>
      <c r="C37" s="72" t="s">
        <v>73</v>
      </c>
      <c r="D37" s="7"/>
      <c r="E37" s="65"/>
      <c r="F37" s="124"/>
      <c r="G37" s="7">
        <v>0</v>
      </c>
      <c r="H37" s="64">
        <f t="shared" si="1"/>
        <v>0</v>
      </c>
    </row>
    <row r="38" spans="2:45" ht="31.2">
      <c r="B38" s="67" t="s">
        <v>12</v>
      </c>
      <c r="C38" s="57" t="s">
        <v>74</v>
      </c>
      <c r="D38" s="50" t="s">
        <v>296</v>
      </c>
      <c r="E38" s="65" t="s">
        <v>305</v>
      </c>
      <c r="F38" s="124" t="s">
        <v>309</v>
      </c>
      <c r="G38" s="7">
        <v>6250000</v>
      </c>
      <c r="H38" s="64">
        <f t="shared" si="1"/>
        <v>6250000</v>
      </c>
      <c r="I38" s="1">
        <v>500000</v>
      </c>
      <c r="J38" s="1">
        <v>0</v>
      </c>
      <c r="K38" s="1">
        <v>500000</v>
      </c>
      <c r="L38" s="1">
        <v>0</v>
      </c>
      <c r="M38" s="1">
        <v>0</v>
      </c>
      <c r="N38" s="1">
        <v>0</v>
      </c>
      <c r="O38" s="1">
        <v>0</v>
      </c>
      <c r="P38" s="1">
        <v>0</v>
      </c>
      <c r="Q38" s="1">
        <v>0</v>
      </c>
      <c r="R38" s="1">
        <v>0</v>
      </c>
      <c r="S38" s="1">
        <v>0</v>
      </c>
      <c r="T38" s="1">
        <v>250000</v>
      </c>
      <c r="U38" s="1">
        <v>3500000</v>
      </c>
      <c r="V38" s="1">
        <v>0</v>
      </c>
      <c r="W38" s="1">
        <v>0</v>
      </c>
      <c r="X38" s="1">
        <v>0</v>
      </c>
      <c r="Y38" s="1">
        <v>0</v>
      </c>
      <c r="Z38" s="1">
        <v>0</v>
      </c>
      <c r="AA38" s="1">
        <v>0</v>
      </c>
      <c r="AB38" s="1">
        <v>0</v>
      </c>
      <c r="AC38" s="1">
        <v>0</v>
      </c>
      <c r="AD38" s="1">
        <v>0</v>
      </c>
      <c r="AE38" s="1">
        <v>250000</v>
      </c>
      <c r="AF38" s="1">
        <v>0</v>
      </c>
      <c r="AG38" s="1">
        <v>0</v>
      </c>
      <c r="AH38" s="1">
        <v>0</v>
      </c>
      <c r="AI38" s="1">
        <v>0</v>
      </c>
      <c r="AJ38" s="1">
        <v>0</v>
      </c>
      <c r="AK38" s="1">
        <v>0</v>
      </c>
      <c r="AL38" s="1">
        <v>250000</v>
      </c>
      <c r="AM38" s="1">
        <v>0</v>
      </c>
      <c r="AN38" s="1">
        <v>250000</v>
      </c>
      <c r="AO38" s="1">
        <v>0</v>
      </c>
      <c r="AP38" s="1">
        <v>0</v>
      </c>
      <c r="AQ38" s="1">
        <v>250000</v>
      </c>
      <c r="AR38" s="1">
        <v>500000</v>
      </c>
      <c r="AS38" s="1">
        <v>0</v>
      </c>
    </row>
    <row r="39" spans="2:45" ht="31.2">
      <c r="B39" s="67" t="s">
        <v>12</v>
      </c>
      <c r="C39" s="57" t="s">
        <v>74</v>
      </c>
      <c r="D39" s="50" t="s">
        <v>296</v>
      </c>
      <c r="E39" s="65" t="s">
        <v>306</v>
      </c>
      <c r="F39" s="124" t="s">
        <v>309</v>
      </c>
      <c r="G39" s="7">
        <v>14800000</v>
      </c>
      <c r="H39" s="64">
        <f t="shared" si="1"/>
        <v>14800000</v>
      </c>
      <c r="I39" s="1">
        <v>1000000</v>
      </c>
      <c r="J39" s="1">
        <v>0</v>
      </c>
      <c r="K39" s="1">
        <v>1000000</v>
      </c>
      <c r="L39" s="1">
        <v>0</v>
      </c>
      <c r="M39" s="1">
        <v>0</v>
      </c>
      <c r="N39" s="1">
        <v>0</v>
      </c>
      <c r="O39" s="1">
        <v>0</v>
      </c>
      <c r="P39" s="1">
        <v>0</v>
      </c>
      <c r="Q39" s="1">
        <v>0</v>
      </c>
      <c r="R39" s="1">
        <v>0</v>
      </c>
      <c r="S39" s="1">
        <v>0</v>
      </c>
      <c r="T39" s="1">
        <v>200000</v>
      </c>
      <c r="U39" s="1">
        <v>7000000</v>
      </c>
      <c r="V39" s="1">
        <v>0</v>
      </c>
      <c r="W39" s="1">
        <v>0</v>
      </c>
      <c r="X39" s="1">
        <v>0</v>
      </c>
      <c r="Y39" s="1">
        <v>0</v>
      </c>
      <c r="Z39" s="1">
        <v>0</v>
      </c>
      <c r="AA39" s="1">
        <v>0</v>
      </c>
      <c r="AB39" s="1">
        <v>0</v>
      </c>
      <c r="AC39" s="1">
        <v>0</v>
      </c>
      <c r="AD39" s="1">
        <v>0</v>
      </c>
      <c r="AE39" s="1">
        <v>300000</v>
      </c>
      <c r="AF39" s="1">
        <v>0</v>
      </c>
      <c r="AG39" s="1">
        <v>0</v>
      </c>
      <c r="AH39" s="1">
        <v>0</v>
      </c>
      <c r="AI39" s="1">
        <v>0</v>
      </c>
      <c r="AJ39" s="1">
        <v>0</v>
      </c>
      <c r="AK39" s="1">
        <v>0</v>
      </c>
      <c r="AL39" s="1">
        <v>300000</v>
      </c>
      <c r="AM39" s="1">
        <v>0</v>
      </c>
      <c r="AN39" s="1">
        <v>300000</v>
      </c>
      <c r="AO39" s="1">
        <v>0</v>
      </c>
      <c r="AP39" s="1">
        <v>0</v>
      </c>
      <c r="AQ39" s="1">
        <v>200000</v>
      </c>
      <c r="AR39" s="1">
        <v>4500000</v>
      </c>
      <c r="AS39" s="1">
        <v>0</v>
      </c>
    </row>
    <row r="40" spans="2:45" ht="31.2">
      <c r="B40" s="67" t="s">
        <v>12</v>
      </c>
      <c r="C40" s="57" t="s">
        <v>74</v>
      </c>
      <c r="D40" s="50" t="s">
        <v>296</v>
      </c>
      <c r="E40" s="65" t="s">
        <v>307</v>
      </c>
      <c r="F40" s="124" t="s">
        <v>309</v>
      </c>
      <c r="G40" s="6">
        <v>34993700</v>
      </c>
      <c r="H40" s="64">
        <v>34993700</v>
      </c>
      <c r="I40" s="1">
        <v>100000</v>
      </c>
      <c r="J40" s="1">
        <v>7650000</v>
      </c>
      <c r="K40" s="1">
        <v>882500</v>
      </c>
      <c r="L40" s="1">
        <v>9750000</v>
      </c>
      <c r="M40" s="1">
        <v>0</v>
      </c>
      <c r="N40" s="1">
        <v>0</v>
      </c>
      <c r="O40" s="1">
        <v>0</v>
      </c>
      <c r="P40" s="1">
        <v>0</v>
      </c>
      <c r="Q40" s="1">
        <v>0</v>
      </c>
      <c r="R40" s="1">
        <v>0</v>
      </c>
      <c r="S40" s="1">
        <v>0</v>
      </c>
      <c r="T40" s="1">
        <v>50000</v>
      </c>
      <c r="U40" s="1">
        <v>12735700</v>
      </c>
      <c r="V40" s="1">
        <v>0</v>
      </c>
      <c r="W40" s="1">
        <v>1464500</v>
      </c>
      <c r="X40" s="1">
        <v>0</v>
      </c>
      <c r="Y40" s="1">
        <v>626000</v>
      </c>
      <c r="Z40" s="1">
        <v>0</v>
      </c>
      <c r="AA40" s="1">
        <v>0</v>
      </c>
      <c r="AB40" s="1">
        <v>0</v>
      </c>
      <c r="AC40" s="1">
        <v>0</v>
      </c>
      <c r="AD40" s="1">
        <v>0</v>
      </c>
      <c r="AE40" s="1">
        <v>200000</v>
      </c>
      <c r="AF40" s="1">
        <v>100000</v>
      </c>
      <c r="AG40" s="1">
        <v>0</v>
      </c>
      <c r="AH40" s="1">
        <v>0</v>
      </c>
      <c r="AI40" s="1">
        <v>0</v>
      </c>
      <c r="AJ40" s="1">
        <v>500000</v>
      </c>
      <c r="AK40" s="1">
        <v>100000</v>
      </c>
      <c r="AL40" s="1">
        <v>100000</v>
      </c>
      <c r="AM40" s="1">
        <v>0</v>
      </c>
      <c r="AN40" s="1">
        <v>100000</v>
      </c>
      <c r="AO40" s="1">
        <v>0</v>
      </c>
      <c r="AP40" s="1">
        <v>0</v>
      </c>
      <c r="AQ40" s="1">
        <v>50000</v>
      </c>
      <c r="AR40" s="1">
        <v>585000</v>
      </c>
      <c r="AS40" s="1">
        <v>0</v>
      </c>
    </row>
    <row r="41" spans="2:45">
      <c r="B41" s="67" t="s">
        <v>12</v>
      </c>
      <c r="C41" s="57" t="s">
        <v>74</v>
      </c>
      <c r="D41" s="50" t="s">
        <v>296</v>
      </c>
      <c r="E41" s="65" t="s">
        <v>313</v>
      </c>
      <c r="F41" s="124" t="s">
        <v>314</v>
      </c>
      <c r="G41" s="6">
        <v>0</v>
      </c>
      <c r="H41" s="64">
        <v>0</v>
      </c>
      <c r="I41" s="1">
        <v>0</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row>
    <row r="42" spans="2:45" ht="31.2">
      <c r="B42" s="67" t="s">
        <v>13</v>
      </c>
      <c r="C42" s="57" t="s">
        <v>75</v>
      </c>
      <c r="D42" s="50" t="s">
        <v>296</v>
      </c>
      <c r="E42" s="65" t="s">
        <v>288</v>
      </c>
      <c r="F42" s="124" t="s">
        <v>295</v>
      </c>
      <c r="G42" s="6">
        <v>7444958</v>
      </c>
      <c r="H42" s="64">
        <f t="shared" si="1"/>
        <v>7444958</v>
      </c>
      <c r="I42" s="1">
        <v>5245830</v>
      </c>
      <c r="J42" s="1">
        <v>0</v>
      </c>
      <c r="K42" s="1">
        <v>0</v>
      </c>
      <c r="L42" s="1">
        <v>40000</v>
      </c>
      <c r="M42" s="1">
        <v>52680</v>
      </c>
      <c r="N42" s="1">
        <v>0</v>
      </c>
      <c r="O42" s="1">
        <v>0</v>
      </c>
      <c r="P42" s="1">
        <v>0</v>
      </c>
      <c r="Q42" s="1">
        <v>0</v>
      </c>
      <c r="R42" s="1">
        <v>0</v>
      </c>
      <c r="S42" s="1">
        <v>0</v>
      </c>
      <c r="T42" s="1">
        <v>0</v>
      </c>
      <c r="U42" s="1">
        <v>0</v>
      </c>
      <c r="V42" s="1">
        <v>0</v>
      </c>
      <c r="W42" s="1">
        <v>0</v>
      </c>
      <c r="X42" s="1">
        <v>0</v>
      </c>
      <c r="Y42" s="1">
        <v>6000</v>
      </c>
      <c r="Z42" s="1">
        <v>4850</v>
      </c>
      <c r="AA42" s="1">
        <v>0</v>
      </c>
      <c r="AB42" s="1">
        <v>0</v>
      </c>
      <c r="AC42" s="1">
        <v>0</v>
      </c>
      <c r="AD42" s="1">
        <v>0</v>
      </c>
      <c r="AE42" s="1">
        <v>0</v>
      </c>
      <c r="AF42" s="1">
        <v>108904</v>
      </c>
      <c r="AG42" s="1">
        <v>1949607</v>
      </c>
      <c r="AH42" s="1">
        <v>7800</v>
      </c>
      <c r="AI42" s="1">
        <v>0</v>
      </c>
      <c r="AJ42" s="1">
        <v>0</v>
      </c>
      <c r="AK42" s="1">
        <v>27183</v>
      </c>
      <c r="AL42" s="1">
        <v>0</v>
      </c>
      <c r="AM42" s="1">
        <v>0</v>
      </c>
      <c r="AN42" s="1">
        <v>0</v>
      </c>
      <c r="AO42" s="1">
        <v>2104</v>
      </c>
      <c r="AP42" s="1">
        <v>0</v>
      </c>
      <c r="AQ42" s="1">
        <v>0</v>
      </c>
      <c r="AR42" s="1">
        <v>0</v>
      </c>
      <c r="AS42" s="1">
        <v>0</v>
      </c>
    </row>
    <row r="43" spans="2:45" ht="31.2">
      <c r="B43" s="67" t="s">
        <v>13</v>
      </c>
      <c r="C43" s="57" t="s">
        <v>75</v>
      </c>
      <c r="D43" s="50" t="s">
        <v>296</v>
      </c>
      <c r="E43" s="65" t="s">
        <v>315</v>
      </c>
      <c r="F43" s="124" t="s">
        <v>317</v>
      </c>
      <c r="G43" s="6">
        <v>12290040</v>
      </c>
      <c r="H43" s="64">
        <f t="shared" si="1"/>
        <v>12290040</v>
      </c>
      <c r="I43" s="1">
        <v>0</v>
      </c>
      <c r="J43" s="1">
        <v>0</v>
      </c>
      <c r="K43" s="1">
        <v>0</v>
      </c>
      <c r="L43" s="1">
        <v>0</v>
      </c>
      <c r="M43" s="1">
        <v>3117000</v>
      </c>
      <c r="N43" s="1">
        <v>0</v>
      </c>
      <c r="O43" s="1">
        <v>0</v>
      </c>
      <c r="P43" s="1">
        <v>0</v>
      </c>
      <c r="Q43" s="1">
        <v>0</v>
      </c>
      <c r="R43" s="1">
        <v>0</v>
      </c>
      <c r="S43" s="1">
        <v>0</v>
      </c>
      <c r="T43" s="1">
        <v>0</v>
      </c>
      <c r="U43" s="1">
        <v>0</v>
      </c>
      <c r="V43" s="1">
        <v>0</v>
      </c>
      <c r="W43" s="1">
        <v>0</v>
      </c>
      <c r="X43" s="1">
        <v>0</v>
      </c>
      <c r="Y43" s="1">
        <v>3930300</v>
      </c>
      <c r="Z43" s="1">
        <v>150000</v>
      </c>
      <c r="AA43" s="1">
        <v>0</v>
      </c>
      <c r="AB43" s="1">
        <v>0</v>
      </c>
      <c r="AC43" s="1">
        <v>0</v>
      </c>
      <c r="AD43" s="1">
        <v>0</v>
      </c>
      <c r="AE43" s="1">
        <v>0</v>
      </c>
      <c r="AF43" s="1">
        <v>0</v>
      </c>
      <c r="AG43" s="1">
        <v>0</v>
      </c>
      <c r="AH43" s="1">
        <v>0</v>
      </c>
      <c r="AI43" s="1">
        <v>0</v>
      </c>
      <c r="AJ43" s="1">
        <v>0</v>
      </c>
      <c r="AK43" s="1">
        <v>0</v>
      </c>
      <c r="AL43" s="1">
        <v>0</v>
      </c>
      <c r="AM43" s="1">
        <v>4856740</v>
      </c>
      <c r="AN43" s="1">
        <v>126000</v>
      </c>
      <c r="AO43" s="1">
        <v>0</v>
      </c>
      <c r="AP43" s="1">
        <v>0</v>
      </c>
      <c r="AQ43" s="1">
        <v>0</v>
      </c>
      <c r="AR43" s="1">
        <v>110000</v>
      </c>
      <c r="AS43" s="1">
        <v>0</v>
      </c>
    </row>
    <row r="44" spans="2:45" ht="31.2">
      <c r="B44" s="67" t="s">
        <v>13</v>
      </c>
      <c r="C44" s="57" t="s">
        <v>75</v>
      </c>
      <c r="D44" s="50" t="s">
        <v>296</v>
      </c>
      <c r="E44" s="65" t="s">
        <v>316</v>
      </c>
      <c r="F44" s="124" t="s">
        <v>317</v>
      </c>
      <c r="G44" s="6">
        <v>0</v>
      </c>
      <c r="H44" s="64">
        <f t="shared" si="1"/>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row>
    <row r="45" spans="2:45">
      <c r="B45" s="67" t="s">
        <v>14</v>
      </c>
      <c r="C45" s="57" t="s">
        <v>76</v>
      </c>
      <c r="D45" s="50" t="s">
        <v>216</v>
      </c>
      <c r="E45" s="65"/>
      <c r="F45" s="124"/>
      <c r="G45" s="6">
        <v>0</v>
      </c>
      <c r="H45" s="64">
        <f t="shared" si="1"/>
        <v>0</v>
      </c>
    </row>
    <row r="46" spans="2:45" ht="46.8">
      <c r="B46" s="71" t="s">
        <v>15</v>
      </c>
      <c r="C46" s="72" t="s">
        <v>77</v>
      </c>
      <c r="D46" s="7"/>
      <c r="E46" s="65"/>
      <c r="F46" s="124"/>
      <c r="G46" s="7">
        <v>0</v>
      </c>
      <c r="H46" s="64">
        <f t="shared" si="1"/>
        <v>0</v>
      </c>
    </row>
    <row r="47" spans="2:45" ht="31.2">
      <c r="B47" s="67" t="s">
        <v>16</v>
      </c>
      <c r="C47" s="57" t="s">
        <v>78</v>
      </c>
      <c r="D47" s="50" t="s">
        <v>296</v>
      </c>
      <c r="E47" s="65" t="s">
        <v>297</v>
      </c>
      <c r="F47" s="124" t="s">
        <v>299</v>
      </c>
      <c r="G47" s="6">
        <v>1623271078</v>
      </c>
      <c r="H47" s="64">
        <f t="shared" si="1"/>
        <v>1623271078</v>
      </c>
      <c r="I47" s="1">
        <v>132040539</v>
      </c>
      <c r="J47" s="1">
        <v>23955624</v>
      </c>
      <c r="K47" s="1">
        <v>748626403</v>
      </c>
      <c r="L47" s="1">
        <v>624244</v>
      </c>
      <c r="M47" s="1">
        <v>9105178</v>
      </c>
      <c r="N47" s="1">
        <v>0</v>
      </c>
      <c r="O47" s="1">
        <v>13032413</v>
      </c>
      <c r="P47" s="1">
        <v>0</v>
      </c>
      <c r="Q47" s="1">
        <v>148103</v>
      </c>
      <c r="R47" s="1">
        <v>50388240</v>
      </c>
      <c r="S47" s="1">
        <v>0</v>
      </c>
      <c r="T47" s="1">
        <v>5910848</v>
      </c>
      <c r="U47" s="1">
        <v>0</v>
      </c>
      <c r="V47" s="1">
        <v>0</v>
      </c>
      <c r="W47" s="1">
        <v>0</v>
      </c>
      <c r="X47" s="1">
        <v>0</v>
      </c>
      <c r="Y47" s="1">
        <v>80200</v>
      </c>
      <c r="Z47" s="1">
        <v>119233554</v>
      </c>
      <c r="AA47" s="1">
        <v>0</v>
      </c>
      <c r="AB47" s="1">
        <v>0</v>
      </c>
      <c r="AC47" s="1">
        <v>0</v>
      </c>
      <c r="AD47" s="1">
        <v>0</v>
      </c>
      <c r="AE47" s="1">
        <v>0</v>
      </c>
      <c r="AF47" s="1">
        <v>56396596</v>
      </c>
      <c r="AG47" s="1">
        <v>286190754</v>
      </c>
      <c r="AH47" s="1">
        <v>9166415</v>
      </c>
      <c r="AI47" s="1">
        <v>0</v>
      </c>
      <c r="AJ47" s="1">
        <v>1647418</v>
      </c>
      <c r="AK47" s="1">
        <v>5822807</v>
      </c>
      <c r="AL47" s="1">
        <v>23647690</v>
      </c>
      <c r="AM47" s="1">
        <v>0</v>
      </c>
      <c r="AN47" s="1">
        <v>130325327</v>
      </c>
      <c r="AO47" s="1">
        <v>0</v>
      </c>
      <c r="AP47" s="1">
        <v>0</v>
      </c>
      <c r="AQ47" s="1">
        <v>0</v>
      </c>
      <c r="AR47" s="1">
        <v>251200</v>
      </c>
      <c r="AS47" s="1">
        <v>6677525</v>
      </c>
    </row>
    <row r="48" spans="2:45" ht="31.2">
      <c r="B48" s="67" t="s">
        <v>16</v>
      </c>
      <c r="C48" s="57" t="s">
        <v>78</v>
      </c>
      <c r="D48" s="50" t="s">
        <v>296</v>
      </c>
      <c r="E48" s="65" t="s">
        <v>301</v>
      </c>
      <c r="F48" s="124" t="s">
        <v>299</v>
      </c>
      <c r="G48" s="6">
        <v>0</v>
      </c>
      <c r="H48" s="64">
        <f t="shared" si="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0</v>
      </c>
      <c r="AK48" s="1">
        <v>0</v>
      </c>
      <c r="AL48" s="1">
        <v>0</v>
      </c>
      <c r="AM48" s="1">
        <v>0</v>
      </c>
      <c r="AN48" s="1">
        <v>0</v>
      </c>
      <c r="AO48" s="1">
        <v>0</v>
      </c>
      <c r="AP48" s="1">
        <v>0</v>
      </c>
      <c r="AQ48" s="1">
        <v>0</v>
      </c>
      <c r="AR48" s="1">
        <v>0</v>
      </c>
      <c r="AS48" s="1">
        <v>0</v>
      </c>
    </row>
    <row r="49" spans="2:45" ht="31.2">
      <c r="B49" s="67" t="s">
        <v>17</v>
      </c>
      <c r="C49" s="57" t="s">
        <v>79</v>
      </c>
      <c r="D49" s="50" t="s">
        <v>354</v>
      </c>
      <c r="E49" s="65"/>
      <c r="F49" s="124"/>
      <c r="G49" s="6"/>
      <c r="H49" s="64"/>
    </row>
    <row r="50" spans="2:45" ht="46.8">
      <c r="B50" s="67" t="s">
        <v>18</v>
      </c>
      <c r="C50" s="57" t="s">
        <v>126</v>
      </c>
      <c r="D50" s="50" t="s">
        <v>216</v>
      </c>
      <c r="E50" s="65"/>
      <c r="F50" s="124"/>
      <c r="G50" s="7">
        <v>0</v>
      </c>
      <c r="H50" s="64">
        <f t="shared" si="1"/>
        <v>0</v>
      </c>
    </row>
    <row r="51" spans="2:45" ht="46.8">
      <c r="B51" s="67" t="s">
        <v>19</v>
      </c>
      <c r="C51" s="57" t="s">
        <v>127</v>
      </c>
      <c r="D51" s="50" t="s">
        <v>296</v>
      </c>
      <c r="E51" s="65" t="s">
        <v>330</v>
      </c>
      <c r="F51" s="124" t="s">
        <v>331</v>
      </c>
      <c r="G51" s="6">
        <v>7100000</v>
      </c>
      <c r="H51" s="64">
        <f t="shared" ref="H51" si="4">SUM(I51:AS51)</f>
        <v>7100000</v>
      </c>
      <c r="I51" s="1">
        <v>0</v>
      </c>
      <c r="J51" s="1">
        <v>0</v>
      </c>
      <c r="K51" s="1">
        <v>0</v>
      </c>
      <c r="L51" s="1">
        <v>0</v>
      </c>
      <c r="M51" s="1">
        <v>0</v>
      </c>
      <c r="N51" s="1">
        <v>0</v>
      </c>
      <c r="O51" s="1">
        <v>200000</v>
      </c>
      <c r="P51" s="1">
        <v>0</v>
      </c>
      <c r="Q51" s="1">
        <v>0</v>
      </c>
      <c r="R51" s="1">
        <v>0</v>
      </c>
      <c r="S51" s="1">
        <v>0</v>
      </c>
      <c r="T51" s="1">
        <v>0</v>
      </c>
      <c r="U51" s="1">
        <v>0</v>
      </c>
      <c r="V51" s="1">
        <v>0</v>
      </c>
      <c r="W51" s="1">
        <v>0</v>
      </c>
      <c r="X51" s="1">
        <v>0</v>
      </c>
      <c r="Y51" s="1">
        <v>0</v>
      </c>
      <c r="Z51" s="1">
        <v>0</v>
      </c>
      <c r="AA51" s="1">
        <v>0</v>
      </c>
      <c r="AB51" s="1">
        <v>600000</v>
      </c>
      <c r="AC51" s="1">
        <v>0</v>
      </c>
      <c r="AD51" s="1">
        <v>0</v>
      </c>
      <c r="AE51" s="1">
        <v>3150000</v>
      </c>
      <c r="AF51" s="1">
        <v>3150000</v>
      </c>
      <c r="AG51" s="1">
        <v>0</v>
      </c>
      <c r="AH51" s="1">
        <v>0</v>
      </c>
      <c r="AI51" s="1">
        <v>0</v>
      </c>
      <c r="AJ51" s="1">
        <v>0</v>
      </c>
      <c r="AK51" s="1">
        <v>0</v>
      </c>
      <c r="AL51" s="1">
        <v>0</v>
      </c>
      <c r="AM51" s="1">
        <v>0</v>
      </c>
      <c r="AN51" s="1">
        <v>0</v>
      </c>
      <c r="AO51" s="1">
        <v>0</v>
      </c>
      <c r="AP51" s="1">
        <v>0</v>
      </c>
      <c r="AQ51" s="1">
        <v>0</v>
      </c>
      <c r="AR51" s="1">
        <v>0</v>
      </c>
      <c r="AS51" s="1">
        <v>0</v>
      </c>
    </row>
    <row r="52" spans="2:45" ht="15.75" customHeight="1">
      <c r="B52" s="67" t="s">
        <v>19</v>
      </c>
      <c r="C52" s="57" t="s">
        <v>127</v>
      </c>
      <c r="D52" s="50" t="s">
        <v>296</v>
      </c>
      <c r="E52" s="124" t="s">
        <v>332</v>
      </c>
      <c r="F52" s="124" t="s">
        <v>333</v>
      </c>
      <c r="G52" s="136">
        <v>0</v>
      </c>
      <c r="H52" s="64">
        <f>SUM(I52:AS52)</f>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row>
    <row r="53" spans="2:45" ht="15.75" customHeight="1">
      <c r="B53" s="67" t="s">
        <v>19</v>
      </c>
      <c r="C53" s="57" t="s">
        <v>127</v>
      </c>
      <c r="D53" s="135" t="s">
        <v>338</v>
      </c>
      <c r="E53" s="124" t="s">
        <v>339</v>
      </c>
      <c r="F53" s="124" t="s">
        <v>329</v>
      </c>
      <c r="G53" s="145">
        <v>3033482</v>
      </c>
      <c r="H53" s="64">
        <v>0</v>
      </c>
    </row>
    <row r="54" spans="2:45" ht="15.75" customHeight="1">
      <c r="B54" s="67" t="s">
        <v>19</v>
      </c>
      <c r="C54" s="57" t="s">
        <v>127</v>
      </c>
      <c r="D54" s="135" t="s">
        <v>338</v>
      </c>
      <c r="E54" s="124" t="s">
        <v>339</v>
      </c>
      <c r="F54" s="124" t="s">
        <v>309</v>
      </c>
      <c r="G54" s="145">
        <v>40150000</v>
      </c>
      <c r="H54" s="64">
        <v>0</v>
      </c>
    </row>
    <row r="55" spans="2:45" ht="15.75" customHeight="1">
      <c r="B55" s="67" t="s">
        <v>19</v>
      </c>
      <c r="C55" s="57" t="s">
        <v>127</v>
      </c>
      <c r="D55" s="135" t="s">
        <v>338</v>
      </c>
      <c r="E55" s="124" t="s">
        <v>339</v>
      </c>
      <c r="F55" s="124" t="s">
        <v>317</v>
      </c>
      <c r="G55" s="145">
        <v>1090300</v>
      </c>
      <c r="H55" s="64">
        <v>0</v>
      </c>
    </row>
    <row r="56" spans="2:45" ht="15.75" customHeight="1">
      <c r="B56" s="67" t="s">
        <v>19</v>
      </c>
      <c r="C56" s="57" t="s">
        <v>127</v>
      </c>
      <c r="D56" s="135" t="s">
        <v>338</v>
      </c>
      <c r="E56" s="124" t="s">
        <v>339</v>
      </c>
      <c r="F56" s="124" t="s">
        <v>295</v>
      </c>
      <c r="G56" s="145">
        <v>6623123</v>
      </c>
      <c r="H56" s="64">
        <v>0</v>
      </c>
    </row>
    <row r="57" spans="2:45">
      <c r="B57" s="68"/>
      <c r="C57" s="57"/>
      <c r="D57" s="7"/>
      <c r="E57" s="65"/>
      <c r="F57" s="124"/>
      <c r="G57" s="6">
        <v>0</v>
      </c>
      <c r="H57" s="64">
        <f t="shared" si="1"/>
        <v>0</v>
      </c>
    </row>
    <row r="58" spans="2:45">
      <c r="B58" s="73" t="s">
        <v>20</v>
      </c>
      <c r="C58" s="70" t="s">
        <v>80</v>
      </c>
      <c r="D58" s="6"/>
      <c r="E58" s="65"/>
      <c r="F58" s="124"/>
      <c r="G58" s="6">
        <v>0</v>
      </c>
      <c r="H58" s="64">
        <f t="shared" si="1"/>
        <v>0</v>
      </c>
    </row>
    <row r="59" spans="2:45" ht="31.2">
      <c r="B59" s="67" t="s">
        <v>21</v>
      </c>
      <c r="C59" s="57" t="s">
        <v>81</v>
      </c>
      <c r="D59" s="50" t="s">
        <v>296</v>
      </c>
      <c r="E59" s="65" t="s">
        <v>80</v>
      </c>
      <c r="F59" s="124" t="s">
        <v>329</v>
      </c>
      <c r="G59" s="6">
        <v>1552070322</v>
      </c>
      <c r="H59" s="64">
        <f t="shared" si="1"/>
        <v>1552070322</v>
      </c>
      <c r="I59" s="1">
        <v>657129328</v>
      </c>
      <c r="J59" s="1">
        <v>166865860</v>
      </c>
      <c r="K59" s="1">
        <v>0</v>
      </c>
      <c r="L59" s="1">
        <v>9232962</v>
      </c>
      <c r="M59" s="1">
        <v>129355380</v>
      </c>
      <c r="N59" s="1">
        <v>0</v>
      </c>
      <c r="O59" s="1">
        <v>46704297</v>
      </c>
      <c r="P59" s="1">
        <v>0</v>
      </c>
      <c r="Q59" s="1">
        <v>118431723</v>
      </c>
      <c r="R59" s="1">
        <v>1638249</v>
      </c>
      <c r="S59" s="1">
        <v>1370441</v>
      </c>
      <c r="T59" s="1">
        <v>6799096</v>
      </c>
      <c r="U59" s="1">
        <v>590550</v>
      </c>
      <c r="V59" s="1">
        <v>16296338</v>
      </c>
      <c r="W59" s="1">
        <v>3207600</v>
      </c>
      <c r="X59" s="1">
        <v>0</v>
      </c>
      <c r="Y59" s="1">
        <v>351864</v>
      </c>
      <c r="Z59" s="1">
        <v>902430</v>
      </c>
      <c r="AA59" s="1">
        <v>0</v>
      </c>
      <c r="AB59" s="1">
        <v>101588</v>
      </c>
      <c r="AC59" s="1">
        <v>0</v>
      </c>
      <c r="AD59" s="1">
        <v>0</v>
      </c>
      <c r="AE59" s="1">
        <v>55155741</v>
      </c>
      <c r="AF59" s="1">
        <v>30516274</v>
      </c>
      <c r="AG59" s="1">
        <v>0</v>
      </c>
      <c r="AH59" s="1">
        <v>0</v>
      </c>
      <c r="AI59" s="1">
        <v>0</v>
      </c>
      <c r="AJ59" s="1">
        <v>0</v>
      </c>
      <c r="AK59" s="1">
        <v>28344646</v>
      </c>
      <c r="AL59" s="1">
        <v>104046003</v>
      </c>
      <c r="AM59" s="1">
        <v>0</v>
      </c>
      <c r="AN59" s="1">
        <v>16391024</v>
      </c>
      <c r="AO59" s="1">
        <v>0</v>
      </c>
      <c r="AP59" s="1">
        <v>0</v>
      </c>
      <c r="AQ59" s="1">
        <v>0</v>
      </c>
      <c r="AR59" s="1">
        <v>0</v>
      </c>
      <c r="AS59" s="1">
        <v>158638928</v>
      </c>
    </row>
    <row r="60" spans="2:45">
      <c r="B60" s="68"/>
      <c r="C60" s="58"/>
      <c r="D60" s="7"/>
      <c r="E60" s="65"/>
      <c r="F60" s="124"/>
      <c r="G60" s="6">
        <v>0</v>
      </c>
      <c r="H60" s="64">
        <f t="shared" si="1"/>
        <v>0</v>
      </c>
    </row>
    <row r="61" spans="2:45">
      <c r="B61" s="73" t="s">
        <v>22</v>
      </c>
      <c r="C61" s="70" t="s">
        <v>82</v>
      </c>
      <c r="D61" s="7"/>
      <c r="E61" s="65"/>
      <c r="F61" s="124"/>
      <c r="G61" s="6">
        <v>0</v>
      </c>
      <c r="H61" s="64">
        <f t="shared" si="1"/>
        <v>0</v>
      </c>
    </row>
    <row r="62" spans="2:45">
      <c r="B62" s="74" t="s">
        <v>23</v>
      </c>
      <c r="C62" s="72" t="s">
        <v>83</v>
      </c>
      <c r="D62" s="7"/>
      <c r="E62" s="65"/>
      <c r="F62" s="124"/>
      <c r="G62" s="6">
        <v>0</v>
      </c>
      <c r="H62" s="64">
        <f t="shared" si="1"/>
        <v>0</v>
      </c>
    </row>
    <row r="63" spans="2:45">
      <c r="B63" s="74" t="s">
        <v>24</v>
      </c>
      <c r="C63" s="72" t="s">
        <v>84</v>
      </c>
      <c r="D63" s="7"/>
      <c r="E63" s="65"/>
      <c r="F63" s="124"/>
      <c r="G63" s="7">
        <v>0</v>
      </c>
      <c r="H63" s="64">
        <f t="shared" si="1"/>
        <v>0</v>
      </c>
    </row>
    <row r="64" spans="2:45" ht="31.2">
      <c r="B64" s="67" t="s">
        <v>25</v>
      </c>
      <c r="C64" s="57" t="s">
        <v>85</v>
      </c>
      <c r="D64" s="50" t="s">
        <v>296</v>
      </c>
      <c r="E64" s="65" t="s">
        <v>302</v>
      </c>
      <c r="F64" s="124" t="s">
        <v>304</v>
      </c>
      <c r="G64" s="6">
        <v>2500000000</v>
      </c>
      <c r="H64" s="64">
        <f t="shared" si="1"/>
        <v>2500000000</v>
      </c>
      <c r="I64" s="1">
        <v>2500000000</v>
      </c>
      <c r="J64" s="1">
        <v>0</v>
      </c>
      <c r="K64" s="1">
        <v>0</v>
      </c>
      <c r="L64" s="1">
        <v>0</v>
      </c>
      <c r="M64" s="1">
        <v>0</v>
      </c>
      <c r="N64" s="1">
        <v>0</v>
      </c>
      <c r="O64" s="1">
        <v>0</v>
      </c>
      <c r="P64" s="1">
        <v>0</v>
      </c>
      <c r="Q64" s="1">
        <v>0</v>
      </c>
      <c r="R64" s="1">
        <v>0</v>
      </c>
      <c r="S64" s="1">
        <v>0</v>
      </c>
      <c r="T64" s="1">
        <v>0</v>
      </c>
      <c r="U64" s="1">
        <v>0</v>
      </c>
      <c r="V64" s="1">
        <v>0</v>
      </c>
      <c r="W64" s="1">
        <v>0</v>
      </c>
      <c r="X64" s="1">
        <v>0</v>
      </c>
      <c r="Y64" s="1">
        <v>0</v>
      </c>
      <c r="Z64" s="1">
        <v>0</v>
      </c>
      <c r="AA64" s="1">
        <v>0</v>
      </c>
      <c r="AB64" s="1">
        <v>0</v>
      </c>
      <c r="AC64" s="1">
        <v>0</v>
      </c>
      <c r="AD64" s="1">
        <v>0</v>
      </c>
      <c r="AE64" s="1">
        <v>0</v>
      </c>
      <c r="AF64" s="1">
        <v>0</v>
      </c>
      <c r="AG64" s="1">
        <v>0</v>
      </c>
      <c r="AH64" s="1">
        <v>0</v>
      </c>
      <c r="AI64" s="1">
        <v>0</v>
      </c>
      <c r="AJ64" s="1">
        <v>0</v>
      </c>
      <c r="AK64" s="1">
        <v>0</v>
      </c>
      <c r="AL64" s="1">
        <v>0</v>
      </c>
      <c r="AM64" s="1">
        <v>0</v>
      </c>
      <c r="AN64" s="1">
        <v>0</v>
      </c>
      <c r="AO64" s="1">
        <v>0</v>
      </c>
      <c r="AP64" s="1">
        <v>0</v>
      </c>
      <c r="AQ64" s="1">
        <v>0</v>
      </c>
      <c r="AR64" s="1">
        <v>0</v>
      </c>
      <c r="AS64" s="1">
        <v>0</v>
      </c>
    </row>
    <row r="65" spans="2:45" ht="31.2">
      <c r="B65" s="67" t="s">
        <v>25</v>
      </c>
      <c r="C65" s="57" t="s">
        <v>85</v>
      </c>
      <c r="D65" s="50" t="s">
        <v>296</v>
      </c>
      <c r="E65" s="65" t="s">
        <v>303</v>
      </c>
      <c r="F65" s="124" t="s">
        <v>304</v>
      </c>
      <c r="G65" s="6">
        <v>0</v>
      </c>
      <c r="H65" s="64">
        <f t="shared" si="1"/>
        <v>0</v>
      </c>
      <c r="I65" s="1">
        <v>0</v>
      </c>
      <c r="J65" s="1">
        <v>0</v>
      </c>
      <c r="K65" s="1">
        <v>0</v>
      </c>
      <c r="L65" s="1">
        <v>0</v>
      </c>
      <c r="M65" s="1">
        <v>0</v>
      </c>
      <c r="N65" s="1">
        <v>0</v>
      </c>
      <c r="O65" s="1">
        <v>0</v>
      </c>
      <c r="P65" s="1">
        <v>0</v>
      </c>
      <c r="Q65" s="1">
        <v>0</v>
      </c>
      <c r="R65" s="1">
        <v>0</v>
      </c>
      <c r="S65" s="1">
        <v>0</v>
      </c>
      <c r="T65" s="1">
        <v>0</v>
      </c>
      <c r="U65" s="1">
        <v>0</v>
      </c>
      <c r="V65" s="1">
        <v>0</v>
      </c>
      <c r="W65" s="1">
        <v>0</v>
      </c>
      <c r="X65" s="1">
        <v>0</v>
      </c>
      <c r="Y65" s="1">
        <v>0</v>
      </c>
      <c r="Z65" s="1">
        <v>0</v>
      </c>
      <c r="AA65" s="1">
        <v>0</v>
      </c>
      <c r="AB65" s="1">
        <v>0</v>
      </c>
      <c r="AC65" s="1">
        <v>0</v>
      </c>
      <c r="AD65" s="1">
        <v>0</v>
      </c>
      <c r="AE65" s="1">
        <v>0</v>
      </c>
      <c r="AF65" s="1">
        <v>0</v>
      </c>
      <c r="AG65" s="1">
        <v>0</v>
      </c>
      <c r="AH65" s="1">
        <v>0</v>
      </c>
      <c r="AI65" s="1">
        <v>0</v>
      </c>
      <c r="AJ65" s="1">
        <v>0</v>
      </c>
      <c r="AK65" s="1">
        <v>0</v>
      </c>
      <c r="AL65" s="1">
        <v>0</v>
      </c>
      <c r="AM65" s="1">
        <v>0</v>
      </c>
      <c r="AN65" s="1">
        <v>0</v>
      </c>
      <c r="AO65" s="1">
        <v>0</v>
      </c>
      <c r="AP65" s="1">
        <v>0</v>
      </c>
      <c r="AQ65" s="1">
        <v>0</v>
      </c>
      <c r="AR65" s="1">
        <v>0</v>
      </c>
      <c r="AS65" s="1">
        <v>0</v>
      </c>
    </row>
    <row r="66" spans="2:45" ht="31.2">
      <c r="B66" s="67" t="s">
        <v>26</v>
      </c>
      <c r="C66" s="57" t="s">
        <v>128</v>
      </c>
      <c r="D66" s="50" t="s">
        <v>216</v>
      </c>
      <c r="E66" s="65"/>
      <c r="F66" s="124"/>
      <c r="G66" s="6">
        <v>0</v>
      </c>
      <c r="H66" s="64">
        <f t="shared" si="1"/>
        <v>0</v>
      </c>
    </row>
    <row r="67" spans="2:45" ht="31.2">
      <c r="B67" s="67" t="s">
        <v>27</v>
      </c>
      <c r="C67" s="57" t="s">
        <v>86</v>
      </c>
      <c r="D67" s="50" t="s">
        <v>216</v>
      </c>
      <c r="E67" s="65"/>
      <c r="F67" s="124"/>
      <c r="G67" s="7">
        <v>0</v>
      </c>
      <c r="H67" s="64">
        <f t="shared" si="1"/>
        <v>0</v>
      </c>
    </row>
    <row r="68" spans="2:45">
      <c r="B68" s="74" t="s">
        <v>28</v>
      </c>
      <c r="C68" s="72" t="s">
        <v>87</v>
      </c>
      <c r="D68" s="6"/>
      <c r="E68" s="65"/>
      <c r="F68" s="124"/>
      <c r="G68" s="6">
        <v>0</v>
      </c>
      <c r="H68" s="64">
        <f t="shared" si="1"/>
        <v>0</v>
      </c>
    </row>
    <row r="69" spans="2:45">
      <c r="B69" s="67" t="s">
        <v>29</v>
      </c>
      <c r="C69" s="57" t="s">
        <v>88</v>
      </c>
      <c r="D69" s="50" t="s">
        <v>296</v>
      </c>
      <c r="E69" s="65" t="s">
        <v>311</v>
      </c>
      <c r="F69" s="124" t="s">
        <v>314</v>
      </c>
      <c r="G69" s="6">
        <v>0</v>
      </c>
      <c r="H69" s="64">
        <f t="shared" si="1"/>
        <v>0</v>
      </c>
      <c r="I69" s="1">
        <v>0</v>
      </c>
      <c r="J69" s="1">
        <v>0</v>
      </c>
      <c r="K69" s="1">
        <v>0</v>
      </c>
      <c r="L69" s="1">
        <v>0</v>
      </c>
      <c r="M69" s="1">
        <v>0</v>
      </c>
      <c r="N69" s="1">
        <v>0</v>
      </c>
      <c r="O69" s="1">
        <v>0</v>
      </c>
      <c r="P69" s="1">
        <v>0</v>
      </c>
      <c r="Q69" s="1">
        <v>0</v>
      </c>
      <c r="R69" s="1">
        <v>0</v>
      </c>
      <c r="S69" s="1">
        <v>0</v>
      </c>
      <c r="T69" s="1">
        <v>0</v>
      </c>
      <c r="U69" s="1">
        <v>0</v>
      </c>
      <c r="V69" s="1">
        <v>0</v>
      </c>
      <c r="W69" s="1">
        <v>0</v>
      </c>
      <c r="X69" s="1">
        <v>0</v>
      </c>
      <c r="Y69" s="1">
        <v>0</v>
      </c>
      <c r="Z69" s="1">
        <v>0</v>
      </c>
      <c r="AA69" s="1">
        <v>0</v>
      </c>
      <c r="AB69" s="1">
        <v>0</v>
      </c>
      <c r="AC69" s="1">
        <v>0</v>
      </c>
      <c r="AD69" s="1">
        <v>0</v>
      </c>
      <c r="AE69" s="1">
        <v>0</v>
      </c>
      <c r="AF69" s="1">
        <v>0</v>
      </c>
      <c r="AG69" s="1">
        <v>0</v>
      </c>
      <c r="AH69" s="1">
        <v>0</v>
      </c>
      <c r="AI69" s="1">
        <v>0</v>
      </c>
      <c r="AJ69" s="1">
        <v>0</v>
      </c>
      <c r="AK69" s="1">
        <v>0</v>
      </c>
      <c r="AL69" s="1">
        <v>0</v>
      </c>
      <c r="AM69" s="1">
        <v>0</v>
      </c>
      <c r="AN69" s="1">
        <v>0</v>
      </c>
      <c r="AO69" s="1">
        <v>0</v>
      </c>
      <c r="AP69" s="1">
        <v>0</v>
      </c>
      <c r="AQ69" s="1">
        <v>0</v>
      </c>
      <c r="AR69" s="1">
        <v>0</v>
      </c>
      <c r="AS69" s="1">
        <v>0</v>
      </c>
    </row>
    <row r="70" spans="2:45">
      <c r="B70" s="67" t="s">
        <v>29</v>
      </c>
      <c r="C70" s="57" t="s">
        <v>88</v>
      </c>
      <c r="D70" s="50" t="s">
        <v>296</v>
      </c>
      <c r="E70" s="65" t="s">
        <v>312</v>
      </c>
      <c r="F70" s="124" t="s">
        <v>314</v>
      </c>
      <c r="G70" s="6">
        <v>0</v>
      </c>
      <c r="H70" s="64">
        <f t="shared" si="1"/>
        <v>0</v>
      </c>
      <c r="I70" s="1">
        <v>0</v>
      </c>
      <c r="J70" s="1">
        <v>0</v>
      </c>
      <c r="K70" s="1">
        <v>0</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0</v>
      </c>
      <c r="AD70" s="1">
        <v>0</v>
      </c>
      <c r="AE70" s="1">
        <v>0</v>
      </c>
      <c r="AF70" s="1">
        <v>0</v>
      </c>
      <c r="AG70" s="1">
        <v>0</v>
      </c>
      <c r="AH70" s="1">
        <v>0</v>
      </c>
      <c r="AI70" s="1">
        <v>0</v>
      </c>
      <c r="AJ70" s="1">
        <v>0</v>
      </c>
      <c r="AK70" s="1">
        <v>0</v>
      </c>
      <c r="AL70" s="1">
        <v>0</v>
      </c>
      <c r="AM70" s="1">
        <v>0</v>
      </c>
      <c r="AN70" s="1">
        <v>0</v>
      </c>
      <c r="AO70" s="1">
        <v>0</v>
      </c>
      <c r="AP70" s="1">
        <v>0</v>
      </c>
      <c r="AQ70" s="1">
        <v>0</v>
      </c>
      <c r="AR70" s="1">
        <v>0</v>
      </c>
      <c r="AS70" s="1">
        <v>0</v>
      </c>
    </row>
    <row r="71" spans="2:45" ht="31.2">
      <c r="B71" s="67" t="s">
        <v>29</v>
      </c>
      <c r="C71" s="57" t="s">
        <v>88</v>
      </c>
      <c r="D71" s="50" t="s">
        <v>296</v>
      </c>
      <c r="E71" s="65" t="s">
        <v>308</v>
      </c>
      <c r="F71" s="124" t="s">
        <v>309</v>
      </c>
      <c r="G71" s="6">
        <v>830915429</v>
      </c>
      <c r="H71" s="64">
        <f t="shared" si="1"/>
        <v>830915429</v>
      </c>
      <c r="I71" s="1">
        <v>0</v>
      </c>
      <c r="J71" s="1">
        <v>810599426</v>
      </c>
      <c r="K71" s="1">
        <v>0</v>
      </c>
      <c r="L71" s="1">
        <v>11964803</v>
      </c>
      <c r="M71" s="1">
        <v>0</v>
      </c>
      <c r="N71" s="1">
        <v>0</v>
      </c>
      <c r="O71" s="1">
        <v>0</v>
      </c>
      <c r="P71" s="1">
        <v>0</v>
      </c>
      <c r="Q71" s="1">
        <v>0</v>
      </c>
      <c r="R71" s="1">
        <v>0</v>
      </c>
      <c r="S71" s="1">
        <v>0</v>
      </c>
      <c r="T71" s="1">
        <v>764400</v>
      </c>
      <c r="U71" s="1">
        <v>0</v>
      </c>
      <c r="V71" s="1">
        <v>0</v>
      </c>
      <c r="W71" s="1">
        <v>0</v>
      </c>
      <c r="X71" s="1">
        <v>0</v>
      </c>
      <c r="Y71" s="1">
        <v>70000</v>
      </c>
      <c r="Z71" s="1">
        <v>0</v>
      </c>
      <c r="AA71" s="1">
        <v>0</v>
      </c>
      <c r="AB71" s="1">
        <v>0</v>
      </c>
      <c r="AC71" s="1">
        <v>0</v>
      </c>
      <c r="AD71" s="1">
        <v>0</v>
      </c>
      <c r="AE71" s="1">
        <v>693000</v>
      </c>
      <c r="AF71" s="1">
        <v>6823800</v>
      </c>
      <c r="AG71" s="1">
        <v>0</v>
      </c>
      <c r="AH71" s="1">
        <v>0</v>
      </c>
      <c r="AI71" s="1">
        <v>0</v>
      </c>
      <c r="AJ71" s="1">
        <v>0</v>
      </c>
      <c r="AK71" s="1">
        <v>0</v>
      </c>
      <c r="AL71" s="1">
        <v>0</v>
      </c>
      <c r="AM71" s="1">
        <v>0</v>
      </c>
      <c r="AN71" s="1">
        <v>0</v>
      </c>
      <c r="AO71" s="1">
        <v>0</v>
      </c>
      <c r="AP71" s="1">
        <v>0</v>
      </c>
      <c r="AQ71" s="1">
        <v>0</v>
      </c>
      <c r="AR71" s="1">
        <v>0</v>
      </c>
      <c r="AS71" s="1">
        <v>0</v>
      </c>
    </row>
    <row r="72" spans="2:45">
      <c r="B72" s="67" t="s">
        <v>30</v>
      </c>
      <c r="C72" s="57" t="s">
        <v>89</v>
      </c>
      <c r="D72" s="50" t="s">
        <v>216</v>
      </c>
      <c r="E72" s="65" t="s">
        <v>310</v>
      </c>
      <c r="F72" s="124" t="s">
        <v>314</v>
      </c>
      <c r="G72" s="7">
        <v>0</v>
      </c>
      <c r="H72" s="64">
        <f t="shared" ref="H72" si="5">SUM(I72:AS72)</f>
        <v>0</v>
      </c>
      <c r="I72" s="1">
        <v>0</v>
      </c>
      <c r="J72" s="1">
        <v>0</v>
      </c>
      <c r="K72" s="1">
        <v>0</v>
      </c>
      <c r="L72" s="1">
        <v>0</v>
      </c>
      <c r="M72" s="1">
        <v>0</v>
      </c>
      <c r="N72" s="1">
        <v>0</v>
      </c>
      <c r="O72" s="1">
        <v>0</v>
      </c>
      <c r="P72" s="1">
        <v>0</v>
      </c>
      <c r="Q72" s="1">
        <v>0</v>
      </c>
      <c r="R72" s="1">
        <v>0</v>
      </c>
      <c r="S72" s="1">
        <v>0</v>
      </c>
      <c r="T72" s="1">
        <v>0</v>
      </c>
      <c r="U72" s="1">
        <v>0</v>
      </c>
      <c r="V72" s="1">
        <v>0</v>
      </c>
      <c r="W72" s="1">
        <v>0</v>
      </c>
      <c r="X72" s="1">
        <v>0</v>
      </c>
      <c r="Y72" s="1">
        <v>0</v>
      </c>
      <c r="Z72" s="1">
        <v>0</v>
      </c>
      <c r="AA72" s="1">
        <v>0</v>
      </c>
      <c r="AB72" s="1">
        <v>0</v>
      </c>
      <c r="AC72" s="1">
        <v>0</v>
      </c>
      <c r="AD72" s="1">
        <v>0</v>
      </c>
      <c r="AE72" s="1">
        <v>0</v>
      </c>
      <c r="AF72" s="1">
        <v>0</v>
      </c>
      <c r="AG72" s="1">
        <v>0</v>
      </c>
      <c r="AH72" s="1">
        <v>0</v>
      </c>
      <c r="AI72" s="1">
        <v>0</v>
      </c>
      <c r="AJ72" s="1">
        <v>0</v>
      </c>
      <c r="AK72" s="1">
        <v>0</v>
      </c>
      <c r="AL72" s="1">
        <v>0</v>
      </c>
      <c r="AM72" s="1">
        <v>0</v>
      </c>
      <c r="AN72" s="1">
        <v>0</v>
      </c>
      <c r="AO72" s="1">
        <v>0</v>
      </c>
      <c r="AP72" s="1">
        <v>0</v>
      </c>
      <c r="AQ72" s="1">
        <v>0</v>
      </c>
      <c r="AR72" s="1">
        <v>0</v>
      </c>
      <c r="AS72" s="1">
        <v>0</v>
      </c>
    </row>
    <row r="73" spans="2:45">
      <c r="B73" s="67" t="s">
        <v>30</v>
      </c>
      <c r="C73" s="57" t="s">
        <v>89</v>
      </c>
      <c r="D73" s="50" t="s">
        <v>216</v>
      </c>
      <c r="E73" s="65" t="s">
        <v>355</v>
      </c>
      <c r="F73" s="124" t="s">
        <v>314</v>
      </c>
      <c r="G73" s="7">
        <v>0</v>
      </c>
      <c r="H73" s="64">
        <f t="shared" si="1"/>
        <v>0</v>
      </c>
    </row>
    <row r="74" spans="2:45" ht="46.8">
      <c r="B74" s="74" t="s">
        <v>28</v>
      </c>
      <c r="C74" s="72" t="s">
        <v>129</v>
      </c>
      <c r="D74" s="6"/>
      <c r="E74" s="65"/>
      <c r="F74" s="124"/>
      <c r="G74" s="6">
        <v>0</v>
      </c>
      <c r="H74" s="64">
        <f t="shared" si="1"/>
        <v>0</v>
      </c>
    </row>
    <row r="75" spans="2:45" ht="31.2">
      <c r="B75" s="67" t="s">
        <v>31</v>
      </c>
      <c r="C75" s="57" t="s">
        <v>90</v>
      </c>
      <c r="D75" s="50" t="s">
        <v>216</v>
      </c>
      <c r="E75" s="65"/>
      <c r="F75" s="124"/>
      <c r="G75" s="6">
        <v>0</v>
      </c>
      <c r="H75" s="64">
        <f t="shared" si="1"/>
        <v>0</v>
      </c>
    </row>
    <row r="76" spans="2:45" ht="31.2">
      <c r="B76" s="67" t="s">
        <v>32</v>
      </c>
      <c r="C76" s="57" t="s">
        <v>130</v>
      </c>
      <c r="D76" s="50" t="s">
        <v>216</v>
      </c>
      <c r="E76" s="65"/>
      <c r="F76" s="124"/>
      <c r="G76" s="7">
        <v>0</v>
      </c>
      <c r="H76" s="64">
        <f t="shared" si="1"/>
        <v>0</v>
      </c>
    </row>
    <row r="77" spans="2:45" ht="46.8">
      <c r="B77" s="67" t="s">
        <v>33</v>
      </c>
      <c r="C77" s="57" t="s">
        <v>131</v>
      </c>
      <c r="D77" s="50" t="s">
        <v>296</v>
      </c>
      <c r="E77" s="124" t="s">
        <v>325</v>
      </c>
      <c r="F77" s="124" t="s">
        <v>326</v>
      </c>
      <c r="G77" s="136">
        <v>0</v>
      </c>
      <c r="H77" s="64">
        <f>SUM(I77:AS77)</f>
        <v>0</v>
      </c>
      <c r="I77" s="1">
        <v>0</v>
      </c>
      <c r="J77" s="1">
        <v>0</v>
      </c>
      <c r="K77" s="1">
        <v>0</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v>0</v>
      </c>
      <c r="AJ77" s="1">
        <v>0</v>
      </c>
      <c r="AK77" s="1">
        <v>0</v>
      </c>
      <c r="AL77" s="1">
        <v>0</v>
      </c>
      <c r="AM77" s="1">
        <v>0</v>
      </c>
      <c r="AN77" s="1">
        <v>0</v>
      </c>
      <c r="AO77" s="1">
        <v>0</v>
      </c>
      <c r="AP77" s="1">
        <v>0</v>
      </c>
      <c r="AQ77" s="1">
        <v>0</v>
      </c>
      <c r="AR77" s="1">
        <v>0</v>
      </c>
      <c r="AS77" s="1">
        <v>0</v>
      </c>
    </row>
    <row r="78" spans="2:45">
      <c r="B78" s="67" t="s">
        <v>34</v>
      </c>
      <c r="C78" s="57" t="s">
        <v>91</v>
      </c>
      <c r="D78" s="50" t="s">
        <v>216</v>
      </c>
      <c r="E78" s="65"/>
      <c r="F78" s="124"/>
      <c r="G78" s="6">
        <v>0</v>
      </c>
      <c r="H78" s="64">
        <f t="shared" si="1"/>
        <v>0</v>
      </c>
    </row>
    <row r="79" spans="2:45" ht="31.2">
      <c r="B79" s="74" t="s">
        <v>35</v>
      </c>
      <c r="C79" s="72" t="s">
        <v>92</v>
      </c>
      <c r="D79" s="6"/>
      <c r="E79" s="65"/>
      <c r="F79" s="124"/>
      <c r="G79" s="6">
        <v>0</v>
      </c>
      <c r="H79" s="64">
        <f t="shared" si="1"/>
        <v>0</v>
      </c>
    </row>
    <row r="80" spans="2:45" ht="31.2">
      <c r="B80" s="66" t="s">
        <v>36</v>
      </c>
      <c r="C80" s="57" t="s">
        <v>93</v>
      </c>
      <c r="D80" s="50" t="s">
        <v>296</v>
      </c>
      <c r="E80" s="65" t="s">
        <v>327</v>
      </c>
      <c r="F80" s="124" t="s">
        <v>328</v>
      </c>
      <c r="G80" s="6">
        <v>2343078</v>
      </c>
      <c r="H80" s="64">
        <f t="shared" ref="H80" si="6">SUM(I80:AS80)</f>
        <v>2343078</v>
      </c>
      <c r="I80" s="1">
        <v>0</v>
      </c>
      <c r="J80" s="1">
        <v>0</v>
      </c>
      <c r="K80" s="1">
        <v>0</v>
      </c>
      <c r="L80" s="1">
        <v>0</v>
      </c>
      <c r="M80" s="1">
        <v>0</v>
      </c>
      <c r="N80" s="1">
        <v>0</v>
      </c>
      <c r="O80" s="1">
        <v>2343078</v>
      </c>
      <c r="P80" s="1">
        <v>0</v>
      </c>
      <c r="Q80" s="1">
        <v>0</v>
      </c>
      <c r="R80" s="1">
        <v>0</v>
      </c>
      <c r="S80" s="1">
        <v>0</v>
      </c>
      <c r="T80" s="1">
        <v>0</v>
      </c>
      <c r="U80" s="1">
        <v>0</v>
      </c>
      <c r="V80" s="1">
        <v>0</v>
      </c>
      <c r="W80" s="1">
        <v>0</v>
      </c>
      <c r="X80" s="1">
        <v>0</v>
      </c>
      <c r="Y80" s="1">
        <v>0</v>
      </c>
      <c r="Z80" s="1">
        <v>0</v>
      </c>
      <c r="AA80" s="1">
        <v>0</v>
      </c>
      <c r="AB80" s="1">
        <v>0</v>
      </c>
      <c r="AC80" s="1">
        <v>0</v>
      </c>
      <c r="AD80" s="1">
        <v>0</v>
      </c>
      <c r="AE80" s="1">
        <v>0</v>
      </c>
      <c r="AF80" s="1">
        <v>0</v>
      </c>
      <c r="AG80" s="1">
        <v>0</v>
      </c>
      <c r="AH80" s="1">
        <v>0</v>
      </c>
      <c r="AI80" s="1">
        <v>0</v>
      </c>
      <c r="AJ80" s="1">
        <v>0</v>
      </c>
      <c r="AK80" s="1">
        <v>0</v>
      </c>
      <c r="AL80" s="1">
        <v>0</v>
      </c>
      <c r="AM80" s="1">
        <v>0</v>
      </c>
      <c r="AN80" s="1">
        <v>0</v>
      </c>
      <c r="AO80" s="1">
        <v>0</v>
      </c>
      <c r="AP80" s="1">
        <v>0</v>
      </c>
      <c r="AQ80" s="1">
        <v>0</v>
      </c>
      <c r="AR80" s="1">
        <v>0</v>
      </c>
      <c r="AS80" s="1">
        <v>0</v>
      </c>
    </row>
    <row r="81" spans="2:45" ht="31.2">
      <c r="B81" s="67" t="s">
        <v>37</v>
      </c>
      <c r="C81" s="57" t="s">
        <v>94</v>
      </c>
      <c r="D81" s="50" t="s">
        <v>296</v>
      </c>
      <c r="E81" s="65" t="s">
        <v>292</v>
      </c>
      <c r="F81" s="124" t="s">
        <v>295</v>
      </c>
      <c r="G81" s="7">
        <v>1265364</v>
      </c>
      <c r="H81" s="64">
        <f>SUM(I81:AS81)</f>
        <v>1265364</v>
      </c>
      <c r="I81" s="1">
        <v>0</v>
      </c>
      <c r="J81" s="1">
        <v>0</v>
      </c>
      <c r="K81" s="1">
        <v>0</v>
      </c>
      <c r="L81" s="1">
        <v>0</v>
      </c>
      <c r="M81" s="1">
        <v>0</v>
      </c>
      <c r="N81" s="1">
        <v>0</v>
      </c>
      <c r="O81" s="1">
        <v>576000</v>
      </c>
      <c r="P81" s="1">
        <v>0</v>
      </c>
      <c r="Q81" s="1">
        <v>0</v>
      </c>
      <c r="R81" s="1">
        <v>347248</v>
      </c>
      <c r="S81" s="1">
        <v>143598</v>
      </c>
      <c r="T81" s="1">
        <v>0</v>
      </c>
      <c r="U81" s="1">
        <v>0</v>
      </c>
      <c r="V81" s="1">
        <v>0</v>
      </c>
      <c r="W81" s="1">
        <v>0</v>
      </c>
      <c r="X81" s="1">
        <v>0</v>
      </c>
      <c r="Y81" s="1">
        <v>12000</v>
      </c>
      <c r="Z81" s="1">
        <v>9700</v>
      </c>
      <c r="AA81" s="1">
        <v>0</v>
      </c>
      <c r="AB81" s="1">
        <v>0</v>
      </c>
      <c r="AC81" s="1">
        <v>0</v>
      </c>
      <c r="AD81" s="1">
        <v>0</v>
      </c>
      <c r="AE81" s="1">
        <v>0</v>
      </c>
      <c r="AF81" s="1">
        <v>154018</v>
      </c>
      <c r="AG81" s="1">
        <v>0</v>
      </c>
      <c r="AH81" s="1">
        <v>15600</v>
      </c>
      <c r="AI81" s="1">
        <v>0</v>
      </c>
      <c r="AJ81" s="1">
        <v>0</v>
      </c>
      <c r="AK81" s="1">
        <v>0</v>
      </c>
      <c r="AL81" s="1">
        <v>0</v>
      </c>
      <c r="AM81" s="1">
        <v>0</v>
      </c>
      <c r="AN81" s="1">
        <v>0</v>
      </c>
      <c r="AO81" s="1">
        <v>0</v>
      </c>
      <c r="AP81" s="1">
        <v>0</v>
      </c>
      <c r="AQ81" s="1">
        <v>0</v>
      </c>
      <c r="AR81" s="1">
        <v>7200</v>
      </c>
      <c r="AS81" s="1">
        <v>0</v>
      </c>
    </row>
    <row r="82" spans="2:45">
      <c r="B82" s="66" t="s">
        <v>38</v>
      </c>
      <c r="C82" s="57" t="s">
        <v>95</v>
      </c>
      <c r="D82" s="50" t="s">
        <v>296</v>
      </c>
      <c r="E82" s="65" t="s">
        <v>294</v>
      </c>
      <c r="F82" s="124" t="s">
        <v>295</v>
      </c>
      <c r="G82" s="6">
        <v>94396034</v>
      </c>
      <c r="H82" s="64">
        <f t="shared" ref="H82:H83" si="7">SUM(I82:AS82)</f>
        <v>94396034</v>
      </c>
      <c r="I82" s="1">
        <v>55779838</v>
      </c>
      <c r="J82" s="1">
        <v>32968685</v>
      </c>
      <c r="K82" s="1">
        <v>0</v>
      </c>
      <c r="L82" s="1">
        <v>0</v>
      </c>
      <c r="M82" s="1">
        <v>0</v>
      </c>
      <c r="N82" s="1">
        <v>0</v>
      </c>
      <c r="O82" s="1">
        <v>2153930</v>
      </c>
      <c r="P82" s="1">
        <v>0</v>
      </c>
      <c r="Q82" s="1">
        <v>0</v>
      </c>
      <c r="R82" s="1">
        <v>0</v>
      </c>
      <c r="S82" s="1">
        <v>0</v>
      </c>
      <c r="T82" s="1">
        <v>0</v>
      </c>
      <c r="U82" s="1">
        <v>0</v>
      </c>
      <c r="V82" s="1">
        <v>0</v>
      </c>
      <c r="W82" s="1">
        <v>0</v>
      </c>
      <c r="X82" s="1">
        <v>0</v>
      </c>
      <c r="Y82" s="1">
        <v>0</v>
      </c>
      <c r="Z82" s="1">
        <v>0</v>
      </c>
      <c r="AA82" s="1">
        <v>0</v>
      </c>
      <c r="AB82" s="1">
        <v>908229</v>
      </c>
      <c r="AC82" s="1">
        <v>0</v>
      </c>
      <c r="AD82" s="1">
        <v>0</v>
      </c>
      <c r="AE82" s="1">
        <v>0</v>
      </c>
      <c r="AF82" s="1">
        <v>2076786</v>
      </c>
      <c r="AG82" s="1">
        <v>0</v>
      </c>
      <c r="AH82" s="1">
        <v>10000</v>
      </c>
      <c r="AI82" s="1">
        <v>150000</v>
      </c>
      <c r="AJ82" s="1">
        <v>0</v>
      </c>
      <c r="AK82" s="1">
        <v>344042</v>
      </c>
      <c r="AL82" s="1">
        <v>0</v>
      </c>
      <c r="AM82" s="1">
        <v>0</v>
      </c>
      <c r="AN82" s="1">
        <v>0</v>
      </c>
      <c r="AO82" s="1">
        <v>4524</v>
      </c>
      <c r="AP82" s="1">
        <v>0</v>
      </c>
      <c r="AQ82" s="1">
        <v>0</v>
      </c>
      <c r="AR82" s="1">
        <v>0</v>
      </c>
      <c r="AS82" s="1">
        <v>0</v>
      </c>
    </row>
    <row r="83" spans="2:45" ht="31.2">
      <c r="B83" s="67" t="s">
        <v>39</v>
      </c>
      <c r="C83" s="57" t="s">
        <v>96</v>
      </c>
      <c r="D83" s="50" t="s">
        <v>216</v>
      </c>
      <c r="E83" s="65"/>
      <c r="F83" s="124"/>
      <c r="G83" s="7">
        <v>0</v>
      </c>
      <c r="H83" s="64">
        <f t="shared" si="7"/>
        <v>0</v>
      </c>
    </row>
    <row r="84" spans="2:45">
      <c r="H84" s="64"/>
    </row>
    <row r="85" spans="2:45">
      <c r="H85" s="64"/>
    </row>
    <row r="86" spans="2:45">
      <c r="E86" s="11"/>
      <c r="F86" s="11"/>
      <c r="G86" s="126" t="s">
        <v>186</v>
      </c>
      <c r="H86" s="127" t="s">
        <v>174</v>
      </c>
    </row>
    <row r="87" spans="2:45" ht="21">
      <c r="B87" s="75" t="s">
        <v>97</v>
      </c>
      <c r="G87" s="137">
        <f>SUM(G12:G86)</f>
        <v>21087667562</v>
      </c>
      <c r="H87" s="137">
        <f>SUM(H12:H86)</f>
        <v>21036770657</v>
      </c>
    </row>
    <row r="88" spans="2:45">
      <c r="B88" s="2" t="s">
        <v>352</v>
      </c>
    </row>
    <row r="89" spans="2:45">
      <c r="B89" s="2">
        <v>1</v>
      </c>
      <c r="C89" s="1" t="s">
        <v>284</v>
      </c>
      <c r="D89" s="6">
        <v>734957568</v>
      </c>
    </row>
    <row r="90" spans="2:45">
      <c r="B90" s="2">
        <v>2</v>
      </c>
      <c r="C90" s="1" t="s">
        <v>285</v>
      </c>
      <c r="D90" s="7">
        <v>475685923</v>
      </c>
    </row>
    <row r="91" spans="2:45">
      <c r="B91" s="2">
        <v>3</v>
      </c>
      <c r="C91" s="1" t="s">
        <v>286</v>
      </c>
      <c r="D91" s="7">
        <v>25092561</v>
      </c>
    </row>
    <row r="92" spans="2:45">
      <c r="B92" s="2">
        <v>4</v>
      </c>
      <c r="C92" s="1" t="s">
        <v>353</v>
      </c>
      <c r="D92" s="142">
        <v>84241345</v>
      </c>
    </row>
    <row r="97" spans="2:2">
      <c r="B97" s="1"/>
    </row>
    <row r="98" spans="2:2">
      <c r="B98" s="1"/>
    </row>
    <row r="99" spans="2:2">
      <c r="B99" s="1"/>
    </row>
    <row r="100" spans="2:2">
      <c r="B100" s="1"/>
    </row>
    <row r="101" spans="2:2">
      <c r="B101" s="1"/>
    </row>
    <row r="102" spans="2:2">
      <c r="B102" s="1"/>
    </row>
    <row r="103" spans="2:2">
      <c r="B103" s="1"/>
    </row>
    <row r="104" spans="2:2">
      <c r="B104" s="1"/>
    </row>
    <row r="105" spans="2:2">
      <c r="B105" s="1"/>
    </row>
    <row r="106" spans="2:2">
      <c r="B106" s="1"/>
    </row>
    <row r="107" spans="2:2">
      <c r="B107" s="1"/>
    </row>
    <row r="108" spans="2:2">
      <c r="B108" s="1"/>
    </row>
    <row r="109" spans="2:2">
      <c r="B109" s="1"/>
    </row>
    <row r="111" spans="2:2">
      <c r="B111" s="1"/>
    </row>
  </sheetData>
  <autoFilter ref="B1:I119" xr:uid="{00000000-0009-0000-0000-000003000000}"/>
  <customSheetViews>
    <customSheetView guid="{219EA9BF-B677-D74C-A618-845A184D319B}" scale="75" topLeftCell="A3">
      <selection activeCell="H33" sqref="H33"/>
      <pageMargins left="0.7" right="0.7" top="0.75" bottom="0.75" header="0.3" footer="0.3"/>
      <pageSetup paperSize="9" orientation="portrait" horizontalDpi="4294967292" verticalDpi="4294967292"/>
    </customSheetView>
  </customSheetViews>
  <mergeCells count="6">
    <mergeCell ref="B8:D8"/>
    <mergeCell ref="E8:G8"/>
    <mergeCell ref="H8:K8"/>
    <mergeCell ref="H7:K7"/>
    <mergeCell ref="E7:G7"/>
    <mergeCell ref="B7:D7"/>
  </mergeCells>
  <conditionalFormatting sqref="D45 D18:D21 D35 D69:D71 D81 D77">
    <cfRule type="containsText" dxfId="33" priority="55" operator="containsText" text="Including;Not Applicable;Not included">
      <formula>NOT(ISERROR(SEARCH("Including;Not Applicable;Not included",D18)))</formula>
    </cfRule>
  </conditionalFormatting>
  <conditionalFormatting sqref="D38:D39">
    <cfRule type="containsText" dxfId="32" priority="57" operator="containsText" text="Including;Not Applicable;Not included">
      <formula>NOT(ISERROR(SEARCH("Including;Not Applicable;Not included",D38)))</formula>
    </cfRule>
  </conditionalFormatting>
  <conditionalFormatting sqref="D73">
    <cfRule type="containsText" dxfId="31" priority="45" operator="containsText" text="Including;Not Applicable;Not included">
      <formula>NOT(ISERROR(SEARCH("Including;Not Applicable;Not included",D73)))</formula>
    </cfRule>
  </conditionalFormatting>
  <conditionalFormatting sqref="D59">
    <cfRule type="containsText" dxfId="30" priority="50" operator="containsText" text="Including;Not Applicable;Not included">
      <formula>NOT(ISERROR(SEARCH("Including;Not Applicable;Not included",D59)))</formula>
    </cfRule>
  </conditionalFormatting>
  <conditionalFormatting sqref="D50">
    <cfRule type="containsText" dxfId="29" priority="52" operator="containsText" text="Including;Not Applicable;Not included">
      <formula>NOT(ISERROR(SEARCH("Including;Not Applicable;Not included",D50)))</formula>
    </cfRule>
  </conditionalFormatting>
  <conditionalFormatting sqref="D66">
    <cfRule type="containsText" dxfId="28" priority="48" operator="containsText" text="Including;Not Applicable;Not included">
      <formula>NOT(ISERROR(SEARCH("Including;Not Applicable;Not included",D66)))</formula>
    </cfRule>
  </conditionalFormatting>
  <conditionalFormatting sqref="D67">
    <cfRule type="containsText" dxfId="27" priority="47" operator="containsText" text="Including;Not Applicable;Not included">
      <formula>NOT(ISERROR(SEARCH("Including;Not Applicable;Not included",D67)))</formula>
    </cfRule>
  </conditionalFormatting>
  <conditionalFormatting sqref="D83">
    <cfRule type="containsText" dxfId="26" priority="37" operator="containsText" text="Including;Not Applicable;Not included">
      <formula>NOT(ISERROR(SEARCH("Including;Not Applicable;Not included",D83)))</formula>
    </cfRule>
  </conditionalFormatting>
  <conditionalFormatting sqref="D31">
    <cfRule type="containsText" dxfId="25" priority="28" operator="containsText" text="Including;Not Applicable;Not included">
      <formula>NOT(ISERROR(SEARCH("Including;Not Applicable;Not included",D31)))</formula>
    </cfRule>
  </conditionalFormatting>
  <conditionalFormatting sqref="D42:D44">
    <cfRule type="containsText" dxfId="24" priority="32" operator="containsText" text="Including;Not Applicable;Not included">
      <formula>NOT(ISERROR(SEARCH("Including;Not Applicable;Not included",D42)))</formula>
    </cfRule>
  </conditionalFormatting>
  <conditionalFormatting sqref="D28:D29">
    <cfRule type="containsText" dxfId="23" priority="30" operator="containsText" text="Including;Not Applicable;Not included">
      <formula>NOT(ISERROR(SEARCH("Including;Not Applicable;Not included",D28)))</formula>
    </cfRule>
  </conditionalFormatting>
  <conditionalFormatting sqref="D12:D13">
    <cfRule type="containsText" dxfId="22" priority="29" operator="containsText" text="Including;Not Applicable;Not included">
      <formula>NOT(ISERROR(SEARCH("Including;Not Applicable;Not included",D12)))</formula>
    </cfRule>
  </conditionalFormatting>
  <conditionalFormatting sqref="D32">
    <cfRule type="containsText" dxfId="21" priority="27" operator="containsText" text="Including;Not Applicable;Not included">
      <formula>NOT(ISERROR(SEARCH("Including;Not Applicable;Not included",D32)))</formula>
    </cfRule>
  </conditionalFormatting>
  <conditionalFormatting sqref="D47 D49">
    <cfRule type="containsText" dxfId="20" priority="26" operator="containsText" text="Including;Not Applicable;Not included">
      <formula>NOT(ISERROR(SEARCH("Including;Not Applicable;Not included",D47)))</formula>
    </cfRule>
  </conditionalFormatting>
  <conditionalFormatting sqref="D64:D65">
    <cfRule type="containsText" dxfId="19" priority="25" operator="containsText" text="Including;Not Applicable;Not included">
      <formula>NOT(ISERROR(SEARCH("Including;Not Applicable;Not included",D64)))</formula>
    </cfRule>
  </conditionalFormatting>
  <conditionalFormatting sqref="D82">
    <cfRule type="containsText" dxfId="18" priority="24" operator="containsText" text="Including;Not Applicable;Not included">
      <formula>NOT(ISERROR(SEARCH("Including;Not Applicable;Not included",D82)))</formula>
    </cfRule>
  </conditionalFormatting>
  <conditionalFormatting sqref="D22:D27">
    <cfRule type="containsText" dxfId="17" priority="22" operator="containsText" text="Including;Not Applicable;Not included">
      <formula>NOT(ISERROR(SEARCH("Including;Not Applicable;Not included",D22)))</formula>
    </cfRule>
  </conditionalFormatting>
  <conditionalFormatting sqref="D52">
    <cfRule type="containsText" dxfId="16" priority="21" operator="containsText" text="Including;Not Applicable;Not included">
      <formula>NOT(ISERROR(SEARCH("Including;Not Applicable;Not included",D52)))</formula>
    </cfRule>
  </conditionalFormatting>
  <conditionalFormatting sqref="D51">
    <cfRule type="containsText" dxfId="15" priority="20" operator="containsText" text="Including;Not Applicable;Not included">
      <formula>NOT(ISERROR(SEARCH("Including;Not Applicable;Not included",D51)))</formula>
    </cfRule>
  </conditionalFormatting>
  <conditionalFormatting sqref="D75">
    <cfRule type="containsText" dxfId="14" priority="19" operator="containsText" text="Including;Not Applicable;Not included">
      <formula>NOT(ISERROR(SEARCH("Including;Not Applicable;Not included",D75)))</formula>
    </cfRule>
  </conditionalFormatting>
  <conditionalFormatting sqref="D76">
    <cfRule type="containsText" dxfId="13" priority="18" operator="containsText" text="Including;Not Applicable;Not included">
      <formula>NOT(ISERROR(SEARCH("Including;Not Applicable;Not included",D76)))</formula>
    </cfRule>
  </conditionalFormatting>
  <conditionalFormatting sqref="D78">
    <cfRule type="containsText" dxfId="12" priority="17" operator="containsText" text="Including;Not Applicable;Not included">
      <formula>NOT(ISERROR(SEARCH("Including;Not Applicable;Not included",D78)))</formula>
    </cfRule>
  </conditionalFormatting>
  <conditionalFormatting sqref="D53">
    <cfRule type="containsText" dxfId="11" priority="14" operator="containsText" text="Including;Not Applicable;Not included">
      <formula>NOT(ISERROR(SEARCH("Including;Not Applicable;Not included",D53)))</formula>
    </cfRule>
  </conditionalFormatting>
  <conditionalFormatting sqref="D54">
    <cfRule type="containsText" dxfId="10" priority="13" operator="containsText" text="Including;Not Applicable;Not included">
      <formula>NOT(ISERROR(SEARCH("Including;Not Applicable;Not included",D54)))</formula>
    </cfRule>
  </conditionalFormatting>
  <conditionalFormatting sqref="D55">
    <cfRule type="containsText" dxfId="9" priority="12" operator="containsText" text="Including;Not Applicable;Not included">
      <formula>NOT(ISERROR(SEARCH("Including;Not Applicable;Not included",D55)))</formula>
    </cfRule>
  </conditionalFormatting>
  <conditionalFormatting sqref="D56">
    <cfRule type="containsText" dxfId="8" priority="11" operator="containsText" text="Including;Not Applicable;Not included">
      <formula>NOT(ISERROR(SEARCH("Including;Not Applicable;Not included",D56)))</formula>
    </cfRule>
  </conditionalFormatting>
  <conditionalFormatting sqref="D14">
    <cfRule type="containsText" dxfId="7" priority="9" operator="containsText" text="Including;Not Applicable;Not included">
      <formula>NOT(ISERROR(SEARCH("Including;Not Applicable;Not included",D14)))</formula>
    </cfRule>
  </conditionalFormatting>
  <conditionalFormatting sqref="D15:D17">
    <cfRule type="containsText" dxfId="6" priority="8" operator="containsText" text="Including;Not Applicable;Not included">
      <formula>NOT(ISERROR(SEARCH("Including;Not Applicable;Not included",D15)))</formula>
    </cfRule>
  </conditionalFormatting>
  <conditionalFormatting sqref="D72">
    <cfRule type="containsText" dxfId="5" priority="6" operator="containsText" text="Including;Not Applicable;Not included">
      <formula>NOT(ISERROR(SEARCH("Including;Not Applicable;Not included",D72)))</formula>
    </cfRule>
  </conditionalFormatting>
  <conditionalFormatting sqref="D33">
    <cfRule type="containsText" dxfId="4" priority="5" operator="containsText" text="Including;Not Applicable;Not included">
      <formula>NOT(ISERROR(SEARCH("Including;Not Applicable;Not included",D33)))</formula>
    </cfRule>
  </conditionalFormatting>
  <conditionalFormatting sqref="D80">
    <cfRule type="containsText" dxfId="3" priority="4" operator="containsText" text="Including;Not Applicable;Not included">
      <formula>NOT(ISERROR(SEARCH("Including;Not Applicable;Not included",D80)))</formula>
    </cfRule>
  </conditionalFormatting>
  <conditionalFormatting sqref="D40:D41">
    <cfRule type="containsText" dxfId="2" priority="3" operator="containsText" text="Including;Not Applicable;Not included">
      <formula>NOT(ISERROR(SEARCH("Including;Not Applicable;Not included",D40)))</formula>
    </cfRule>
  </conditionalFormatting>
  <conditionalFormatting sqref="D48">
    <cfRule type="containsText" dxfId="1" priority="2" operator="containsText" text="Including;Not Applicable;Not included">
      <formula>NOT(ISERROR(SEARCH("Including;Not Applicable;Not included",D48)))</formula>
    </cfRule>
  </conditionalFormatting>
  <conditionalFormatting sqref="D34">
    <cfRule type="containsText" dxfId="0" priority="1" operator="containsText" text="Including;Not Applicable;Not included">
      <formula>NOT(ISERROR(SEARCH("Including;Not Applicable;Not included",D34)))</formula>
    </cfRule>
  </conditionalFormatting>
  <dataValidations count="1">
    <dataValidation type="list" showInputMessage="1" showErrorMessage="1" errorTitle="Unrecognized format" error="Please choose among the following options: Included, Not applicable or Not included" promptTitle="Inclus dans le rapport ITIE" prompt="_x000a_Veuillez sélectionner l’une des options suivantes:_x000a__x000a_Inclus et rapproché_x000a_Inclus et rapproché en partie_x000a_Inclus et non rapproché_x000a_Pas Inclus_x000a_Non applicable" sqref="D64:D67 D59 D69:D73 D12:D29 D75:D78 D38:D45 D31:D35 D47:D56 D80:D83" xr:uid="{00000000-0002-0000-0300-000000000000}">
      <formula1>"Inclus et rapproché,Inclus et rapproché en partie,Inclus et non rapproché,Pas Inclus,Non applicable,&lt;sélectionner l'option&gt;"</formula1>
    </dataValidation>
  </dataValidations>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6B250-5876-409D-B6BA-801F6620CC9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69D7291-7E8B-448C-A628-C5D5657CB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40C06F-D28C-442F-9275-312E5DF78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1. Propos</vt:lpstr>
      <vt:lpstr>2. Contexte</vt:lpstr>
      <vt:lpstr>3. Revenus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2014-09-23T08:46:05Z</cp:lastPrinted>
  <dcterms:created xsi:type="dcterms:W3CDTF">2014-08-29T11:25:27Z</dcterms:created>
  <dcterms:modified xsi:type="dcterms:W3CDTF">2021-02-16T09:24:18Z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